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7590" yWindow="-285" windowWidth="13200" windowHeight="12345"/>
  </bookViews>
  <sheets>
    <sheet name="Table of Contents" sheetId="253" r:id="rId1"/>
    <sheet name="Reader's Guide" sheetId="274" r:id="rId2"/>
    <sheet name="A.1 Fed &amp; State by Category" sheetId="268" r:id="rId3"/>
    <sheet name="A.2 FY15-16 Comparison" sheetId="176" r:id="rId4"/>
    <sheet name="A.3 FY15-16 Difference" sheetId="177" r:id="rId5"/>
    <sheet name="A.4 FY15-16 MOE Comparison" sheetId="157" r:id="rId6"/>
    <sheet name="A.5 FY 16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3">'A.2 FY15-16 Comparison'!$A$1:$I$47</definedName>
    <definedName name="_xlnm.Print_Area" localSheetId="4">'A.3 FY15-16 Difference'!$A$1:$E$46</definedName>
    <definedName name="_xlnm.Print_Area" localSheetId="10">'C.2 State Expenditures'!$A$1:$AR$55</definedName>
    <definedName name="_xlnm.Print_Area" localSheetId="67">'E.4 MOE SSP'!$A$1:$AT$56</definedName>
    <definedName name="_xlnm.Print_Area" localSheetId="68">'E.5 Contingency'!$A$1:$AR$56</definedName>
    <definedName name="_xlnm.Print_Area" localSheetId="69">'E.6 ECF'!$A$1:$AT$56</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Contingency'!$A:$A</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45621"/>
</workbook>
</file>

<file path=xl/calcChain.xml><?xml version="1.0" encoding="utf-8"?>
<calcChain xmlns="http://schemas.openxmlformats.org/spreadsheetml/2006/main">
  <c r="B4" i="177" l="1"/>
  <c r="B5" i="177"/>
  <c r="B14" i="177"/>
  <c r="B15" i="177"/>
  <c r="B16" i="177"/>
  <c r="B17" i="177"/>
  <c r="B18" i="177"/>
  <c r="B19" i="177"/>
  <c r="B20" i="177"/>
  <c r="B21" i="177"/>
  <c r="B22" i="177"/>
  <c r="B23" i="177"/>
  <c r="B24" i="177"/>
  <c r="B25" i="177"/>
  <c r="B26" i="177"/>
  <c r="B27" i="177"/>
  <c r="B28" i="177"/>
  <c r="B29" i="177"/>
  <c r="B30" i="177"/>
  <c r="B31" i="177"/>
  <c r="B32" i="177"/>
  <c r="B33" i="177"/>
  <c r="B34" i="177"/>
  <c r="B35" i="177"/>
  <c r="B36" i="177"/>
  <c r="B37" i="177"/>
  <c r="B38" i="177"/>
  <c r="B39" i="177"/>
  <c r="B40" i="177"/>
  <c r="B41" i="177"/>
  <c r="B42" i="177"/>
  <c r="B43" i="177"/>
  <c r="B44" i="177"/>
  <c r="B45" i="177"/>
  <c r="B46" i="177"/>
  <c r="H5" i="176"/>
  <c r="H6" i="176"/>
  <c r="H7" i="176"/>
  <c r="H11" i="176"/>
  <c r="H14" i="176"/>
  <c r="H15" i="176"/>
  <c r="H16" i="176"/>
  <c r="H17" i="176"/>
  <c r="H18" i="176"/>
  <c r="H19" i="176"/>
  <c r="H20" i="176"/>
  <c r="H21" i="176"/>
  <c r="H22" i="176"/>
  <c r="H23" i="176"/>
  <c r="H24" i="176"/>
  <c r="H25" i="176"/>
  <c r="H26" i="176"/>
  <c r="H27" i="176"/>
  <c r="H28" i="176"/>
  <c r="H29" i="176"/>
  <c r="H30" i="176"/>
  <c r="H31" i="176"/>
  <c r="H32" i="176"/>
  <c r="H33" i="176"/>
  <c r="H34" i="176"/>
  <c r="H35" i="176"/>
  <c r="H36" i="176"/>
  <c r="H37" i="176"/>
  <c r="H38" i="176"/>
  <c r="H39" i="176"/>
  <c r="H40" i="176"/>
  <c r="H41" i="176"/>
  <c r="H42" i="176"/>
  <c r="H43" i="176"/>
  <c r="H44" i="176"/>
  <c r="H45" i="176"/>
  <c r="H4" i="176"/>
  <c r="F5" i="176"/>
  <c r="F6" i="176"/>
  <c r="F7" i="176"/>
  <c r="B6" i="177" s="1"/>
  <c r="F8" i="176"/>
  <c r="B7" i="177" s="1"/>
  <c r="F9" i="176"/>
  <c r="B8" i="177" s="1"/>
  <c r="F10" i="176"/>
  <c r="B9" i="177" s="1"/>
  <c r="F11" i="176"/>
  <c r="B10" i="177" s="1"/>
  <c r="F12" i="176"/>
  <c r="B11" i="177" s="1"/>
  <c r="F13" i="176"/>
  <c r="B12" i="177" s="1"/>
  <c r="F14" i="176"/>
  <c r="B13" i="177" s="1"/>
  <c r="F15" i="176"/>
  <c r="F16" i="176"/>
  <c r="F17" i="176"/>
  <c r="F18" i="176"/>
  <c r="F19" i="176"/>
  <c r="F20" i="176"/>
  <c r="F21" i="176"/>
  <c r="F22" i="176"/>
  <c r="F23" i="176"/>
  <c r="F24" i="176"/>
  <c r="F25" i="176"/>
  <c r="F26" i="176"/>
  <c r="F27" i="176"/>
  <c r="F28" i="176"/>
  <c r="F29" i="176"/>
  <c r="F30" i="176"/>
  <c r="F31" i="176"/>
  <c r="F32" i="176"/>
  <c r="F33" i="176"/>
  <c r="F34" i="176"/>
  <c r="F35" i="176"/>
  <c r="F36" i="176"/>
  <c r="F37" i="176"/>
  <c r="F38" i="176"/>
  <c r="F39" i="176"/>
  <c r="F40" i="176"/>
  <c r="F41" i="176"/>
  <c r="F42" i="176"/>
  <c r="F43" i="176"/>
  <c r="F44" i="176"/>
  <c r="F45" i="176"/>
  <c r="F46" i="176"/>
  <c r="F47" i="176"/>
  <c r="H10" i="176" l="1"/>
  <c r="H13" i="176"/>
  <c r="H9" i="176"/>
  <c r="H12" i="176"/>
  <c r="H8" i="176"/>
  <c r="F4" i="176"/>
  <c r="B3" i="177" s="1"/>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C4" i="271"/>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J5" i="179" l="1"/>
  <c r="J6" i="179"/>
  <c r="J7" i="179"/>
  <c r="J8" i="179"/>
  <c r="J9" i="179"/>
  <c r="J10" i="179"/>
  <c r="J11" i="179"/>
  <c r="J12" i="179"/>
  <c r="J13" i="179"/>
  <c r="J14" i="179"/>
  <c r="J15" i="179"/>
  <c r="J16" i="179"/>
  <c r="J17" i="179"/>
  <c r="J18" i="179"/>
  <c r="J19" i="179"/>
  <c r="J20" i="179"/>
  <c r="J21" i="179"/>
  <c r="J22" i="179"/>
  <c r="J23" i="179"/>
  <c r="J24" i="179"/>
  <c r="J25" i="179"/>
  <c r="J26" i="179"/>
  <c r="J27" i="179"/>
  <c r="J28" i="179"/>
  <c r="J29" i="179"/>
  <c r="J30" i="179"/>
  <c r="J31" i="179"/>
  <c r="J32" i="179"/>
  <c r="J33" i="179"/>
  <c r="J34" i="179"/>
  <c r="J35" i="179"/>
  <c r="J36" i="179"/>
  <c r="J37" i="179"/>
  <c r="J38" i="179"/>
  <c r="J39" i="179"/>
  <c r="J40" i="179"/>
  <c r="J41" i="179"/>
  <c r="J42" i="179"/>
  <c r="J43" i="179"/>
  <c r="J44" i="179"/>
  <c r="J45" i="179"/>
  <c r="J46" i="179"/>
  <c r="J47" i="179"/>
  <c r="J48" i="179"/>
  <c r="J49" i="179"/>
  <c r="J50" i="179"/>
  <c r="J51" i="179"/>
  <c r="J52" i="179"/>
  <c r="J53" i="179"/>
  <c r="J54" i="179"/>
  <c r="J55" i="179"/>
  <c r="J4" i="179"/>
  <c r="I5" i="179"/>
  <c r="I6" i="179"/>
  <c r="I7" i="179"/>
  <c r="I8" i="179"/>
  <c r="I9" i="179"/>
  <c r="I10" i="179"/>
  <c r="I11" i="179"/>
  <c r="I12" i="179"/>
  <c r="I13" i="179"/>
  <c r="I14" i="179"/>
  <c r="I15" i="179"/>
  <c r="I16" i="179"/>
  <c r="I17" i="179"/>
  <c r="I18" i="179"/>
  <c r="I19" i="179"/>
  <c r="I20" i="179"/>
  <c r="I21" i="179"/>
  <c r="I22" i="179"/>
  <c r="I23" i="179"/>
  <c r="I24" i="179"/>
  <c r="I25" i="179"/>
  <c r="I26" i="179"/>
  <c r="I27" i="179"/>
  <c r="I28" i="179"/>
  <c r="I29" i="179"/>
  <c r="I30" i="179"/>
  <c r="I31" i="179"/>
  <c r="I32" i="179"/>
  <c r="I33" i="179"/>
  <c r="I34" i="179"/>
  <c r="I35" i="179"/>
  <c r="I36" i="179"/>
  <c r="I37" i="179"/>
  <c r="I38" i="179"/>
  <c r="I39" i="179"/>
  <c r="I40" i="179"/>
  <c r="I41" i="179"/>
  <c r="I42" i="179"/>
  <c r="I43" i="179"/>
  <c r="I44" i="179"/>
  <c r="I45" i="179"/>
  <c r="I46" i="179"/>
  <c r="I47" i="179"/>
  <c r="I48" i="179"/>
  <c r="I49" i="179"/>
  <c r="I50" i="179"/>
  <c r="I51" i="179"/>
  <c r="I52" i="179"/>
  <c r="I53" i="179"/>
  <c r="I54" i="179"/>
  <c r="I55" i="179"/>
  <c r="I4" i="179"/>
  <c r="F5" i="179"/>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C5" i="179"/>
  <c r="C6" i="179"/>
  <c r="C7" i="179"/>
  <c r="C8" i="179"/>
  <c r="C9" i="179"/>
  <c r="C10" i="179"/>
  <c r="C11" i="179"/>
  <c r="C12" i="179"/>
  <c r="C13" i="179"/>
  <c r="C14" i="179"/>
  <c r="C15" i="179"/>
  <c r="C16" i="179"/>
  <c r="C17" i="179"/>
  <c r="C18" i="179"/>
  <c r="C19" i="179"/>
  <c r="C20" i="179"/>
  <c r="C21" i="179"/>
  <c r="C22" i="179"/>
  <c r="C23" i="179"/>
  <c r="C24" i="179"/>
  <c r="C25" i="179"/>
  <c r="C26" i="179"/>
  <c r="C27" i="179"/>
  <c r="C28" i="179"/>
  <c r="C29" i="179"/>
  <c r="C30" i="179"/>
  <c r="C31" i="179"/>
  <c r="C32" i="179"/>
  <c r="C33" i="179"/>
  <c r="C34" i="179"/>
  <c r="C35" i="179"/>
  <c r="C36" i="179"/>
  <c r="C37" i="179"/>
  <c r="C38" i="179"/>
  <c r="C39" i="179"/>
  <c r="C40" i="179"/>
  <c r="C41" i="179"/>
  <c r="C42" i="179"/>
  <c r="C43" i="179"/>
  <c r="C44" i="179"/>
  <c r="C45" i="179"/>
  <c r="C46" i="179"/>
  <c r="C47" i="179"/>
  <c r="C48" i="179"/>
  <c r="C49" i="179"/>
  <c r="C50" i="179"/>
  <c r="C51" i="179"/>
  <c r="C52" i="179"/>
  <c r="C53" i="179"/>
  <c r="C54" i="179"/>
  <c r="C55" i="179"/>
  <c r="C4" i="179"/>
  <c r="B5" i="263"/>
  <c r="C5" i="263"/>
  <c r="B41" i="188" s="1"/>
  <c r="D5" i="263"/>
  <c r="B42" i="188" s="1"/>
  <c r="E5" i="263"/>
  <c r="F5" i="263"/>
  <c r="G5" i="263"/>
  <c r="B3" i="188" s="1"/>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AS5" i="263"/>
  <c r="AT5" i="263"/>
  <c r="B6" i="263"/>
  <c r="C6" i="263"/>
  <c r="B41" i="189" s="1"/>
  <c r="D6" i="263"/>
  <c r="B42" i="189" s="1"/>
  <c r="E6" i="263"/>
  <c r="F6" i="263"/>
  <c r="G6" i="263"/>
  <c r="B3" i="189" s="1"/>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AS6" i="263"/>
  <c r="AT6" i="263"/>
  <c r="B7" i="263"/>
  <c r="C7" i="263"/>
  <c r="B41" i="190" s="1"/>
  <c r="D7" i="263"/>
  <c r="B42" i="190" s="1"/>
  <c r="E7" i="263"/>
  <c r="F7" i="263"/>
  <c r="G7" i="263"/>
  <c r="B3" i="190" s="1"/>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AS7" i="263"/>
  <c r="AT7" i="263"/>
  <c r="B8" i="263"/>
  <c r="C8" i="263"/>
  <c r="B41" i="191" s="1"/>
  <c r="D8" i="263"/>
  <c r="B42" i="191" s="1"/>
  <c r="E8" i="263"/>
  <c r="F8" i="263"/>
  <c r="G8" i="263"/>
  <c r="B3" i="191" s="1"/>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AS8" i="263"/>
  <c r="AT8" i="263"/>
  <c r="B9" i="263"/>
  <c r="C9" i="263"/>
  <c r="B41" i="192" s="1"/>
  <c r="D9" i="263"/>
  <c r="B42" i="192" s="1"/>
  <c r="E9" i="263"/>
  <c r="F9" i="263"/>
  <c r="G9" i="263"/>
  <c r="B3" i="192" s="1"/>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AS9" i="263"/>
  <c r="AT9" i="263"/>
  <c r="B10" i="263"/>
  <c r="C10" i="263"/>
  <c r="B41" i="193" s="1"/>
  <c r="D10" i="263"/>
  <c r="B42" i="193" s="1"/>
  <c r="E10" i="263"/>
  <c r="F10" i="263"/>
  <c r="G10" i="263"/>
  <c r="B3" i="193" s="1"/>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AS10" i="263"/>
  <c r="AT10" i="263"/>
  <c r="B11" i="263"/>
  <c r="C11" i="263"/>
  <c r="B41" i="194" s="1"/>
  <c r="D11" i="263"/>
  <c r="B42" i="194" s="1"/>
  <c r="E11" i="263"/>
  <c r="F11" i="263"/>
  <c r="G11" i="263"/>
  <c r="B3" i="194" s="1"/>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AS11" i="263"/>
  <c r="AT11" i="263"/>
  <c r="B12" i="263"/>
  <c r="C12" i="263"/>
  <c r="B41" i="195" s="1"/>
  <c r="D12" i="263"/>
  <c r="B42" i="195" s="1"/>
  <c r="E12" i="263"/>
  <c r="F12" i="263"/>
  <c r="G12" i="263"/>
  <c r="B3" i="195" s="1"/>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AS12" i="263"/>
  <c r="AT12" i="263"/>
  <c r="B13" i="263"/>
  <c r="C13" i="263"/>
  <c r="B41" i="196" s="1"/>
  <c r="D13" i="263"/>
  <c r="B42" i="196" s="1"/>
  <c r="E13" i="263"/>
  <c r="F13" i="263"/>
  <c r="G13" i="263"/>
  <c r="B3" i="196" s="1"/>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AS13" i="263"/>
  <c r="AT13" i="263"/>
  <c r="B14" i="263"/>
  <c r="C14" i="263"/>
  <c r="B41" i="197" s="1"/>
  <c r="D14" i="263"/>
  <c r="B42" i="197" s="1"/>
  <c r="E14" i="263"/>
  <c r="F14" i="263"/>
  <c r="G14" i="263"/>
  <c r="B3" i="197" s="1"/>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AS14" i="263"/>
  <c r="AT14" i="263"/>
  <c r="B15" i="263"/>
  <c r="C15" i="263"/>
  <c r="B41" i="198" s="1"/>
  <c r="D15" i="263"/>
  <c r="B42" i="198" s="1"/>
  <c r="E15" i="263"/>
  <c r="F15" i="263"/>
  <c r="G15" i="263"/>
  <c r="B3" i="198" s="1"/>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AS15" i="263"/>
  <c r="AT15" i="263"/>
  <c r="B16" i="263"/>
  <c r="C16" i="263"/>
  <c r="B41" i="199" s="1"/>
  <c r="D16" i="263"/>
  <c r="B42" i="199" s="1"/>
  <c r="E16" i="263"/>
  <c r="F16" i="263"/>
  <c r="G16" i="263"/>
  <c r="B3" i="199" s="1"/>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AS16" i="263"/>
  <c r="AT16" i="263"/>
  <c r="B17" i="263"/>
  <c r="C17" i="263"/>
  <c r="B41" i="200" s="1"/>
  <c r="D17" i="263"/>
  <c r="B42" i="200" s="1"/>
  <c r="E17" i="263"/>
  <c r="F17" i="263"/>
  <c r="G17" i="263"/>
  <c r="B3" i="200" s="1"/>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AS17" i="263"/>
  <c r="AT17" i="263"/>
  <c r="B18" i="263"/>
  <c r="C18" i="263"/>
  <c r="B41" i="201" s="1"/>
  <c r="D18" i="263"/>
  <c r="B42" i="201" s="1"/>
  <c r="E18" i="263"/>
  <c r="F18" i="263"/>
  <c r="G18" i="263"/>
  <c r="B3" i="201" s="1"/>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AS18" i="263"/>
  <c r="AT18" i="263"/>
  <c r="B19" i="263"/>
  <c r="C19" i="263"/>
  <c r="B41" i="202" s="1"/>
  <c r="D19" i="263"/>
  <c r="B42" i="202" s="1"/>
  <c r="E19" i="263"/>
  <c r="F19" i="263"/>
  <c r="G19" i="263"/>
  <c r="B3" i="202" s="1"/>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AS19" i="263"/>
  <c r="AT19" i="263"/>
  <c r="B20" i="263"/>
  <c r="C20" i="263"/>
  <c r="B41" i="203" s="1"/>
  <c r="D20" i="263"/>
  <c r="B42" i="203" s="1"/>
  <c r="E20" i="263"/>
  <c r="F20" i="263"/>
  <c r="G20" i="263"/>
  <c r="B3" i="203" s="1"/>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AS20" i="263"/>
  <c r="AT20" i="263"/>
  <c r="B21" i="263"/>
  <c r="C21" i="263"/>
  <c r="B41" i="204" s="1"/>
  <c r="D21" i="263"/>
  <c r="B42" i="204" s="1"/>
  <c r="E21" i="263"/>
  <c r="F21" i="263"/>
  <c r="G21" i="263"/>
  <c r="B3" i="204" s="1"/>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AS21" i="263"/>
  <c r="AT21" i="263"/>
  <c r="B22" i="263"/>
  <c r="C22" i="263"/>
  <c r="B41" i="205" s="1"/>
  <c r="D22" i="263"/>
  <c r="B42" i="205" s="1"/>
  <c r="E22" i="263"/>
  <c r="F22" i="263"/>
  <c r="G22" i="263"/>
  <c r="B3" i="205" s="1"/>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AS22" i="263"/>
  <c r="AT22" i="263"/>
  <c r="B23" i="263"/>
  <c r="C23" i="263"/>
  <c r="B41" i="215" s="1"/>
  <c r="D23" i="263"/>
  <c r="B42" i="215" s="1"/>
  <c r="E23" i="263"/>
  <c r="F23" i="263"/>
  <c r="G23" i="263"/>
  <c r="B3" i="215" s="1"/>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AS23" i="263"/>
  <c r="AT23" i="263"/>
  <c r="B24" i="263"/>
  <c r="C24" i="263"/>
  <c r="B41" i="214" s="1"/>
  <c r="D24" i="263"/>
  <c r="B42" i="214" s="1"/>
  <c r="E24" i="263"/>
  <c r="F24" i="263"/>
  <c r="G24" i="263"/>
  <c r="B3" i="214" s="1"/>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AS24" i="263"/>
  <c r="AT24" i="263"/>
  <c r="B25" i="263"/>
  <c r="C25" i="263"/>
  <c r="B41" i="213" s="1"/>
  <c r="D25" i="263"/>
  <c r="B42" i="213" s="1"/>
  <c r="E25" i="263"/>
  <c r="F25" i="263"/>
  <c r="G25" i="263"/>
  <c r="B3" i="213" s="1"/>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AS25" i="263"/>
  <c r="AT25" i="263"/>
  <c r="B26" i="263"/>
  <c r="C26" i="263"/>
  <c r="B41" i="212" s="1"/>
  <c r="D26" i="263"/>
  <c r="B42" i="212" s="1"/>
  <c r="E26" i="263"/>
  <c r="F26" i="263"/>
  <c r="G26" i="263"/>
  <c r="B3" i="212" s="1"/>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AS26" i="263"/>
  <c r="AT26" i="263"/>
  <c r="B27" i="263"/>
  <c r="C27" i="263"/>
  <c r="B41" i="211" s="1"/>
  <c r="D27" i="263"/>
  <c r="B42" i="211" s="1"/>
  <c r="E27" i="263"/>
  <c r="F27" i="263"/>
  <c r="G27" i="263"/>
  <c r="B3" i="211" s="1"/>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AS27" i="263"/>
  <c r="AT27" i="263"/>
  <c r="B28" i="263"/>
  <c r="C28" i="263"/>
  <c r="B41" i="210" s="1"/>
  <c r="D28" i="263"/>
  <c r="B42" i="210" s="1"/>
  <c r="E28" i="263"/>
  <c r="F28" i="263"/>
  <c r="G28" i="263"/>
  <c r="B3" i="210" s="1"/>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AS28" i="263"/>
  <c r="AT28" i="263"/>
  <c r="B29" i="263"/>
  <c r="C29" i="263"/>
  <c r="B41" i="209" s="1"/>
  <c r="D29" i="263"/>
  <c r="B42" i="209" s="1"/>
  <c r="E29" i="263"/>
  <c r="F29" i="263"/>
  <c r="G29" i="263"/>
  <c r="B3" i="209" s="1"/>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AS29" i="263"/>
  <c r="AT29" i="263"/>
  <c r="B30" i="263"/>
  <c r="C30" i="263"/>
  <c r="B41" i="208" s="1"/>
  <c r="D30" i="263"/>
  <c r="B42" i="208" s="1"/>
  <c r="E30" i="263"/>
  <c r="F30" i="263"/>
  <c r="G30" i="263"/>
  <c r="B3" i="208" s="1"/>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AS30" i="263"/>
  <c r="AT30" i="263"/>
  <c r="B31" i="263"/>
  <c r="C31" i="263"/>
  <c r="B41" i="207" s="1"/>
  <c r="D31" i="263"/>
  <c r="B42" i="207" s="1"/>
  <c r="E31" i="263"/>
  <c r="F31" i="263"/>
  <c r="G31" i="263"/>
  <c r="B3" i="207" s="1"/>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AS31" i="263"/>
  <c r="AT31" i="263"/>
  <c r="B32" i="263"/>
  <c r="C32" i="263"/>
  <c r="B41" i="206" s="1"/>
  <c r="D32" i="263"/>
  <c r="B42" i="206" s="1"/>
  <c r="E32" i="263"/>
  <c r="F32" i="263"/>
  <c r="G32" i="263"/>
  <c r="B3" i="206" s="1"/>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AS32" i="263"/>
  <c r="AT32" i="263"/>
  <c r="B33" i="263"/>
  <c r="C33" i="263"/>
  <c r="B41" i="216" s="1"/>
  <c r="D33" i="263"/>
  <c r="B42" i="216" s="1"/>
  <c r="E33" i="263"/>
  <c r="F33" i="263"/>
  <c r="G33" i="263"/>
  <c r="B3" i="216" s="1"/>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AS33" i="263"/>
  <c r="AT33" i="263"/>
  <c r="B34" i="263"/>
  <c r="C34" i="263"/>
  <c r="B41" i="217" s="1"/>
  <c r="D34" i="263"/>
  <c r="B42" i="217" s="1"/>
  <c r="E34" i="263"/>
  <c r="F34" i="263"/>
  <c r="G34" i="263"/>
  <c r="B3" i="217" s="1"/>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AS34" i="263"/>
  <c r="AT34" i="263"/>
  <c r="B35" i="263"/>
  <c r="C35" i="263"/>
  <c r="B41" i="218" s="1"/>
  <c r="D35" i="263"/>
  <c r="B42" i="218" s="1"/>
  <c r="E35" i="263"/>
  <c r="F35" i="263"/>
  <c r="G35" i="263"/>
  <c r="B3" i="218" s="1"/>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AS35" i="263"/>
  <c r="AT35" i="263"/>
  <c r="B36" i="263"/>
  <c r="C36" i="263"/>
  <c r="B41" i="219" s="1"/>
  <c r="D36" i="263"/>
  <c r="B42" i="219" s="1"/>
  <c r="E36" i="263"/>
  <c r="F36" i="263"/>
  <c r="G36" i="263"/>
  <c r="B3" i="219" s="1"/>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AS36" i="263"/>
  <c r="AT36" i="263"/>
  <c r="B37" i="263"/>
  <c r="C37" i="263"/>
  <c r="B41" i="238" s="1"/>
  <c r="D37" i="263"/>
  <c r="B42" i="238" s="1"/>
  <c r="E37" i="263"/>
  <c r="F37" i="263"/>
  <c r="G37" i="263"/>
  <c r="B3" i="238" s="1"/>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AS37" i="263"/>
  <c r="AT37" i="263"/>
  <c r="B38" i="263"/>
  <c r="C38" i="263"/>
  <c r="B41" i="220" s="1"/>
  <c r="D38" i="263"/>
  <c r="B42" i="220" s="1"/>
  <c r="E38" i="263"/>
  <c r="F38" i="263"/>
  <c r="G38" i="263"/>
  <c r="B3" i="220" s="1"/>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AS38" i="263"/>
  <c r="AT38" i="263"/>
  <c r="B39" i="263"/>
  <c r="C39" i="263"/>
  <c r="B41" i="221" s="1"/>
  <c r="D39" i="263"/>
  <c r="B42" i="221" s="1"/>
  <c r="E39" i="263"/>
  <c r="F39" i="263"/>
  <c r="G39" i="263"/>
  <c r="B3" i="221" s="1"/>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AS39" i="263"/>
  <c r="AT39" i="263"/>
  <c r="B40" i="263"/>
  <c r="C40" i="263"/>
  <c r="B41" i="231" s="1"/>
  <c r="D40" i="263"/>
  <c r="B42" i="231" s="1"/>
  <c r="E40" i="263"/>
  <c r="F40" i="263"/>
  <c r="G40" i="263"/>
  <c r="B3" i="231" s="1"/>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AS40" i="263"/>
  <c r="AT40" i="263"/>
  <c r="B41" i="263"/>
  <c r="C41" i="263"/>
  <c r="B41" i="222" s="1"/>
  <c r="D41" i="263"/>
  <c r="B42" i="222" s="1"/>
  <c r="E41" i="263"/>
  <c r="F41" i="263"/>
  <c r="G41" i="263"/>
  <c r="B3" i="222" s="1"/>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AS41" i="263"/>
  <c r="AT41" i="263"/>
  <c r="B42" i="263"/>
  <c r="C42" i="263"/>
  <c r="B41" i="230" s="1"/>
  <c r="D42" i="263"/>
  <c r="B42" i="230" s="1"/>
  <c r="E42" i="263"/>
  <c r="F42" i="263"/>
  <c r="G42" i="263"/>
  <c r="B3" i="230" s="1"/>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AS42" i="263"/>
  <c r="AT42" i="263"/>
  <c r="B43" i="263"/>
  <c r="C43" i="263"/>
  <c r="B41" i="229" s="1"/>
  <c r="D43" i="263"/>
  <c r="B42" i="229" s="1"/>
  <c r="E43" i="263"/>
  <c r="F43" i="263"/>
  <c r="G43" i="263"/>
  <c r="B3" i="229" s="1"/>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AS43" i="263"/>
  <c r="AT43" i="263"/>
  <c r="B44" i="263"/>
  <c r="C44" i="263"/>
  <c r="B41" i="228" s="1"/>
  <c r="D44" i="263"/>
  <c r="B42" i="228" s="1"/>
  <c r="E44" i="263"/>
  <c r="F44" i="263"/>
  <c r="G44" i="263"/>
  <c r="B3" i="228" s="1"/>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AS44" i="263"/>
  <c r="AT44" i="263"/>
  <c r="B45" i="263"/>
  <c r="C45" i="263"/>
  <c r="B41" i="227" s="1"/>
  <c r="D45" i="263"/>
  <c r="B42" i="227" s="1"/>
  <c r="E45" i="263"/>
  <c r="F45" i="263"/>
  <c r="G45" i="263"/>
  <c r="B3" i="227" s="1"/>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AS45" i="263"/>
  <c r="AT45" i="263"/>
  <c r="B46" i="263"/>
  <c r="C46" i="263"/>
  <c r="B41" i="226" s="1"/>
  <c r="D46" i="263"/>
  <c r="B42" i="226" s="1"/>
  <c r="E46" i="263"/>
  <c r="F46" i="263"/>
  <c r="G46" i="263"/>
  <c r="B3" i="226" s="1"/>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AS46" i="263"/>
  <c r="AT46" i="263"/>
  <c r="B47" i="263"/>
  <c r="C47" i="263"/>
  <c r="B41" i="225" s="1"/>
  <c r="D47" i="263"/>
  <c r="B42" i="225" s="1"/>
  <c r="E47" i="263"/>
  <c r="F47" i="263"/>
  <c r="G47" i="263"/>
  <c r="B3" i="225" s="1"/>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AS47" i="263"/>
  <c r="AT47" i="263"/>
  <c r="B48" i="263"/>
  <c r="C48" i="263"/>
  <c r="B41" i="224" s="1"/>
  <c r="D48" i="263"/>
  <c r="B42" i="224" s="1"/>
  <c r="E48" i="263"/>
  <c r="F48" i="263"/>
  <c r="G48" i="263"/>
  <c r="B3" i="224" s="1"/>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AS48" i="263"/>
  <c r="AT48" i="263"/>
  <c r="B49" i="263"/>
  <c r="C49" i="263"/>
  <c r="B41" i="223" s="1"/>
  <c r="D49" i="263"/>
  <c r="B42" i="223" s="1"/>
  <c r="E49" i="263"/>
  <c r="F49" i="263"/>
  <c r="G49" i="263"/>
  <c r="B3" i="223" s="1"/>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AS49" i="263"/>
  <c r="AT49" i="263"/>
  <c r="B50" i="263"/>
  <c r="C50" i="263"/>
  <c r="B41" i="232" s="1"/>
  <c r="D50" i="263"/>
  <c r="B42" i="232" s="1"/>
  <c r="E50" i="263"/>
  <c r="F50" i="263"/>
  <c r="G50" i="263"/>
  <c r="B3" i="232" s="1"/>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AS50" i="263"/>
  <c r="AT50" i="263"/>
  <c r="B51" i="263"/>
  <c r="C51" i="263"/>
  <c r="B41" i="237" s="1"/>
  <c r="D51" i="263"/>
  <c r="B42" i="237" s="1"/>
  <c r="E51" i="263"/>
  <c r="F51" i="263"/>
  <c r="G51" i="263"/>
  <c r="B3" i="237" s="1"/>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AS51" i="263"/>
  <c r="AT51" i="263"/>
  <c r="B52" i="263"/>
  <c r="C52" i="263"/>
  <c r="B41" i="236" s="1"/>
  <c r="D52" i="263"/>
  <c r="B42" i="236" s="1"/>
  <c r="E52" i="263"/>
  <c r="F52" i="263"/>
  <c r="G52" i="263"/>
  <c r="B3" i="236" s="1"/>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AS52" i="263"/>
  <c r="AT52" i="263"/>
  <c r="B53" i="263"/>
  <c r="C53" i="263"/>
  <c r="B41" i="235" s="1"/>
  <c r="D53" i="263"/>
  <c r="B42" i="235" s="1"/>
  <c r="E53" i="263"/>
  <c r="F53" i="263"/>
  <c r="G53" i="263"/>
  <c r="B3" i="235" s="1"/>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AS53" i="263"/>
  <c r="AT53" i="263"/>
  <c r="B54" i="263"/>
  <c r="C54" i="263"/>
  <c r="B41" i="234" s="1"/>
  <c r="D54" i="263"/>
  <c r="B42" i="234" s="1"/>
  <c r="E54" i="263"/>
  <c r="F54" i="263"/>
  <c r="G54" i="263"/>
  <c r="B3" i="234" s="1"/>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AS54" i="263"/>
  <c r="AT54" i="263"/>
  <c r="B55" i="263"/>
  <c r="C55" i="263"/>
  <c r="B41" i="233" s="1"/>
  <c r="D55" i="263"/>
  <c r="B42" i="233" s="1"/>
  <c r="E55" i="263"/>
  <c r="F55" i="263"/>
  <c r="G55" i="263"/>
  <c r="B3" i="233" s="1"/>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AS55" i="263"/>
  <c r="B45" i="233" s="1"/>
  <c r="AT55" i="263"/>
  <c r="C4" i="263"/>
  <c r="D4" i="263"/>
  <c r="E4" i="263"/>
  <c r="F4" i="263"/>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AT4" i="182" s="1"/>
  <c r="B5" i="179"/>
  <c r="B6" i="179"/>
  <c r="B7" i="179"/>
  <c r="B8" i="179"/>
  <c r="B9" i="179"/>
  <c r="B10" i="179"/>
  <c r="B11" i="179"/>
  <c r="B12" i="179"/>
  <c r="B13" i="179"/>
  <c r="B14" i="179"/>
  <c r="B15" i="179"/>
  <c r="B16" i="179"/>
  <c r="B17" i="179"/>
  <c r="B18" i="179"/>
  <c r="B19" i="179"/>
  <c r="B20" i="179"/>
  <c r="B21" i="179"/>
  <c r="B22" i="179"/>
  <c r="B23" i="179"/>
  <c r="B24" i="179"/>
  <c r="B25" i="179"/>
  <c r="B26" i="179"/>
  <c r="B27" i="179"/>
  <c r="B28" i="179"/>
  <c r="B29" i="179"/>
  <c r="B30" i="179"/>
  <c r="B31" i="179"/>
  <c r="B32" i="179"/>
  <c r="B33" i="179"/>
  <c r="B34" i="179"/>
  <c r="B35" i="179"/>
  <c r="B36" i="179"/>
  <c r="B37" i="179"/>
  <c r="B38" i="179"/>
  <c r="B39" i="179"/>
  <c r="B40" i="179"/>
  <c r="B41" i="179"/>
  <c r="B42" i="179"/>
  <c r="B43" i="179"/>
  <c r="B44" i="179"/>
  <c r="B45" i="179"/>
  <c r="B46" i="179"/>
  <c r="B47" i="179"/>
  <c r="B48" i="179"/>
  <c r="B49" i="179"/>
  <c r="B50" i="179"/>
  <c r="B51" i="179"/>
  <c r="B52" i="179"/>
  <c r="B53" i="179"/>
  <c r="B54" i="179"/>
  <c r="B55" i="179"/>
  <c r="B4" i="179"/>
  <c r="B8" i="178"/>
  <c r="B7" i="178"/>
  <c r="B3" i="178"/>
  <c r="H55" i="179" l="1"/>
  <c r="B40" i="233"/>
  <c r="AT55" i="182"/>
  <c r="B46" i="233"/>
  <c r="AS4" i="182"/>
  <c r="AS55" i="182"/>
  <c r="D45" i="233" s="1"/>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C36" i="176" s="1"/>
  <c r="B19" i="268"/>
  <c r="C20" i="176" s="1"/>
  <c r="B7" i="268"/>
  <c r="C8" i="176" s="1"/>
  <c r="G8" i="176" s="1"/>
  <c r="B43" i="237"/>
  <c r="B44" i="237"/>
  <c r="H38" i="179"/>
  <c r="B40" i="220"/>
  <c r="H34" i="179"/>
  <c r="B40" i="217"/>
  <c r="H22" i="179"/>
  <c r="B40" i="205"/>
  <c r="H18" i="179"/>
  <c r="B40" i="201"/>
  <c r="B44" i="194"/>
  <c r="B43" i="194"/>
  <c r="B43" i="190"/>
  <c r="B44" i="190"/>
  <c r="B46" i="268"/>
  <c r="C47" i="176" s="1"/>
  <c r="G47" i="176" s="1"/>
  <c r="C46" i="177" s="1"/>
  <c r="D46" i="177" s="1"/>
  <c r="E46" i="177" s="1"/>
  <c r="B34" i="268"/>
  <c r="C35" i="176" s="1"/>
  <c r="B22" i="268"/>
  <c r="C23" i="176" s="1"/>
  <c r="B10" i="268"/>
  <c r="C11" i="176" s="1"/>
  <c r="G11" i="176" s="1"/>
  <c r="H53" i="179"/>
  <c r="B40" i="235"/>
  <c r="H49" i="179"/>
  <c r="B40" i="223"/>
  <c r="B43" i="226"/>
  <c r="B44" i="226"/>
  <c r="B43" i="220"/>
  <c r="B44" i="220"/>
  <c r="H37" i="179"/>
  <c r="B40" i="238"/>
  <c r="B44" i="217"/>
  <c r="B43" i="217"/>
  <c r="H33" i="179"/>
  <c r="B40" i="216"/>
  <c r="B43" i="208"/>
  <c r="B44" i="208"/>
  <c r="H29" i="179"/>
  <c r="B40" i="209"/>
  <c r="B44" i="209"/>
  <c r="B43" i="212"/>
  <c r="B44" i="212"/>
  <c r="H25" i="179"/>
  <c r="B40" i="213"/>
  <c r="B43" i="205"/>
  <c r="B44" i="205"/>
  <c r="H21" i="179"/>
  <c r="B40" i="204"/>
  <c r="B43" i="201"/>
  <c r="B44" i="201"/>
  <c r="H17" i="179"/>
  <c r="B40" i="200"/>
  <c r="B43" i="197"/>
  <c r="B44" i="197"/>
  <c r="H13" i="179"/>
  <c r="B40" i="196"/>
  <c r="B43" i="193"/>
  <c r="B44" i="193"/>
  <c r="H9" i="179"/>
  <c r="B40" i="192"/>
  <c r="B44" i="189"/>
  <c r="B43" i="189"/>
  <c r="H5" i="179"/>
  <c r="B40" i="188"/>
  <c r="B44" i="188"/>
  <c r="B39" i="268"/>
  <c r="C40" i="176" s="1"/>
  <c r="B27" i="268"/>
  <c r="C28" i="176" s="1"/>
  <c r="B23" i="268"/>
  <c r="C24" i="176" s="1"/>
  <c r="B11" i="268"/>
  <c r="C12" i="176" s="1"/>
  <c r="G12" i="176" s="1"/>
  <c r="B3" i="268"/>
  <c r="C4" i="176" s="1"/>
  <c r="H54" i="179"/>
  <c r="B40" i="234"/>
  <c r="B43" i="225"/>
  <c r="B44" i="225"/>
  <c r="H46" i="179"/>
  <c r="B40" i="226"/>
  <c r="B44" i="229"/>
  <c r="H42" i="179"/>
  <c r="B40" i="230"/>
  <c r="B43" i="218"/>
  <c r="B44" i="218"/>
  <c r="H30" i="179"/>
  <c r="B40" i="208"/>
  <c r="B44" i="211"/>
  <c r="B43" i="211"/>
  <c r="H26" i="179"/>
  <c r="B40" i="212"/>
  <c r="B44" i="215"/>
  <c r="B43" i="215"/>
  <c r="B43" i="202"/>
  <c r="B44" i="202"/>
  <c r="B44" i="198"/>
  <c r="B43" i="198"/>
  <c r="H14" i="179"/>
  <c r="B40" i="197"/>
  <c r="H10" i="179"/>
  <c r="B40" i="193"/>
  <c r="H6" i="179"/>
  <c r="B40" i="189"/>
  <c r="B38" i="268"/>
  <c r="C39" i="176" s="1"/>
  <c r="B30" i="268"/>
  <c r="C31" i="176" s="1"/>
  <c r="B26" i="268"/>
  <c r="C27" i="176" s="1"/>
  <c r="B18" i="268"/>
  <c r="C19" i="176" s="1"/>
  <c r="B14" i="268"/>
  <c r="C15" i="176" s="1"/>
  <c r="B6" i="268"/>
  <c r="C7" i="176" s="1"/>
  <c r="G7" i="176" s="1"/>
  <c r="B43" i="234"/>
  <c r="B44" i="234"/>
  <c r="B43" i="232"/>
  <c r="B44" i="232"/>
  <c r="H45" i="179"/>
  <c r="B40" i="227"/>
  <c r="B44" i="230"/>
  <c r="B43" i="230"/>
  <c r="H41" i="179"/>
  <c r="B40" i="222"/>
  <c r="B45" i="268"/>
  <c r="C46" i="176" s="1"/>
  <c r="G46" i="176" s="1"/>
  <c r="C45" i="177" s="1"/>
  <c r="D45" i="177" s="1"/>
  <c r="E45" i="177" s="1"/>
  <c r="B37" i="268"/>
  <c r="C38" i="176" s="1"/>
  <c r="B33" i="268"/>
  <c r="C34" i="176" s="1"/>
  <c r="B29" i="268"/>
  <c r="C30" i="176" s="1"/>
  <c r="B25" i="268"/>
  <c r="C26" i="176" s="1"/>
  <c r="B21" i="268"/>
  <c r="C22" i="176" s="1"/>
  <c r="B17" i="268"/>
  <c r="C18" i="176" s="1"/>
  <c r="B13" i="268"/>
  <c r="C14" i="176" s="1"/>
  <c r="G14" i="176" s="1"/>
  <c r="B9" i="268"/>
  <c r="C10" i="176" s="1"/>
  <c r="G10" i="176" s="1"/>
  <c r="B5" i="268"/>
  <c r="C6" i="176" s="1"/>
  <c r="B44" i="235"/>
  <c r="B43" i="235"/>
  <c r="H52" i="179"/>
  <c r="B40" i="236"/>
  <c r="B44" i="223"/>
  <c r="B43" i="223"/>
  <c r="H48" i="179"/>
  <c r="B40" i="224"/>
  <c r="B43" i="227"/>
  <c r="B44" i="227"/>
  <c r="H44" i="179"/>
  <c r="B40" i="228"/>
  <c r="B43" i="228"/>
  <c r="B44" i="222"/>
  <c r="B43" i="222"/>
  <c r="H40" i="179"/>
  <c r="B40" i="231"/>
  <c r="B43" i="238"/>
  <c r="H36" i="179"/>
  <c r="B40" i="219"/>
  <c r="B44" i="216"/>
  <c r="B43" i="216"/>
  <c r="H32" i="179"/>
  <c r="B40" i="206"/>
  <c r="B43" i="209"/>
  <c r="B43" i="213"/>
  <c r="B44" i="213"/>
  <c r="H24" i="179"/>
  <c r="B40" i="214"/>
  <c r="B43" i="204"/>
  <c r="B44" i="204"/>
  <c r="H20" i="179"/>
  <c r="B40" i="203"/>
  <c r="B44" i="200"/>
  <c r="B43" i="200"/>
  <c r="H16" i="179"/>
  <c r="B40" i="199"/>
  <c r="B43" i="196"/>
  <c r="B44" i="196"/>
  <c r="H12" i="179"/>
  <c r="B40" i="195"/>
  <c r="B44" i="192"/>
  <c r="B43" i="192"/>
  <c r="H8" i="179"/>
  <c r="B40" i="191"/>
  <c r="B43" i="188"/>
  <c r="B31" i="268"/>
  <c r="C32" i="176" s="1"/>
  <c r="B15" i="268"/>
  <c r="C16" i="176" s="1"/>
  <c r="B43" i="233"/>
  <c r="H50" i="179"/>
  <c r="B40" i="232"/>
  <c r="B44" i="221"/>
  <c r="B43" i="221"/>
  <c r="B43" i="207"/>
  <c r="B44" i="207"/>
  <c r="B36" i="268"/>
  <c r="C37" i="176" s="1"/>
  <c r="B32" i="268"/>
  <c r="C33" i="176" s="1"/>
  <c r="B28" i="268"/>
  <c r="C29" i="176" s="1"/>
  <c r="B24" i="268"/>
  <c r="C25" i="176" s="1"/>
  <c r="B20" i="268"/>
  <c r="C21" i="176" s="1"/>
  <c r="B16" i="268"/>
  <c r="C17" i="176" s="1"/>
  <c r="B12" i="268"/>
  <c r="C13" i="176" s="1"/>
  <c r="G13" i="176" s="1"/>
  <c r="B8" i="268"/>
  <c r="C9" i="176" s="1"/>
  <c r="G9" i="176" s="1"/>
  <c r="B4" i="268"/>
  <c r="C5" i="176" s="1"/>
  <c r="B44" i="236"/>
  <c r="B43" i="236"/>
  <c r="H51" i="179"/>
  <c r="B40" i="237"/>
  <c r="B44" i="224"/>
  <c r="B43" i="224"/>
  <c r="H47" i="179"/>
  <c r="B40" i="225"/>
  <c r="B44" i="228"/>
  <c r="H43" i="179"/>
  <c r="B40" i="229"/>
  <c r="B43" i="229"/>
  <c r="B43" i="231"/>
  <c r="B44" i="231"/>
  <c r="H39" i="179"/>
  <c r="B40" i="221"/>
  <c r="B44" i="238"/>
  <c r="B43" i="219"/>
  <c r="B44" i="219"/>
  <c r="H35" i="179"/>
  <c r="B40" i="218"/>
  <c r="B43" i="206"/>
  <c r="B44" i="206"/>
  <c r="H31" i="179"/>
  <c r="B40" i="207"/>
  <c r="H27" i="179"/>
  <c r="B40" i="211"/>
  <c r="B44" i="214"/>
  <c r="B43" i="214"/>
  <c r="H23" i="179"/>
  <c r="B40" i="215"/>
  <c r="B43" i="203"/>
  <c r="B44" i="203"/>
  <c r="H19" i="179"/>
  <c r="B40" i="202"/>
  <c r="B43" i="199"/>
  <c r="B44" i="199"/>
  <c r="H15" i="179"/>
  <c r="B40" i="198"/>
  <c r="B44" i="195"/>
  <c r="H11" i="179"/>
  <c r="B40" i="194"/>
  <c r="B44" i="191"/>
  <c r="B43" i="191"/>
  <c r="H7" i="179"/>
  <c r="B40" i="190"/>
  <c r="H28" i="179"/>
  <c r="B40" i="210"/>
  <c r="B44" i="210"/>
  <c r="B9" i="178"/>
  <c r="B41" i="268"/>
  <c r="C42" i="176" s="1"/>
  <c r="G42" i="176" s="1"/>
  <c r="B40" i="268"/>
  <c r="C41" i="176" s="1"/>
  <c r="H4" i="179"/>
  <c r="B42" i="268"/>
  <c r="C43" i="176" s="1"/>
  <c r="G43" i="176" s="1"/>
  <c r="C41" i="177" l="1"/>
  <c r="D41" i="177" s="1"/>
  <c r="E41" i="177" s="1"/>
  <c r="C42" i="177"/>
  <c r="D42" i="177" s="1"/>
  <c r="E42" i="177" s="1"/>
  <c r="C7" i="177"/>
  <c r="D7" i="177" s="1"/>
  <c r="E7" i="177" s="1"/>
  <c r="C8" i="177"/>
  <c r="D8" i="177" s="1"/>
  <c r="E8" i="177" s="1"/>
  <c r="C9" i="177"/>
  <c r="D9" i="177" s="1"/>
  <c r="E9" i="177" s="1"/>
  <c r="C12" i="177"/>
  <c r="D12" i="177" s="1"/>
  <c r="E12" i="177" s="1"/>
  <c r="C13" i="177"/>
  <c r="D13" i="177" s="1"/>
  <c r="E13" i="177" s="1"/>
  <c r="C6" i="177"/>
  <c r="D6" i="177" s="1"/>
  <c r="E6" i="177" s="1"/>
  <c r="C11" i="177"/>
  <c r="D11" i="177" s="1"/>
  <c r="E11" i="177" s="1"/>
  <c r="C10" i="177"/>
  <c r="D10" i="177" s="1"/>
  <c r="E10" i="177" s="1"/>
  <c r="D46" i="233"/>
  <c r="B44" i="233"/>
  <c r="B43" i="268"/>
  <c r="C44" i="176" s="1"/>
  <c r="G44" i="176" s="1"/>
  <c r="B44" i="268"/>
  <c r="C45" i="176" s="1"/>
  <c r="C43" i="177" l="1"/>
  <c r="D43" i="177" s="1"/>
  <c r="E43" i="177" s="1"/>
  <c r="B4" i="263"/>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D13" i="188" s="1"/>
  <c r="Q6" i="182"/>
  <c r="D13" i="189" s="1"/>
  <c r="Q7" i="182"/>
  <c r="D13" i="190" s="1"/>
  <c r="Q8" i="182"/>
  <c r="D13" i="191" s="1"/>
  <c r="Q9" i="182"/>
  <c r="D13" i="192" s="1"/>
  <c r="Q10" i="182"/>
  <c r="D13" i="193" s="1"/>
  <c r="Q11" i="182"/>
  <c r="D13" i="194" s="1"/>
  <c r="Q12" i="182"/>
  <c r="D13" i="195" s="1"/>
  <c r="Q13" i="182"/>
  <c r="D13" i="196" s="1"/>
  <c r="Q14" i="182"/>
  <c r="D13" i="197" s="1"/>
  <c r="Q15" i="182"/>
  <c r="D13" i="198" s="1"/>
  <c r="Q16" i="182"/>
  <c r="D13" i="199" s="1"/>
  <c r="Q17" i="182"/>
  <c r="D13" i="200" s="1"/>
  <c r="Q18" i="182"/>
  <c r="D13" i="201" s="1"/>
  <c r="Q19" i="182"/>
  <c r="D13" i="202" s="1"/>
  <c r="Q20" i="182"/>
  <c r="D13" i="203" s="1"/>
  <c r="Q21" i="182"/>
  <c r="D13" i="204" s="1"/>
  <c r="Q22" i="182"/>
  <c r="D13" i="205" s="1"/>
  <c r="Q23" i="182"/>
  <c r="D13" i="215" s="1"/>
  <c r="Q24" i="182"/>
  <c r="D13" i="214" s="1"/>
  <c r="Q25" i="182"/>
  <c r="D13" i="213" s="1"/>
  <c r="Q26" i="182"/>
  <c r="D13" i="212" s="1"/>
  <c r="Q27" i="182"/>
  <c r="D13" i="211" s="1"/>
  <c r="Q28" i="182"/>
  <c r="D13" i="210" s="1"/>
  <c r="Q29" i="182"/>
  <c r="D13" i="209" s="1"/>
  <c r="Q30" i="182"/>
  <c r="D13" i="208" s="1"/>
  <c r="Q31" i="182"/>
  <c r="D13" i="207" s="1"/>
  <c r="Q32" i="182"/>
  <c r="D13" i="206" s="1"/>
  <c r="Q33" i="182"/>
  <c r="D13" i="216" s="1"/>
  <c r="Q34" i="182"/>
  <c r="D13" i="217" s="1"/>
  <c r="Q35" i="182"/>
  <c r="D13" i="218" s="1"/>
  <c r="Q36" i="182"/>
  <c r="D13" i="219" s="1"/>
  <c r="Q37" i="182"/>
  <c r="D13" i="238" s="1"/>
  <c r="Q38" i="182"/>
  <c r="D13" i="220" s="1"/>
  <c r="Q39" i="182"/>
  <c r="D13" i="221" s="1"/>
  <c r="Q40" i="182"/>
  <c r="D13" i="231" s="1"/>
  <c r="Q41" i="182"/>
  <c r="D13" i="222" s="1"/>
  <c r="Q42" i="182"/>
  <c r="D13" i="230" s="1"/>
  <c r="Q43" i="182"/>
  <c r="D13" i="229" s="1"/>
  <c r="Q44" i="182"/>
  <c r="D13" i="228" s="1"/>
  <c r="Q45" i="182"/>
  <c r="D13" i="227" s="1"/>
  <c r="Q46" i="182"/>
  <c r="D13" i="226" s="1"/>
  <c r="Q47" i="182"/>
  <c r="D13" i="225" s="1"/>
  <c r="Q48" i="182"/>
  <c r="D13" i="224" s="1"/>
  <c r="Q49" i="182"/>
  <c r="D13" i="223" s="1"/>
  <c r="Q50" i="182"/>
  <c r="D13" i="232" s="1"/>
  <c r="Q51" i="182"/>
  <c r="D13" i="237" s="1"/>
  <c r="Q52" i="182"/>
  <c r="D13" i="236" s="1"/>
  <c r="Q53" i="182"/>
  <c r="D13" i="235" s="1"/>
  <c r="Q54" i="182"/>
  <c r="D13" i="234" s="1"/>
  <c r="Q55" i="182"/>
  <c r="D13" i="233" s="1"/>
  <c r="P5" i="182"/>
  <c r="D12" i="188" s="1"/>
  <c r="P6" i="182"/>
  <c r="D12" i="189" s="1"/>
  <c r="P7" i="182"/>
  <c r="D12" i="190" s="1"/>
  <c r="P8" i="182"/>
  <c r="D12" i="191" s="1"/>
  <c r="P9" i="182"/>
  <c r="D12" i="192" s="1"/>
  <c r="P10" i="182"/>
  <c r="D12" i="193" s="1"/>
  <c r="P11" i="182"/>
  <c r="D12" i="194" s="1"/>
  <c r="P12" i="182"/>
  <c r="D12" i="195" s="1"/>
  <c r="P13" i="182"/>
  <c r="D12" i="196" s="1"/>
  <c r="P14" i="182"/>
  <c r="D12" i="197" s="1"/>
  <c r="P15" i="182"/>
  <c r="D12" i="198" s="1"/>
  <c r="P16" i="182"/>
  <c r="D12" i="199" s="1"/>
  <c r="P17" i="182"/>
  <c r="D12" i="200" s="1"/>
  <c r="P18" i="182"/>
  <c r="D12" i="201" s="1"/>
  <c r="P19" i="182"/>
  <c r="D12" i="202" s="1"/>
  <c r="P20" i="182"/>
  <c r="D12" i="203" s="1"/>
  <c r="P21" i="182"/>
  <c r="D12" i="204" s="1"/>
  <c r="P22" i="182"/>
  <c r="D12" i="205" s="1"/>
  <c r="P23" i="182"/>
  <c r="D12" i="215" s="1"/>
  <c r="P24" i="182"/>
  <c r="D12" i="214" s="1"/>
  <c r="P25" i="182"/>
  <c r="D12" i="213" s="1"/>
  <c r="P26" i="182"/>
  <c r="D12" i="212" s="1"/>
  <c r="P27" i="182"/>
  <c r="D12" i="211" s="1"/>
  <c r="P28" i="182"/>
  <c r="D12" i="210" s="1"/>
  <c r="P29" i="182"/>
  <c r="D12" i="209" s="1"/>
  <c r="P30" i="182"/>
  <c r="D12" i="208" s="1"/>
  <c r="P31" i="182"/>
  <c r="D12" i="207" s="1"/>
  <c r="P32" i="182"/>
  <c r="D12" i="206" s="1"/>
  <c r="P33" i="182"/>
  <c r="D12" i="216" s="1"/>
  <c r="P34" i="182"/>
  <c r="D12" i="217" s="1"/>
  <c r="P35" i="182"/>
  <c r="D12" i="218" s="1"/>
  <c r="P36" i="182"/>
  <c r="D12" i="219" s="1"/>
  <c r="P37" i="182"/>
  <c r="D12" i="238" s="1"/>
  <c r="P38" i="182"/>
  <c r="D12" i="220" s="1"/>
  <c r="P39" i="182"/>
  <c r="D12" i="221" s="1"/>
  <c r="P40" i="182"/>
  <c r="D12" i="231" s="1"/>
  <c r="P41" i="182"/>
  <c r="D12" i="222" s="1"/>
  <c r="P42" i="182"/>
  <c r="D12" i="230" s="1"/>
  <c r="P43" i="182"/>
  <c r="D12" i="229" s="1"/>
  <c r="P44" i="182"/>
  <c r="D12" i="228" s="1"/>
  <c r="P45" i="182"/>
  <c r="D12" i="227" s="1"/>
  <c r="P46" i="182"/>
  <c r="D12" i="226" s="1"/>
  <c r="P47" i="182"/>
  <c r="D12" i="225" s="1"/>
  <c r="P48" i="182"/>
  <c r="D12" i="224" s="1"/>
  <c r="P49" i="182"/>
  <c r="D12" i="223" s="1"/>
  <c r="P50" i="182"/>
  <c r="D12" i="232" s="1"/>
  <c r="P51" i="182"/>
  <c r="D12" i="237" s="1"/>
  <c r="P52" i="182"/>
  <c r="D12" i="236" s="1"/>
  <c r="P53" i="182"/>
  <c r="D12" i="235" s="1"/>
  <c r="P54" i="182"/>
  <c r="D12" i="234" s="1"/>
  <c r="P55" i="182"/>
  <c r="D12" i="233" s="1"/>
  <c r="O5" i="182"/>
  <c r="D11" i="188" s="1"/>
  <c r="O6" i="182"/>
  <c r="D11" i="189" s="1"/>
  <c r="O7" i="182"/>
  <c r="D11" i="190" s="1"/>
  <c r="O8" i="182"/>
  <c r="D11" i="191" s="1"/>
  <c r="O9" i="182"/>
  <c r="D11" i="192" s="1"/>
  <c r="O10" i="182"/>
  <c r="D11" i="193" s="1"/>
  <c r="O11" i="182"/>
  <c r="D11" i="194" s="1"/>
  <c r="O12" i="182"/>
  <c r="D11" i="195" s="1"/>
  <c r="O13" i="182"/>
  <c r="D11" i="196" s="1"/>
  <c r="O14" i="182"/>
  <c r="D11" i="197" s="1"/>
  <c r="O15" i="182"/>
  <c r="D11" i="198" s="1"/>
  <c r="O16" i="182"/>
  <c r="D11" i="199" s="1"/>
  <c r="O17" i="182"/>
  <c r="D11" i="200" s="1"/>
  <c r="O18" i="182"/>
  <c r="D11" i="201" s="1"/>
  <c r="O19" i="182"/>
  <c r="D11" i="202" s="1"/>
  <c r="O20" i="182"/>
  <c r="D11" i="203" s="1"/>
  <c r="O21" i="182"/>
  <c r="D11" i="204" s="1"/>
  <c r="O22" i="182"/>
  <c r="D11" i="205" s="1"/>
  <c r="O23" i="182"/>
  <c r="D11" i="215" s="1"/>
  <c r="O24" i="182"/>
  <c r="D11" i="214" s="1"/>
  <c r="O25" i="182"/>
  <c r="D11" i="213" s="1"/>
  <c r="O26" i="182"/>
  <c r="D11" i="212" s="1"/>
  <c r="O27" i="182"/>
  <c r="D11" i="211" s="1"/>
  <c r="O28" i="182"/>
  <c r="D11" i="210" s="1"/>
  <c r="O29" i="182"/>
  <c r="D11" i="209" s="1"/>
  <c r="O30" i="182"/>
  <c r="D11" i="208" s="1"/>
  <c r="O31" i="182"/>
  <c r="D11" i="207" s="1"/>
  <c r="O32" i="182"/>
  <c r="D11" i="206" s="1"/>
  <c r="O33" i="182"/>
  <c r="D11" i="216" s="1"/>
  <c r="O34" i="182"/>
  <c r="D11" i="217" s="1"/>
  <c r="O35" i="182"/>
  <c r="D11" i="218" s="1"/>
  <c r="O36" i="182"/>
  <c r="D11" i="219" s="1"/>
  <c r="O37" i="182"/>
  <c r="D11" i="238" s="1"/>
  <c r="O38" i="182"/>
  <c r="D11" i="220" s="1"/>
  <c r="O39" i="182"/>
  <c r="D11" i="221" s="1"/>
  <c r="O40" i="182"/>
  <c r="D11" i="231" s="1"/>
  <c r="O41" i="182"/>
  <c r="D11" i="222" s="1"/>
  <c r="O42" i="182"/>
  <c r="D11" i="230" s="1"/>
  <c r="O43" i="182"/>
  <c r="D11" i="229" s="1"/>
  <c r="O44" i="182"/>
  <c r="D11" i="228" s="1"/>
  <c r="O45" i="182"/>
  <c r="D11" i="227" s="1"/>
  <c r="O46" i="182"/>
  <c r="D11" i="226" s="1"/>
  <c r="O47" i="182"/>
  <c r="D11" i="225" s="1"/>
  <c r="O48" i="182"/>
  <c r="D11" i="224" s="1"/>
  <c r="O49" i="182"/>
  <c r="D11" i="223" s="1"/>
  <c r="O50" i="182"/>
  <c r="D11" i="232" s="1"/>
  <c r="O51" i="182"/>
  <c r="D11" i="237" s="1"/>
  <c r="O52" i="182"/>
  <c r="D11" i="236" s="1"/>
  <c r="O53" i="182"/>
  <c r="D11" i="235" s="1"/>
  <c r="O54" i="182"/>
  <c r="D11" i="234" s="1"/>
  <c r="O55" i="182"/>
  <c r="D11" i="233" s="1"/>
  <c r="M5" i="182"/>
  <c r="D9" i="188" s="1"/>
  <c r="M6" i="182"/>
  <c r="D9" i="189" s="1"/>
  <c r="M7" i="182"/>
  <c r="D9" i="190" s="1"/>
  <c r="M8" i="182"/>
  <c r="D9" i="191" s="1"/>
  <c r="M9" i="182"/>
  <c r="D9" i="192" s="1"/>
  <c r="M10" i="182"/>
  <c r="D9" i="193" s="1"/>
  <c r="M11" i="182"/>
  <c r="D9" i="194" s="1"/>
  <c r="M12" i="182"/>
  <c r="D9" i="195" s="1"/>
  <c r="M13" i="182"/>
  <c r="D9" i="196" s="1"/>
  <c r="M14" i="182"/>
  <c r="D9" i="197" s="1"/>
  <c r="M15" i="182"/>
  <c r="D9" i="198" s="1"/>
  <c r="M16" i="182"/>
  <c r="D9" i="199" s="1"/>
  <c r="M17" i="182"/>
  <c r="D9" i="200" s="1"/>
  <c r="M18" i="182"/>
  <c r="D9" i="201" s="1"/>
  <c r="M19" i="182"/>
  <c r="D9" i="202" s="1"/>
  <c r="M20" i="182"/>
  <c r="D9" i="203" s="1"/>
  <c r="M21" i="182"/>
  <c r="D9" i="204" s="1"/>
  <c r="M22" i="182"/>
  <c r="D9" i="205" s="1"/>
  <c r="M23" i="182"/>
  <c r="D9" i="215" s="1"/>
  <c r="M24" i="182"/>
  <c r="D9" i="214" s="1"/>
  <c r="M25" i="182"/>
  <c r="D9" i="213" s="1"/>
  <c r="M26" i="182"/>
  <c r="D9" i="212" s="1"/>
  <c r="M27" i="182"/>
  <c r="D9" i="211" s="1"/>
  <c r="M28" i="182"/>
  <c r="D9" i="210" s="1"/>
  <c r="M29" i="182"/>
  <c r="D9" i="209" s="1"/>
  <c r="M30" i="182"/>
  <c r="D9" i="208" s="1"/>
  <c r="M31" i="182"/>
  <c r="D9" i="207" s="1"/>
  <c r="M32" i="182"/>
  <c r="D9" i="206" s="1"/>
  <c r="M33" i="182"/>
  <c r="D9" i="216" s="1"/>
  <c r="M34" i="182"/>
  <c r="D9" i="217" s="1"/>
  <c r="M35" i="182"/>
  <c r="D9" i="218" s="1"/>
  <c r="M36" i="182"/>
  <c r="D9" i="219" s="1"/>
  <c r="M37" i="182"/>
  <c r="D9" i="238" s="1"/>
  <c r="M38" i="182"/>
  <c r="D9" i="220" s="1"/>
  <c r="M39" i="182"/>
  <c r="D9" i="221" s="1"/>
  <c r="M40" i="182"/>
  <c r="D9" i="231" s="1"/>
  <c r="M41" i="182"/>
  <c r="D9" i="222" s="1"/>
  <c r="M42" i="182"/>
  <c r="D9" i="230" s="1"/>
  <c r="M43" i="182"/>
  <c r="D9" i="229" s="1"/>
  <c r="M44" i="182"/>
  <c r="D9" i="228" s="1"/>
  <c r="M45" i="182"/>
  <c r="D9" i="227" s="1"/>
  <c r="M46" i="182"/>
  <c r="D9" i="226" s="1"/>
  <c r="M47" i="182"/>
  <c r="D9" i="225" s="1"/>
  <c r="M48" i="182"/>
  <c r="D9" i="224" s="1"/>
  <c r="M49" i="182"/>
  <c r="D9" i="223" s="1"/>
  <c r="M50" i="182"/>
  <c r="D9" i="232" s="1"/>
  <c r="M51" i="182"/>
  <c r="D9" i="237" s="1"/>
  <c r="M52" i="182"/>
  <c r="D9" i="236" s="1"/>
  <c r="M53" i="182"/>
  <c r="D9" i="235" s="1"/>
  <c r="M54" i="182"/>
  <c r="D9" i="234" s="1"/>
  <c r="M55" i="182"/>
  <c r="D9" i="233" s="1"/>
  <c r="L5" i="182"/>
  <c r="D8" i="188" s="1"/>
  <c r="L6" i="182"/>
  <c r="D8" i="189" s="1"/>
  <c r="L7" i="182"/>
  <c r="D8" i="190" s="1"/>
  <c r="L8" i="182"/>
  <c r="D8" i="191" s="1"/>
  <c r="L9" i="182"/>
  <c r="D8" i="192" s="1"/>
  <c r="L10" i="182"/>
  <c r="D8" i="193" s="1"/>
  <c r="L11" i="182"/>
  <c r="D8" i="194" s="1"/>
  <c r="L12" i="182"/>
  <c r="D8" i="195" s="1"/>
  <c r="L13" i="182"/>
  <c r="D8" i="196" s="1"/>
  <c r="L14" i="182"/>
  <c r="D8" i="197" s="1"/>
  <c r="L15" i="182"/>
  <c r="D8" i="198" s="1"/>
  <c r="L16" i="182"/>
  <c r="D8" i="199" s="1"/>
  <c r="L17" i="182"/>
  <c r="D8" i="200" s="1"/>
  <c r="L18" i="182"/>
  <c r="D8" i="201" s="1"/>
  <c r="L19" i="182"/>
  <c r="D8" i="202" s="1"/>
  <c r="L20" i="182"/>
  <c r="D8" i="203" s="1"/>
  <c r="L21" i="182"/>
  <c r="D8" i="204" s="1"/>
  <c r="L22" i="182"/>
  <c r="D8" i="205" s="1"/>
  <c r="L23" i="182"/>
  <c r="D8" i="215" s="1"/>
  <c r="L24" i="182"/>
  <c r="D8" i="214" s="1"/>
  <c r="L25" i="182"/>
  <c r="D8" i="213" s="1"/>
  <c r="L26" i="182"/>
  <c r="D8" i="212" s="1"/>
  <c r="L27" i="182"/>
  <c r="D8" i="211" s="1"/>
  <c r="L28" i="182"/>
  <c r="D8" i="210" s="1"/>
  <c r="L29" i="182"/>
  <c r="D8" i="209" s="1"/>
  <c r="L30" i="182"/>
  <c r="D8" i="208" s="1"/>
  <c r="L31" i="182"/>
  <c r="D8" i="207" s="1"/>
  <c r="L32" i="182"/>
  <c r="D8" i="206" s="1"/>
  <c r="L33" i="182"/>
  <c r="D8" i="216" s="1"/>
  <c r="L34" i="182"/>
  <c r="D8" i="217" s="1"/>
  <c r="L35" i="182"/>
  <c r="D8" i="218" s="1"/>
  <c r="L36" i="182"/>
  <c r="D8" i="219" s="1"/>
  <c r="L37" i="182"/>
  <c r="D8" i="238" s="1"/>
  <c r="L38" i="182"/>
  <c r="D8" i="220" s="1"/>
  <c r="L39" i="182"/>
  <c r="D8" i="221" s="1"/>
  <c r="L40" i="182"/>
  <c r="D8" i="231" s="1"/>
  <c r="L41" i="182"/>
  <c r="D8" i="222" s="1"/>
  <c r="L42" i="182"/>
  <c r="D8" i="230" s="1"/>
  <c r="L43" i="182"/>
  <c r="D8" i="229" s="1"/>
  <c r="L44" i="182"/>
  <c r="D8" i="228" s="1"/>
  <c r="L45" i="182"/>
  <c r="D8" i="227" s="1"/>
  <c r="L46" i="182"/>
  <c r="D8" i="226" s="1"/>
  <c r="L47" i="182"/>
  <c r="D8" i="225" s="1"/>
  <c r="L48" i="182"/>
  <c r="D8" i="224" s="1"/>
  <c r="L49" i="182"/>
  <c r="D8" i="223" s="1"/>
  <c r="L50" i="182"/>
  <c r="D8" i="232" s="1"/>
  <c r="L51" i="182"/>
  <c r="D8" i="237" s="1"/>
  <c r="L52" i="182"/>
  <c r="D8" i="236" s="1"/>
  <c r="L53" i="182"/>
  <c r="D8" i="235" s="1"/>
  <c r="L54" i="182"/>
  <c r="D8" i="234" s="1"/>
  <c r="L55" i="182"/>
  <c r="D8" i="233" s="1"/>
  <c r="K5" i="182"/>
  <c r="D7" i="188" s="1"/>
  <c r="K6" i="182"/>
  <c r="D7" i="189" s="1"/>
  <c r="K7" i="182"/>
  <c r="D7" i="190" s="1"/>
  <c r="K8" i="182"/>
  <c r="D7" i="191" s="1"/>
  <c r="K9" i="182"/>
  <c r="D7" i="192" s="1"/>
  <c r="K10" i="182"/>
  <c r="D7" i="193" s="1"/>
  <c r="K11" i="182"/>
  <c r="D7" i="194" s="1"/>
  <c r="K12" i="182"/>
  <c r="D7" i="195" s="1"/>
  <c r="K13" i="182"/>
  <c r="D7" i="196" s="1"/>
  <c r="K14" i="182"/>
  <c r="D7" i="197" s="1"/>
  <c r="K15" i="182"/>
  <c r="D7" i="198" s="1"/>
  <c r="K16" i="182"/>
  <c r="D7" i="199" s="1"/>
  <c r="K17" i="182"/>
  <c r="D7" i="200" s="1"/>
  <c r="K18" i="182"/>
  <c r="D7" i="201" s="1"/>
  <c r="K19" i="182"/>
  <c r="D7" i="202" s="1"/>
  <c r="K20" i="182"/>
  <c r="D7" i="203" s="1"/>
  <c r="K21" i="182"/>
  <c r="D7" i="204" s="1"/>
  <c r="K22" i="182"/>
  <c r="D7" i="205" s="1"/>
  <c r="K23" i="182"/>
  <c r="D7" i="215" s="1"/>
  <c r="K24" i="182"/>
  <c r="D7" i="214" s="1"/>
  <c r="K25" i="182"/>
  <c r="D7" i="213" s="1"/>
  <c r="K26" i="182"/>
  <c r="D7" i="212" s="1"/>
  <c r="K27" i="182"/>
  <c r="D7" i="211" s="1"/>
  <c r="K28" i="182"/>
  <c r="D7" i="210" s="1"/>
  <c r="K29" i="182"/>
  <c r="D7" i="209" s="1"/>
  <c r="K30" i="182"/>
  <c r="D7" i="208" s="1"/>
  <c r="K31" i="182"/>
  <c r="D7" i="207" s="1"/>
  <c r="K32" i="182"/>
  <c r="D7" i="206" s="1"/>
  <c r="K33" i="182"/>
  <c r="D7" i="216" s="1"/>
  <c r="K34" i="182"/>
  <c r="D7" i="217" s="1"/>
  <c r="K35" i="182"/>
  <c r="D7" i="218" s="1"/>
  <c r="K36" i="182"/>
  <c r="D7" i="219" s="1"/>
  <c r="K37" i="182"/>
  <c r="D7" i="238" s="1"/>
  <c r="K38" i="182"/>
  <c r="D7" i="220" s="1"/>
  <c r="K39" i="182"/>
  <c r="D7" i="221" s="1"/>
  <c r="K40" i="182"/>
  <c r="D7" i="231" s="1"/>
  <c r="K41" i="182"/>
  <c r="D7" i="222" s="1"/>
  <c r="K42" i="182"/>
  <c r="D7" i="230" s="1"/>
  <c r="K43" i="182"/>
  <c r="D7" i="229" s="1"/>
  <c r="K44" i="182"/>
  <c r="D7" i="228" s="1"/>
  <c r="K45" i="182"/>
  <c r="D7" i="227" s="1"/>
  <c r="K46" i="182"/>
  <c r="D7" i="226" s="1"/>
  <c r="K47" i="182"/>
  <c r="D7" i="225" s="1"/>
  <c r="K48" i="182"/>
  <c r="D7" i="224" s="1"/>
  <c r="K49" i="182"/>
  <c r="D7" i="223" s="1"/>
  <c r="K50" i="182"/>
  <c r="D7" i="232" s="1"/>
  <c r="K51" i="182"/>
  <c r="D7" i="237" s="1"/>
  <c r="K52" i="182"/>
  <c r="D7" i="236" s="1"/>
  <c r="K53" i="182"/>
  <c r="D7" i="235" s="1"/>
  <c r="K54" i="182"/>
  <c r="D7" i="234" s="1"/>
  <c r="K55" i="182"/>
  <c r="D7" i="233" s="1"/>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T55" i="182" l="1"/>
  <c r="D16" i="233" s="1"/>
  <c r="C16" i="233"/>
  <c r="AN55" i="182"/>
  <c r="D36" i="233" s="1"/>
  <c r="C36" i="233"/>
  <c r="S55" i="182"/>
  <c r="D15" i="233" s="1"/>
  <c r="C15" i="233"/>
  <c r="AI55" i="182"/>
  <c r="D31" i="233" s="1"/>
  <c r="C31" i="233"/>
  <c r="H55" i="182"/>
  <c r="D4" i="233" s="1"/>
  <c r="C4" i="233"/>
  <c r="AP55" i="182"/>
  <c r="D38" i="233" s="1"/>
  <c r="C38" i="233"/>
  <c r="X55" i="182"/>
  <c r="D20" i="233" s="1"/>
  <c r="C20" i="233"/>
  <c r="AJ55" i="182"/>
  <c r="D32" i="233" s="1"/>
  <c r="C32" i="233"/>
  <c r="I55" i="182"/>
  <c r="D5" i="233" s="1"/>
  <c r="C5" i="233"/>
  <c r="U55" i="182"/>
  <c r="D17" i="233" s="1"/>
  <c r="C17" i="233"/>
  <c r="Y55" i="182"/>
  <c r="D21" i="233" s="1"/>
  <c r="C21" i="233"/>
  <c r="AK55" i="182"/>
  <c r="D33" i="233" s="1"/>
  <c r="C33" i="233"/>
  <c r="AO55" i="182"/>
  <c r="D37" i="233" s="1"/>
  <c r="C37" i="233"/>
  <c r="C44" i="235"/>
  <c r="D44" i="235" s="1"/>
  <c r="E44" i="235" s="1"/>
  <c r="C44" i="223"/>
  <c r="D44" i="223" s="1"/>
  <c r="C44" i="222"/>
  <c r="D44" i="222" s="1"/>
  <c r="E7" i="222" s="1"/>
  <c r="C44" i="238"/>
  <c r="D44" i="238" s="1"/>
  <c r="C44" i="213"/>
  <c r="D44" i="213" s="1"/>
  <c r="E44" i="213" s="1"/>
  <c r="C44" i="200"/>
  <c r="D44" i="200" s="1"/>
  <c r="E13" i="200" s="1"/>
  <c r="C44" i="196"/>
  <c r="D44" i="196" s="1"/>
  <c r="C44" i="192"/>
  <c r="D44" i="192" s="1"/>
  <c r="C44" i="236"/>
  <c r="D44" i="236" s="1"/>
  <c r="E7" i="236" s="1"/>
  <c r="C44" i="199"/>
  <c r="D44" i="199" s="1"/>
  <c r="E7" i="199" s="1"/>
  <c r="C44" i="195"/>
  <c r="D44" i="195" s="1"/>
  <c r="E13" i="195" s="1"/>
  <c r="C37" i="268"/>
  <c r="E38" i="176" s="1"/>
  <c r="G38" i="176" s="1"/>
  <c r="C21" i="268"/>
  <c r="E22" i="176" s="1"/>
  <c r="G22" i="176" s="1"/>
  <c r="C5" i="268"/>
  <c r="E6" i="176" s="1"/>
  <c r="G6" i="176" s="1"/>
  <c r="H44" i="182"/>
  <c r="D4" i="228" s="1"/>
  <c r="C4" i="228"/>
  <c r="H36" i="182"/>
  <c r="D4" i="219" s="1"/>
  <c r="C4" i="219"/>
  <c r="H24" i="182"/>
  <c r="D4" i="214" s="1"/>
  <c r="C4" i="214"/>
  <c r="H16" i="182"/>
  <c r="D4" i="199" s="1"/>
  <c r="C4" i="199"/>
  <c r="H8" i="182"/>
  <c r="D4" i="191" s="1"/>
  <c r="C4" i="191"/>
  <c r="I51" i="182"/>
  <c r="D5" i="237" s="1"/>
  <c r="C5" i="237"/>
  <c r="I39" i="182"/>
  <c r="D5" i="221" s="1"/>
  <c r="C5" i="221"/>
  <c r="I23" i="182"/>
  <c r="D5" i="215" s="1"/>
  <c r="C5" i="215"/>
  <c r="S51" i="182"/>
  <c r="D15" i="237" s="1"/>
  <c r="C15" i="237"/>
  <c r="S47" i="182"/>
  <c r="D15" i="225" s="1"/>
  <c r="C15" i="225"/>
  <c r="S43" i="182"/>
  <c r="D15" i="229" s="1"/>
  <c r="C15" i="229"/>
  <c r="S35" i="182"/>
  <c r="D15" i="218" s="1"/>
  <c r="C15" i="218"/>
  <c r="S31" i="182"/>
  <c r="D15" i="207" s="1"/>
  <c r="C15" i="207"/>
  <c r="S27" i="182"/>
  <c r="D15" i="211" s="1"/>
  <c r="C15" i="211"/>
  <c r="S23" i="182"/>
  <c r="D15" i="215" s="1"/>
  <c r="C15" i="215"/>
  <c r="S19" i="182"/>
  <c r="D15" i="202" s="1"/>
  <c r="C15" i="202"/>
  <c r="S15" i="182"/>
  <c r="D15" i="198" s="1"/>
  <c r="C15" i="198"/>
  <c r="S11" i="182"/>
  <c r="D15" i="194" s="1"/>
  <c r="C15" i="194"/>
  <c r="S7" i="182"/>
  <c r="D15" i="190" s="1"/>
  <c r="C15" i="190"/>
  <c r="T54" i="182"/>
  <c r="D16" i="234" s="1"/>
  <c r="C16" i="234"/>
  <c r="T50" i="182"/>
  <c r="D16" i="232" s="1"/>
  <c r="C16" i="232"/>
  <c r="T46" i="182"/>
  <c r="D16" i="226" s="1"/>
  <c r="C16" i="226"/>
  <c r="T42" i="182"/>
  <c r="D16" i="230" s="1"/>
  <c r="C16" i="230"/>
  <c r="T38" i="182"/>
  <c r="D16" i="220" s="1"/>
  <c r="C16" i="220"/>
  <c r="T34" i="182"/>
  <c r="D16" i="217" s="1"/>
  <c r="C16" i="217"/>
  <c r="T30" i="182"/>
  <c r="D16" i="208" s="1"/>
  <c r="C16" i="208"/>
  <c r="T26" i="182"/>
  <c r="D16" i="212" s="1"/>
  <c r="C16" i="212"/>
  <c r="T22" i="182"/>
  <c r="D16" i="205" s="1"/>
  <c r="C16" i="205"/>
  <c r="T18" i="182"/>
  <c r="D16" i="201" s="1"/>
  <c r="C16" i="201"/>
  <c r="T14" i="182"/>
  <c r="D16" i="197" s="1"/>
  <c r="C16" i="197"/>
  <c r="T10" i="182"/>
  <c r="D16" i="193" s="1"/>
  <c r="C16" i="193"/>
  <c r="T6" i="182"/>
  <c r="D16" i="189" s="1"/>
  <c r="C16" i="189"/>
  <c r="U53" i="182"/>
  <c r="D17" i="235" s="1"/>
  <c r="C17" i="235"/>
  <c r="U49" i="182"/>
  <c r="D17" i="223" s="1"/>
  <c r="C17" i="223"/>
  <c r="U45" i="182"/>
  <c r="D17" i="227" s="1"/>
  <c r="C17" i="227"/>
  <c r="U41" i="182"/>
  <c r="D17" i="222" s="1"/>
  <c r="C17" i="222"/>
  <c r="U37" i="182"/>
  <c r="D17" i="238" s="1"/>
  <c r="C17" i="238"/>
  <c r="U33" i="182"/>
  <c r="D17" i="216" s="1"/>
  <c r="C17" i="216"/>
  <c r="U29" i="182"/>
  <c r="D17" i="209" s="1"/>
  <c r="C17" i="209"/>
  <c r="U25" i="182"/>
  <c r="D17" i="213" s="1"/>
  <c r="C17" i="213"/>
  <c r="U21" i="182"/>
  <c r="D17" i="204" s="1"/>
  <c r="C17" i="204"/>
  <c r="U17" i="182"/>
  <c r="D17" i="200" s="1"/>
  <c r="C17" i="200"/>
  <c r="U13" i="182"/>
  <c r="D17" i="196" s="1"/>
  <c r="C17" i="196"/>
  <c r="U9" i="182"/>
  <c r="D17" i="192" s="1"/>
  <c r="C17" i="192"/>
  <c r="U5" i="182"/>
  <c r="D17" i="188" s="1"/>
  <c r="C17" i="188"/>
  <c r="X54" i="182"/>
  <c r="D20" i="234" s="1"/>
  <c r="C20" i="234"/>
  <c r="X50" i="182"/>
  <c r="D20" i="232" s="1"/>
  <c r="C20" i="232"/>
  <c r="X46" i="182"/>
  <c r="D20" i="226" s="1"/>
  <c r="C20" i="226"/>
  <c r="X42" i="182"/>
  <c r="D20" i="230" s="1"/>
  <c r="C20" i="230"/>
  <c r="X38" i="182"/>
  <c r="D20" i="220" s="1"/>
  <c r="C20" i="220"/>
  <c r="X34" i="182"/>
  <c r="D20" i="217" s="1"/>
  <c r="C20" i="217"/>
  <c r="X30" i="182"/>
  <c r="D20" i="208" s="1"/>
  <c r="C20" i="208"/>
  <c r="X26" i="182"/>
  <c r="D20" i="212" s="1"/>
  <c r="C20" i="212"/>
  <c r="X22" i="182"/>
  <c r="D20" i="205" s="1"/>
  <c r="C20" i="205"/>
  <c r="X18" i="182"/>
  <c r="D20" i="201" s="1"/>
  <c r="C20" i="201"/>
  <c r="X14" i="182"/>
  <c r="D20" i="197" s="1"/>
  <c r="C20" i="197"/>
  <c r="X10" i="182"/>
  <c r="D20" i="193" s="1"/>
  <c r="C20" i="193"/>
  <c r="X6" i="182"/>
  <c r="D20" i="189" s="1"/>
  <c r="C20" i="189"/>
  <c r="Y53" i="182"/>
  <c r="D21" i="235" s="1"/>
  <c r="C21" i="235"/>
  <c r="Y49" i="182"/>
  <c r="D21" i="223" s="1"/>
  <c r="C21" i="223"/>
  <c r="Y45" i="182"/>
  <c r="D21" i="227" s="1"/>
  <c r="C21" i="227"/>
  <c r="Y41" i="182"/>
  <c r="D21" i="222" s="1"/>
  <c r="C21" i="222"/>
  <c r="Y37" i="182"/>
  <c r="D21" i="238" s="1"/>
  <c r="C21" i="238"/>
  <c r="Y33" i="182"/>
  <c r="D21" i="216" s="1"/>
  <c r="C21" i="216"/>
  <c r="Y29" i="182"/>
  <c r="D21" i="209" s="1"/>
  <c r="C21" i="209"/>
  <c r="Y25" i="182"/>
  <c r="D21" i="213" s="1"/>
  <c r="C21" i="213"/>
  <c r="Y21" i="182"/>
  <c r="D21" i="204" s="1"/>
  <c r="C21" i="204"/>
  <c r="Y17" i="182"/>
  <c r="D21" i="200" s="1"/>
  <c r="C21" i="200"/>
  <c r="Y13" i="182"/>
  <c r="D21" i="196" s="1"/>
  <c r="C21" i="196"/>
  <c r="Y9" i="182"/>
  <c r="D21" i="192" s="1"/>
  <c r="C21" i="192"/>
  <c r="Y5" i="182"/>
  <c r="D21" i="188" s="1"/>
  <c r="C21" i="188"/>
  <c r="C44" i="209"/>
  <c r="D44" i="209" s="1"/>
  <c r="E13" i="209" s="1"/>
  <c r="AI51" i="182"/>
  <c r="D31" i="237" s="1"/>
  <c r="C31" i="237"/>
  <c r="AI47" i="182"/>
  <c r="D31" i="225" s="1"/>
  <c r="C31" i="225"/>
  <c r="AI43" i="182"/>
  <c r="D31" i="229" s="1"/>
  <c r="C31" i="229"/>
  <c r="AI39" i="182"/>
  <c r="D31" i="221" s="1"/>
  <c r="C31" i="221"/>
  <c r="AI35" i="182"/>
  <c r="D31" i="218" s="1"/>
  <c r="C31" i="218"/>
  <c r="AI31" i="182"/>
  <c r="D31" i="207" s="1"/>
  <c r="C31" i="207"/>
  <c r="AI27" i="182"/>
  <c r="D31" i="211" s="1"/>
  <c r="C31" i="211"/>
  <c r="AI23" i="182"/>
  <c r="D31" i="215" s="1"/>
  <c r="C31" i="215"/>
  <c r="AI19" i="182"/>
  <c r="D31" i="202" s="1"/>
  <c r="C31" i="202"/>
  <c r="AI15" i="182"/>
  <c r="D31" i="198" s="1"/>
  <c r="C31" i="198"/>
  <c r="AI11" i="182"/>
  <c r="D31" i="194" s="1"/>
  <c r="C31" i="194"/>
  <c r="AI7" i="182"/>
  <c r="D31" i="190" s="1"/>
  <c r="C31" i="190"/>
  <c r="AJ54" i="182"/>
  <c r="D32" i="234" s="1"/>
  <c r="C32" i="234"/>
  <c r="AJ50" i="182"/>
  <c r="D32" i="232" s="1"/>
  <c r="C32" i="232"/>
  <c r="AJ46" i="182"/>
  <c r="D32" i="226" s="1"/>
  <c r="C32" i="226"/>
  <c r="AJ42" i="182"/>
  <c r="D32" i="230" s="1"/>
  <c r="C32" i="230"/>
  <c r="AJ38" i="182"/>
  <c r="D32" i="220" s="1"/>
  <c r="C32" i="220"/>
  <c r="AJ34" i="182"/>
  <c r="D32" i="217" s="1"/>
  <c r="C32" i="217"/>
  <c r="AJ30" i="182"/>
  <c r="D32" i="208" s="1"/>
  <c r="C32" i="208"/>
  <c r="AJ26" i="182"/>
  <c r="D32" i="212" s="1"/>
  <c r="C32" i="212"/>
  <c r="AJ22" i="182"/>
  <c r="D32" i="205" s="1"/>
  <c r="C32" i="205"/>
  <c r="AJ18" i="182"/>
  <c r="D32" i="201" s="1"/>
  <c r="C32" i="201"/>
  <c r="AJ10" i="182"/>
  <c r="D32" i="193" s="1"/>
  <c r="C32" i="193"/>
  <c r="AJ6" i="182"/>
  <c r="D32" i="189" s="1"/>
  <c r="C32" i="189"/>
  <c r="AK53" i="182"/>
  <c r="D33" i="235" s="1"/>
  <c r="C33" i="235"/>
  <c r="AK49" i="182"/>
  <c r="D33" i="223" s="1"/>
  <c r="C33" i="223"/>
  <c r="AK45" i="182"/>
  <c r="D33" i="227" s="1"/>
  <c r="C33" i="227"/>
  <c r="AK41" i="182"/>
  <c r="D33" i="222" s="1"/>
  <c r="C33" i="222"/>
  <c r="AK37" i="182"/>
  <c r="D33" i="238" s="1"/>
  <c r="C33" i="238"/>
  <c r="AK33" i="182"/>
  <c r="D33" i="216" s="1"/>
  <c r="C33" i="216"/>
  <c r="AK29" i="182"/>
  <c r="D33" i="209" s="1"/>
  <c r="C33" i="209"/>
  <c r="AK25" i="182"/>
  <c r="D33" i="213" s="1"/>
  <c r="C33" i="213"/>
  <c r="AK21" i="182"/>
  <c r="D33" i="204" s="1"/>
  <c r="C33" i="204"/>
  <c r="AK17" i="182"/>
  <c r="D33" i="200" s="1"/>
  <c r="C33" i="200"/>
  <c r="AK13" i="182"/>
  <c r="D33" i="196" s="1"/>
  <c r="C33" i="196"/>
  <c r="AK9" i="182"/>
  <c r="D33" i="192" s="1"/>
  <c r="C33" i="192"/>
  <c r="AK5" i="182"/>
  <c r="D33" i="188" s="1"/>
  <c r="C33" i="188"/>
  <c r="AN54" i="182"/>
  <c r="D36" i="234" s="1"/>
  <c r="C36" i="234"/>
  <c r="AN50" i="182"/>
  <c r="D36" i="232" s="1"/>
  <c r="C36" i="232"/>
  <c r="AN46" i="182"/>
  <c r="D36" i="226" s="1"/>
  <c r="C36" i="226"/>
  <c r="AN42" i="182"/>
  <c r="D36" i="230" s="1"/>
  <c r="C36" i="230"/>
  <c r="AN38" i="182"/>
  <c r="D36" i="220" s="1"/>
  <c r="C36" i="220"/>
  <c r="AN34" i="182"/>
  <c r="D36" i="217" s="1"/>
  <c r="C36" i="217"/>
  <c r="AN30" i="182"/>
  <c r="D36" i="208" s="1"/>
  <c r="C36" i="208"/>
  <c r="AN26" i="182"/>
  <c r="D36" i="212" s="1"/>
  <c r="C36" i="212"/>
  <c r="AN22" i="182"/>
  <c r="D36" i="205" s="1"/>
  <c r="C36" i="205"/>
  <c r="AN18" i="182"/>
  <c r="D36" i="201" s="1"/>
  <c r="C36" i="201"/>
  <c r="AN14" i="182"/>
  <c r="D36" i="197" s="1"/>
  <c r="C36" i="197"/>
  <c r="AN10" i="182"/>
  <c r="D36" i="193" s="1"/>
  <c r="C36" i="193"/>
  <c r="AN6" i="182"/>
  <c r="D36" i="189" s="1"/>
  <c r="C36" i="189"/>
  <c r="AO53" i="182"/>
  <c r="D37" i="235" s="1"/>
  <c r="C37" i="235"/>
  <c r="AO49" i="182"/>
  <c r="D37" i="223" s="1"/>
  <c r="C37" i="223"/>
  <c r="AO45" i="182"/>
  <c r="D37" i="227" s="1"/>
  <c r="C37" i="227"/>
  <c r="AO41" i="182"/>
  <c r="D37" i="222" s="1"/>
  <c r="C37" i="222"/>
  <c r="AO37" i="182"/>
  <c r="D37" i="238" s="1"/>
  <c r="C37" i="238"/>
  <c r="AO33" i="182"/>
  <c r="D37" i="216" s="1"/>
  <c r="C37" i="216"/>
  <c r="AO29" i="182"/>
  <c r="D37" i="209" s="1"/>
  <c r="C37" i="209"/>
  <c r="AO25" i="182"/>
  <c r="D37" i="213" s="1"/>
  <c r="C37" i="213"/>
  <c r="AO21" i="182"/>
  <c r="D37" i="204" s="1"/>
  <c r="C37" i="204"/>
  <c r="AO17" i="182"/>
  <c r="D37" i="200" s="1"/>
  <c r="C37" i="200"/>
  <c r="AO13" i="182"/>
  <c r="D37" i="196" s="1"/>
  <c r="C37" i="196"/>
  <c r="AO9" i="182"/>
  <c r="D37" i="192" s="1"/>
  <c r="C37" i="192"/>
  <c r="AO5" i="182"/>
  <c r="D37" i="188" s="1"/>
  <c r="C37" i="188"/>
  <c r="AP52" i="182"/>
  <c r="D38" i="236" s="1"/>
  <c r="C38" i="236"/>
  <c r="AP48" i="182"/>
  <c r="D38" i="224" s="1"/>
  <c r="C38" i="224"/>
  <c r="AP44" i="182"/>
  <c r="D38" i="228" s="1"/>
  <c r="C38" i="228"/>
  <c r="AP40" i="182"/>
  <c r="D38" i="231" s="1"/>
  <c r="C38" i="231"/>
  <c r="AP36" i="182"/>
  <c r="D38" i="219" s="1"/>
  <c r="C38" i="219"/>
  <c r="AP32" i="182"/>
  <c r="D38" i="206" s="1"/>
  <c r="C38" i="206"/>
  <c r="AP28" i="182"/>
  <c r="D38" i="210" s="1"/>
  <c r="C38" i="210"/>
  <c r="AP24" i="182"/>
  <c r="D38" i="214" s="1"/>
  <c r="C38" i="214"/>
  <c r="AP20" i="182"/>
  <c r="D38" i="203" s="1"/>
  <c r="C38" i="203"/>
  <c r="AP16" i="182"/>
  <c r="D38" i="199" s="1"/>
  <c r="C38" i="199"/>
  <c r="AP12" i="182"/>
  <c r="D38" i="195" s="1"/>
  <c r="C38" i="195"/>
  <c r="AP8" i="182"/>
  <c r="D38" i="191" s="1"/>
  <c r="C38" i="191"/>
  <c r="AR54" i="182"/>
  <c r="C40" i="234"/>
  <c r="AR42" i="182"/>
  <c r="C40" i="230"/>
  <c r="AR38" i="182"/>
  <c r="C40" i="220"/>
  <c r="AR34" i="182"/>
  <c r="C40" i="217"/>
  <c r="AR18" i="182"/>
  <c r="C40" i="201"/>
  <c r="AR10" i="182"/>
  <c r="C40" i="193"/>
  <c r="AR6" i="182"/>
  <c r="C40" i="189"/>
  <c r="Y12" i="182"/>
  <c r="D21" i="195" s="1"/>
  <c r="C21" i="195"/>
  <c r="C44" i="188"/>
  <c r="D44" i="188" s="1"/>
  <c r="E13" i="188" s="1"/>
  <c r="AI54" i="182"/>
  <c r="D31" i="234" s="1"/>
  <c r="C31" i="234"/>
  <c r="AI50" i="182"/>
  <c r="D31" i="232" s="1"/>
  <c r="C31" i="232"/>
  <c r="AI42" i="182"/>
  <c r="D31" i="230" s="1"/>
  <c r="C31" i="230"/>
  <c r="AI34" i="182"/>
  <c r="D31" i="217" s="1"/>
  <c r="C31" i="217"/>
  <c r="AI26" i="182"/>
  <c r="D31" i="212" s="1"/>
  <c r="C31" i="212"/>
  <c r="AI18" i="182"/>
  <c r="D31" i="201" s="1"/>
  <c r="C31" i="201"/>
  <c r="AI10" i="182"/>
  <c r="D31" i="193" s="1"/>
  <c r="C31" i="193"/>
  <c r="AJ49" i="182"/>
  <c r="D32" i="223" s="1"/>
  <c r="C32" i="223"/>
  <c r="AJ41" i="182"/>
  <c r="D32" i="222" s="1"/>
  <c r="C32" i="222"/>
  <c r="AJ33" i="182"/>
  <c r="D32" i="216" s="1"/>
  <c r="C32" i="216"/>
  <c r="AJ25" i="182"/>
  <c r="D32" i="213" s="1"/>
  <c r="C32" i="213"/>
  <c r="AJ17" i="182"/>
  <c r="D32" i="200" s="1"/>
  <c r="C32" i="200"/>
  <c r="AJ9" i="182"/>
  <c r="D32" i="192" s="1"/>
  <c r="C32" i="192"/>
  <c r="AK52" i="182"/>
  <c r="D33" i="236" s="1"/>
  <c r="C33" i="236"/>
  <c r="AK44" i="182"/>
  <c r="D33" i="228" s="1"/>
  <c r="C33" i="228"/>
  <c r="AK36" i="182"/>
  <c r="D33" i="219" s="1"/>
  <c r="C33" i="219"/>
  <c r="AK32" i="182"/>
  <c r="D33" i="206" s="1"/>
  <c r="C33" i="206"/>
  <c r="AK24" i="182"/>
  <c r="D33" i="214" s="1"/>
  <c r="C33" i="214"/>
  <c r="AK16" i="182"/>
  <c r="D33" i="199" s="1"/>
  <c r="C33" i="199"/>
  <c r="AK8" i="182"/>
  <c r="D33" i="191" s="1"/>
  <c r="C33" i="191"/>
  <c r="AN49" i="182"/>
  <c r="D36" i="223" s="1"/>
  <c r="C36" i="223"/>
  <c r="AN41" i="182"/>
  <c r="D36" i="222" s="1"/>
  <c r="C36" i="222"/>
  <c r="AN33" i="182"/>
  <c r="D36" i="216" s="1"/>
  <c r="C36" i="216"/>
  <c r="AN25" i="182"/>
  <c r="D36" i="213" s="1"/>
  <c r="C36" i="213"/>
  <c r="AN17" i="182"/>
  <c r="D36" i="200" s="1"/>
  <c r="C36" i="200"/>
  <c r="AN9" i="182"/>
  <c r="D36" i="192" s="1"/>
  <c r="C36" i="192"/>
  <c r="AO52" i="182"/>
  <c r="D37" i="236" s="1"/>
  <c r="C37" i="236"/>
  <c r="AO44" i="182"/>
  <c r="D37" i="228" s="1"/>
  <c r="C37" i="228"/>
  <c r="AO36" i="182"/>
  <c r="D37" i="219" s="1"/>
  <c r="C37" i="219"/>
  <c r="AO28" i="182"/>
  <c r="D37" i="210" s="1"/>
  <c r="C37" i="210"/>
  <c r="AO16" i="182"/>
  <c r="D37" i="199" s="1"/>
  <c r="C37" i="199"/>
  <c r="AP47" i="182"/>
  <c r="D38" i="225" s="1"/>
  <c r="C38" i="225"/>
  <c r="AP39" i="182"/>
  <c r="D38" i="221" s="1"/>
  <c r="C38" i="221"/>
  <c r="AP31" i="182"/>
  <c r="D38" i="207" s="1"/>
  <c r="C38" i="207"/>
  <c r="AP23" i="182"/>
  <c r="D38" i="215" s="1"/>
  <c r="C38" i="215"/>
  <c r="AP15" i="182"/>
  <c r="D38" i="198" s="1"/>
  <c r="C38" i="198"/>
  <c r="AR53" i="182"/>
  <c r="C40" i="235"/>
  <c r="AR45" i="182"/>
  <c r="C40" i="227"/>
  <c r="AR41" i="182"/>
  <c r="C40" i="222"/>
  <c r="AR33" i="182"/>
  <c r="C40" i="216"/>
  <c r="AR29" i="182"/>
  <c r="C40" i="209"/>
  <c r="AR17" i="182"/>
  <c r="C40" i="200"/>
  <c r="AR13" i="182"/>
  <c r="C40" i="196"/>
  <c r="AR9" i="182"/>
  <c r="C40" i="192"/>
  <c r="C31" i="268"/>
  <c r="E32" i="176" s="1"/>
  <c r="G32" i="176" s="1"/>
  <c r="AA4" i="182"/>
  <c r="C15" i="268"/>
  <c r="E16" i="176" s="1"/>
  <c r="G16" i="176" s="1"/>
  <c r="C44" i="225"/>
  <c r="D44" i="225" s="1"/>
  <c r="E9" i="225" s="1"/>
  <c r="C44" i="215"/>
  <c r="D44" i="215" s="1"/>
  <c r="E9" i="215" s="1"/>
  <c r="C44" i="202"/>
  <c r="D44" i="202" s="1"/>
  <c r="E7" i="202" s="1"/>
  <c r="C44" i="194"/>
  <c r="D44" i="194" s="1"/>
  <c r="E9" i="194" s="1"/>
  <c r="C44" i="190"/>
  <c r="D44" i="190" s="1"/>
  <c r="E9" i="190" s="1"/>
  <c r="H54" i="182"/>
  <c r="D4" i="234" s="1"/>
  <c r="C4" i="234"/>
  <c r="H50" i="182"/>
  <c r="D4" i="232" s="1"/>
  <c r="C4" i="232"/>
  <c r="H46" i="182"/>
  <c r="D4" i="226" s="1"/>
  <c r="C4" i="226"/>
  <c r="H42" i="182"/>
  <c r="D4" i="230" s="1"/>
  <c r="C4" i="230"/>
  <c r="H38" i="182"/>
  <c r="D4" i="220" s="1"/>
  <c r="C4" i="220"/>
  <c r="H34" i="182"/>
  <c r="D4" i="217" s="1"/>
  <c r="C4" i="217"/>
  <c r="H30" i="182"/>
  <c r="D4" i="208" s="1"/>
  <c r="C4" i="208"/>
  <c r="H26" i="182"/>
  <c r="D4" i="212" s="1"/>
  <c r="C4" i="212"/>
  <c r="H22" i="182"/>
  <c r="D4" i="205" s="1"/>
  <c r="C4" i="205"/>
  <c r="H18" i="182"/>
  <c r="D4" i="201" s="1"/>
  <c r="C4" i="201"/>
  <c r="H14" i="182"/>
  <c r="D4" i="197" s="1"/>
  <c r="C4" i="197"/>
  <c r="H10" i="182"/>
  <c r="D4" i="193" s="1"/>
  <c r="C4" i="193"/>
  <c r="H6" i="182"/>
  <c r="D4" i="189" s="1"/>
  <c r="C4" i="189"/>
  <c r="I53" i="182"/>
  <c r="D5" i="235" s="1"/>
  <c r="C5" i="235"/>
  <c r="I49" i="182"/>
  <c r="D5" i="223" s="1"/>
  <c r="C5" i="223"/>
  <c r="I45" i="182"/>
  <c r="D5" i="227" s="1"/>
  <c r="C5" i="227"/>
  <c r="I41" i="182"/>
  <c r="D5" i="222" s="1"/>
  <c r="C5" i="222"/>
  <c r="I37" i="182"/>
  <c r="D5" i="238" s="1"/>
  <c r="C5" i="238"/>
  <c r="I33" i="182"/>
  <c r="D5" i="216" s="1"/>
  <c r="C5" i="216"/>
  <c r="I29" i="182"/>
  <c r="D5" i="209" s="1"/>
  <c r="C5" i="209"/>
  <c r="I25" i="182"/>
  <c r="D5" i="213" s="1"/>
  <c r="C5" i="213"/>
  <c r="I21" i="182"/>
  <c r="D5" i="204" s="1"/>
  <c r="C5" i="204"/>
  <c r="I17" i="182"/>
  <c r="D5" i="200" s="1"/>
  <c r="C5" i="200"/>
  <c r="I13" i="182"/>
  <c r="D5" i="196" s="1"/>
  <c r="C5" i="196"/>
  <c r="I9" i="182"/>
  <c r="D5" i="192" s="1"/>
  <c r="C5" i="192"/>
  <c r="I5" i="182"/>
  <c r="D5" i="188" s="1"/>
  <c r="C5" i="188"/>
  <c r="E11" i="213"/>
  <c r="C44" i="234"/>
  <c r="D44" i="234" s="1"/>
  <c r="E9" i="234" s="1"/>
  <c r="C44" i="230"/>
  <c r="D44" i="230" s="1"/>
  <c r="E7" i="230" s="1"/>
  <c r="C44" i="220"/>
  <c r="D44" i="220" s="1"/>
  <c r="C44" i="217"/>
  <c r="D44" i="217" s="1"/>
  <c r="C44" i="208"/>
  <c r="D44" i="208" s="1"/>
  <c r="E12" i="208" s="1"/>
  <c r="C44" i="212"/>
  <c r="D44" i="212" s="1"/>
  <c r="E11" i="212" s="1"/>
  <c r="C44" i="197"/>
  <c r="D44" i="197" s="1"/>
  <c r="E11" i="197" s="1"/>
  <c r="C44" i="193"/>
  <c r="D44" i="193" s="1"/>
  <c r="C44" i="189"/>
  <c r="D44" i="189" s="1"/>
  <c r="E8" i="189" s="1"/>
  <c r="S53" i="182"/>
  <c r="D15" i="235" s="1"/>
  <c r="C15" i="235"/>
  <c r="S49" i="182"/>
  <c r="D15" i="223" s="1"/>
  <c r="C15" i="223"/>
  <c r="S45" i="182"/>
  <c r="D15" i="227" s="1"/>
  <c r="C15" i="227"/>
  <c r="S41" i="182"/>
  <c r="D15" i="222" s="1"/>
  <c r="C15" i="222"/>
  <c r="S37" i="182"/>
  <c r="D15" i="238" s="1"/>
  <c r="C15" i="238"/>
  <c r="S33" i="182"/>
  <c r="D15" i="216" s="1"/>
  <c r="C15" i="216"/>
  <c r="S29" i="182"/>
  <c r="D15" i="209" s="1"/>
  <c r="C15" i="209"/>
  <c r="S25" i="182"/>
  <c r="D15" i="213" s="1"/>
  <c r="E15" i="213" s="1"/>
  <c r="C15" i="213"/>
  <c r="S21" i="182"/>
  <c r="D15" i="204" s="1"/>
  <c r="C15" i="204"/>
  <c r="S17" i="182"/>
  <c r="D15" i="200" s="1"/>
  <c r="C15" i="200"/>
  <c r="S13" i="182"/>
  <c r="D15" i="196" s="1"/>
  <c r="C15" i="196"/>
  <c r="S9" i="182"/>
  <c r="D15" i="192" s="1"/>
  <c r="C15" i="192"/>
  <c r="S5" i="182"/>
  <c r="D15" i="188" s="1"/>
  <c r="C15" i="188"/>
  <c r="T52" i="182"/>
  <c r="D16" i="236" s="1"/>
  <c r="C16" i="236"/>
  <c r="T48" i="182"/>
  <c r="D16" i="224" s="1"/>
  <c r="C16" i="224"/>
  <c r="T44" i="182"/>
  <c r="D16" i="228" s="1"/>
  <c r="C16" i="228"/>
  <c r="T40" i="182"/>
  <c r="D16" i="231" s="1"/>
  <c r="C16" i="231"/>
  <c r="T36" i="182"/>
  <c r="D16" i="219" s="1"/>
  <c r="C16" i="219"/>
  <c r="T32" i="182"/>
  <c r="D16" i="206" s="1"/>
  <c r="C16" i="206"/>
  <c r="T28" i="182"/>
  <c r="D16" i="210" s="1"/>
  <c r="C16" i="210"/>
  <c r="T24" i="182"/>
  <c r="D16" i="214" s="1"/>
  <c r="C16" i="214"/>
  <c r="T20" i="182"/>
  <c r="D16" i="203" s="1"/>
  <c r="C16" i="203"/>
  <c r="T16" i="182"/>
  <c r="D16" i="199" s="1"/>
  <c r="C16" i="199"/>
  <c r="T12" i="182"/>
  <c r="D16" i="195" s="1"/>
  <c r="C16" i="195"/>
  <c r="T8" i="182"/>
  <c r="D16" i="191" s="1"/>
  <c r="C16" i="191"/>
  <c r="U51" i="182"/>
  <c r="D17" i="237" s="1"/>
  <c r="C17" i="237"/>
  <c r="U47" i="182"/>
  <c r="D17" i="225" s="1"/>
  <c r="C17" i="225"/>
  <c r="U43" i="182"/>
  <c r="D17" i="229" s="1"/>
  <c r="C17" i="229"/>
  <c r="U39" i="182"/>
  <c r="D17" i="221" s="1"/>
  <c r="C17" i="221"/>
  <c r="U35" i="182"/>
  <c r="D17" i="218" s="1"/>
  <c r="C17" i="218"/>
  <c r="U31" i="182"/>
  <c r="D17" i="207" s="1"/>
  <c r="C17" i="207"/>
  <c r="U27" i="182"/>
  <c r="D17" i="211" s="1"/>
  <c r="C17" i="211"/>
  <c r="U23" i="182"/>
  <c r="D17" i="215" s="1"/>
  <c r="C17" i="215"/>
  <c r="U19" i="182"/>
  <c r="D17" i="202" s="1"/>
  <c r="C17" i="202"/>
  <c r="U15" i="182"/>
  <c r="D17" i="198" s="1"/>
  <c r="C17" i="198"/>
  <c r="U11" i="182"/>
  <c r="D17" i="194" s="1"/>
  <c r="C17" i="194"/>
  <c r="U7" i="182"/>
  <c r="D17" i="190" s="1"/>
  <c r="C17" i="190"/>
  <c r="X52" i="182"/>
  <c r="D20" i="236" s="1"/>
  <c r="C20" i="236"/>
  <c r="X48" i="182"/>
  <c r="D20" i="224" s="1"/>
  <c r="C20" i="224"/>
  <c r="X44" i="182"/>
  <c r="D20" i="228" s="1"/>
  <c r="C20" i="228"/>
  <c r="X40" i="182"/>
  <c r="D20" i="231" s="1"/>
  <c r="C20" i="231"/>
  <c r="X36" i="182"/>
  <c r="D20" i="219" s="1"/>
  <c r="C20" i="219"/>
  <c r="X32" i="182"/>
  <c r="D20" i="206" s="1"/>
  <c r="C20" i="206"/>
  <c r="X24" i="182"/>
  <c r="D20" i="214" s="1"/>
  <c r="C20" i="214"/>
  <c r="X20" i="182"/>
  <c r="D20" i="203" s="1"/>
  <c r="C20" i="203"/>
  <c r="X16" i="182"/>
  <c r="D20" i="199" s="1"/>
  <c r="C20" i="199"/>
  <c r="X12" i="182"/>
  <c r="D20" i="195" s="1"/>
  <c r="C20" i="195"/>
  <c r="X8" i="182"/>
  <c r="D20" i="191" s="1"/>
  <c r="C20" i="191"/>
  <c r="Y51" i="182"/>
  <c r="D21" i="237" s="1"/>
  <c r="C21" i="237"/>
  <c r="Y47" i="182"/>
  <c r="D21" i="225" s="1"/>
  <c r="C21" i="225"/>
  <c r="Y43" i="182"/>
  <c r="D21" i="229" s="1"/>
  <c r="C21" i="229"/>
  <c r="Y39" i="182"/>
  <c r="D21" i="221" s="1"/>
  <c r="C21" i="221"/>
  <c r="Y35" i="182"/>
  <c r="D21" i="218" s="1"/>
  <c r="C21" i="218"/>
  <c r="Y31" i="182"/>
  <c r="D21" i="207" s="1"/>
  <c r="C21" i="207"/>
  <c r="Y27" i="182"/>
  <c r="D21" i="211" s="1"/>
  <c r="C21" i="211"/>
  <c r="Y23" i="182"/>
  <c r="D21" i="215" s="1"/>
  <c r="C21" i="215"/>
  <c r="Y19" i="182"/>
  <c r="D21" i="202" s="1"/>
  <c r="C21" i="202"/>
  <c r="Y15" i="182"/>
  <c r="D21" i="198" s="1"/>
  <c r="C21" i="198"/>
  <c r="Y11" i="182"/>
  <c r="D21" i="194" s="1"/>
  <c r="C21" i="194"/>
  <c r="Y7" i="182"/>
  <c r="D21" i="190" s="1"/>
  <c r="C21" i="190"/>
  <c r="AI53" i="182"/>
  <c r="D31" i="235" s="1"/>
  <c r="C31" i="235"/>
  <c r="AI49" i="182"/>
  <c r="D31" i="223" s="1"/>
  <c r="C31" i="223"/>
  <c r="AI45" i="182"/>
  <c r="D31" i="227" s="1"/>
  <c r="C31" i="227"/>
  <c r="AI41" i="182"/>
  <c r="D31" i="222" s="1"/>
  <c r="C31" i="222"/>
  <c r="AI37" i="182"/>
  <c r="D31" i="238" s="1"/>
  <c r="C31" i="238"/>
  <c r="AI33" i="182"/>
  <c r="D31" i="216" s="1"/>
  <c r="C31" i="216"/>
  <c r="AI29" i="182"/>
  <c r="D31" i="209" s="1"/>
  <c r="C31" i="209"/>
  <c r="AI25" i="182"/>
  <c r="D31" i="213" s="1"/>
  <c r="E31" i="213" s="1"/>
  <c r="C31" i="213"/>
  <c r="AI21" i="182"/>
  <c r="D31" i="204" s="1"/>
  <c r="C31" i="204"/>
  <c r="AI17" i="182"/>
  <c r="D31" i="200" s="1"/>
  <c r="C31" i="200"/>
  <c r="AI13" i="182"/>
  <c r="D31" i="196" s="1"/>
  <c r="C31" i="196"/>
  <c r="AI9" i="182"/>
  <c r="D31" i="192" s="1"/>
  <c r="C31" i="192"/>
  <c r="AI5" i="182"/>
  <c r="D31" i="188" s="1"/>
  <c r="C31" i="188"/>
  <c r="AJ52" i="182"/>
  <c r="D32" i="236" s="1"/>
  <c r="C32" i="236"/>
  <c r="AJ48" i="182"/>
  <c r="D32" i="224" s="1"/>
  <c r="C32" i="224"/>
  <c r="AJ44" i="182"/>
  <c r="D32" i="228" s="1"/>
  <c r="C32" i="228"/>
  <c r="AJ40" i="182"/>
  <c r="D32" i="231" s="1"/>
  <c r="C32" i="231"/>
  <c r="AJ36" i="182"/>
  <c r="D32" i="219" s="1"/>
  <c r="C32" i="219"/>
  <c r="AJ32" i="182"/>
  <c r="D32" i="206" s="1"/>
  <c r="C32" i="206"/>
  <c r="AJ28" i="182"/>
  <c r="D32" i="210" s="1"/>
  <c r="C32" i="210"/>
  <c r="AJ24" i="182"/>
  <c r="D32" i="214" s="1"/>
  <c r="C32" i="214"/>
  <c r="AJ20" i="182"/>
  <c r="D32" i="203" s="1"/>
  <c r="C32" i="203"/>
  <c r="AJ16" i="182"/>
  <c r="D32" i="199" s="1"/>
  <c r="C32" i="199"/>
  <c r="AJ12" i="182"/>
  <c r="D32" i="195" s="1"/>
  <c r="C32" i="195"/>
  <c r="AJ8" i="182"/>
  <c r="D32" i="191" s="1"/>
  <c r="C32" i="191"/>
  <c r="AK51" i="182"/>
  <c r="D33" i="237" s="1"/>
  <c r="C33" i="237"/>
  <c r="AK47" i="182"/>
  <c r="D33" i="225" s="1"/>
  <c r="C33" i="225"/>
  <c r="AK43" i="182"/>
  <c r="D33" i="229" s="1"/>
  <c r="C33" i="229"/>
  <c r="AK39" i="182"/>
  <c r="D33" i="221" s="1"/>
  <c r="C33" i="221"/>
  <c r="AK35" i="182"/>
  <c r="D33" i="218" s="1"/>
  <c r="C33" i="218"/>
  <c r="AK31" i="182"/>
  <c r="D33" i="207" s="1"/>
  <c r="C33" i="207"/>
  <c r="AK27" i="182"/>
  <c r="D33" i="211" s="1"/>
  <c r="C33" i="211"/>
  <c r="AK23" i="182"/>
  <c r="D33" i="215" s="1"/>
  <c r="C33" i="215"/>
  <c r="AK19" i="182"/>
  <c r="D33" i="202" s="1"/>
  <c r="C33" i="202"/>
  <c r="AK15" i="182"/>
  <c r="D33" i="198" s="1"/>
  <c r="C33" i="198"/>
  <c r="AK11" i="182"/>
  <c r="D33" i="194" s="1"/>
  <c r="C33" i="194"/>
  <c r="AK7" i="182"/>
  <c r="D33" i="190" s="1"/>
  <c r="C33" i="190"/>
  <c r="AN52" i="182"/>
  <c r="D36" i="236" s="1"/>
  <c r="C36" i="236"/>
  <c r="AN48" i="182"/>
  <c r="D36" i="224" s="1"/>
  <c r="C36" i="224"/>
  <c r="AN44" i="182"/>
  <c r="D36" i="228" s="1"/>
  <c r="C36" i="228"/>
  <c r="AN40" i="182"/>
  <c r="D36" i="231" s="1"/>
  <c r="C36" i="231"/>
  <c r="AN36" i="182"/>
  <c r="D36" i="219" s="1"/>
  <c r="C36" i="219"/>
  <c r="AN32" i="182"/>
  <c r="D36" i="206" s="1"/>
  <c r="C36" i="206"/>
  <c r="AN24" i="182"/>
  <c r="D36" i="214" s="1"/>
  <c r="C36" i="214"/>
  <c r="AN20" i="182"/>
  <c r="D36" i="203" s="1"/>
  <c r="C36" i="203"/>
  <c r="AN16" i="182"/>
  <c r="D36" i="199" s="1"/>
  <c r="C36" i="199"/>
  <c r="AN12" i="182"/>
  <c r="D36" i="195" s="1"/>
  <c r="C36" i="195"/>
  <c r="AN8" i="182"/>
  <c r="D36" i="191" s="1"/>
  <c r="C36" i="191"/>
  <c r="AO51" i="182"/>
  <c r="D37" i="237" s="1"/>
  <c r="C37" i="237"/>
  <c r="AO47" i="182"/>
  <c r="D37" i="225" s="1"/>
  <c r="C37" i="225"/>
  <c r="AO43" i="182"/>
  <c r="D37" i="229" s="1"/>
  <c r="C37" i="229"/>
  <c r="AO39" i="182"/>
  <c r="D37" i="221" s="1"/>
  <c r="C37" i="221"/>
  <c r="AO35" i="182"/>
  <c r="D37" i="218" s="1"/>
  <c r="C37" i="218"/>
  <c r="AO31" i="182"/>
  <c r="D37" i="207" s="1"/>
  <c r="C37" i="207"/>
  <c r="AO27" i="182"/>
  <c r="D37" i="211" s="1"/>
  <c r="C37" i="211"/>
  <c r="AO23" i="182"/>
  <c r="D37" i="215" s="1"/>
  <c r="C37" i="215"/>
  <c r="AO19" i="182"/>
  <c r="D37" i="202" s="1"/>
  <c r="C37" i="202"/>
  <c r="AO15" i="182"/>
  <c r="D37" i="198" s="1"/>
  <c r="C37" i="198"/>
  <c r="AO11" i="182"/>
  <c r="D37" i="194" s="1"/>
  <c r="C37" i="194"/>
  <c r="AO7" i="182"/>
  <c r="D37" i="190" s="1"/>
  <c r="C37" i="190"/>
  <c r="AP54" i="182"/>
  <c r="D38" i="234" s="1"/>
  <c r="C38" i="234"/>
  <c r="AP50" i="182"/>
  <c r="D38" i="232" s="1"/>
  <c r="C38" i="232"/>
  <c r="AP46" i="182"/>
  <c r="D38" i="226" s="1"/>
  <c r="C38" i="226"/>
  <c r="AP42" i="182"/>
  <c r="D38" i="230" s="1"/>
  <c r="C38" i="230"/>
  <c r="AP38" i="182"/>
  <c r="D38" i="220" s="1"/>
  <c r="C38" i="220"/>
  <c r="AP34" i="182"/>
  <c r="D38" i="217" s="1"/>
  <c r="E38" i="217" s="1"/>
  <c r="C38" i="217"/>
  <c r="AP30" i="182"/>
  <c r="D38" i="208" s="1"/>
  <c r="C38" i="208"/>
  <c r="AP26" i="182"/>
  <c r="D38" i="212" s="1"/>
  <c r="C38" i="212"/>
  <c r="AP22" i="182"/>
  <c r="D38" i="205" s="1"/>
  <c r="C38" i="205"/>
  <c r="AP18" i="182"/>
  <c r="D38" i="201" s="1"/>
  <c r="C38" i="201"/>
  <c r="AP14" i="182"/>
  <c r="D38" i="197" s="1"/>
  <c r="C38" i="197"/>
  <c r="AP10" i="182"/>
  <c r="D38" i="193" s="1"/>
  <c r="C38" i="193"/>
  <c r="AP6" i="182"/>
  <c r="D38" i="189" s="1"/>
  <c r="C38" i="189"/>
  <c r="AR44" i="182"/>
  <c r="C40" i="228"/>
  <c r="C33" i="268"/>
  <c r="E34" i="176" s="1"/>
  <c r="G34" i="176" s="1"/>
  <c r="C17" i="268"/>
  <c r="E18" i="176" s="1"/>
  <c r="G18" i="176" s="1"/>
  <c r="H52" i="182"/>
  <c r="D4" i="236" s="1"/>
  <c r="C4" i="236"/>
  <c r="H48" i="182"/>
  <c r="D4" i="224" s="1"/>
  <c r="C4" i="224"/>
  <c r="H40" i="182"/>
  <c r="D4" i="231" s="1"/>
  <c r="C4" i="231"/>
  <c r="H32" i="182"/>
  <c r="D4" i="206" s="1"/>
  <c r="C4" i="206"/>
  <c r="H20" i="182"/>
  <c r="D4" i="203" s="1"/>
  <c r="C4" i="203"/>
  <c r="H12" i="182"/>
  <c r="D4" i="195" s="1"/>
  <c r="C4" i="195"/>
  <c r="I47" i="182"/>
  <c r="D5" i="225" s="1"/>
  <c r="C5" i="225"/>
  <c r="I43" i="182"/>
  <c r="D5" i="229" s="1"/>
  <c r="C5" i="229"/>
  <c r="I35" i="182"/>
  <c r="D5" i="218" s="1"/>
  <c r="C5" i="218"/>
  <c r="I31" i="182"/>
  <c r="D5" i="207" s="1"/>
  <c r="C5" i="207"/>
  <c r="I27" i="182"/>
  <c r="D5" i="211" s="1"/>
  <c r="C5" i="211"/>
  <c r="I19" i="182"/>
  <c r="D5" i="202" s="1"/>
  <c r="C5" i="202"/>
  <c r="I15" i="182"/>
  <c r="D5" i="198" s="1"/>
  <c r="C5" i="198"/>
  <c r="I11" i="182"/>
  <c r="D5" i="194" s="1"/>
  <c r="C5" i="194"/>
  <c r="I7" i="182"/>
  <c r="D5" i="190" s="1"/>
  <c r="C5" i="190"/>
  <c r="S39" i="182"/>
  <c r="D15" i="221" s="1"/>
  <c r="C15" i="221"/>
  <c r="AR4" i="182"/>
  <c r="C36" i="268"/>
  <c r="E37" i="176" s="1"/>
  <c r="G37" i="176" s="1"/>
  <c r="C32" i="268"/>
  <c r="E33" i="176" s="1"/>
  <c r="G33" i="176" s="1"/>
  <c r="AF4" i="182"/>
  <c r="C20" i="268"/>
  <c r="E21" i="176" s="1"/>
  <c r="G21" i="176" s="1"/>
  <c r="C16" i="268"/>
  <c r="E17" i="176" s="1"/>
  <c r="G17" i="176" s="1"/>
  <c r="C4" i="268"/>
  <c r="E5" i="176" s="1"/>
  <c r="G5" i="176" s="1"/>
  <c r="C44" i="224"/>
  <c r="D44" i="224" s="1"/>
  <c r="E13" i="224" s="1"/>
  <c r="C44" i="231"/>
  <c r="D44" i="231" s="1"/>
  <c r="C44" i="219"/>
  <c r="D44" i="219" s="1"/>
  <c r="C44" i="206"/>
  <c r="D44" i="206" s="1"/>
  <c r="E8" i="206" s="1"/>
  <c r="C44" i="214"/>
  <c r="D44" i="214" s="1"/>
  <c r="E8" i="214" s="1"/>
  <c r="C44" i="203"/>
  <c r="D44" i="203" s="1"/>
  <c r="E13" i="203" s="1"/>
  <c r="C44" i="191"/>
  <c r="D44" i="191" s="1"/>
  <c r="E11" i="191" s="1"/>
  <c r="H51" i="182"/>
  <c r="D4" i="237" s="1"/>
  <c r="C4" i="237"/>
  <c r="H47" i="182"/>
  <c r="D4" i="225" s="1"/>
  <c r="C4" i="225"/>
  <c r="H43" i="182"/>
  <c r="D4" i="229" s="1"/>
  <c r="C4" i="229"/>
  <c r="H39" i="182"/>
  <c r="D4" i="221" s="1"/>
  <c r="C4" i="221"/>
  <c r="H35" i="182"/>
  <c r="D4" i="218" s="1"/>
  <c r="C4" i="218"/>
  <c r="H31" i="182"/>
  <c r="D4" i="207" s="1"/>
  <c r="C4" i="207"/>
  <c r="H27" i="182"/>
  <c r="D4" i="211" s="1"/>
  <c r="C4" i="211"/>
  <c r="H23" i="182"/>
  <c r="D4" i="215" s="1"/>
  <c r="C4" i="215"/>
  <c r="H19" i="182"/>
  <c r="D4" i="202" s="1"/>
  <c r="C4" i="202"/>
  <c r="H15" i="182"/>
  <c r="D4" i="198" s="1"/>
  <c r="C4" i="198"/>
  <c r="H11" i="182"/>
  <c r="D4" i="194" s="1"/>
  <c r="C4" i="194"/>
  <c r="H7" i="182"/>
  <c r="D4" i="190" s="1"/>
  <c r="C4" i="190"/>
  <c r="I54" i="182"/>
  <c r="D5" i="234" s="1"/>
  <c r="C5" i="234"/>
  <c r="I50" i="182"/>
  <c r="D5" i="232" s="1"/>
  <c r="C5" i="232"/>
  <c r="I46" i="182"/>
  <c r="D5" i="226" s="1"/>
  <c r="C5" i="226"/>
  <c r="I42" i="182"/>
  <c r="D5" i="230" s="1"/>
  <c r="C5" i="230"/>
  <c r="I38" i="182"/>
  <c r="D5" i="220" s="1"/>
  <c r="C5" i="220"/>
  <c r="I34" i="182"/>
  <c r="D5" i="217" s="1"/>
  <c r="C5" i="217"/>
  <c r="I30" i="182"/>
  <c r="D5" i="208" s="1"/>
  <c r="C5" i="208"/>
  <c r="I26" i="182"/>
  <c r="D5" i="212" s="1"/>
  <c r="C5" i="212"/>
  <c r="I22" i="182"/>
  <c r="D5" i="205" s="1"/>
  <c r="C5" i="205"/>
  <c r="I18" i="182"/>
  <c r="D5" i="201" s="1"/>
  <c r="C5" i="201"/>
  <c r="I14" i="182"/>
  <c r="D5" i="197" s="1"/>
  <c r="C5" i="197"/>
  <c r="I10" i="182"/>
  <c r="D5" i="193" s="1"/>
  <c r="C5" i="193"/>
  <c r="I6" i="182"/>
  <c r="D5" i="189" s="1"/>
  <c r="C5" i="189"/>
  <c r="C44" i="237"/>
  <c r="D44" i="237" s="1"/>
  <c r="C44" i="218"/>
  <c r="D44" i="218" s="1"/>
  <c r="E11" i="218" s="1"/>
  <c r="C44" i="207"/>
  <c r="D44" i="207" s="1"/>
  <c r="E7" i="207" s="1"/>
  <c r="C44" i="211"/>
  <c r="D44" i="211" s="1"/>
  <c r="C44" i="198"/>
  <c r="D44" i="198" s="1"/>
  <c r="E7" i="198" s="1"/>
  <c r="S54" i="182"/>
  <c r="D15" i="234" s="1"/>
  <c r="C15" i="234"/>
  <c r="S50" i="182"/>
  <c r="D15" i="232" s="1"/>
  <c r="C15" i="232"/>
  <c r="S46" i="182"/>
  <c r="D15" i="226" s="1"/>
  <c r="C15" i="226"/>
  <c r="S42" i="182"/>
  <c r="D15" i="230" s="1"/>
  <c r="C15" i="230"/>
  <c r="S38" i="182"/>
  <c r="D15" i="220" s="1"/>
  <c r="C15" i="220"/>
  <c r="S34" i="182"/>
  <c r="D15" i="217" s="1"/>
  <c r="C15" i="217"/>
  <c r="S30" i="182"/>
  <c r="D15" i="208" s="1"/>
  <c r="C15" i="208"/>
  <c r="S26" i="182"/>
  <c r="D15" i="212" s="1"/>
  <c r="C15" i="212"/>
  <c r="S22" i="182"/>
  <c r="D15" i="205" s="1"/>
  <c r="C15" i="205"/>
  <c r="S18" i="182"/>
  <c r="D15" i="201" s="1"/>
  <c r="C15" i="201"/>
  <c r="S14" i="182"/>
  <c r="D15" i="197" s="1"/>
  <c r="C15" i="197"/>
  <c r="S10" i="182"/>
  <c r="D15" i="193" s="1"/>
  <c r="C15" i="193"/>
  <c r="S6" i="182"/>
  <c r="D15" i="189" s="1"/>
  <c r="C15" i="189"/>
  <c r="T53" i="182"/>
  <c r="D16" i="235" s="1"/>
  <c r="C16" i="235"/>
  <c r="T49" i="182"/>
  <c r="D16" i="223" s="1"/>
  <c r="C16" i="223"/>
  <c r="T45" i="182"/>
  <c r="D16" i="227" s="1"/>
  <c r="C16" i="227"/>
  <c r="T41" i="182"/>
  <c r="D16" i="222" s="1"/>
  <c r="C16" i="222"/>
  <c r="T37" i="182"/>
  <c r="D16" i="238" s="1"/>
  <c r="C16" i="238"/>
  <c r="T33" i="182"/>
  <c r="D16" i="216" s="1"/>
  <c r="C16" i="216"/>
  <c r="T29" i="182"/>
  <c r="D16" i="209" s="1"/>
  <c r="C16" i="209"/>
  <c r="T25" i="182"/>
  <c r="D16" i="213" s="1"/>
  <c r="C16" i="213"/>
  <c r="T21" i="182"/>
  <c r="D16" i="204" s="1"/>
  <c r="C16" i="204"/>
  <c r="T17" i="182"/>
  <c r="D16" i="200" s="1"/>
  <c r="C16" i="200"/>
  <c r="T13" i="182"/>
  <c r="D16" i="196" s="1"/>
  <c r="C16" i="196"/>
  <c r="T9" i="182"/>
  <c r="D16" i="192" s="1"/>
  <c r="C16" i="192"/>
  <c r="T5" i="182"/>
  <c r="D16" i="188" s="1"/>
  <c r="C16" i="188"/>
  <c r="U52" i="182"/>
  <c r="D17" i="236" s="1"/>
  <c r="C17" i="236"/>
  <c r="U48" i="182"/>
  <c r="D17" i="224" s="1"/>
  <c r="C17" i="224"/>
  <c r="U44" i="182"/>
  <c r="D17" i="228" s="1"/>
  <c r="C17" i="228"/>
  <c r="U40" i="182"/>
  <c r="D17" i="231" s="1"/>
  <c r="C17" i="231"/>
  <c r="U36" i="182"/>
  <c r="D17" i="219" s="1"/>
  <c r="C17" i="219"/>
  <c r="U32" i="182"/>
  <c r="D17" i="206" s="1"/>
  <c r="C17" i="206"/>
  <c r="U24" i="182"/>
  <c r="D17" i="214" s="1"/>
  <c r="C17" i="214"/>
  <c r="U20" i="182"/>
  <c r="D17" i="203" s="1"/>
  <c r="C17" i="203"/>
  <c r="U16" i="182"/>
  <c r="D17" i="199" s="1"/>
  <c r="C17" i="199"/>
  <c r="U12" i="182"/>
  <c r="D17" i="195" s="1"/>
  <c r="C17" i="195"/>
  <c r="U8" i="182"/>
  <c r="D17" i="191" s="1"/>
  <c r="C17" i="191"/>
  <c r="X53" i="182"/>
  <c r="D20" i="235" s="1"/>
  <c r="C20" i="235"/>
  <c r="X49" i="182"/>
  <c r="D20" i="223" s="1"/>
  <c r="C20" i="223"/>
  <c r="X45" i="182"/>
  <c r="D20" i="227" s="1"/>
  <c r="C20" i="227"/>
  <c r="X41" i="182"/>
  <c r="D20" i="222" s="1"/>
  <c r="C20" i="222"/>
  <c r="X37" i="182"/>
  <c r="D20" i="238" s="1"/>
  <c r="C20" i="238"/>
  <c r="X33" i="182"/>
  <c r="D20" i="216" s="1"/>
  <c r="C20" i="216"/>
  <c r="X29" i="182"/>
  <c r="D20" i="209" s="1"/>
  <c r="C20" i="209"/>
  <c r="X25" i="182"/>
  <c r="D20" i="213" s="1"/>
  <c r="C20" i="213"/>
  <c r="X21" i="182"/>
  <c r="D20" i="204" s="1"/>
  <c r="C20" i="204"/>
  <c r="X17" i="182"/>
  <c r="D20" i="200" s="1"/>
  <c r="C20" i="200"/>
  <c r="X13" i="182"/>
  <c r="D20" i="196" s="1"/>
  <c r="C20" i="196"/>
  <c r="X9" i="182"/>
  <c r="D20" i="192" s="1"/>
  <c r="C20" i="192"/>
  <c r="X5" i="182"/>
  <c r="D20" i="188" s="1"/>
  <c r="C20" i="188"/>
  <c r="Y52" i="182"/>
  <c r="D21" i="236" s="1"/>
  <c r="C21" i="236"/>
  <c r="Y48" i="182"/>
  <c r="D21" i="224" s="1"/>
  <c r="C21" i="224"/>
  <c r="Y44" i="182"/>
  <c r="D21" i="228" s="1"/>
  <c r="C21" i="228"/>
  <c r="Y40" i="182"/>
  <c r="D21" i="231" s="1"/>
  <c r="C21" i="231"/>
  <c r="Y36" i="182"/>
  <c r="D21" i="219" s="1"/>
  <c r="C21" i="219"/>
  <c r="Y32" i="182"/>
  <c r="D21" i="206" s="1"/>
  <c r="C21" i="206"/>
  <c r="Y24" i="182"/>
  <c r="D21" i="214" s="1"/>
  <c r="C21" i="214"/>
  <c r="Y20" i="182"/>
  <c r="D21" i="203" s="1"/>
  <c r="C21" i="203"/>
  <c r="Y16" i="182"/>
  <c r="D21" i="199" s="1"/>
  <c r="C21" i="199"/>
  <c r="Y8" i="182"/>
  <c r="D21" i="191" s="1"/>
  <c r="C21" i="191"/>
  <c r="C44" i="228"/>
  <c r="D44" i="228" s="1"/>
  <c r="E11" i="228" s="1"/>
  <c r="AI46" i="182"/>
  <c r="D31" i="226" s="1"/>
  <c r="C31" i="226"/>
  <c r="AI38" i="182"/>
  <c r="D31" i="220" s="1"/>
  <c r="C31" i="220"/>
  <c r="AI30" i="182"/>
  <c r="D31" i="208" s="1"/>
  <c r="C31" i="208"/>
  <c r="AI22" i="182"/>
  <c r="D31" i="205" s="1"/>
  <c r="C31" i="205"/>
  <c r="AI14" i="182"/>
  <c r="D31" i="197" s="1"/>
  <c r="C31" i="197"/>
  <c r="AI6" i="182"/>
  <c r="D31" i="189" s="1"/>
  <c r="C31" i="189"/>
  <c r="AJ53" i="182"/>
  <c r="D32" i="235" s="1"/>
  <c r="C32" i="235"/>
  <c r="AJ45" i="182"/>
  <c r="D32" i="227" s="1"/>
  <c r="C32" i="227"/>
  <c r="AJ37" i="182"/>
  <c r="D32" i="238" s="1"/>
  <c r="C32" i="238"/>
  <c r="AJ29" i="182"/>
  <c r="D32" i="209" s="1"/>
  <c r="C32" i="209"/>
  <c r="AJ21" i="182"/>
  <c r="D32" i="204" s="1"/>
  <c r="C32" i="204"/>
  <c r="AJ13" i="182"/>
  <c r="D32" i="196" s="1"/>
  <c r="C32" i="196"/>
  <c r="AJ5" i="182"/>
  <c r="D32" i="188" s="1"/>
  <c r="C32" i="188"/>
  <c r="AK48" i="182"/>
  <c r="D33" i="224" s="1"/>
  <c r="C33" i="224"/>
  <c r="AK40" i="182"/>
  <c r="D33" i="231" s="1"/>
  <c r="C33" i="231"/>
  <c r="AK28" i="182"/>
  <c r="D33" i="210" s="1"/>
  <c r="C33" i="210"/>
  <c r="AK20" i="182"/>
  <c r="D33" i="203" s="1"/>
  <c r="C33" i="203"/>
  <c r="AK12" i="182"/>
  <c r="D33" i="195" s="1"/>
  <c r="C33" i="195"/>
  <c r="AN53" i="182"/>
  <c r="D36" i="235" s="1"/>
  <c r="C36" i="235"/>
  <c r="AN45" i="182"/>
  <c r="D36" i="227" s="1"/>
  <c r="C36" i="227"/>
  <c r="AN37" i="182"/>
  <c r="D36" i="238" s="1"/>
  <c r="C36" i="238"/>
  <c r="AN29" i="182"/>
  <c r="D36" i="209" s="1"/>
  <c r="C36" i="209"/>
  <c r="AN21" i="182"/>
  <c r="D36" i="204" s="1"/>
  <c r="C36" i="204"/>
  <c r="AN13" i="182"/>
  <c r="D36" i="196" s="1"/>
  <c r="C36" i="196"/>
  <c r="AN5" i="182"/>
  <c r="D36" i="188" s="1"/>
  <c r="C36" i="188"/>
  <c r="AO48" i="182"/>
  <c r="D37" i="224" s="1"/>
  <c r="C37" i="224"/>
  <c r="AO40" i="182"/>
  <c r="D37" i="231" s="1"/>
  <c r="C37" i="231"/>
  <c r="AO32" i="182"/>
  <c r="D37" i="206" s="1"/>
  <c r="C37" i="206"/>
  <c r="AO24" i="182"/>
  <c r="D37" i="214" s="1"/>
  <c r="C37" i="214"/>
  <c r="AO20" i="182"/>
  <c r="D37" i="203" s="1"/>
  <c r="C37" i="203"/>
  <c r="AO12" i="182"/>
  <c r="D37" i="195" s="1"/>
  <c r="C37" i="195"/>
  <c r="AO8" i="182"/>
  <c r="D37" i="191" s="1"/>
  <c r="C37" i="191"/>
  <c r="AP51" i="182"/>
  <c r="D38" i="237" s="1"/>
  <c r="C38" i="237"/>
  <c r="AP43" i="182"/>
  <c r="D38" i="229" s="1"/>
  <c r="C38" i="229"/>
  <c r="AP35" i="182"/>
  <c r="D38" i="218" s="1"/>
  <c r="C38" i="218"/>
  <c r="AP27" i="182"/>
  <c r="D38" i="211" s="1"/>
  <c r="C38" i="211"/>
  <c r="AP19" i="182"/>
  <c r="D38" i="202" s="1"/>
  <c r="C38" i="202"/>
  <c r="AP11" i="182"/>
  <c r="D38" i="194" s="1"/>
  <c r="C38" i="194"/>
  <c r="AP7" i="182"/>
  <c r="D38" i="190" s="1"/>
  <c r="C38" i="190"/>
  <c r="AR49" i="182"/>
  <c r="C40" i="223"/>
  <c r="AR37" i="182"/>
  <c r="C40" i="238"/>
  <c r="AR5" i="182"/>
  <c r="C40" i="188"/>
  <c r="AM4" i="182"/>
  <c r="AE4" i="182"/>
  <c r="D27" i="268" s="1"/>
  <c r="C44" i="221"/>
  <c r="D44" i="221" s="1"/>
  <c r="E12" i="221" s="1"/>
  <c r="C38" i="268"/>
  <c r="E39" i="176" s="1"/>
  <c r="G39" i="176" s="1"/>
  <c r="AL4" i="182"/>
  <c r="AD4" i="182"/>
  <c r="Z4" i="182"/>
  <c r="V4" i="182"/>
  <c r="C44" i="232"/>
  <c r="D44" i="232" s="1"/>
  <c r="E9" i="232" s="1"/>
  <c r="C44" i="226"/>
  <c r="D44" i="226" s="1"/>
  <c r="C44" i="205"/>
  <c r="D44" i="205" s="1"/>
  <c r="C44" i="201"/>
  <c r="D44" i="201" s="1"/>
  <c r="E7" i="201" s="1"/>
  <c r="H53" i="182"/>
  <c r="D4" i="235" s="1"/>
  <c r="C4" i="235"/>
  <c r="H49" i="182"/>
  <c r="D4" i="223" s="1"/>
  <c r="C4" i="223"/>
  <c r="H45" i="182"/>
  <c r="D4" i="227" s="1"/>
  <c r="C4" i="227"/>
  <c r="H41" i="182"/>
  <c r="D4" i="222" s="1"/>
  <c r="C4" i="222"/>
  <c r="H37" i="182"/>
  <c r="D4" i="238" s="1"/>
  <c r="C4" i="238"/>
  <c r="H33" i="182"/>
  <c r="D4" i="216" s="1"/>
  <c r="C4" i="216"/>
  <c r="H29" i="182"/>
  <c r="D4" i="209" s="1"/>
  <c r="C4" i="209"/>
  <c r="H25" i="182"/>
  <c r="D4" i="213" s="1"/>
  <c r="C4" i="213"/>
  <c r="H21" i="182"/>
  <c r="D4" i="204" s="1"/>
  <c r="C4" i="204"/>
  <c r="H17" i="182"/>
  <c r="D4" i="200" s="1"/>
  <c r="C4" i="200"/>
  <c r="H13" i="182"/>
  <c r="D4" i="196" s="1"/>
  <c r="C4" i="196"/>
  <c r="H9" i="182"/>
  <c r="D4" i="192" s="1"/>
  <c r="C4" i="192"/>
  <c r="H5" i="182"/>
  <c r="D4" i="188" s="1"/>
  <c r="C4" i="188"/>
  <c r="I52" i="182"/>
  <c r="D5" i="236" s="1"/>
  <c r="C5" i="236"/>
  <c r="I48" i="182"/>
  <c r="D5" i="224" s="1"/>
  <c r="C5" i="224"/>
  <c r="I44" i="182"/>
  <c r="D5" i="228" s="1"/>
  <c r="C5" i="228"/>
  <c r="I40" i="182"/>
  <c r="D5" i="231" s="1"/>
  <c r="C5" i="231"/>
  <c r="I36" i="182"/>
  <c r="D5" i="219" s="1"/>
  <c r="C5" i="219"/>
  <c r="I32" i="182"/>
  <c r="D5" i="206" s="1"/>
  <c r="C5" i="206"/>
  <c r="I28" i="182"/>
  <c r="D5" i="210" s="1"/>
  <c r="C5" i="210"/>
  <c r="I24" i="182"/>
  <c r="D5" i="214" s="1"/>
  <c r="C5" i="214"/>
  <c r="I20" i="182"/>
  <c r="D5" i="203" s="1"/>
  <c r="C5" i="203"/>
  <c r="I16" i="182"/>
  <c r="D5" i="199" s="1"/>
  <c r="C5" i="199"/>
  <c r="I12" i="182"/>
  <c r="D5" i="195" s="1"/>
  <c r="C5" i="195"/>
  <c r="I8" i="182"/>
  <c r="D5" i="191" s="1"/>
  <c r="C5" i="191"/>
  <c r="C44" i="227"/>
  <c r="D44" i="227" s="1"/>
  <c r="E8" i="227" s="1"/>
  <c r="C44" i="216"/>
  <c r="D44" i="216" s="1"/>
  <c r="E8" i="216" s="1"/>
  <c r="C44" i="204"/>
  <c r="D44" i="204" s="1"/>
  <c r="E13" i="204" s="1"/>
  <c r="S52" i="182"/>
  <c r="D15" i="236" s="1"/>
  <c r="C15" i="236"/>
  <c r="S48" i="182"/>
  <c r="D15" i="224" s="1"/>
  <c r="C15" i="224"/>
  <c r="S44" i="182"/>
  <c r="D15" i="228" s="1"/>
  <c r="C15" i="228"/>
  <c r="S40" i="182"/>
  <c r="D15" i="231" s="1"/>
  <c r="C15" i="231"/>
  <c r="S36" i="182"/>
  <c r="D15" i="219" s="1"/>
  <c r="C15" i="219"/>
  <c r="S32" i="182"/>
  <c r="D15" i="206" s="1"/>
  <c r="C15" i="206"/>
  <c r="S28" i="182"/>
  <c r="D15" i="210" s="1"/>
  <c r="C15" i="210"/>
  <c r="S24" i="182"/>
  <c r="D15" i="214" s="1"/>
  <c r="C15" i="214"/>
  <c r="S20" i="182"/>
  <c r="D15" i="203" s="1"/>
  <c r="C15" i="203"/>
  <c r="S16" i="182"/>
  <c r="D15" i="199" s="1"/>
  <c r="C15" i="199"/>
  <c r="S12" i="182"/>
  <c r="D15" i="195" s="1"/>
  <c r="C15" i="195"/>
  <c r="S8" i="182"/>
  <c r="D15" i="191" s="1"/>
  <c r="C15" i="191"/>
  <c r="T51" i="182"/>
  <c r="D16" i="237" s="1"/>
  <c r="C16" i="237"/>
  <c r="T47" i="182"/>
  <c r="D16" i="225" s="1"/>
  <c r="C16" i="225"/>
  <c r="T43" i="182"/>
  <c r="D16" i="229" s="1"/>
  <c r="C16" i="229"/>
  <c r="T39" i="182"/>
  <c r="D16" i="221" s="1"/>
  <c r="C16" i="221"/>
  <c r="T35" i="182"/>
  <c r="D16" i="218" s="1"/>
  <c r="C16" i="218"/>
  <c r="T31" i="182"/>
  <c r="D16" i="207" s="1"/>
  <c r="C16" i="207"/>
  <c r="T27" i="182"/>
  <c r="D16" i="211" s="1"/>
  <c r="C16" i="211"/>
  <c r="T23" i="182"/>
  <c r="D16" i="215" s="1"/>
  <c r="C16" i="215"/>
  <c r="T19" i="182"/>
  <c r="D16" i="202" s="1"/>
  <c r="C16" i="202"/>
  <c r="T15" i="182"/>
  <c r="D16" i="198" s="1"/>
  <c r="C16" i="198"/>
  <c r="T11" i="182"/>
  <c r="D16" i="194" s="1"/>
  <c r="C16" i="194"/>
  <c r="T7" i="182"/>
  <c r="D16" i="190" s="1"/>
  <c r="C16" i="190"/>
  <c r="U54" i="182"/>
  <c r="D17" i="234" s="1"/>
  <c r="C17" i="234"/>
  <c r="U50" i="182"/>
  <c r="D17" i="232" s="1"/>
  <c r="C17" i="232"/>
  <c r="U46" i="182"/>
  <c r="D17" i="226" s="1"/>
  <c r="C17" i="226"/>
  <c r="U42" i="182"/>
  <c r="D17" i="230" s="1"/>
  <c r="C17" i="230"/>
  <c r="U38" i="182"/>
  <c r="D17" i="220" s="1"/>
  <c r="C17" i="220"/>
  <c r="U34" i="182"/>
  <c r="D17" i="217" s="1"/>
  <c r="C17" i="217"/>
  <c r="U30" i="182"/>
  <c r="D17" i="208" s="1"/>
  <c r="C17" i="208"/>
  <c r="U26" i="182"/>
  <c r="D17" i="212" s="1"/>
  <c r="C17" i="212"/>
  <c r="U22" i="182"/>
  <c r="D17" i="205" s="1"/>
  <c r="C17" i="205"/>
  <c r="U18" i="182"/>
  <c r="D17" i="201" s="1"/>
  <c r="C17" i="201"/>
  <c r="U14" i="182"/>
  <c r="D17" i="197" s="1"/>
  <c r="C17" i="197"/>
  <c r="U10" i="182"/>
  <c r="D17" i="193" s="1"/>
  <c r="C17" i="193"/>
  <c r="U6" i="182"/>
  <c r="D17" i="189" s="1"/>
  <c r="C17" i="189"/>
  <c r="X51" i="182"/>
  <c r="D20" i="237" s="1"/>
  <c r="C20" i="237"/>
  <c r="X47" i="182"/>
  <c r="D20" i="225" s="1"/>
  <c r="C20" i="225"/>
  <c r="X43" i="182"/>
  <c r="D20" i="229" s="1"/>
  <c r="C20" i="229"/>
  <c r="X39" i="182"/>
  <c r="D20" i="221" s="1"/>
  <c r="C20" i="221"/>
  <c r="X35" i="182"/>
  <c r="D20" i="218" s="1"/>
  <c r="C20" i="218"/>
  <c r="X31" i="182"/>
  <c r="D20" i="207" s="1"/>
  <c r="C20" i="207"/>
  <c r="X27" i="182"/>
  <c r="D20" i="211" s="1"/>
  <c r="C20" i="211"/>
  <c r="X23" i="182"/>
  <c r="D20" i="215" s="1"/>
  <c r="C20" i="215"/>
  <c r="X19" i="182"/>
  <c r="D20" i="202" s="1"/>
  <c r="C20" i="202"/>
  <c r="X15" i="182"/>
  <c r="D20" i="198" s="1"/>
  <c r="C20" i="198"/>
  <c r="X11" i="182"/>
  <c r="D20" i="194" s="1"/>
  <c r="C20" i="194"/>
  <c r="X7" i="182"/>
  <c r="D20" i="190" s="1"/>
  <c r="C20" i="190"/>
  <c r="Y54" i="182"/>
  <c r="D21" i="234" s="1"/>
  <c r="C21" i="234"/>
  <c r="Y50" i="182"/>
  <c r="D21" i="232" s="1"/>
  <c r="C21" i="232"/>
  <c r="Y46" i="182"/>
  <c r="D21" i="226" s="1"/>
  <c r="C21" i="226"/>
  <c r="Y42" i="182"/>
  <c r="D21" i="230" s="1"/>
  <c r="C21" i="230"/>
  <c r="Y38" i="182"/>
  <c r="D21" i="220" s="1"/>
  <c r="C21" i="220"/>
  <c r="Y34" i="182"/>
  <c r="D21" i="217" s="1"/>
  <c r="C21" i="217"/>
  <c r="Y30" i="182"/>
  <c r="D21" i="208" s="1"/>
  <c r="C21" i="208"/>
  <c r="Y26" i="182"/>
  <c r="D21" i="212" s="1"/>
  <c r="C21" i="212"/>
  <c r="Y22" i="182"/>
  <c r="D21" i="205" s="1"/>
  <c r="C21" i="205"/>
  <c r="Y18" i="182"/>
  <c r="D21" i="201" s="1"/>
  <c r="C21" i="201"/>
  <c r="Y14" i="182"/>
  <c r="D21" i="197" s="1"/>
  <c r="C21" i="197"/>
  <c r="Y10" i="182"/>
  <c r="D21" i="193" s="1"/>
  <c r="C21" i="193"/>
  <c r="Y6" i="182"/>
  <c r="D21" i="189" s="1"/>
  <c r="C21" i="189"/>
  <c r="C44" i="229"/>
  <c r="D44" i="229" s="1"/>
  <c r="AI52" i="182"/>
  <c r="D31" i="236" s="1"/>
  <c r="C31" i="236"/>
  <c r="AI48" i="182"/>
  <c r="D31" i="224" s="1"/>
  <c r="C31" i="224"/>
  <c r="AI44" i="182"/>
  <c r="D31" i="228" s="1"/>
  <c r="C31" i="228"/>
  <c r="AI40" i="182"/>
  <c r="D31" i="231" s="1"/>
  <c r="C31" i="231"/>
  <c r="AI36" i="182"/>
  <c r="D31" i="219" s="1"/>
  <c r="C31" i="219"/>
  <c r="AI32" i="182"/>
  <c r="D31" i="206" s="1"/>
  <c r="C31" i="206"/>
  <c r="AI28" i="182"/>
  <c r="D31" i="210" s="1"/>
  <c r="C31" i="210"/>
  <c r="AI24" i="182"/>
  <c r="D31" i="214" s="1"/>
  <c r="C31" i="214"/>
  <c r="AI20" i="182"/>
  <c r="D31" i="203" s="1"/>
  <c r="C31" i="203"/>
  <c r="AI16" i="182"/>
  <c r="D31" i="199" s="1"/>
  <c r="C31" i="199"/>
  <c r="AI12" i="182"/>
  <c r="D31" i="195" s="1"/>
  <c r="C31" i="195"/>
  <c r="AI8" i="182"/>
  <c r="D31" i="191" s="1"/>
  <c r="C31" i="191"/>
  <c r="AJ51" i="182"/>
  <c r="D32" i="237" s="1"/>
  <c r="C32" i="237"/>
  <c r="AJ47" i="182"/>
  <c r="D32" i="225" s="1"/>
  <c r="C32" i="225"/>
  <c r="AJ43" i="182"/>
  <c r="D32" i="229" s="1"/>
  <c r="C32" i="229"/>
  <c r="AJ39" i="182"/>
  <c r="D32" i="221" s="1"/>
  <c r="C32" i="221"/>
  <c r="AJ35" i="182"/>
  <c r="D32" i="218" s="1"/>
  <c r="C32" i="218"/>
  <c r="AJ31" i="182"/>
  <c r="D32" i="207" s="1"/>
  <c r="C32" i="207"/>
  <c r="AJ27" i="182"/>
  <c r="D32" i="211" s="1"/>
  <c r="C32" i="211"/>
  <c r="AJ23" i="182"/>
  <c r="D32" i="215" s="1"/>
  <c r="C32" i="215"/>
  <c r="AJ19" i="182"/>
  <c r="D32" i="202" s="1"/>
  <c r="C32" i="202"/>
  <c r="AJ15" i="182"/>
  <c r="D32" i="198" s="1"/>
  <c r="C32" i="198"/>
  <c r="AJ11" i="182"/>
  <c r="D32" i="194" s="1"/>
  <c r="C32" i="194"/>
  <c r="AJ7" i="182"/>
  <c r="D32" i="190" s="1"/>
  <c r="C32" i="190"/>
  <c r="AK54" i="182"/>
  <c r="D33" i="234" s="1"/>
  <c r="C33" i="234"/>
  <c r="AK50" i="182"/>
  <c r="D33" i="232" s="1"/>
  <c r="C33" i="232"/>
  <c r="AK46" i="182"/>
  <c r="D33" i="226" s="1"/>
  <c r="C33" i="226"/>
  <c r="AK42" i="182"/>
  <c r="D33" i="230" s="1"/>
  <c r="C33" i="230"/>
  <c r="AK38" i="182"/>
  <c r="D33" i="220" s="1"/>
  <c r="C33" i="220"/>
  <c r="AK34" i="182"/>
  <c r="D33" i="217" s="1"/>
  <c r="C33" i="217"/>
  <c r="AK30" i="182"/>
  <c r="D33" i="208" s="1"/>
  <c r="C33" i="208"/>
  <c r="AK26" i="182"/>
  <c r="D33" i="212" s="1"/>
  <c r="C33" i="212"/>
  <c r="AK22" i="182"/>
  <c r="D33" i="205" s="1"/>
  <c r="C33" i="205"/>
  <c r="AK18" i="182"/>
  <c r="D33" i="201" s="1"/>
  <c r="C33" i="201"/>
  <c r="AK14" i="182"/>
  <c r="D33" i="197" s="1"/>
  <c r="C33" i="197"/>
  <c r="AK10" i="182"/>
  <c r="D33" i="193" s="1"/>
  <c r="C33" i="193"/>
  <c r="AK6" i="182"/>
  <c r="D33" i="189" s="1"/>
  <c r="C33" i="189"/>
  <c r="AN51" i="182"/>
  <c r="D36" i="237" s="1"/>
  <c r="C36" i="237"/>
  <c r="AN47" i="182"/>
  <c r="D36" i="225" s="1"/>
  <c r="C36" i="225"/>
  <c r="AN43" i="182"/>
  <c r="D36" i="229" s="1"/>
  <c r="C36" i="229"/>
  <c r="AN39" i="182"/>
  <c r="D36" i="221" s="1"/>
  <c r="C36" i="221"/>
  <c r="AN35" i="182"/>
  <c r="D36" i="218" s="1"/>
  <c r="C36" i="218"/>
  <c r="AN31" i="182"/>
  <c r="D36" i="207" s="1"/>
  <c r="C36" i="207"/>
  <c r="AN27" i="182"/>
  <c r="D36" i="211" s="1"/>
  <c r="C36" i="211"/>
  <c r="AN23" i="182"/>
  <c r="D36" i="215" s="1"/>
  <c r="C36" i="215"/>
  <c r="AN19" i="182"/>
  <c r="D36" i="202" s="1"/>
  <c r="C36" i="202"/>
  <c r="AN15" i="182"/>
  <c r="D36" i="198" s="1"/>
  <c r="C36" i="198"/>
  <c r="AN11" i="182"/>
  <c r="D36" i="194" s="1"/>
  <c r="C36" i="194"/>
  <c r="AN7" i="182"/>
  <c r="D36" i="190" s="1"/>
  <c r="C36" i="190"/>
  <c r="AO54" i="182"/>
  <c r="D37" i="234" s="1"/>
  <c r="C37" i="234"/>
  <c r="AO50" i="182"/>
  <c r="D37" i="232" s="1"/>
  <c r="C37" i="232"/>
  <c r="AO46" i="182"/>
  <c r="D37" i="226" s="1"/>
  <c r="C37" i="226"/>
  <c r="AO42" i="182"/>
  <c r="D37" i="230" s="1"/>
  <c r="C37" i="230"/>
  <c r="AO38" i="182"/>
  <c r="D37" i="220" s="1"/>
  <c r="C37" i="220"/>
  <c r="AO34" i="182"/>
  <c r="D37" i="217" s="1"/>
  <c r="C37" i="217"/>
  <c r="AO30" i="182"/>
  <c r="D37" i="208" s="1"/>
  <c r="C37" i="208"/>
  <c r="AO26" i="182"/>
  <c r="D37" i="212" s="1"/>
  <c r="C37" i="212"/>
  <c r="AO22" i="182"/>
  <c r="D37" i="205" s="1"/>
  <c r="C37" i="205"/>
  <c r="AO18" i="182"/>
  <c r="D37" i="201" s="1"/>
  <c r="C37" i="201"/>
  <c r="AO14" i="182"/>
  <c r="D37" i="197" s="1"/>
  <c r="C37" i="197"/>
  <c r="AO10" i="182"/>
  <c r="D37" i="193" s="1"/>
  <c r="C37" i="193"/>
  <c r="AO6" i="182"/>
  <c r="D37" i="189" s="1"/>
  <c r="C37" i="189"/>
  <c r="AP53" i="182"/>
  <c r="D38" i="235" s="1"/>
  <c r="C38" i="235"/>
  <c r="AP49" i="182"/>
  <c r="D38" i="223" s="1"/>
  <c r="C38" i="223"/>
  <c r="AP45" i="182"/>
  <c r="D38" i="227" s="1"/>
  <c r="E38" i="227" s="1"/>
  <c r="C38" i="227"/>
  <c r="AP41" i="182"/>
  <c r="D38" i="222" s="1"/>
  <c r="C38" i="222"/>
  <c r="AP37" i="182"/>
  <c r="D38" i="238" s="1"/>
  <c r="C38" i="238"/>
  <c r="AP33" i="182"/>
  <c r="D38" i="216" s="1"/>
  <c r="C38" i="216"/>
  <c r="AP29" i="182"/>
  <c r="D38" i="209" s="1"/>
  <c r="C38" i="209"/>
  <c r="AP25" i="182"/>
  <c r="D38" i="213" s="1"/>
  <c r="C38" i="213"/>
  <c r="AP21" i="182"/>
  <c r="D38" i="204" s="1"/>
  <c r="C38" i="204"/>
  <c r="AP17" i="182"/>
  <c r="D38" i="200" s="1"/>
  <c r="C38" i="200"/>
  <c r="AP13" i="182"/>
  <c r="D38" i="196" s="1"/>
  <c r="C38" i="196"/>
  <c r="AP9" i="182"/>
  <c r="D38" i="192" s="1"/>
  <c r="C38" i="192"/>
  <c r="AP5" i="182"/>
  <c r="D38" i="188" s="1"/>
  <c r="C38" i="188"/>
  <c r="AR43" i="182"/>
  <c r="C40" i="229"/>
  <c r="AR39" i="182"/>
  <c r="C40" i="221"/>
  <c r="AR31" i="182"/>
  <c r="C40" i="207"/>
  <c r="AR27" i="182"/>
  <c r="C40" i="211"/>
  <c r="AR15" i="182"/>
  <c r="C40" i="198"/>
  <c r="AJ14" i="182"/>
  <c r="D32" i="197" s="1"/>
  <c r="C32" i="197"/>
  <c r="D42" i="268"/>
  <c r="D45" i="268"/>
  <c r="AN28" i="182"/>
  <c r="D36" i="210" s="1"/>
  <c r="C36" i="210"/>
  <c r="C35" i="210"/>
  <c r="C25" i="210"/>
  <c r="C24" i="210"/>
  <c r="C23" i="210"/>
  <c r="Y28" i="182"/>
  <c r="D21" i="210" s="1"/>
  <c r="C21" i="210"/>
  <c r="X28" i="182"/>
  <c r="D20" i="210" s="1"/>
  <c r="C20" i="210"/>
  <c r="C19" i="210"/>
  <c r="U28" i="182"/>
  <c r="D17" i="210" s="1"/>
  <c r="C17" i="210"/>
  <c r="C14" i="210"/>
  <c r="H28" i="182"/>
  <c r="D4" i="210" s="1"/>
  <c r="C4" i="210"/>
  <c r="C3" i="210"/>
  <c r="AL40" i="182"/>
  <c r="D34" i="231" s="1"/>
  <c r="AM7" i="182"/>
  <c r="D35" i="190" s="1"/>
  <c r="G22" i="182"/>
  <c r="D3" i="205" s="1"/>
  <c r="AG20" i="182"/>
  <c r="D29" i="203" s="1"/>
  <c r="AH43" i="182"/>
  <c r="D30" i="229" s="1"/>
  <c r="B37" i="182"/>
  <c r="B29" i="182"/>
  <c r="V35" i="182"/>
  <c r="D18" i="218" s="1"/>
  <c r="AE26" i="182"/>
  <c r="D27" i="212" s="1"/>
  <c r="W54" i="182"/>
  <c r="D19" i="234" s="1"/>
  <c r="AC29" i="182"/>
  <c r="D25" i="209" s="1"/>
  <c r="AH23" i="182"/>
  <c r="D30" i="215" s="1"/>
  <c r="AH19" i="182"/>
  <c r="D30" i="202" s="1"/>
  <c r="Z45" i="182"/>
  <c r="D22" i="227" s="1"/>
  <c r="D45" i="225"/>
  <c r="AE44" i="182"/>
  <c r="D27" i="228" s="1"/>
  <c r="V41" i="182"/>
  <c r="D18" i="222" s="1"/>
  <c r="Z40" i="182"/>
  <c r="D22" i="231" s="1"/>
  <c r="D46" i="208"/>
  <c r="V9" i="182"/>
  <c r="D18" i="192" s="1"/>
  <c r="D46" i="189"/>
  <c r="E54" i="182"/>
  <c r="D45" i="237"/>
  <c r="AB46" i="182"/>
  <c r="D24" i="226" s="1"/>
  <c r="AM43" i="182"/>
  <c r="D35" i="229" s="1"/>
  <c r="E30" i="182"/>
  <c r="AL24" i="182"/>
  <c r="D34" i="214" s="1"/>
  <c r="AA11" i="182"/>
  <c r="D23" i="194" s="1"/>
  <c r="V53" i="182"/>
  <c r="D18" i="235" s="1"/>
  <c r="AM51" i="182"/>
  <c r="D35" i="237" s="1"/>
  <c r="AM35" i="182"/>
  <c r="D35" i="218" s="1"/>
  <c r="G34" i="182"/>
  <c r="D3" i="217" s="1"/>
  <c r="AH20" i="182"/>
  <c r="D30" i="203" s="1"/>
  <c r="W18" i="182"/>
  <c r="D19" i="201" s="1"/>
  <c r="G10" i="182"/>
  <c r="D3" i="193" s="1"/>
  <c r="P4" i="182"/>
  <c r="R42" i="182"/>
  <c r="D14" i="230" s="1"/>
  <c r="AB32" i="182"/>
  <c r="D24" i="206" s="1"/>
  <c r="AG15" i="182"/>
  <c r="D29" i="198" s="1"/>
  <c r="C9" i="182"/>
  <c r="D41" i="192" s="1"/>
  <c r="C45" i="182"/>
  <c r="D41" i="227" s="1"/>
  <c r="AL41" i="182"/>
  <c r="D34" i="222" s="1"/>
  <c r="D46" i="231"/>
  <c r="E34" i="182"/>
  <c r="AG19" i="182"/>
  <c r="D29" i="202" s="1"/>
  <c r="AL5" i="182"/>
  <c r="D34" i="188" s="1"/>
  <c r="AP4" i="182"/>
  <c r="C53" i="182"/>
  <c r="D41" i="235" s="1"/>
  <c r="V51" i="182"/>
  <c r="D18" i="237" s="1"/>
  <c r="W50" i="182"/>
  <c r="D19" i="232" s="1"/>
  <c r="AM48" i="182"/>
  <c r="D35" i="224" s="1"/>
  <c r="D46" i="229"/>
  <c r="AG43" i="182"/>
  <c r="D29" i="229" s="1"/>
  <c r="G42" i="182"/>
  <c r="D3" i="230" s="1"/>
  <c r="D45" i="231"/>
  <c r="AE38" i="182"/>
  <c r="D27" i="220" s="1"/>
  <c r="AD37" i="182"/>
  <c r="D26" i="238" s="1"/>
  <c r="AL36" i="182"/>
  <c r="D34" i="219" s="1"/>
  <c r="D46" i="217"/>
  <c r="W34" i="182"/>
  <c r="D19" i="217" s="1"/>
  <c r="AC33" i="182"/>
  <c r="D25" i="216" s="1"/>
  <c r="B33" i="182"/>
  <c r="AH31" i="182"/>
  <c r="D30" i="207" s="1"/>
  <c r="AL29" i="182"/>
  <c r="D34" i="209" s="1"/>
  <c r="AB28" i="182"/>
  <c r="D24" i="210" s="1"/>
  <c r="D28" i="182"/>
  <c r="D42" i="210" s="1"/>
  <c r="W20" i="182"/>
  <c r="D19" i="203" s="1"/>
  <c r="AA16" i="182"/>
  <c r="D23" i="199" s="1"/>
  <c r="AH14" i="182"/>
  <c r="D30" i="197" s="1"/>
  <c r="N9" i="182"/>
  <c r="D10" i="192" s="1"/>
  <c r="AF8" i="182"/>
  <c r="D28" i="191" s="1"/>
  <c r="AH54" i="182"/>
  <c r="D30" i="234" s="1"/>
  <c r="AB52" i="182"/>
  <c r="D24" i="236" s="1"/>
  <c r="D44" i="182"/>
  <c r="D42" i="228" s="1"/>
  <c r="C33" i="182"/>
  <c r="D41" i="216" s="1"/>
  <c r="AB16" i="182"/>
  <c r="D24" i="199" s="1"/>
  <c r="AL14" i="182"/>
  <c r="D34" i="197" s="1"/>
  <c r="AA12" i="182"/>
  <c r="D23" i="195" s="1"/>
  <c r="AC53" i="182"/>
  <c r="D25" i="235" s="1"/>
  <c r="AL52" i="182"/>
  <c r="D34" i="236" s="1"/>
  <c r="D52" i="182"/>
  <c r="D42" i="236" s="1"/>
  <c r="D46" i="232"/>
  <c r="AL49" i="182"/>
  <c r="D34" i="223" s="1"/>
  <c r="D48" i="182"/>
  <c r="D42" i="224" s="1"/>
  <c r="AC45" i="182"/>
  <c r="D25" i="227" s="1"/>
  <c r="AM44" i="182"/>
  <c r="D35" i="228" s="1"/>
  <c r="D45" i="229"/>
  <c r="E42" i="182"/>
  <c r="N41" i="182"/>
  <c r="D10" i="222" s="1"/>
  <c r="AH39" i="182"/>
  <c r="D30" i="221" s="1"/>
  <c r="F37" i="182"/>
  <c r="W36" i="182"/>
  <c r="D19" i="219" s="1"/>
  <c r="D36" i="182"/>
  <c r="D42" i="219" s="1"/>
  <c r="R34" i="182"/>
  <c r="D14" i="217" s="1"/>
  <c r="AL32" i="182"/>
  <c r="D34" i="206" s="1"/>
  <c r="AA31" i="182"/>
  <c r="D23" i="207" s="1"/>
  <c r="G30" i="182"/>
  <c r="D3" i="208" s="1"/>
  <c r="AA28" i="182"/>
  <c r="D23" i="210" s="1"/>
  <c r="AA27" i="182"/>
  <c r="D23" i="211" s="1"/>
  <c r="D45" i="203"/>
  <c r="D45" i="199"/>
  <c r="G14" i="182"/>
  <c r="D3" i="197" s="1"/>
  <c r="AG11" i="182"/>
  <c r="D29" i="194" s="1"/>
  <c r="R10" i="182"/>
  <c r="D14" i="193" s="1"/>
  <c r="F9" i="182"/>
  <c r="D8" i="182"/>
  <c r="D42" i="191" s="1"/>
  <c r="G6" i="182"/>
  <c r="D3" i="189" s="1"/>
  <c r="D46" i="228"/>
  <c r="D45" i="221"/>
  <c r="D45" i="219"/>
  <c r="D46" i="218"/>
  <c r="D46" i="206"/>
  <c r="D46" i="207"/>
  <c r="D46" i="205"/>
  <c r="D46" i="198"/>
  <c r="D45" i="194"/>
  <c r="D46" i="219"/>
  <c r="D45" i="213"/>
  <c r="D45" i="224"/>
  <c r="D46" i="225"/>
  <c r="D45" i="228"/>
  <c r="D45" i="206"/>
  <c r="D45" i="207"/>
  <c r="D46" i="202"/>
  <c r="D46" i="201"/>
  <c r="D46" i="190"/>
  <c r="AQ27" i="182"/>
  <c r="D39" i="211" s="1"/>
  <c r="AQ39" i="182"/>
  <c r="D39" i="221" s="1"/>
  <c r="AQ36" i="182"/>
  <c r="D39" i="219" s="1"/>
  <c r="AQ30" i="182"/>
  <c r="D39" i="208" s="1"/>
  <c r="AQ22" i="182"/>
  <c r="D39" i="205" s="1"/>
  <c r="AQ50" i="182"/>
  <c r="D39" i="232" s="1"/>
  <c r="AQ46" i="182"/>
  <c r="D39" i="226" s="1"/>
  <c r="AQ43" i="182"/>
  <c r="D39" i="229" s="1"/>
  <c r="AQ40" i="182"/>
  <c r="D39" i="231" s="1"/>
  <c r="AQ34" i="182"/>
  <c r="D39" i="217" s="1"/>
  <c r="AQ55" i="182"/>
  <c r="D39" i="233" s="1"/>
  <c r="AQ31" i="182"/>
  <c r="D39" i="207" s="1"/>
  <c r="AQ7" i="182"/>
  <c r="D39" i="190" s="1"/>
  <c r="AM21" i="182"/>
  <c r="D35" i="204" s="1"/>
  <c r="AM40" i="182"/>
  <c r="D35" i="231" s="1"/>
  <c r="AM37" i="182"/>
  <c r="D35" i="238" s="1"/>
  <c r="AM36" i="182"/>
  <c r="D35" i="219" s="1"/>
  <c r="AM20" i="182"/>
  <c r="D35" i="203" s="1"/>
  <c r="AM16" i="182"/>
  <c r="D35" i="199" s="1"/>
  <c r="AM15" i="182"/>
  <c r="D35" i="198" s="1"/>
  <c r="AM12" i="182"/>
  <c r="D35" i="195" s="1"/>
  <c r="AM11" i="182"/>
  <c r="D35" i="194" s="1"/>
  <c r="AM28" i="182"/>
  <c r="D35" i="210" s="1"/>
  <c r="AM13" i="182"/>
  <c r="D35" i="196" s="1"/>
  <c r="AK4" i="182"/>
  <c r="AL30" i="182"/>
  <c r="D34" i="208" s="1"/>
  <c r="AL21" i="182"/>
  <c r="D34" i="204" s="1"/>
  <c r="AL17" i="182"/>
  <c r="D34" i="200" s="1"/>
  <c r="AL45" i="182"/>
  <c r="D34" i="227" s="1"/>
  <c r="AL37" i="182"/>
  <c r="D34" i="238" s="1"/>
  <c r="AL20" i="182"/>
  <c r="D34" i="203" s="1"/>
  <c r="AL13" i="182"/>
  <c r="D34" i="196" s="1"/>
  <c r="AL10" i="182"/>
  <c r="D34" i="193" s="1"/>
  <c r="AL8" i="182"/>
  <c r="D34" i="191" s="1"/>
  <c r="AH11" i="182"/>
  <c r="D30" i="194" s="1"/>
  <c r="AH55" i="182"/>
  <c r="D30" i="233" s="1"/>
  <c r="AH15" i="182"/>
  <c r="D30" i="198" s="1"/>
  <c r="AH10" i="182"/>
  <c r="D30" i="193" s="1"/>
  <c r="AJ4" i="182"/>
  <c r="AF55" i="182"/>
  <c r="D28" i="233" s="1"/>
  <c r="AF40" i="182"/>
  <c r="D28" i="231" s="1"/>
  <c r="AG39" i="182"/>
  <c r="D29" i="221" s="1"/>
  <c r="AG22" i="182"/>
  <c r="D29" i="205" s="1"/>
  <c r="AG18" i="182"/>
  <c r="D29" i="201" s="1"/>
  <c r="AG7" i="182"/>
  <c r="D29" i="190" s="1"/>
  <c r="AG52" i="182"/>
  <c r="D29" i="236" s="1"/>
  <c r="AG47" i="182"/>
  <c r="D29" i="225" s="1"/>
  <c r="AG42" i="182"/>
  <c r="D29" i="230" s="1"/>
  <c r="AG10" i="182"/>
  <c r="D29" i="193" s="1"/>
  <c r="AG32" i="182"/>
  <c r="D29" i="206" s="1"/>
  <c r="AG28" i="182"/>
  <c r="D29" i="210" s="1"/>
  <c r="AF21" i="182"/>
  <c r="D28" i="204" s="1"/>
  <c r="AE49" i="182"/>
  <c r="D27" i="223" s="1"/>
  <c r="AE54" i="182"/>
  <c r="D27" i="234" s="1"/>
  <c r="AE45" i="182"/>
  <c r="D27" i="227" s="1"/>
  <c r="AE36" i="182"/>
  <c r="D27" i="219" s="1"/>
  <c r="AE16" i="182"/>
  <c r="D27" i="199" s="1"/>
  <c r="AE50" i="182"/>
  <c r="D27" i="232" s="1"/>
  <c r="AE34" i="182"/>
  <c r="D27" i="217" s="1"/>
  <c r="AE25" i="182"/>
  <c r="D27" i="213" s="1"/>
  <c r="AE17" i="182"/>
  <c r="D27" i="200" s="1"/>
  <c r="AE6" i="182"/>
  <c r="D27" i="189" s="1"/>
  <c r="AD5" i="182"/>
  <c r="D26" i="188" s="1"/>
  <c r="AD30" i="182"/>
  <c r="D26" i="208" s="1"/>
  <c r="AE13" i="182"/>
  <c r="D27" i="196" s="1"/>
  <c r="AE12" i="182"/>
  <c r="D27" i="195" s="1"/>
  <c r="AB19" i="182"/>
  <c r="D24" i="202" s="1"/>
  <c r="AC21" i="182"/>
  <c r="D25" i="204" s="1"/>
  <c r="AC17" i="182"/>
  <c r="D25" i="200" s="1"/>
  <c r="AC50" i="182"/>
  <c r="D25" i="232" s="1"/>
  <c r="AB43" i="182"/>
  <c r="D24" i="229" s="1"/>
  <c r="AB38" i="182"/>
  <c r="D24" i="220" s="1"/>
  <c r="AC35" i="182"/>
  <c r="D25" i="218" s="1"/>
  <c r="AB31" i="182"/>
  <c r="D24" i="207" s="1"/>
  <c r="AC30" i="182"/>
  <c r="D25" i="208" s="1"/>
  <c r="AB27" i="182"/>
  <c r="D24" i="211" s="1"/>
  <c r="AC26" i="182"/>
  <c r="D25" i="212" s="1"/>
  <c r="AB22" i="182"/>
  <c r="D24" i="205" s="1"/>
  <c r="AC14" i="182"/>
  <c r="D25" i="197" s="1"/>
  <c r="AC13" i="182"/>
  <c r="D25" i="196" s="1"/>
  <c r="AC10" i="182"/>
  <c r="D25" i="193" s="1"/>
  <c r="AC5" i="182"/>
  <c r="D25" i="188" s="1"/>
  <c r="AB55" i="182"/>
  <c r="D24" i="233" s="1"/>
  <c r="AB47" i="182"/>
  <c r="D24" i="225" s="1"/>
  <c r="AB15" i="182"/>
  <c r="D24" i="198" s="1"/>
  <c r="AC42" i="182"/>
  <c r="D25" i="230" s="1"/>
  <c r="AB6" i="182"/>
  <c r="D24" i="189" s="1"/>
  <c r="AC55" i="182"/>
  <c r="D25" i="233" s="1"/>
  <c r="AC54" i="182"/>
  <c r="D25" i="234" s="1"/>
  <c r="AB51" i="182"/>
  <c r="D24" i="237" s="1"/>
  <c r="AC46" i="182"/>
  <c r="D25" i="226" s="1"/>
  <c r="AB44" i="182"/>
  <c r="D24" i="228" s="1"/>
  <c r="AC37" i="182"/>
  <c r="D25" i="238" s="1"/>
  <c r="AB35" i="182"/>
  <c r="D24" i="218" s="1"/>
  <c r="AB30" i="182"/>
  <c r="D24" i="208" s="1"/>
  <c r="AC19" i="182"/>
  <c r="D25" i="202" s="1"/>
  <c r="AB14" i="182"/>
  <c r="D24" i="197" s="1"/>
  <c r="AB12" i="182"/>
  <c r="D24" i="195" s="1"/>
  <c r="AB11" i="182"/>
  <c r="D24" i="194" s="1"/>
  <c r="Z53" i="182"/>
  <c r="D22" i="235" s="1"/>
  <c r="Z26" i="182"/>
  <c r="D22" i="212" s="1"/>
  <c r="AA52" i="182"/>
  <c r="D23" i="236" s="1"/>
  <c r="AA51" i="182"/>
  <c r="D23" i="237" s="1"/>
  <c r="Z50" i="182"/>
  <c r="D22" i="232" s="1"/>
  <c r="AA48" i="182"/>
  <c r="D23" i="224" s="1"/>
  <c r="AA32" i="182"/>
  <c r="D23" i="206" s="1"/>
  <c r="Z29" i="182"/>
  <c r="D22" i="209" s="1"/>
  <c r="Z24" i="182"/>
  <c r="D22" i="214" s="1"/>
  <c r="Z13" i="182"/>
  <c r="D22" i="196" s="1"/>
  <c r="AA8" i="182"/>
  <c r="D23" i="191" s="1"/>
  <c r="Z5" i="182"/>
  <c r="D22" i="188" s="1"/>
  <c r="AA24" i="182"/>
  <c r="D23" i="214" s="1"/>
  <c r="Z54" i="182"/>
  <c r="D22" i="234" s="1"/>
  <c r="Z48" i="182"/>
  <c r="D22" i="224" s="1"/>
  <c r="AA47" i="182"/>
  <c r="D23" i="225" s="1"/>
  <c r="AA44" i="182"/>
  <c r="D23" i="228" s="1"/>
  <c r="AA43" i="182"/>
  <c r="D23" i="229" s="1"/>
  <c r="Z42" i="182"/>
  <c r="D22" i="230" s="1"/>
  <c r="AA40" i="182"/>
  <c r="D23" i="231" s="1"/>
  <c r="Z37" i="182"/>
  <c r="D22" i="238" s="1"/>
  <c r="Z21" i="182"/>
  <c r="D22" i="204" s="1"/>
  <c r="AA15" i="182"/>
  <c r="D23" i="198" s="1"/>
  <c r="Z10" i="182"/>
  <c r="D22" i="193" s="1"/>
  <c r="Z8" i="182"/>
  <c r="D22" i="191" s="1"/>
  <c r="V48" i="182"/>
  <c r="D18" i="224" s="1"/>
  <c r="W7" i="182"/>
  <c r="D19" i="190" s="1"/>
  <c r="V47" i="182"/>
  <c r="D18" i="225" s="1"/>
  <c r="W39" i="182"/>
  <c r="D19" i="221" s="1"/>
  <c r="V19" i="182"/>
  <c r="D18" i="202" s="1"/>
  <c r="V16" i="182"/>
  <c r="D18" i="199" s="1"/>
  <c r="W55" i="182"/>
  <c r="D19" i="233" s="1"/>
  <c r="W52" i="182"/>
  <c r="D19" i="236" s="1"/>
  <c r="V32" i="182"/>
  <c r="D18" i="206" s="1"/>
  <c r="V25" i="182"/>
  <c r="D18" i="213" s="1"/>
  <c r="W23" i="182"/>
  <c r="D19" i="215" s="1"/>
  <c r="R20" i="182"/>
  <c r="D14" i="203" s="1"/>
  <c r="R36" i="182"/>
  <c r="D14" i="219" s="1"/>
  <c r="R12" i="182"/>
  <c r="D14" i="195" s="1"/>
  <c r="S4" i="182"/>
  <c r="R52" i="182"/>
  <c r="D14" i="236" s="1"/>
  <c r="R26" i="182"/>
  <c r="D14" i="212" s="1"/>
  <c r="R28" i="182"/>
  <c r="D14" i="210" s="1"/>
  <c r="R50" i="182"/>
  <c r="D14" i="232" s="1"/>
  <c r="R44" i="182"/>
  <c r="D14" i="228" s="1"/>
  <c r="R18" i="182"/>
  <c r="D14" i="201" s="1"/>
  <c r="N49" i="182"/>
  <c r="D10" i="223" s="1"/>
  <c r="N48" i="182"/>
  <c r="D10" i="224" s="1"/>
  <c r="N25" i="182"/>
  <c r="D10" i="213" s="1"/>
  <c r="N17" i="182"/>
  <c r="D10" i="200" s="1"/>
  <c r="N51" i="182"/>
  <c r="D10" i="237" s="1"/>
  <c r="N33" i="182"/>
  <c r="D10" i="216" s="1"/>
  <c r="N19" i="182"/>
  <c r="D10" i="202" s="1"/>
  <c r="N27" i="182"/>
  <c r="D10" i="211" s="1"/>
  <c r="N35" i="182"/>
  <c r="D10" i="218" s="1"/>
  <c r="N43" i="182"/>
  <c r="D10" i="229" s="1"/>
  <c r="N11" i="182"/>
  <c r="D10" i="194" s="1"/>
  <c r="L4" i="182"/>
  <c r="E46" i="182"/>
  <c r="F45" i="182"/>
  <c r="E26" i="182"/>
  <c r="E10" i="182"/>
  <c r="E6" i="182"/>
  <c r="E50" i="182"/>
  <c r="F49" i="182"/>
  <c r="E38" i="182"/>
  <c r="F29" i="182"/>
  <c r="E22" i="182"/>
  <c r="E18" i="182"/>
  <c r="E14" i="182"/>
  <c r="G38" i="182"/>
  <c r="D3" i="220" s="1"/>
  <c r="F33" i="182"/>
  <c r="F5" i="182"/>
  <c r="F53" i="182"/>
  <c r="F25" i="182"/>
  <c r="F21" i="182"/>
  <c r="G54" i="182"/>
  <c r="D3" i="234" s="1"/>
  <c r="G50" i="182"/>
  <c r="D3" i="232" s="1"/>
  <c r="G46" i="182"/>
  <c r="D3" i="226" s="1"/>
  <c r="F41" i="182"/>
  <c r="G26" i="182"/>
  <c r="D3" i="212" s="1"/>
  <c r="G18" i="182"/>
  <c r="D3" i="201" s="1"/>
  <c r="F17" i="182"/>
  <c r="F13" i="182"/>
  <c r="C37" i="182"/>
  <c r="D41" i="238" s="1"/>
  <c r="C25" i="182"/>
  <c r="D41" i="213" s="1"/>
  <c r="D24" i="182"/>
  <c r="D42" i="214" s="1"/>
  <c r="C13" i="182"/>
  <c r="D41" i="196" s="1"/>
  <c r="C49" i="182"/>
  <c r="D41" i="223" s="1"/>
  <c r="C41" i="182"/>
  <c r="D41" i="222" s="1"/>
  <c r="D40" i="182"/>
  <c r="D42" i="231" s="1"/>
  <c r="D32" i="182"/>
  <c r="D42" i="206" s="1"/>
  <c r="D20" i="182"/>
  <c r="D42" i="203" s="1"/>
  <c r="D16" i="182"/>
  <c r="D42" i="199" s="1"/>
  <c r="D12" i="182"/>
  <c r="D42" i="195" s="1"/>
  <c r="C5" i="182"/>
  <c r="D41" i="188" s="1"/>
  <c r="C29" i="182"/>
  <c r="D41" i="209" s="1"/>
  <c r="C21" i="182"/>
  <c r="D41" i="204" s="1"/>
  <c r="C17" i="182"/>
  <c r="D41" i="200" s="1"/>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D39" i="204" s="1"/>
  <c r="AR12" i="182"/>
  <c r="AR8" i="182"/>
  <c r="C39" i="268"/>
  <c r="E40" i="176" s="1"/>
  <c r="G40" i="176" s="1"/>
  <c r="C50" i="157"/>
  <c r="D50" i="157" s="1"/>
  <c r="C42" i="157"/>
  <c r="D42" i="157" s="1"/>
  <c r="C34" i="157"/>
  <c r="D34" i="157" s="1"/>
  <c r="C26" i="157"/>
  <c r="D26" i="157" s="1"/>
  <c r="C18" i="157"/>
  <c r="D18" i="157" s="1"/>
  <c r="C10" i="157"/>
  <c r="D10" i="157" s="1"/>
  <c r="C6" i="157"/>
  <c r="D6" i="157" s="1"/>
  <c r="AQ41" i="182"/>
  <c r="D39" i="222" s="1"/>
  <c r="AR28" i="182"/>
  <c r="AR20" i="182"/>
  <c r="AQ17" i="182"/>
  <c r="D39" i="200" s="1"/>
  <c r="AQ16" i="182"/>
  <c r="D39" i="199" s="1"/>
  <c r="AQ12" i="182"/>
  <c r="D39" i="195" s="1"/>
  <c r="AQ5" i="182"/>
  <c r="D39" i="188" s="1"/>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D39" i="234" s="1"/>
  <c r="AR51" i="182"/>
  <c r="AR48" i="182"/>
  <c r="AQ47" i="182"/>
  <c r="D39" i="225" s="1"/>
  <c r="AQ42" i="182"/>
  <c r="D39" i="230" s="1"/>
  <c r="AQ38" i="182"/>
  <c r="D39" i="220" s="1"/>
  <c r="AQ37" i="182"/>
  <c r="D39" i="238" s="1"/>
  <c r="AR35" i="182"/>
  <c r="AQ29" i="182"/>
  <c r="D39" i="209" s="1"/>
  <c r="AQ28" i="182"/>
  <c r="D39" i="210" s="1"/>
  <c r="AR26" i="182"/>
  <c r="AQ24" i="182"/>
  <c r="D39" i="214" s="1"/>
  <c r="AQ23" i="182"/>
  <c r="D39" i="215" s="1"/>
  <c r="AQ20" i="182"/>
  <c r="D39" i="203" s="1"/>
  <c r="AR19" i="182"/>
  <c r="AQ18" i="182"/>
  <c r="D39" i="201" s="1"/>
  <c r="AR14" i="182"/>
  <c r="AQ13" i="182"/>
  <c r="D39" i="196" s="1"/>
  <c r="AQ11" i="182"/>
  <c r="D39" i="194" s="1"/>
  <c r="AQ10" i="182"/>
  <c r="D39" i="193" s="1"/>
  <c r="AQ6" i="182"/>
  <c r="D39" i="189" s="1"/>
  <c r="C40" i="268"/>
  <c r="E41" i="176" s="1"/>
  <c r="G41" i="176" s="1"/>
  <c r="C3" i="157"/>
  <c r="D3" i="157" s="1"/>
  <c r="C51" i="157"/>
  <c r="D51" i="157" s="1"/>
  <c r="C43" i="157"/>
  <c r="D43" i="157" s="1"/>
  <c r="C35" i="157"/>
  <c r="D35" i="157" s="1"/>
  <c r="C23" i="157"/>
  <c r="D23" i="157" s="1"/>
  <c r="C15" i="157"/>
  <c r="D15" i="157" s="1"/>
  <c r="AR52" i="182"/>
  <c r="AR32" i="182"/>
  <c r="AQ25" i="182"/>
  <c r="D39" i="213" s="1"/>
  <c r="AR16" i="182"/>
  <c r="C54" i="157"/>
  <c r="D54" i="157" s="1"/>
  <c r="C46" i="157"/>
  <c r="D46" i="157" s="1"/>
  <c r="C38" i="157"/>
  <c r="D38" i="157" s="1"/>
  <c r="C30" i="157"/>
  <c r="D30" i="157" s="1"/>
  <c r="C22" i="157"/>
  <c r="D22" i="157" s="1"/>
  <c r="C14" i="157"/>
  <c r="D14" i="157" s="1"/>
  <c r="AQ52" i="182"/>
  <c r="D39" i="236" s="1"/>
  <c r="AR47" i="182"/>
  <c r="AQ32" i="182"/>
  <c r="D39" i="206" s="1"/>
  <c r="AR24" i="182"/>
  <c r="AR23" i="182"/>
  <c r="AR11" i="182"/>
  <c r="AQ8" i="182"/>
  <c r="D39" i="191" s="1"/>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AQ53" i="182"/>
  <c r="D39" i="235" s="1"/>
  <c r="AQ51" i="182"/>
  <c r="D39" i="237" s="1"/>
  <c r="AR50" i="182"/>
  <c r="AQ49" i="182"/>
  <c r="D39" i="223" s="1"/>
  <c r="AQ48" i="182"/>
  <c r="D39" i="224" s="1"/>
  <c r="AR46" i="182"/>
  <c r="AQ45" i="182"/>
  <c r="D39" i="227" s="1"/>
  <c r="AQ44" i="182"/>
  <c r="D39" i="228" s="1"/>
  <c r="AR40" i="182"/>
  <c r="AR36" i="182"/>
  <c r="AQ35" i="182"/>
  <c r="D39" i="218" s="1"/>
  <c r="AQ33" i="182"/>
  <c r="D39" i="216" s="1"/>
  <c r="AR30" i="182"/>
  <c r="AQ26" i="182"/>
  <c r="D39" i="212" s="1"/>
  <c r="AR25" i="182"/>
  <c r="AR22" i="182"/>
  <c r="AR21" i="182"/>
  <c r="AQ19" i="182"/>
  <c r="D39" i="202" s="1"/>
  <c r="AQ15" i="182"/>
  <c r="D39" i="198" s="1"/>
  <c r="AQ14" i="182"/>
  <c r="D39" i="197" s="1"/>
  <c r="AQ9" i="182"/>
  <c r="D39" i="192" s="1"/>
  <c r="AR7" i="182"/>
  <c r="AM50" i="182"/>
  <c r="D35" i="232" s="1"/>
  <c r="AM42" i="182"/>
  <c r="D35" i="230" s="1"/>
  <c r="AM38" i="182"/>
  <c r="D35" i="220" s="1"/>
  <c r="AM53" i="182"/>
  <c r="D35" i="235" s="1"/>
  <c r="AL42" i="182"/>
  <c r="D34" i="230" s="1"/>
  <c r="AM34" i="182"/>
  <c r="D35" i="217" s="1"/>
  <c r="AM25" i="182"/>
  <c r="D35" i="213" s="1"/>
  <c r="AL11" i="182"/>
  <c r="D34" i="194" s="1"/>
  <c r="AM6" i="182"/>
  <c r="D35" i="189" s="1"/>
  <c r="C35" i="268"/>
  <c r="E36" i="176" s="1"/>
  <c r="G36" i="176" s="1"/>
  <c r="AO4" i="182"/>
  <c r="AL54" i="182"/>
  <c r="D34" i="234" s="1"/>
  <c r="AL53" i="182"/>
  <c r="D34" i="235" s="1"/>
  <c r="AL48" i="182"/>
  <c r="D34" i="224" s="1"/>
  <c r="AM47" i="182"/>
  <c r="D35" i="225" s="1"/>
  <c r="AM46" i="182"/>
  <c r="D35" i="226" s="1"/>
  <c r="AL44" i="182"/>
  <c r="D34" i="228" s="1"/>
  <c r="AL43" i="182"/>
  <c r="D34" i="229" s="1"/>
  <c r="AL35" i="182"/>
  <c r="D34" i="218" s="1"/>
  <c r="AL34" i="182"/>
  <c r="D34" i="217" s="1"/>
  <c r="AM33" i="182"/>
  <c r="D35" i="216" s="1"/>
  <c r="AM31" i="182"/>
  <c r="D35" i="207" s="1"/>
  <c r="AL28" i="182"/>
  <c r="D34" i="210" s="1"/>
  <c r="AM27" i="182"/>
  <c r="D35" i="211" s="1"/>
  <c r="AM26" i="182"/>
  <c r="D35" i="212" s="1"/>
  <c r="AL25" i="182"/>
  <c r="D34" i="213" s="1"/>
  <c r="AM23" i="182"/>
  <c r="D35" i="215" s="1"/>
  <c r="AM22" i="182"/>
  <c r="D35" i="205" s="1"/>
  <c r="AM18" i="182"/>
  <c r="D35" i="201" s="1"/>
  <c r="AL16" i="182"/>
  <c r="D34" i="199" s="1"/>
  <c r="AL15" i="182"/>
  <c r="D34" i="198" s="1"/>
  <c r="AL12" i="182"/>
  <c r="D34" i="195" s="1"/>
  <c r="AM9" i="182"/>
  <c r="D35" i="192" s="1"/>
  <c r="AL7" i="182"/>
  <c r="D34" i="190" s="1"/>
  <c r="AL6" i="182"/>
  <c r="D34" i="189" s="1"/>
  <c r="AL55" i="182"/>
  <c r="D34" i="233" s="1"/>
  <c r="AL39" i="182"/>
  <c r="D34" i="221" s="1"/>
  <c r="AL19" i="182"/>
  <c r="D34" i="202" s="1"/>
  <c r="AM54" i="182"/>
  <c r="D35" i="234" s="1"/>
  <c r="AL51" i="182"/>
  <c r="D34" i="237" s="1"/>
  <c r="AL50" i="182"/>
  <c r="D34" i="232" s="1"/>
  <c r="AL38" i="182"/>
  <c r="D34" i="220" s="1"/>
  <c r="C34" i="268"/>
  <c r="E35" i="176" s="1"/>
  <c r="G35" i="176" s="1"/>
  <c r="AN4" i="182"/>
  <c r="AM55" i="182"/>
  <c r="D35" i="233" s="1"/>
  <c r="AM52" i="182"/>
  <c r="D35" i="236" s="1"/>
  <c r="AM49" i="182"/>
  <c r="D35" i="223" s="1"/>
  <c r="AL47" i="182"/>
  <c r="D34" i="225" s="1"/>
  <c r="AL46" i="182"/>
  <c r="D34" i="226" s="1"/>
  <c r="AM45" i="182"/>
  <c r="D35" i="227" s="1"/>
  <c r="AM41" i="182"/>
  <c r="D35" i="222" s="1"/>
  <c r="AM39" i="182"/>
  <c r="D35" i="221" s="1"/>
  <c r="AL33" i="182"/>
  <c r="D34" i="216" s="1"/>
  <c r="AM32" i="182"/>
  <c r="D35" i="206" s="1"/>
  <c r="AL31" i="182"/>
  <c r="D34" i="207" s="1"/>
  <c r="AM30" i="182"/>
  <c r="D35" i="208" s="1"/>
  <c r="AM29" i="182"/>
  <c r="D35" i="209" s="1"/>
  <c r="AL27" i="182"/>
  <c r="D34" i="211" s="1"/>
  <c r="AL26" i="182"/>
  <c r="D34" i="212" s="1"/>
  <c r="AM24" i="182"/>
  <c r="D35" i="214" s="1"/>
  <c r="AL23" i="182"/>
  <c r="D34" i="215" s="1"/>
  <c r="AL22" i="182"/>
  <c r="D34" i="205" s="1"/>
  <c r="AM19" i="182"/>
  <c r="D35" i="202" s="1"/>
  <c r="AL18" i="182"/>
  <c r="D34" i="201" s="1"/>
  <c r="AM17" i="182"/>
  <c r="D35" i="200" s="1"/>
  <c r="AM14" i="182"/>
  <c r="D35" i="197" s="1"/>
  <c r="AM10" i="182"/>
  <c r="D35" i="193" s="1"/>
  <c r="AL9" i="182"/>
  <c r="D34" i="192" s="1"/>
  <c r="AM8" i="182"/>
  <c r="D35" i="191" s="1"/>
  <c r="AM5" i="182"/>
  <c r="D35" i="188" s="1"/>
  <c r="AH13" i="182"/>
  <c r="D30" i="196" s="1"/>
  <c r="AH33" i="182"/>
  <c r="D30" i="216" s="1"/>
  <c r="AH17" i="182"/>
  <c r="D30" i="200" s="1"/>
  <c r="AH12" i="182"/>
  <c r="D30" i="195" s="1"/>
  <c r="AH8" i="182"/>
  <c r="D30" i="191" s="1"/>
  <c r="AI4" i="182"/>
  <c r="AH51" i="182"/>
  <c r="D30" i="237" s="1"/>
  <c r="AH50" i="182"/>
  <c r="D30" i="232" s="1"/>
  <c r="AH47" i="182"/>
  <c r="D30" i="225" s="1"/>
  <c r="AH46" i="182"/>
  <c r="D30" i="226" s="1"/>
  <c r="AH44" i="182"/>
  <c r="D30" i="228" s="1"/>
  <c r="AH42" i="182"/>
  <c r="D30" i="230" s="1"/>
  <c r="AH40" i="182"/>
  <c r="D30" i="231" s="1"/>
  <c r="AH35" i="182"/>
  <c r="D30" i="218" s="1"/>
  <c r="AH34" i="182"/>
  <c r="D30" i="217" s="1"/>
  <c r="AH27" i="182"/>
  <c r="D30" i="211" s="1"/>
  <c r="AH26" i="182"/>
  <c r="D30" i="212" s="1"/>
  <c r="AH22" i="182"/>
  <c r="D30" i="205" s="1"/>
  <c r="AH21" i="182"/>
  <c r="D30" i="204" s="1"/>
  <c r="AH18" i="182"/>
  <c r="D30" i="201" s="1"/>
  <c r="AH16" i="182"/>
  <c r="D30" i="199" s="1"/>
  <c r="AH9" i="182"/>
  <c r="D30" i="192" s="1"/>
  <c r="AH6" i="182"/>
  <c r="D30" i="189" s="1"/>
  <c r="AH5" i="182"/>
  <c r="D30" i="188" s="1"/>
  <c r="C30" i="268"/>
  <c r="E31" i="176" s="1"/>
  <c r="G31" i="176" s="1"/>
  <c r="AH45" i="182"/>
  <c r="D30" i="227" s="1"/>
  <c r="AH36" i="182"/>
  <c r="D30" i="219" s="1"/>
  <c r="AH32" i="182"/>
  <c r="D30" i="206" s="1"/>
  <c r="AH4" i="182"/>
  <c r="AH53" i="182"/>
  <c r="D30" i="235" s="1"/>
  <c r="AH52" i="182"/>
  <c r="D30" i="236" s="1"/>
  <c r="AH49" i="182"/>
  <c r="D30" i="223" s="1"/>
  <c r="AH48" i="182"/>
  <c r="D30" i="224" s="1"/>
  <c r="AH41" i="182"/>
  <c r="D30" i="222" s="1"/>
  <c r="AH38" i="182"/>
  <c r="D30" i="220" s="1"/>
  <c r="AH37" i="182"/>
  <c r="D30" i="238" s="1"/>
  <c r="AH30" i="182"/>
  <c r="D30" i="208" s="1"/>
  <c r="AH29" i="182"/>
  <c r="D30" i="209" s="1"/>
  <c r="AH28" i="182"/>
  <c r="D30" i="210" s="1"/>
  <c r="AH25" i="182"/>
  <c r="D30" i="213" s="1"/>
  <c r="AH24" i="182"/>
  <c r="D30" i="214" s="1"/>
  <c r="AH7" i="182"/>
  <c r="D30" i="190" s="1"/>
  <c r="AG33" i="182"/>
  <c r="D29" i="216" s="1"/>
  <c r="AE27" i="182"/>
  <c r="D27" i="211" s="1"/>
  <c r="AD24" i="182"/>
  <c r="D26" i="214" s="1"/>
  <c r="AF14" i="182"/>
  <c r="D28" i="197" s="1"/>
  <c r="AG9" i="182"/>
  <c r="D29" i="192" s="1"/>
  <c r="AE55" i="182"/>
  <c r="D27" i="233" s="1"/>
  <c r="AD54" i="182"/>
  <c r="D26" i="234" s="1"/>
  <c r="AF53" i="182"/>
  <c r="D28" i="235" s="1"/>
  <c r="AF52" i="182"/>
  <c r="D28" i="236" s="1"/>
  <c r="AD51" i="182"/>
  <c r="D26" i="237" s="1"/>
  <c r="AD50" i="182"/>
  <c r="D26" i="232" s="1"/>
  <c r="AD49" i="182"/>
  <c r="D26" i="223" s="1"/>
  <c r="AG48" i="182"/>
  <c r="D29" i="224" s="1"/>
  <c r="AF47" i="182"/>
  <c r="D28" i="225" s="1"/>
  <c r="AE46" i="182"/>
  <c r="D27" i="226" s="1"/>
  <c r="AD45" i="182"/>
  <c r="D26" i="227" s="1"/>
  <c r="AD44" i="182"/>
  <c r="D26" i="228" s="1"/>
  <c r="AF43" i="182"/>
  <c r="D28" i="229" s="1"/>
  <c r="AF42" i="182"/>
  <c r="D28" i="230" s="1"/>
  <c r="AF41" i="182"/>
  <c r="D28" i="222" s="1"/>
  <c r="AE40" i="182"/>
  <c r="D27" i="231" s="1"/>
  <c r="AF39" i="182"/>
  <c r="D28" i="221" s="1"/>
  <c r="AD38" i="182"/>
  <c r="D26" i="220" s="1"/>
  <c r="AG37" i="182"/>
  <c r="D29" i="238" s="1"/>
  <c r="AD36" i="182"/>
  <c r="D26" i="219" s="1"/>
  <c r="AD35" i="182"/>
  <c r="D26" i="218" s="1"/>
  <c r="AD34" i="182"/>
  <c r="D26" i="217" s="1"/>
  <c r="AF33" i="182"/>
  <c r="D28" i="216" s="1"/>
  <c r="AF32" i="182"/>
  <c r="D28" i="206" s="1"/>
  <c r="AD31" i="182"/>
  <c r="D26" i="207" s="1"/>
  <c r="AG30" i="182"/>
  <c r="D29" i="208" s="1"/>
  <c r="AF29" i="182"/>
  <c r="D28" i="209" s="1"/>
  <c r="AF28" i="182"/>
  <c r="D28" i="210" s="1"/>
  <c r="AD27" i="182"/>
  <c r="D26" i="211" s="1"/>
  <c r="AD26" i="182"/>
  <c r="D26" i="212" s="1"/>
  <c r="AD25" i="182"/>
  <c r="D26" i="213" s="1"/>
  <c r="AG24" i="182"/>
  <c r="D29" i="214" s="1"/>
  <c r="AD23" i="182"/>
  <c r="D26" i="215" s="1"/>
  <c r="AF22" i="182"/>
  <c r="D28" i="205" s="1"/>
  <c r="AE21" i="182"/>
  <c r="D27" i="204" s="1"/>
  <c r="AF20" i="182"/>
  <c r="D28" i="203" s="1"/>
  <c r="AF19" i="182"/>
  <c r="D28" i="202" s="1"/>
  <c r="AF18" i="182"/>
  <c r="D28" i="201" s="1"/>
  <c r="AD17" i="182"/>
  <c r="D26" i="200" s="1"/>
  <c r="AD16" i="182"/>
  <c r="D26" i="199" s="1"/>
  <c r="AF15" i="182"/>
  <c r="D28" i="198" s="1"/>
  <c r="AE14" i="182"/>
  <c r="D27" i="197" s="1"/>
  <c r="AD13" i="182"/>
  <c r="D26" i="196" s="1"/>
  <c r="AD12" i="182"/>
  <c r="D26" i="195" s="1"/>
  <c r="AF11" i="182"/>
  <c r="D28" i="194" s="1"/>
  <c r="AF10" i="182"/>
  <c r="D28" i="193" s="1"/>
  <c r="AF9" i="182"/>
  <c r="D28" i="192" s="1"/>
  <c r="AE8" i="182"/>
  <c r="D27" i="191" s="1"/>
  <c r="AF7" i="182"/>
  <c r="D28" i="190" s="1"/>
  <c r="AD6" i="182"/>
  <c r="D26" i="189" s="1"/>
  <c r="AG5" i="182"/>
  <c r="D29" i="188" s="1"/>
  <c r="AG53" i="182"/>
  <c r="D29" i="235" s="1"/>
  <c r="AE51" i="182"/>
  <c r="D27" i="237" s="1"/>
  <c r="AD48" i="182"/>
  <c r="D26" i="224" s="1"/>
  <c r="AF46" i="182"/>
  <c r="D28" i="226" s="1"/>
  <c r="AG41" i="182"/>
  <c r="D29" i="222" s="1"/>
  <c r="AE35" i="182"/>
  <c r="D27" i="218" s="1"/>
  <c r="AE31" i="182"/>
  <c r="D27" i="207" s="1"/>
  <c r="AG29" i="182"/>
  <c r="D29" i="209" s="1"/>
  <c r="AE23" i="182"/>
  <c r="D27" i="215" s="1"/>
  <c r="C29" i="268"/>
  <c r="E30" i="176" s="1"/>
  <c r="G30" i="176" s="1"/>
  <c r="AD55" i="182"/>
  <c r="D26" i="233" s="1"/>
  <c r="AG54" i="182"/>
  <c r="D29" i="234" s="1"/>
  <c r="AE53" i="182"/>
  <c r="D27" i="235" s="1"/>
  <c r="AE52" i="182"/>
  <c r="D27" i="236" s="1"/>
  <c r="AG51" i="182"/>
  <c r="D29" i="237" s="1"/>
  <c r="AG50" i="182"/>
  <c r="D29" i="232" s="1"/>
  <c r="AG49" i="182"/>
  <c r="D29" i="223" s="1"/>
  <c r="AF48" i="182"/>
  <c r="D28" i="224" s="1"/>
  <c r="AE47" i="182"/>
  <c r="D27" i="225" s="1"/>
  <c r="AD46" i="182"/>
  <c r="D26" i="226" s="1"/>
  <c r="AG45" i="182"/>
  <c r="D29" i="227" s="1"/>
  <c r="AG44" i="182"/>
  <c r="D29" i="228" s="1"/>
  <c r="AE43" i="182"/>
  <c r="D27" i="229" s="1"/>
  <c r="AE42" i="182"/>
  <c r="D27" i="230" s="1"/>
  <c r="AE41" i="182"/>
  <c r="D27" i="222" s="1"/>
  <c r="AD40" i="182"/>
  <c r="D26" i="231" s="1"/>
  <c r="AE39" i="182"/>
  <c r="D27" i="221" s="1"/>
  <c r="AG38" i="182"/>
  <c r="D29" i="220" s="1"/>
  <c r="AF37" i="182"/>
  <c r="D28" i="238" s="1"/>
  <c r="AG36" i="182"/>
  <c r="D29" i="219" s="1"/>
  <c r="AG35" i="182"/>
  <c r="D29" i="218" s="1"/>
  <c r="AG34" i="182"/>
  <c r="D29" i="217" s="1"/>
  <c r="AE33" i="182"/>
  <c r="D27" i="216" s="1"/>
  <c r="AE32" i="182"/>
  <c r="D27" i="206" s="1"/>
  <c r="AG31" i="182"/>
  <c r="D29" i="207" s="1"/>
  <c r="AF30" i="182"/>
  <c r="D28" i="208" s="1"/>
  <c r="AE29" i="182"/>
  <c r="D27" i="209" s="1"/>
  <c r="AE28" i="182"/>
  <c r="D27" i="210" s="1"/>
  <c r="AG27" i="182"/>
  <c r="D29" i="211" s="1"/>
  <c r="AG26" i="182"/>
  <c r="D29" i="212" s="1"/>
  <c r="AG25" i="182"/>
  <c r="D29" i="213" s="1"/>
  <c r="AF24" i="182"/>
  <c r="D28" i="214" s="1"/>
  <c r="AG23" i="182"/>
  <c r="D29" i="215" s="1"/>
  <c r="AE22" i="182"/>
  <c r="D27" i="205" s="1"/>
  <c r="AD21" i="182"/>
  <c r="D26" i="204" s="1"/>
  <c r="AE20" i="182"/>
  <c r="D27" i="203" s="1"/>
  <c r="AE19" i="182"/>
  <c r="D27" i="202" s="1"/>
  <c r="AE18" i="182"/>
  <c r="D27" i="201" s="1"/>
  <c r="AG17" i="182"/>
  <c r="D29" i="200" s="1"/>
  <c r="AG16" i="182"/>
  <c r="D29" i="199" s="1"/>
  <c r="AE15" i="182"/>
  <c r="D27" i="198" s="1"/>
  <c r="AD14" i="182"/>
  <c r="D26" i="197" s="1"/>
  <c r="AG13" i="182"/>
  <c r="D29" i="196" s="1"/>
  <c r="AG12" i="182"/>
  <c r="D29" i="195" s="1"/>
  <c r="AE11" i="182"/>
  <c r="D27" i="194" s="1"/>
  <c r="AE10" i="182"/>
  <c r="D27" i="193" s="1"/>
  <c r="AE9" i="182"/>
  <c r="D27" i="192" s="1"/>
  <c r="AD8" i="182"/>
  <c r="D26" i="191" s="1"/>
  <c r="AE7" i="182"/>
  <c r="D27" i="190" s="1"/>
  <c r="AG6" i="182"/>
  <c r="D29" i="189" s="1"/>
  <c r="AF5" i="182"/>
  <c r="D28" i="188" s="1"/>
  <c r="C26" i="268"/>
  <c r="E27" i="176" s="1"/>
  <c r="G27" i="176" s="1"/>
  <c r="C28" i="268"/>
  <c r="E29" i="176" s="1"/>
  <c r="G29" i="176" s="1"/>
  <c r="C27" i="268"/>
  <c r="E28" i="176" s="1"/>
  <c r="G28" i="176" s="1"/>
  <c r="AG4" i="182"/>
  <c r="AG55" i="182"/>
  <c r="D29" i="233" s="1"/>
  <c r="AF54" i="182"/>
  <c r="D28" i="234" s="1"/>
  <c r="AD53" i="182"/>
  <c r="D26" i="235" s="1"/>
  <c r="AD52" i="182"/>
  <c r="D26" i="236" s="1"/>
  <c r="AF51" i="182"/>
  <c r="D28" i="237" s="1"/>
  <c r="AF50" i="182"/>
  <c r="D28" i="232" s="1"/>
  <c r="AF49" i="182"/>
  <c r="D28" i="223" s="1"/>
  <c r="AE48" i="182"/>
  <c r="D27" i="224" s="1"/>
  <c r="AD47" i="182"/>
  <c r="D26" i="225" s="1"/>
  <c r="AG46" i="182"/>
  <c r="D29" i="226" s="1"/>
  <c r="AF45" i="182"/>
  <c r="D28" i="227" s="1"/>
  <c r="AF44" i="182"/>
  <c r="D28" i="228" s="1"/>
  <c r="AD43" i="182"/>
  <c r="D26" i="229" s="1"/>
  <c r="AD42" i="182"/>
  <c r="D26" i="230" s="1"/>
  <c r="AD41" i="182"/>
  <c r="D26" i="222" s="1"/>
  <c r="AG40" i="182"/>
  <c r="D29" i="231" s="1"/>
  <c r="AD39" i="182"/>
  <c r="D26" i="221" s="1"/>
  <c r="AF38" i="182"/>
  <c r="D28" i="220" s="1"/>
  <c r="AE37" i="182"/>
  <c r="D27" i="238" s="1"/>
  <c r="AF36" i="182"/>
  <c r="D28" i="219" s="1"/>
  <c r="AF35" i="182"/>
  <c r="D28" i="218" s="1"/>
  <c r="AF34" i="182"/>
  <c r="D28" i="217" s="1"/>
  <c r="AD33" i="182"/>
  <c r="D26" i="216" s="1"/>
  <c r="AD32" i="182"/>
  <c r="D26" i="206" s="1"/>
  <c r="AF31" i="182"/>
  <c r="D28" i="207" s="1"/>
  <c r="AE30" i="182"/>
  <c r="D27" i="208" s="1"/>
  <c r="AD29" i="182"/>
  <c r="D26" i="209" s="1"/>
  <c r="AD28" i="182"/>
  <c r="D26" i="210" s="1"/>
  <c r="AF27" i="182"/>
  <c r="D28" i="211" s="1"/>
  <c r="AF26" i="182"/>
  <c r="D28" i="212" s="1"/>
  <c r="AF25" i="182"/>
  <c r="D28" i="213" s="1"/>
  <c r="AE24" i="182"/>
  <c r="D27" i="214" s="1"/>
  <c r="AF23" i="182"/>
  <c r="D28" i="215" s="1"/>
  <c r="AD22" i="182"/>
  <c r="D26" i="205" s="1"/>
  <c r="AG21" i="182"/>
  <c r="D29" i="204" s="1"/>
  <c r="AD20" i="182"/>
  <c r="D26" i="203" s="1"/>
  <c r="AD19" i="182"/>
  <c r="D26" i="202" s="1"/>
  <c r="AD18" i="182"/>
  <c r="D26" i="201" s="1"/>
  <c r="AF17" i="182"/>
  <c r="D28" i="200" s="1"/>
  <c r="AF16" i="182"/>
  <c r="D28" i="199" s="1"/>
  <c r="AD15" i="182"/>
  <c r="D26" i="198" s="1"/>
  <c r="AG14" i="182"/>
  <c r="D29" i="197" s="1"/>
  <c r="AF13" i="182"/>
  <c r="D28" i="196" s="1"/>
  <c r="AF12" i="182"/>
  <c r="D28" i="195" s="1"/>
  <c r="AD11" i="182"/>
  <c r="D26" i="194" s="1"/>
  <c r="AD10" i="182"/>
  <c r="D26" i="193" s="1"/>
  <c r="AD9" i="182"/>
  <c r="D26" i="192" s="1"/>
  <c r="AG8" i="182"/>
  <c r="D29" i="191" s="1"/>
  <c r="AD7" i="182"/>
  <c r="D26" i="190" s="1"/>
  <c r="AF6" i="182"/>
  <c r="D28" i="189" s="1"/>
  <c r="AE5" i="182"/>
  <c r="D27" i="188" s="1"/>
  <c r="C25" i="268"/>
  <c r="E26" i="176" s="1"/>
  <c r="G26" i="176" s="1"/>
  <c r="AB41" i="182"/>
  <c r="D24" i="222" s="1"/>
  <c r="Z39" i="182"/>
  <c r="D22" i="221" s="1"/>
  <c r="AA34" i="182"/>
  <c r="D23" i="217" s="1"/>
  <c r="AB25" i="182"/>
  <c r="D24" i="213" s="1"/>
  <c r="Z23" i="182"/>
  <c r="D22" i="215" s="1"/>
  <c r="AC20" i="182"/>
  <c r="D25" i="203" s="1"/>
  <c r="AA18" i="182"/>
  <c r="D23" i="201" s="1"/>
  <c r="AB9" i="182"/>
  <c r="D24" i="192" s="1"/>
  <c r="Z7" i="182"/>
  <c r="D22" i="190" s="1"/>
  <c r="C24" i="268"/>
  <c r="E25" i="176" s="1"/>
  <c r="G25" i="176" s="1"/>
  <c r="AA49" i="182"/>
  <c r="D23" i="223" s="1"/>
  <c r="AA41" i="182"/>
  <c r="D23" i="222" s="1"/>
  <c r="AC39" i="182"/>
  <c r="D25" i="221" s="1"/>
  <c r="AA38" i="182"/>
  <c r="D23" i="220" s="1"/>
  <c r="AB36" i="182"/>
  <c r="D24" i="219" s="1"/>
  <c r="Z34" i="182"/>
  <c r="D22" i="217" s="1"/>
  <c r="AB33" i="182"/>
  <c r="D24" i="216" s="1"/>
  <c r="AA25" i="182"/>
  <c r="D23" i="213" s="1"/>
  <c r="AC23" i="182"/>
  <c r="D25" i="215" s="1"/>
  <c r="AA22" i="182"/>
  <c r="D23" i="205" s="1"/>
  <c r="AB20" i="182"/>
  <c r="D24" i="203" s="1"/>
  <c r="Z18" i="182"/>
  <c r="D22" i="201" s="1"/>
  <c r="AB17" i="182"/>
  <c r="D24" i="200" s="1"/>
  <c r="AA9" i="182"/>
  <c r="D23" i="192" s="1"/>
  <c r="AC7" i="182"/>
  <c r="D25" i="190" s="1"/>
  <c r="AA6" i="182"/>
  <c r="D23" i="189" s="1"/>
  <c r="C23" i="268"/>
  <c r="E24" i="176" s="1"/>
  <c r="G24" i="176" s="1"/>
  <c r="AC4" i="182"/>
  <c r="AA55" i="182"/>
  <c r="D23" i="233" s="1"/>
  <c r="AB54" i="182"/>
  <c r="D24" i="234" s="1"/>
  <c r="AB53" i="182"/>
  <c r="D24" i="235" s="1"/>
  <c r="Z52" i="182"/>
  <c r="D22" i="236" s="1"/>
  <c r="Z51" i="182"/>
  <c r="D22" i="237" s="1"/>
  <c r="AB50" i="182"/>
  <c r="D24" i="232" s="1"/>
  <c r="Z49" i="182"/>
  <c r="D22" i="223" s="1"/>
  <c r="AC48" i="182"/>
  <c r="D25" i="224" s="1"/>
  <c r="Z47" i="182"/>
  <c r="D22" i="225" s="1"/>
  <c r="AA46" i="182"/>
  <c r="D23" i="226" s="1"/>
  <c r="AB45" i="182"/>
  <c r="D24" i="227" s="1"/>
  <c r="Z44" i="182"/>
  <c r="D22" i="228" s="1"/>
  <c r="Z43" i="182"/>
  <c r="D22" i="229" s="1"/>
  <c r="AB42" i="182"/>
  <c r="D24" i="230" s="1"/>
  <c r="Z41" i="182"/>
  <c r="D22" i="222" s="1"/>
  <c r="AC40" i="182"/>
  <c r="D25" i="231" s="1"/>
  <c r="AB39" i="182"/>
  <c r="D24" i="221" s="1"/>
  <c r="Z38" i="182"/>
  <c r="D22" i="220" s="1"/>
  <c r="AB37" i="182"/>
  <c r="D24" i="238" s="1"/>
  <c r="AA36" i="182"/>
  <c r="D23" i="219" s="1"/>
  <c r="AA35" i="182"/>
  <c r="D23" i="218" s="1"/>
  <c r="AC34" i="182"/>
  <c r="D25" i="217" s="1"/>
  <c r="AA33" i="182"/>
  <c r="D23" i="216" s="1"/>
  <c r="Z32" i="182"/>
  <c r="D22" i="206" s="1"/>
  <c r="Z31" i="182"/>
  <c r="D22" i="207" s="1"/>
  <c r="AA30" i="182"/>
  <c r="D23" i="208" s="1"/>
  <c r="AB29" i="182"/>
  <c r="D24" i="209" s="1"/>
  <c r="Z28" i="182"/>
  <c r="D22" i="210" s="1"/>
  <c r="Z27" i="182"/>
  <c r="D22" i="211" s="1"/>
  <c r="AB26" i="182"/>
  <c r="D24" i="212" s="1"/>
  <c r="Z25" i="182"/>
  <c r="D22" i="213" s="1"/>
  <c r="AC24" i="182"/>
  <c r="D25" i="214" s="1"/>
  <c r="AB23" i="182"/>
  <c r="D24" i="215" s="1"/>
  <c r="Z22" i="182"/>
  <c r="D22" i="205" s="1"/>
  <c r="AB21" i="182"/>
  <c r="D24" i="204" s="1"/>
  <c r="AA20" i="182"/>
  <c r="D23" i="203" s="1"/>
  <c r="AA19" i="182"/>
  <c r="D23" i="202" s="1"/>
  <c r="AC18" i="182"/>
  <c r="D25" i="201" s="1"/>
  <c r="AA17" i="182"/>
  <c r="D23" i="200" s="1"/>
  <c r="Z16" i="182"/>
  <c r="D22" i="199" s="1"/>
  <c r="Z15" i="182"/>
  <c r="D22" i="198" s="1"/>
  <c r="AA14" i="182"/>
  <c r="D23" i="197" s="1"/>
  <c r="AB13" i="182"/>
  <c r="D24" i="196" s="1"/>
  <c r="Z12" i="182"/>
  <c r="D22" i="195" s="1"/>
  <c r="Z11" i="182"/>
  <c r="D22" i="194" s="1"/>
  <c r="AB10" i="182"/>
  <c r="D24" i="193" s="1"/>
  <c r="Z9" i="182"/>
  <c r="D22" i="192" s="1"/>
  <c r="AC8" i="182"/>
  <c r="D25" i="191" s="1"/>
  <c r="AB7" i="182"/>
  <c r="D24" i="190" s="1"/>
  <c r="Z6" i="182"/>
  <c r="D22" i="189" s="1"/>
  <c r="AB5" i="182"/>
  <c r="D24" i="188" s="1"/>
  <c r="AB49" i="182"/>
  <c r="D24" i="223" s="1"/>
  <c r="AC36" i="182"/>
  <c r="D25" i="219" s="1"/>
  <c r="C22" i="268"/>
  <c r="E23" i="176" s="1"/>
  <c r="G23" i="176" s="1"/>
  <c r="AB4" i="182"/>
  <c r="Z55" i="182"/>
  <c r="D22" i="233" s="1"/>
  <c r="AA54" i="182"/>
  <c r="D23" i="234" s="1"/>
  <c r="AA53" i="182"/>
  <c r="D23" i="235" s="1"/>
  <c r="AC52" i="182"/>
  <c r="D25" i="236" s="1"/>
  <c r="AC51" i="182"/>
  <c r="D25" i="237" s="1"/>
  <c r="AA50" i="182"/>
  <c r="D23" i="232" s="1"/>
  <c r="AC49" i="182"/>
  <c r="D25" i="223" s="1"/>
  <c r="AB48" i="182"/>
  <c r="D24" i="224" s="1"/>
  <c r="AC47" i="182"/>
  <c r="D25" i="225" s="1"/>
  <c r="Z46" i="182"/>
  <c r="D22" i="226" s="1"/>
  <c r="AA45" i="182"/>
  <c r="D23" i="227" s="1"/>
  <c r="AC44" i="182"/>
  <c r="D25" i="228" s="1"/>
  <c r="AC43" i="182"/>
  <c r="D25" i="229" s="1"/>
  <c r="AA42" i="182"/>
  <c r="D23" i="230" s="1"/>
  <c r="AC41" i="182"/>
  <c r="D25" i="222" s="1"/>
  <c r="AB40" i="182"/>
  <c r="D24" i="231" s="1"/>
  <c r="AA39" i="182"/>
  <c r="D23" i="221" s="1"/>
  <c r="AC38" i="182"/>
  <c r="D25" i="220" s="1"/>
  <c r="AA37" i="182"/>
  <c r="D23" i="238" s="1"/>
  <c r="Z36" i="182"/>
  <c r="D22" i="219" s="1"/>
  <c r="Z35" i="182"/>
  <c r="D22" i="218" s="1"/>
  <c r="AB34" i="182"/>
  <c r="D24" i="217" s="1"/>
  <c r="Z33" i="182"/>
  <c r="D22" i="216" s="1"/>
  <c r="AC32" i="182"/>
  <c r="D25" i="206" s="1"/>
  <c r="AC31" i="182"/>
  <c r="D25" i="207" s="1"/>
  <c r="Z30" i="182"/>
  <c r="D22" i="208" s="1"/>
  <c r="AA29" i="182"/>
  <c r="D23" i="209" s="1"/>
  <c r="AC28" i="182"/>
  <c r="D25" i="210" s="1"/>
  <c r="AC27" i="182"/>
  <c r="D25" i="211" s="1"/>
  <c r="AA26" i="182"/>
  <c r="D23" i="212" s="1"/>
  <c r="AC25" i="182"/>
  <c r="D25" i="213" s="1"/>
  <c r="AB24" i="182"/>
  <c r="D24" i="214" s="1"/>
  <c r="AA23" i="182"/>
  <c r="D23" i="215" s="1"/>
  <c r="AC22" i="182"/>
  <c r="D25" i="205" s="1"/>
  <c r="AA21" i="182"/>
  <c r="D23" i="204" s="1"/>
  <c r="Z20" i="182"/>
  <c r="D22" i="203" s="1"/>
  <c r="Z19" i="182"/>
  <c r="D22" i="202" s="1"/>
  <c r="AB18" i="182"/>
  <c r="D24" i="201" s="1"/>
  <c r="Z17" i="182"/>
  <c r="D22" i="200" s="1"/>
  <c r="AC16" i="182"/>
  <c r="D25" i="199" s="1"/>
  <c r="AC15" i="182"/>
  <c r="D25" i="198" s="1"/>
  <c r="Z14" i="182"/>
  <c r="D22" i="197" s="1"/>
  <c r="AA13" i="182"/>
  <c r="D23" i="196" s="1"/>
  <c r="AC12" i="182"/>
  <c r="D25" i="195" s="1"/>
  <c r="AC11" i="182"/>
  <c r="D25" i="194" s="1"/>
  <c r="AA10" i="182"/>
  <c r="D23" i="193" s="1"/>
  <c r="AC9" i="182"/>
  <c r="D25" i="192" s="1"/>
  <c r="AB8" i="182"/>
  <c r="D24" i="191" s="1"/>
  <c r="AA7" i="182"/>
  <c r="D23" i="190" s="1"/>
  <c r="AC6" i="182"/>
  <c r="D25" i="189" s="1"/>
  <c r="AA5" i="182"/>
  <c r="D23" i="188" s="1"/>
  <c r="V46" i="182"/>
  <c r="D18" i="226" s="1"/>
  <c r="W29" i="182"/>
  <c r="D19" i="209" s="1"/>
  <c r="V14" i="182"/>
  <c r="D18" i="197" s="1"/>
  <c r="Y4" i="182"/>
  <c r="V55" i="182"/>
  <c r="D18" i="233" s="1"/>
  <c r="V54" i="182"/>
  <c r="D18" i="234" s="1"/>
  <c r="V52" i="182"/>
  <c r="D18" i="236" s="1"/>
  <c r="V50" i="182"/>
  <c r="D18" i="232" s="1"/>
  <c r="W49" i="182"/>
  <c r="D19" i="223" s="1"/>
  <c r="V45" i="182"/>
  <c r="D18" i="227" s="1"/>
  <c r="W43" i="182"/>
  <c r="D19" i="229" s="1"/>
  <c r="W40" i="182"/>
  <c r="D19" i="231" s="1"/>
  <c r="V39" i="182"/>
  <c r="D18" i="221" s="1"/>
  <c r="W38" i="182"/>
  <c r="D19" i="220" s="1"/>
  <c r="V36" i="182"/>
  <c r="D18" i="219" s="1"/>
  <c r="V34" i="182"/>
  <c r="D18" i="217" s="1"/>
  <c r="W33" i="182"/>
  <c r="D19" i="216" s="1"/>
  <c r="V29" i="182"/>
  <c r="D18" i="209" s="1"/>
  <c r="W27" i="182"/>
  <c r="D19" i="211" s="1"/>
  <c r="W24" i="182"/>
  <c r="D19" i="214" s="1"/>
  <c r="V23" i="182"/>
  <c r="D18" i="215" s="1"/>
  <c r="W22" i="182"/>
  <c r="D19" i="205" s="1"/>
  <c r="V20" i="182"/>
  <c r="D18" i="203" s="1"/>
  <c r="V18" i="182"/>
  <c r="D18" i="201" s="1"/>
  <c r="W17" i="182"/>
  <c r="D19" i="200" s="1"/>
  <c r="V13" i="182"/>
  <c r="D18" i="196" s="1"/>
  <c r="W11" i="182"/>
  <c r="D19" i="194" s="1"/>
  <c r="W8" i="182"/>
  <c r="D19" i="191" s="1"/>
  <c r="V7" i="182"/>
  <c r="D18" i="190" s="1"/>
  <c r="W6" i="182"/>
  <c r="D19" i="189" s="1"/>
  <c r="C19" i="268"/>
  <c r="E20" i="176" s="1"/>
  <c r="G20" i="176" s="1"/>
  <c r="C18" i="268"/>
  <c r="E19" i="176" s="1"/>
  <c r="G19" i="176" s="1"/>
  <c r="X4" i="182"/>
  <c r="V49" i="182"/>
  <c r="D18" i="223" s="1"/>
  <c r="W44" i="182"/>
  <c r="D19" i="228" s="1"/>
  <c r="V43" i="182"/>
  <c r="D18" i="229" s="1"/>
  <c r="W42" i="182"/>
  <c r="D19" i="230" s="1"/>
  <c r="V40" i="182"/>
  <c r="D18" i="231" s="1"/>
  <c r="V38" i="182"/>
  <c r="D18" i="220" s="1"/>
  <c r="W37" i="182"/>
  <c r="D19" i="238" s="1"/>
  <c r="V33" i="182"/>
  <c r="D18" i="216" s="1"/>
  <c r="W31" i="182"/>
  <c r="D19" i="207" s="1"/>
  <c r="W28" i="182"/>
  <c r="D19" i="210" s="1"/>
  <c r="V27" i="182"/>
  <c r="D18" i="211" s="1"/>
  <c r="W26" i="182"/>
  <c r="D19" i="212" s="1"/>
  <c r="V24" i="182"/>
  <c r="D18" i="214" s="1"/>
  <c r="V22" i="182"/>
  <c r="D18" i="205" s="1"/>
  <c r="W21" i="182"/>
  <c r="D19" i="204" s="1"/>
  <c r="V17" i="182"/>
  <c r="D18" i="200" s="1"/>
  <c r="W15" i="182"/>
  <c r="D19" i="198" s="1"/>
  <c r="W12" i="182"/>
  <c r="D19" i="195" s="1"/>
  <c r="V11" i="182"/>
  <c r="D18" i="194" s="1"/>
  <c r="W10" i="182"/>
  <c r="D19" i="193" s="1"/>
  <c r="V8" i="182"/>
  <c r="D18" i="191" s="1"/>
  <c r="V6" i="182"/>
  <c r="D18" i="189" s="1"/>
  <c r="W5" i="182"/>
  <c r="D19" i="188" s="1"/>
  <c r="W45" i="182"/>
  <c r="D19" i="227" s="1"/>
  <c r="V30" i="182"/>
  <c r="D18" i="208" s="1"/>
  <c r="W13" i="182"/>
  <c r="D19" i="196" s="1"/>
  <c r="W4" i="182"/>
  <c r="W53" i="182"/>
  <c r="D19" i="235" s="1"/>
  <c r="W51" i="182"/>
  <c r="D19" i="237" s="1"/>
  <c r="W48" i="182"/>
  <c r="D19" i="224" s="1"/>
  <c r="W47" i="182"/>
  <c r="D19" i="225" s="1"/>
  <c r="W46" i="182"/>
  <c r="D19" i="226" s="1"/>
  <c r="V44" i="182"/>
  <c r="D18" i="228" s="1"/>
  <c r="V42" i="182"/>
  <c r="D18" i="230" s="1"/>
  <c r="W41" i="182"/>
  <c r="D19" i="222" s="1"/>
  <c r="V37" i="182"/>
  <c r="D18" i="238" s="1"/>
  <c r="W35" i="182"/>
  <c r="D19" i="218" s="1"/>
  <c r="W32" i="182"/>
  <c r="D19" i="206" s="1"/>
  <c r="V31" i="182"/>
  <c r="D18" i="207" s="1"/>
  <c r="W30" i="182"/>
  <c r="D19" i="208" s="1"/>
  <c r="V28" i="182"/>
  <c r="D18" i="210" s="1"/>
  <c r="V26" i="182"/>
  <c r="D18" i="212" s="1"/>
  <c r="W25" i="182"/>
  <c r="D19" i="213" s="1"/>
  <c r="V21" i="182"/>
  <c r="D18" i="204" s="1"/>
  <c r="W19" i="182"/>
  <c r="D19" i="202" s="1"/>
  <c r="W16" i="182"/>
  <c r="D19" i="199" s="1"/>
  <c r="V15" i="182"/>
  <c r="D18" i="198" s="1"/>
  <c r="W14" i="182"/>
  <c r="D19" i="197" s="1"/>
  <c r="V12" i="182"/>
  <c r="D18" i="195" s="1"/>
  <c r="V10" i="182"/>
  <c r="D18" i="193" s="1"/>
  <c r="W9" i="182"/>
  <c r="D19" i="192" s="1"/>
  <c r="V5" i="182"/>
  <c r="D18" i="188" s="1"/>
  <c r="R55" i="182"/>
  <c r="D14" i="233" s="1"/>
  <c r="R51" i="182"/>
  <c r="D14" i="237" s="1"/>
  <c r="R47" i="182"/>
  <c r="D14" i="225" s="1"/>
  <c r="R43" i="182"/>
  <c r="D14" i="229" s="1"/>
  <c r="R39" i="182"/>
  <c r="D14" i="221" s="1"/>
  <c r="R35" i="182"/>
  <c r="D14" i="218" s="1"/>
  <c r="R31" i="182"/>
  <c r="D14" i="207" s="1"/>
  <c r="R27" i="182"/>
  <c r="D14" i="211" s="1"/>
  <c r="R23" i="182"/>
  <c r="D14" i="215" s="1"/>
  <c r="R19" i="182"/>
  <c r="D14" i="202" s="1"/>
  <c r="R15" i="182"/>
  <c r="D14" i="198" s="1"/>
  <c r="R11" i="182"/>
  <c r="D14" i="194" s="1"/>
  <c r="R7" i="182"/>
  <c r="D14" i="190" s="1"/>
  <c r="R53" i="182"/>
  <c r="D14" i="235" s="1"/>
  <c r="R49" i="182"/>
  <c r="D14" i="223" s="1"/>
  <c r="R45" i="182"/>
  <c r="D14" i="227" s="1"/>
  <c r="R41" i="182"/>
  <c r="D14" i="222" s="1"/>
  <c r="R37" i="182"/>
  <c r="D14" i="238" s="1"/>
  <c r="R33" i="182"/>
  <c r="D14" i="216" s="1"/>
  <c r="R29" i="182"/>
  <c r="D14" i="209" s="1"/>
  <c r="R25" i="182"/>
  <c r="D14" i="213" s="1"/>
  <c r="R21" i="182"/>
  <c r="D14" i="204" s="1"/>
  <c r="R17" i="182"/>
  <c r="D14" i="200" s="1"/>
  <c r="R13" i="182"/>
  <c r="D14" i="196" s="1"/>
  <c r="R9" i="182"/>
  <c r="D14" i="192" s="1"/>
  <c r="R5" i="182"/>
  <c r="D14" i="188" s="1"/>
  <c r="U4" i="182"/>
  <c r="C14" i="268"/>
  <c r="E15" i="176" s="1"/>
  <c r="G15" i="176" s="1"/>
  <c r="T4" i="182"/>
  <c r="R54" i="182"/>
  <c r="D14" i="234" s="1"/>
  <c r="R48" i="182"/>
  <c r="D14" i="224" s="1"/>
  <c r="R40" i="182"/>
  <c r="D14" i="231" s="1"/>
  <c r="R38" i="182"/>
  <c r="D14" i="220" s="1"/>
  <c r="R24" i="182"/>
  <c r="D14" i="214" s="1"/>
  <c r="R22" i="182"/>
  <c r="D14" i="205" s="1"/>
  <c r="R8" i="182"/>
  <c r="D14" i="191" s="1"/>
  <c r="R6" i="182"/>
  <c r="D14" i="189" s="1"/>
  <c r="R4" i="182"/>
  <c r="R46" i="182"/>
  <c r="D14" i="226" s="1"/>
  <c r="R32" i="182"/>
  <c r="D14" i="206" s="1"/>
  <c r="R30" i="182"/>
  <c r="D14" i="208" s="1"/>
  <c r="R16" i="182"/>
  <c r="D14" i="199" s="1"/>
  <c r="R14" i="182"/>
  <c r="D14" i="197" s="1"/>
  <c r="N52" i="182"/>
  <c r="D10" i="236" s="1"/>
  <c r="N44" i="182"/>
  <c r="D10" i="228" s="1"/>
  <c r="N40" i="182"/>
  <c r="D10" i="231" s="1"/>
  <c r="N36" i="182"/>
  <c r="D10" i="219" s="1"/>
  <c r="N32" i="182"/>
  <c r="D10" i="206" s="1"/>
  <c r="N28" i="182"/>
  <c r="D10" i="210" s="1"/>
  <c r="N24" i="182"/>
  <c r="D10" i="214" s="1"/>
  <c r="N20" i="182"/>
  <c r="D10" i="203" s="1"/>
  <c r="N16" i="182"/>
  <c r="D10" i="199" s="1"/>
  <c r="N12" i="182"/>
  <c r="D10" i="195" s="1"/>
  <c r="N8" i="182"/>
  <c r="D10" i="191" s="1"/>
  <c r="N4" i="182"/>
  <c r="N54" i="182"/>
  <c r="D10" i="234" s="1"/>
  <c r="N50" i="182"/>
  <c r="D10" i="232" s="1"/>
  <c r="N46" i="182"/>
  <c r="D10" i="226" s="1"/>
  <c r="N42" i="182"/>
  <c r="D10" i="230" s="1"/>
  <c r="N38" i="182"/>
  <c r="D10" i="220" s="1"/>
  <c r="N34" i="182"/>
  <c r="D10" i="217" s="1"/>
  <c r="N30" i="182"/>
  <c r="D10" i="208" s="1"/>
  <c r="N26" i="182"/>
  <c r="D10" i="212" s="1"/>
  <c r="N22" i="182"/>
  <c r="D10" i="205" s="1"/>
  <c r="N18" i="182"/>
  <c r="D10" i="201" s="1"/>
  <c r="N14" i="182"/>
  <c r="D10" i="197" s="1"/>
  <c r="N10" i="182"/>
  <c r="D10" i="193" s="1"/>
  <c r="N6" i="182"/>
  <c r="D10" i="189" s="1"/>
  <c r="Q4" i="182"/>
  <c r="N53" i="182"/>
  <c r="D10" i="235" s="1"/>
  <c r="N47" i="182"/>
  <c r="D10" i="225" s="1"/>
  <c r="N37" i="182"/>
  <c r="D10" i="238" s="1"/>
  <c r="N31" i="182"/>
  <c r="D10" i="207" s="1"/>
  <c r="N21" i="182"/>
  <c r="D10" i="204" s="1"/>
  <c r="N15" i="182"/>
  <c r="D10" i="198" s="1"/>
  <c r="N5" i="182"/>
  <c r="D10" i="188" s="1"/>
  <c r="O4" i="182"/>
  <c r="N55" i="182"/>
  <c r="D10" i="233" s="1"/>
  <c r="N45" i="182"/>
  <c r="D10" i="227" s="1"/>
  <c r="N39" i="182"/>
  <c r="D10" i="221" s="1"/>
  <c r="N29" i="182"/>
  <c r="D10" i="209" s="1"/>
  <c r="N23" i="182"/>
  <c r="D10" i="215" s="1"/>
  <c r="N13" i="182"/>
  <c r="D10" i="196" s="1"/>
  <c r="N7" i="182"/>
  <c r="D10" i="190" s="1"/>
  <c r="K4" i="182"/>
  <c r="J53" i="182"/>
  <c r="D6" i="235" s="1"/>
  <c r="J49" i="182"/>
  <c r="D6" i="223" s="1"/>
  <c r="J45" i="182"/>
  <c r="D6" i="227" s="1"/>
  <c r="J41" i="182"/>
  <c r="D6" i="222" s="1"/>
  <c r="J37" i="182"/>
  <c r="D6" i="238" s="1"/>
  <c r="J33" i="182"/>
  <c r="D6" i="216" s="1"/>
  <c r="J29" i="182"/>
  <c r="D6" i="209" s="1"/>
  <c r="J25" i="182"/>
  <c r="D6" i="213" s="1"/>
  <c r="J21" i="182"/>
  <c r="D6" i="204" s="1"/>
  <c r="J17" i="182"/>
  <c r="D6" i="200" s="1"/>
  <c r="J13" i="182"/>
  <c r="D6" i="196" s="1"/>
  <c r="J9" i="182"/>
  <c r="D6" i="192" s="1"/>
  <c r="J5" i="182"/>
  <c r="D6" i="188" s="1"/>
  <c r="I4" i="182"/>
  <c r="J4" i="182"/>
  <c r="J48" i="182"/>
  <c r="D6" i="224" s="1"/>
  <c r="J40" i="182"/>
  <c r="D6" i="231" s="1"/>
  <c r="J32" i="182"/>
  <c r="D6" i="206" s="1"/>
  <c r="J24" i="182"/>
  <c r="D6" i="214" s="1"/>
  <c r="J12" i="182"/>
  <c r="D6" i="195" s="1"/>
  <c r="J52" i="182"/>
  <c r="D6" i="236" s="1"/>
  <c r="J44" i="182"/>
  <c r="D6" i="228" s="1"/>
  <c r="J36" i="182"/>
  <c r="D6" i="219" s="1"/>
  <c r="J28" i="182"/>
  <c r="D6" i="210" s="1"/>
  <c r="J20" i="182"/>
  <c r="D6" i="203" s="1"/>
  <c r="J16" i="182"/>
  <c r="D6" i="199" s="1"/>
  <c r="J8" i="182"/>
  <c r="D6" i="191" s="1"/>
  <c r="J51" i="182"/>
  <c r="D6" i="237" s="1"/>
  <c r="J47" i="182"/>
  <c r="D6" i="225" s="1"/>
  <c r="J35" i="182"/>
  <c r="D6" i="218" s="1"/>
  <c r="J31" i="182"/>
  <c r="D6" i="207" s="1"/>
  <c r="J23" i="182"/>
  <c r="D6" i="215" s="1"/>
  <c r="J7" i="182"/>
  <c r="D6" i="190" s="1"/>
  <c r="J55" i="182"/>
  <c r="D6" i="233" s="1"/>
  <c r="J43" i="182"/>
  <c r="D6" i="229" s="1"/>
  <c r="J39" i="182"/>
  <c r="D6" i="221" s="1"/>
  <c r="J27" i="182"/>
  <c r="D6" i="211" s="1"/>
  <c r="J19" i="182"/>
  <c r="D6" i="202" s="1"/>
  <c r="J15" i="182"/>
  <c r="D6" i="198" s="1"/>
  <c r="J11" i="182"/>
  <c r="D6" i="194" s="1"/>
  <c r="M4" i="182"/>
  <c r="J54" i="182"/>
  <c r="D6" i="234" s="1"/>
  <c r="J50" i="182"/>
  <c r="D6" i="232" s="1"/>
  <c r="J46" i="182"/>
  <c r="D6" i="226" s="1"/>
  <c r="J42" i="182"/>
  <c r="D6" i="230" s="1"/>
  <c r="J38" i="182"/>
  <c r="D6" i="220" s="1"/>
  <c r="J34" i="182"/>
  <c r="D6" i="217" s="1"/>
  <c r="J30" i="182"/>
  <c r="D6" i="208" s="1"/>
  <c r="J26" i="182"/>
  <c r="D6" i="212" s="1"/>
  <c r="J22" i="182"/>
  <c r="D6" i="205" s="1"/>
  <c r="J18" i="182"/>
  <c r="D6" i="201" s="1"/>
  <c r="J14" i="182"/>
  <c r="D6" i="197" s="1"/>
  <c r="J10" i="182"/>
  <c r="D6" i="193" s="1"/>
  <c r="J6" i="182"/>
  <c r="D6" i="189" s="1"/>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E4" i="176" s="1"/>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D3" i="233" s="1"/>
  <c r="G51" i="182"/>
  <c r="D3" i="237" s="1"/>
  <c r="G47" i="182"/>
  <c r="D3" i="225" s="1"/>
  <c r="G43" i="182"/>
  <c r="D3" i="229" s="1"/>
  <c r="G39" i="182"/>
  <c r="D3" i="221" s="1"/>
  <c r="G35" i="182"/>
  <c r="D3" i="218" s="1"/>
  <c r="G31" i="182"/>
  <c r="D3" i="207" s="1"/>
  <c r="G27" i="182"/>
  <c r="D3" i="211" s="1"/>
  <c r="G23" i="182"/>
  <c r="D3" i="215" s="1"/>
  <c r="G19" i="182"/>
  <c r="D3" i="202" s="1"/>
  <c r="G15" i="182"/>
  <c r="D3" i="198" s="1"/>
  <c r="G11" i="182"/>
  <c r="D3" i="194" s="1"/>
  <c r="G7" i="182"/>
  <c r="D3" i="190" s="1"/>
  <c r="G4" i="182"/>
  <c r="F55" i="182"/>
  <c r="G53" i="182"/>
  <c r="D3" i="235" s="1"/>
  <c r="G52" i="182"/>
  <c r="D3" i="236" s="1"/>
  <c r="F51" i="182"/>
  <c r="G49" i="182"/>
  <c r="D3" i="223" s="1"/>
  <c r="G48" i="182"/>
  <c r="D3" i="224" s="1"/>
  <c r="F47" i="182"/>
  <c r="G45" i="182"/>
  <c r="D3" i="227" s="1"/>
  <c r="G44" i="182"/>
  <c r="D3" i="228" s="1"/>
  <c r="F43" i="182"/>
  <c r="G41" i="182"/>
  <c r="D3" i="222" s="1"/>
  <c r="G40" i="182"/>
  <c r="D3" i="231" s="1"/>
  <c r="F39" i="182"/>
  <c r="G37" i="182"/>
  <c r="D3" i="238" s="1"/>
  <c r="G36" i="182"/>
  <c r="D3" i="219" s="1"/>
  <c r="F35" i="182"/>
  <c r="G33" i="182"/>
  <c r="D3" i="216" s="1"/>
  <c r="G32" i="182"/>
  <c r="D3" i="206" s="1"/>
  <c r="F31" i="182"/>
  <c r="G29" i="182"/>
  <c r="D3" i="209" s="1"/>
  <c r="G28" i="182"/>
  <c r="D3" i="210" s="1"/>
  <c r="F27" i="182"/>
  <c r="G25" i="182"/>
  <c r="D3" i="213" s="1"/>
  <c r="G24" i="182"/>
  <c r="D3" i="214" s="1"/>
  <c r="F23" i="182"/>
  <c r="G21" i="182"/>
  <c r="D3" i="204" s="1"/>
  <c r="G20" i="182"/>
  <c r="D3" i="203" s="1"/>
  <c r="F19" i="182"/>
  <c r="G17" i="182"/>
  <c r="D3" i="200" s="1"/>
  <c r="G16" i="182"/>
  <c r="D3" i="199" s="1"/>
  <c r="F15" i="182"/>
  <c r="G13" i="182"/>
  <c r="D3" i="196" s="1"/>
  <c r="G12" i="182"/>
  <c r="D3" i="195" s="1"/>
  <c r="F11" i="182"/>
  <c r="G9" i="182"/>
  <c r="D3" i="192" s="1"/>
  <c r="G8" i="182"/>
  <c r="D3" i="191" s="1"/>
  <c r="F7" i="182"/>
  <c r="G5" i="182"/>
  <c r="D3" i="188" s="1"/>
  <c r="D55" i="182"/>
  <c r="D42" i="233" s="1"/>
  <c r="D47" i="182"/>
  <c r="D42" i="225" s="1"/>
  <c r="D43" i="182"/>
  <c r="D42" i="229" s="1"/>
  <c r="C40" i="182"/>
  <c r="D41" i="231" s="1"/>
  <c r="D39" i="182"/>
  <c r="D42" i="221" s="1"/>
  <c r="D35" i="182"/>
  <c r="D42" i="218" s="1"/>
  <c r="D27" i="182"/>
  <c r="D42" i="211" s="1"/>
  <c r="C24" i="182"/>
  <c r="D41" i="214" s="1"/>
  <c r="D19" i="182"/>
  <c r="D42" i="202" s="1"/>
  <c r="C16" i="182"/>
  <c r="D41" i="199" s="1"/>
  <c r="C12" i="182"/>
  <c r="D41" i="195" s="1"/>
  <c r="C8" i="182"/>
  <c r="D41" i="191" s="1"/>
  <c r="D7" i="182"/>
  <c r="D42" i="190" s="1"/>
  <c r="B55" i="182"/>
  <c r="C54" i="182"/>
  <c r="D41" i="234" s="1"/>
  <c r="D53" i="182"/>
  <c r="D42" i="235" s="1"/>
  <c r="B51" i="182"/>
  <c r="C50" i="182"/>
  <c r="D41" i="232" s="1"/>
  <c r="D49" i="182"/>
  <c r="D42" i="223" s="1"/>
  <c r="B47" i="182"/>
  <c r="C46" i="182"/>
  <c r="D41" i="226" s="1"/>
  <c r="D45" i="182"/>
  <c r="D42" i="227" s="1"/>
  <c r="B43" i="182"/>
  <c r="C42" i="182"/>
  <c r="D41" i="230" s="1"/>
  <c r="D41" i="182"/>
  <c r="D42" i="222" s="1"/>
  <c r="B39" i="182"/>
  <c r="C38" i="182"/>
  <c r="D41" i="220" s="1"/>
  <c r="D37" i="182"/>
  <c r="D42" i="238" s="1"/>
  <c r="B35" i="182"/>
  <c r="C34" i="182"/>
  <c r="D41" i="217" s="1"/>
  <c r="D33" i="182"/>
  <c r="D42" i="216" s="1"/>
  <c r="B31" i="182"/>
  <c r="C30" i="182"/>
  <c r="D41" i="208" s="1"/>
  <c r="D29" i="182"/>
  <c r="D42" i="209" s="1"/>
  <c r="B27" i="182"/>
  <c r="C26" i="182"/>
  <c r="D41" i="212" s="1"/>
  <c r="D25" i="182"/>
  <c r="D42" i="213" s="1"/>
  <c r="B23" i="182"/>
  <c r="C22" i="182"/>
  <c r="D41" i="205" s="1"/>
  <c r="D21" i="182"/>
  <c r="D42" i="204" s="1"/>
  <c r="B19" i="182"/>
  <c r="C18" i="182"/>
  <c r="D41" i="201" s="1"/>
  <c r="D17" i="182"/>
  <c r="D42" i="200" s="1"/>
  <c r="B15" i="182"/>
  <c r="C14" i="182"/>
  <c r="D41" i="197" s="1"/>
  <c r="D13" i="182"/>
  <c r="D42" i="196" s="1"/>
  <c r="B11" i="182"/>
  <c r="C10" i="182"/>
  <c r="D41" i="193" s="1"/>
  <c r="D9" i="182"/>
  <c r="D42" i="192" s="1"/>
  <c r="B7" i="182"/>
  <c r="C6" i="182"/>
  <c r="D41" i="189" s="1"/>
  <c r="D5" i="182"/>
  <c r="D42" i="188" s="1"/>
  <c r="C52" i="182"/>
  <c r="D41" i="236" s="1"/>
  <c r="D51" i="182"/>
  <c r="D42" i="237" s="1"/>
  <c r="C48" i="182"/>
  <c r="D41" i="224" s="1"/>
  <c r="C44" i="182"/>
  <c r="D41" i="228" s="1"/>
  <c r="C36" i="182"/>
  <c r="D41" i="219" s="1"/>
  <c r="C32" i="182"/>
  <c r="D41" i="206" s="1"/>
  <c r="D31" i="182"/>
  <c r="D42" i="207" s="1"/>
  <c r="C28" i="182"/>
  <c r="D41" i="210" s="1"/>
  <c r="D23" i="182"/>
  <c r="D42" i="215" s="1"/>
  <c r="C20" i="182"/>
  <c r="D41" i="203" s="1"/>
  <c r="D15" i="182"/>
  <c r="D42" i="198" s="1"/>
  <c r="D11" i="182"/>
  <c r="D42" i="194" s="1"/>
  <c r="C4" i="182"/>
  <c r="C55" i="182"/>
  <c r="D41" i="233" s="1"/>
  <c r="D54" i="182"/>
  <c r="D42" i="234" s="1"/>
  <c r="B52" i="182"/>
  <c r="C51" i="182"/>
  <c r="D41" i="237" s="1"/>
  <c r="D50" i="182"/>
  <c r="D42" i="232" s="1"/>
  <c r="B48" i="182"/>
  <c r="C47" i="182"/>
  <c r="D41" i="225" s="1"/>
  <c r="D46" i="182"/>
  <c r="D42" i="226" s="1"/>
  <c r="B44" i="182"/>
  <c r="C43" i="182"/>
  <c r="D41" i="229" s="1"/>
  <c r="D42" i="182"/>
  <c r="D42" i="230" s="1"/>
  <c r="B40" i="182"/>
  <c r="C39" i="182"/>
  <c r="D41" i="221" s="1"/>
  <c r="D38" i="182"/>
  <c r="D42" i="220" s="1"/>
  <c r="B36" i="182"/>
  <c r="C35" i="182"/>
  <c r="D41" i="218" s="1"/>
  <c r="D34" i="182"/>
  <c r="D42" i="217" s="1"/>
  <c r="B32" i="182"/>
  <c r="C31" i="182"/>
  <c r="D41" i="207" s="1"/>
  <c r="D30" i="182"/>
  <c r="D42" i="208" s="1"/>
  <c r="B28" i="182"/>
  <c r="C27" i="182"/>
  <c r="D41" i="211" s="1"/>
  <c r="D26" i="182"/>
  <c r="D42" i="212" s="1"/>
  <c r="B24" i="182"/>
  <c r="C23" i="182"/>
  <c r="D41" i="215" s="1"/>
  <c r="D22" i="182"/>
  <c r="D42" i="205" s="1"/>
  <c r="B20" i="182"/>
  <c r="C19" i="182"/>
  <c r="D41" i="202" s="1"/>
  <c r="D18" i="182"/>
  <c r="D42" i="201" s="1"/>
  <c r="B16" i="182"/>
  <c r="C15" i="182"/>
  <c r="D41" i="198" s="1"/>
  <c r="D14" i="182"/>
  <c r="D42" i="197" s="1"/>
  <c r="B12" i="182"/>
  <c r="C11" i="182"/>
  <c r="D41" i="194" s="1"/>
  <c r="D10" i="182"/>
  <c r="D42" i="193" s="1"/>
  <c r="B8" i="182"/>
  <c r="C7" i="182"/>
  <c r="D41" i="190" s="1"/>
  <c r="D6" i="182"/>
  <c r="D42" i="189" s="1"/>
  <c r="B4" i="182"/>
  <c r="C33" i="177" l="1"/>
  <c r="D33" i="177" s="1"/>
  <c r="E33" i="177" s="1"/>
  <c r="C25" i="177"/>
  <c r="D25" i="177" s="1"/>
  <c r="E25" i="177" s="1"/>
  <c r="C38" i="177"/>
  <c r="D38" i="177" s="1"/>
  <c r="E38" i="177" s="1"/>
  <c r="C16" i="177"/>
  <c r="D16" i="177" s="1"/>
  <c r="E16" i="177" s="1"/>
  <c r="C36" i="177"/>
  <c r="D36" i="177" s="1"/>
  <c r="E36" i="177" s="1"/>
  <c r="C5" i="177"/>
  <c r="D5" i="177" s="1"/>
  <c r="E5" i="177" s="1"/>
  <c r="C26" i="177"/>
  <c r="D26" i="177" s="1"/>
  <c r="E26" i="177" s="1"/>
  <c r="C32" i="177"/>
  <c r="D32" i="177" s="1"/>
  <c r="E32" i="177" s="1"/>
  <c r="C15" i="177"/>
  <c r="D15" i="177" s="1"/>
  <c r="E15" i="177" s="1"/>
  <c r="C23" i="177"/>
  <c r="D23" i="177" s="1"/>
  <c r="E23" i="177" s="1"/>
  <c r="C40" i="177"/>
  <c r="D40" i="177" s="1"/>
  <c r="E40" i="177" s="1"/>
  <c r="C20" i="177"/>
  <c r="D20" i="177" s="1"/>
  <c r="E20" i="177" s="1"/>
  <c r="C31" i="177"/>
  <c r="D31" i="177" s="1"/>
  <c r="E31" i="177" s="1"/>
  <c r="C21" i="177"/>
  <c r="D21" i="177" s="1"/>
  <c r="E21" i="177" s="1"/>
  <c r="C19" i="177"/>
  <c r="D19" i="177" s="1"/>
  <c r="E19" i="177" s="1"/>
  <c r="C29" i="177"/>
  <c r="D29" i="177" s="1"/>
  <c r="E29" i="177" s="1"/>
  <c r="C35" i="177"/>
  <c r="D35" i="177" s="1"/>
  <c r="E35" i="177" s="1"/>
  <c r="C4" i="177"/>
  <c r="D4" i="177" s="1"/>
  <c r="E4" i="177" s="1"/>
  <c r="C14" i="177"/>
  <c r="D14" i="177" s="1"/>
  <c r="E14" i="177" s="1"/>
  <c r="C27" i="177"/>
  <c r="D27" i="177" s="1"/>
  <c r="E27" i="177" s="1"/>
  <c r="C18" i="177"/>
  <c r="D18" i="177" s="1"/>
  <c r="E18" i="177" s="1"/>
  <c r="C22" i="177"/>
  <c r="D22" i="177" s="1"/>
  <c r="E22" i="177" s="1"/>
  <c r="C24" i="177"/>
  <c r="D24" i="177" s="1"/>
  <c r="E24" i="177" s="1"/>
  <c r="C28" i="177"/>
  <c r="D28" i="177" s="1"/>
  <c r="E28" i="177" s="1"/>
  <c r="C30" i="177"/>
  <c r="D30" i="177" s="1"/>
  <c r="E30" i="177" s="1"/>
  <c r="C34" i="177"/>
  <c r="D34" i="177" s="1"/>
  <c r="E34" i="177" s="1"/>
  <c r="C39" i="177"/>
  <c r="D39" i="177" s="1"/>
  <c r="E39" i="177" s="1"/>
  <c r="C17" i="177"/>
  <c r="D17" i="177" s="1"/>
  <c r="E17" i="177" s="1"/>
  <c r="C37" i="177"/>
  <c r="D37" i="177" s="1"/>
  <c r="E37" i="177" s="1"/>
  <c r="D40" i="213"/>
  <c r="E40" i="213" s="1"/>
  <c r="D40" i="232"/>
  <c r="E40" i="232" s="1"/>
  <c r="D40" i="202"/>
  <c r="E40" i="202" s="1"/>
  <c r="D40" i="212"/>
  <c r="E40" i="212" s="1"/>
  <c r="D40" i="224"/>
  <c r="E40" i="224" s="1"/>
  <c r="D40" i="203"/>
  <c r="E40" i="203" s="1"/>
  <c r="D40" i="193"/>
  <c r="E40" i="193" s="1"/>
  <c r="D40" i="230"/>
  <c r="E40" i="230" s="1"/>
  <c r="D40" i="190"/>
  <c r="E40" i="190" s="1"/>
  <c r="D40" i="219"/>
  <c r="E40" i="219" s="1"/>
  <c r="D40" i="226"/>
  <c r="E40" i="226" s="1"/>
  <c r="D40" i="214"/>
  <c r="E40" i="214" s="1"/>
  <c r="D40" i="206"/>
  <c r="E40" i="206" s="1"/>
  <c r="D40" i="237"/>
  <c r="E40" i="237" s="1"/>
  <c r="D40" i="210"/>
  <c r="D40" i="211"/>
  <c r="E40" i="211" s="1"/>
  <c r="D40" i="221"/>
  <c r="E40" i="221" s="1"/>
  <c r="D40" i="188"/>
  <c r="E40" i="188" s="1"/>
  <c r="D40" i="223"/>
  <c r="E40" i="223" s="1"/>
  <c r="D40" i="268"/>
  <c r="D40" i="228"/>
  <c r="E40" i="228" s="1"/>
  <c r="D40" i="196"/>
  <c r="E40" i="196" s="1"/>
  <c r="D40" i="209"/>
  <c r="E40" i="209" s="1"/>
  <c r="D40" i="222"/>
  <c r="E40" i="222" s="1"/>
  <c r="D40" i="235"/>
  <c r="E40" i="235" s="1"/>
  <c r="D40" i="204"/>
  <c r="E40" i="204" s="1"/>
  <c r="D40" i="208"/>
  <c r="E40" i="208" s="1"/>
  <c r="D40" i="231"/>
  <c r="E40" i="231" s="1"/>
  <c r="D40" i="236"/>
  <c r="E40" i="236" s="1"/>
  <c r="D40" i="197"/>
  <c r="E40" i="197" s="1"/>
  <c r="D40" i="189"/>
  <c r="E40" i="189" s="1"/>
  <c r="D40" i="201"/>
  <c r="E40" i="201" s="1"/>
  <c r="D40" i="220"/>
  <c r="E40" i="220" s="1"/>
  <c r="D40" i="234"/>
  <c r="D40" i="215"/>
  <c r="E40" i="215" s="1"/>
  <c r="D40" i="195"/>
  <c r="D40" i="217"/>
  <c r="E40" i="217" s="1"/>
  <c r="D40" i="205"/>
  <c r="E40" i="205" s="1"/>
  <c r="D40" i="233"/>
  <c r="D40" i="194"/>
  <c r="E40" i="194" s="1"/>
  <c r="D40" i="225"/>
  <c r="E40" i="225" s="1"/>
  <c r="D40" i="199"/>
  <c r="D40" i="218"/>
  <c r="E40" i="218" s="1"/>
  <c r="D40" i="191"/>
  <c r="E40" i="191" s="1"/>
  <c r="D40" i="198"/>
  <c r="E40" i="198" s="1"/>
  <c r="D40" i="207"/>
  <c r="E40" i="207" s="1"/>
  <c r="D40" i="229"/>
  <c r="E40" i="229" s="1"/>
  <c r="D40" i="238"/>
  <c r="E40" i="238" s="1"/>
  <c r="D40" i="192"/>
  <c r="E40" i="192" s="1"/>
  <c r="D40" i="200"/>
  <c r="E40" i="200" s="1"/>
  <c r="D40" i="216"/>
  <c r="E40" i="216" s="1"/>
  <c r="D40" i="227"/>
  <c r="E40" i="227" s="1"/>
  <c r="E6" i="236"/>
  <c r="E6" i="235"/>
  <c r="E10" i="235"/>
  <c r="E42" i="227"/>
  <c r="E14" i="235"/>
  <c r="E18" i="236"/>
  <c r="E27" i="236"/>
  <c r="E30" i="213"/>
  <c r="E35" i="236"/>
  <c r="E34" i="213"/>
  <c r="E10" i="213"/>
  <c r="E22" i="235"/>
  <c r="E27" i="213"/>
  <c r="E4" i="235"/>
  <c r="E22" i="227"/>
  <c r="E3" i="216"/>
  <c r="E6" i="216"/>
  <c r="E14" i="216"/>
  <c r="E22" i="216"/>
  <c r="E20" i="213"/>
  <c r="E16" i="213"/>
  <c r="E38" i="235"/>
  <c r="E8" i="235"/>
  <c r="E5" i="235"/>
  <c r="E7" i="213"/>
  <c r="E37" i="235"/>
  <c r="E33" i="235"/>
  <c r="E38" i="193"/>
  <c r="E42" i="213"/>
  <c r="E6" i="213"/>
  <c r="E24" i="213"/>
  <c r="E29" i="213"/>
  <c r="E28" i="236"/>
  <c r="E34" i="235"/>
  <c r="E18" i="235"/>
  <c r="E7" i="235"/>
  <c r="E11" i="235"/>
  <c r="E17" i="213"/>
  <c r="E42" i="235"/>
  <c r="E19" i="235"/>
  <c r="E28" i="213"/>
  <c r="E26" i="235"/>
  <c r="E26" i="213"/>
  <c r="E28" i="235"/>
  <c r="E30" i="235"/>
  <c r="E35" i="235"/>
  <c r="E18" i="213"/>
  <c r="E38" i="213"/>
  <c r="E9" i="235"/>
  <c r="E4" i="213"/>
  <c r="E20" i="235"/>
  <c r="E16" i="235"/>
  <c r="E12" i="213"/>
  <c r="E4" i="236"/>
  <c r="E31" i="235"/>
  <c r="E15" i="235"/>
  <c r="E5" i="213"/>
  <c r="E38" i="236"/>
  <c r="E37" i="213"/>
  <c r="E33" i="213"/>
  <c r="E3" i="213"/>
  <c r="E3" i="236"/>
  <c r="E14" i="213"/>
  <c r="E22" i="236"/>
  <c r="E27" i="235"/>
  <c r="E29" i="235"/>
  <c r="E39" i="213"/>
  <c r="E9" i="213"/>
  <c r="E32" i="213"/>
  <c r="E21" i="213"/>
  <c r="E3" i="235"/>
  <c r="E10" i="236"/>
  <c r="E22" i="213"/>
  <c r="E24" i="235"/>
  <c r="E19" i="213"/>
  <c r="E25" i="213"/>
  <c r="E23" i="235"/>
  <c r="E23" i="213"/>
  <c r="E35" i="213"/>
  <c r="E39" i="235"/>
  <c r="E25" i="235"/>
  <c r="E36" i="235"/>
  <c r="E32" i="235"/>
  <c r="E12" i="235"/>
  <c r="E8" i="213"/>
  <c r="E36" i="213"/>
  <c r="E21" i="235"/>
  <c r="E17" i="235"/>
  <c r="E5" i="189"/>
  <c r="E5" i="208"/>
  <c r="E5" i="234"/>
  <c r="E12" i="189"/>
  <c r="E38" i="189"/>
  <c r="E38" i="208"/>
  <c r="E38" i="234"/>
  <c r="E37" i="202"/>
  <c r="E31" i="209"/>
  <c r="E21" i="202"/>
  <c r="E15" i="209"/>
  <c r="E19" i="199"/>
  <c r="E30" i="223"/>
  <c r="E39" i="223"/>
  <c r="E40" i="199"/>
  <c r="E39" i="200"/>
  <c r="E34" i="200"/>
  <c r="E32" i="199"/>
  <c r="E16" i="199"/>
  <c r="E37" i="199"/>
  <c r="E36" i="200"/>
  <c r="E36" i="223"/>
  <c r="E33" i="199"/>
  <c r="E21" i="200"/>
  <c r="E21" i="223"/>
  <c r="E17" i="200"/>
  <c r="E17" i="223"/>
  <c r="E14" i="199"/>
  <c r="E29" i="199"/>
  <c r="E42" i="209"/>
  <c r="E3" i="209"/>
  <c r="E3" i="202"/>
  <c r="E10" i="208"/>
  <c r="E14" i="234"/>
  <c r="E14" i="202"/>
  <c r="E19" i="206"/>
  <c r="E18" i="189"/>
  <c r="E25" i="189"/>
  <c r="E22" i="208"/>
  <c r="E23" i="234"/>
  <c r="E26" i="202"/>
  <c r="E27" i="206"/>
  <c r="E34" i="202"/>
  <c r="E3" i="234"/>
  <c r="E10" i="202"/>
  <c r="E22" i="191"/>
  <c r="E25" i="202"/>
  <c r="E26" i="208"/>
  <c r="E27" i="219"/>
  <c r="E39" i="208"/>
  <c r="E34" i="219"/>
  <c r="E19" i="234"/>
  <c r="E33" i="189"/>
  <c r="E33" i="208"/>
  <c r="E33" i="234"/>
  <c r="E8" i="208"/>
  <c r="E42" i="208"/>
  <c r="E42" i="215"/>
  <c r="E3" i="215"/>
  <c r="E6" i="208"/>
  <c r="E6" i="215"/>
  <c r="E14" i="208"/>
  <c r="E14" i="189"/>
  <c r="E18" i="208"/>
  <c r="E19" i="189"/>
  <c r="E18" i="234"/>
  <c r="E25" i="191"/>
  <c r="E23" i="219"/>
  <c r="E27" i="191"/>
  <c r="E26" i="219"/>
  <c r="E30" i="189"/>
  <c r="E35" i="189"/>
  <c r="E24" i="208"/>
  <c r="E24" i="189"/>
  <c r="E25" i="208"/>
  <c r="E3" i="208"/>
  <c r="E17" i="189"/>
  <c r="E17" i="208"/>
  <c r="E17" i="234"/>
  <c r="E15" i="219"/>
  <c r="E13" i="189"/>
  <c r="E8" i="234"/>
  <c r="E23" i="205"/>
  <c r="E29" i="205"/>
  <c r="E17" i="205"/>
  <c r="E16" i="211"/>
  <c r="E3" i="188"/>
  <c r="E3" i="211"/>
  <c r="E10" i="188"/>
  <c r="E10" i="189"/>
  <c r="E10" i="234"/>
  <c r="E19" i="208"/>
  <c r="E29" i="189"/>
  <c r="E28" i="208"/>
  <c r="E29" i="234"/>
  <c r="E35" i="208"/>
  <c r="E35" i="205"/>
  <c r="E35" i="211"/>
  <c r="E34" i="234"/>
  <c r="E27" i="189"/>
  <c r="E27" i="234"/>
  <c r="E34" i="208"/>
  <c r="E30" i="234"/>
  <c r="E37" i="189"/>
  <c r="E37" i="205"/>
  <c r="E37" i="208"/>
  <c r="E37" i="234"/>
  <c r="E36" i="211"/>
  <c r="E32" i="215"/>
  <c r="E31" i="191"/>
  <c r="E13" i="208"/>
  <c r="E31" i="208"/>
  <c r="E42" i="189"/>
  <c r="E42" i="234"/>
  <c r="E6" i="189"/>
  <c r="E6" i="234"/>
  <c r="E10" i="219"/>
  <c r="E19" i="191"/>
  <c r="E22" i="189"/>
  <c r="E23" i="208"/>
  <c r="E24" i="234"/>
  <c r="E23" i="189"/>
  <c r="E28" i="189"/>
  <c r="E27" i="208"/>
  <c r="E28" i="234"/>
  <c r="E26" i="189"/>
  <c r="E29" i="208"/>
  <c r="E26" i="234"/>
  <c r="E30" i="208"/>
  <c r="E30" i="191"/>
  <c r="E35" i="234"/>
  <c r="E34" i="189"/>
  <c r="E39" i="191"/>
  <c r="E39" i="189"/>
  <c r="E39" i="234"/>
  <c r="E22" i="234"/>
  <c r="E25" i="234"/>
  <c r="E3" i="189"/>
  <c r="E21" i="189"/>
  <c r="E21" i="208"/>
  <c r="E21" i="234"/>
  <c r="E13" i="234"/>
  <c r="E15" i="189"/>
  <c r="E15" i="208"/>
  <c r="E15" i="234"/>
  <c r="E11" i="208"/>
  <c r="E21" i="195"/>
  <c r="E38" i="202"/>
  <c r="E13" i="213"/>
  <c r="E13" i="235"/>
  <c r="E3" i="200"/>
  <c r="E3" i="223"/>
  <c r="E6" i="202"/>
  <c r="E6" i="206"/>
  <c r="E6" i="200"/>
  <c r="E6" i="223"/>
  <c r="E10" i="212"/>
  <c r="E10" i="230"/>
  <c r="E14" i="200"/>
  <c r="E14" i="223"/>
  <c r="E22" i="200"/>
  <c r="E23" i="209"/>
  <c r="E25" i="223"/>
  <c r="E28" i="212"/>
  <c r="E26" i="230"/>
  <c r="E27" i="202"/>
  <c r="E30" i="199"/>
  <c r="E30" i="212"/>
  <c r="E35" i="202"/>
  <c r="E34" i="212"/>
  <c r="E35" i="223"/>
  <c r="E39" i="209"/>
  <c r="E39" i="199"/>
  <c r="E42" i="202"/>
  <c r="E24" i="223"/>
  <c r="E22" i="199"/>
  <c r="E22" i="206"/>
  <c r="E26" i="199"/>
  <c r="E28" i="206"/>
  <c r="E35" i="212"/>
  <c r="E34" i="230"/>
  <c r="E22" i="209"/>
  <c r="E24" i="202"/>
  <c r="E35" i="199"/>
  <c r="E29" i="202"/>
  <c r="E30" i="202"/>
  <c r="E24" i="216"/>
  <c r="E22" i="195"/>
  <c r="E26" i="195"/>
  <c r="E29" i="216"/>
  <c r="E35" i="216"/>
  <c r="E42" i="212"/>
  <c r="E42" i="230"/>
  <c r="E3" i="199"/>
  <c r="E6" i="207"/>
  <c r="E6" i="209"/>
  <c r="E10" i="221"/>
  <c r="E10" i="199"/>
  <c r="E18" i="216"/>
  <c r="E19" i="216"/>
  <c r="E23" i="200"/>
  <c r="E24" i="209"/>
  <c r="E22" i="223"/>
  <c r="E24" i="200"/>
  <c r="E23" i="223"/>
  <c r="E26" i="216"/>
  <c r="E26" i="200"/>
  <c r="E28" i="209"/>
  <c r="E26" i="223"/>
  <c r="E30" i="216"/>
  <c r="E38" i="200"/>
  <c r="E38" i="216"/>
  <c r="E38" i="223"/>
  <c r="E36" i="202"/>
  <c r="E33" i="212"/>
  <c r="E33" i="230"/>
  <c r="E31" i="199"/>
  <c r="E31" i="206"/>
  <c r="E42" i="194"/>
  <c r="E10" i="227"/>
  <c r="E23" i="227"/>
  <c r="E10" i="190"/>
  <c r="E14" i="231"/>
  <c r="E26" i="192"/>
  <c r="E30" i="190"/>
  <c r="E34" i="225"/>
  <c r="E32" i="198"/>
  <c r="E31" i="231"/>
  <c r="E42" i="211"/>
  <c r="E3" i="195"/>
  <c r="E6" i="205"/>
  <c r="E14" i="205"/>
  <c r="E18" i="194"/>
  <c r="E18" i="211"/>
  <c r="E26" i="205"/>
  <c r="E27" i="194"/>
  <c r="E29" i="211"/>
  <c r="E29" i="190"/>
  <c r="E39" i="190"/>
  <c r="E8" i="203"/>
  <c r="E18" i="190"/>
  <c r="E30" i="192"/>
  <c r="E34" i="192"/>
  <c r="E38" i="192"/>
  <c r="E36" i="237"/>
  <c r="E33" i="201"/>
  <c r="E32" i="190"/>
  <c r="E32" i="225"/>
  <c r="E42" i="205"/>
  <c r="E42" i="196"/>
  <c r="E42" i="225"/>
  <c r="E6" i="211"/>
  <c r="E6" i="203"/>
  <c r="E18" i="205"/>
  <c r="E19" i="211"/>
  <c r="E25" i="205"/>
  <c r="E24" i="190"/>
  <c r="E22" i="225"/>
  <c r="E25" i="190"/>
  <c r="E28" i="211"/>
  <c r="E28" i="190"/>
  <c r="E28" i="225"/>
  <c r="E30" i="211"/>
  <c r="E34" i="205"/>
  <c r="E34" i="211"/>
  <c r="E34" i="190"/>
  <c r="E10" i="194"/>
  <c r="E24" i="211"/>
  <c r="E23" i="195"/>
  <c r="E3" i="224"/>
  <c r="E3" i="194"/>
  <c r="E6" i="232"/>
  <c r="E6" i="214"/>
  <c r="E6" i="196"/>
  <c r="E6" i="227"/>
  <c r="E10" i="220"/>
  <c r="E14" i="196"/>
  <c r="E14" i="227"/>
  <c r="E14" i="194"/>
  <c r="E19" i="227"/>
  <c r="E25" i="195"/>
  <c r="E24" i="214"/>
  <c r="E24" i="224"/>
  <c r="E22" i="194"/>
  <c r="E28" i="227"/>
  <c r="E29" i="232"/>
  <c r="E28" i="194"/>
  <c r="E30" i="227"/>
  <c r="E34" i="227"/>
  <c r="E37" i="195"/>
  <c r="E3" i="227"/>
  <c r="E24" i="227"/>
  <c r="E26" i="227"/>
  <c r="E35" i="227"/>
  <c r="E27" i="227"/>
  <c r="E25" i="227"/>
  <c r="E36" i="194"/>
  <c r="E31" i="214"/>
  <c r="E31" i="224"/>
  <c r="E10" i="238"/>
  <c r="E42" i="190"/>
  <c r="E10" i="193"/>
  <c r="E10" i="203"/>
  <c r="E14" i="225"/>
  <c r="E19" i="225"/>
  <c r="E18" i="217"/>
  <c r="E25" i="203"/>
  <c r="E27" i="225"/>
  <c r="E28" i="203"/>
  <c r="E27" i="231"/>
  <c r="E30" i="231"/>
  <c r="E42" i="203"/>
  <c r="E14" i="203"/>
  <c r="E22" i="231"/>
  <c r="E16" i="225"/>
  <c r="E4" i="238"/>
  <c r="E42" i="217"/>
  <c r="E6" i="190"/>
  <c r="E10" i="231"/>
  <c r="E18" i="193"/>
  <c r="E19" i="194"/>
  <c r="E23" i="193"/>
  <c r="E24" i="217"/>
  <c r="E23" i="216"/>
  <c r="E22" i="190"/>
  <c r="E26" i="190"/>
  <c r="E29" i="195"/>
  <c r="E27" i="203"/>
  <c r="E34" i="217"/>
  <c r="E34" i="194"/>
  <c r="E39" i="193"/>
  <c r="E23" i="231"/>
  <c r="E27" i="217"/>
  <c r="E30" i="194"/>
  <c r="E30" i="203"/>
  <c r="E34" i="231"/>
  <c r="E5" i="225"/>
  <c r="E20" i="195"/>
  <c r="E3" i="238"/>
  <c r="E18" i="238"/>
  <c r="E27" i="238"/>
  <c r="E25" i="238"/>
  <c r="E3" i="225"/>
  <c r="E10" i="225"/>
  <c r="E19" i="231"/>
  <c r="E23" i="203"/>
  <c r="E25" i="231"/>
  <c r="E27" i="190"/>
  <c r="E30" i="225"/>
  <c r="E16" i="190"/>
  <c r="E20" i="192"/>
  <c r="E16" i="192"/>
  <c r="E3" i="231"/>
  <c r="E6" i="193"/>
  <c r="E6" i="225"/>
  <c r="E6" i="231"/>
  <c r="E19" i="195"/>
  <c r="E18" i="203"/>
  <c r="E26" i="194"/>
  <c r="E26" i="225"/>
  <c r="E26" i="231"/>
  <c r="E30" i="195"/>
  <c r="E34" i="195"/>
  <c r="E22" i="193"/>
  <c r="E24" i="194"/>
  <c r="E34" i="203"/>
  <c r="E35" i="231"/>
  <c r="D23" i="268"/>
  <c r="E5" i="190"/>
  <c r="E36" i="195"/>
  <c r="E33" i="190"/>
  <c r="E3" i="192"/>
  <c r="E3" i="190"/>
  <c r="E6" i="192"/>
  <c r="E14" i="192"/>
  <c r="E14" i="190"/>
  <c r="E18" i="227"/>
  <c r="E23" i="190"/>
  <c r="E25" i="225"/>
  <c r="E24" i="192"/>
  <c r="E27" i="192"/>
  <c r="E28" i="238"/>
  <c r="E29" i="227"/>
  <c r="E35" i="225"/>
  <c r="E39" i="227"/>
  <c r="E39" i="238"/>
  <c r="E19" i="190"/>
  <c r="E34" i="238"/>
  <c r="E41" i="192"/>
  <c r="E18" i="192"/>
  <c r="E15" i="203"/>
  <c r="E11" i="195"/>
  <c r="E8" i="201"/>
  <c r="E7" i="225"/>
  <c r="E11" i="230"/>
  <c r="E7" i="209"/>
  <c r="E42" i="221"/>
  <c r="E14" i="207"/>
  <c r="E18" i="207"/>
  <c r="E18" i="229"/>
  <c r="E22" i="221"/>
  <c r="E29" i="226"/>
  <c r="E29" i="207"/>
  <c r="E27" i="221"/>
  <c r="E27" i="229"/>
  <c r="E27" i="207"/>
  <c r="E34" i="207"/>
  <c r="E19" i="221"/>
  <c r="E39" i="207"/>
  <c r="E39" i="229"/>
  <c r="E30" i="221"/>
  <c r="E37" i="197"/>
  <c r="E37" i="220"/>
  <c r="E37" i="226"/>
  <c r="E32" i="207"/>
  <c r="E32" i="221"/>
  <c r="E13" i="197"/>
  <c r="E11" i="219"/>
  <c r="E8" i="219"/>
  <c r="E13" i="219"/>
  <c r="E12" i="197"/>
  <c r="E41" i="191"/>
  <c r="E3" i="191"/>
  <c r="E6" i="212"/>
  <c r="E6" i="230"/>
  <c r="E6" i="191"/>
  <c r="E6" i="219"/>
  <c r="E42" i="207"/>
  <c r="E3" i="207"/>
  <c r="E14" i="226"/>
  <c r="E10" i="226"/>
  <c r="E10" i="191"/>
  <c r="E18" i="212"/>
  <c r="E18" i="230"/>
  <c r="E18" i="219"/>
  <c r="E19" i="229"/>
  <c r="E23" i="212"/>
  <c r="E23" i="230"/>
  <c r="E22" i="226"/>
  <c r="E24" i="219"/>
  <c r="E28" i="207"/>
  <c r="E26" i="221"/>
  <c r="E26" i="229"/>
  <c r="E26" i="191"/>
  <c r="E29" i="219"/>
  <c r="E30" i="230"/>
  <c r="E35" i="226"/>
  <c r="E10" i="229"/>
  <c r="E24" i="229"/>
  <c r="E39" i="219"/>
  <c r="E42" i="219"/>
  <c r="E29" i="229"/>
  <c r="E35" i="229"/>
  <c r="E30" i="229"/>
  <c r="E44" i="203"/>
  <c r="E11" i="203"/>
  <c r="E44" i="231"/>
  <c r="E13" i="231"/>
  <c r="E11" i="202"/>
  <c r="E13" i="202"/>
  <c r="E44" i="199"/>
  <c r="E11" i="199"/>
  <c r="E8" i="199"/>
  <c r="E42" i="197"/>
  <c r="E3" i="203"/>
  <c r="E6" i="197"/>
  <c r="E6" i="199"/>
  <c r="E14" i="220"/>
  <c r="E13" i="230"/>
  <c r="E11" i="231"/>
  <c r="E5" i="203"/>
  <c r="E5" i="219"/>
  <c r="E8" i="205"/>
  <c r="E13" i="205"/>
  <c r="E9" i="205"/>
  <c r="E21" i="203"/>
  <c r="E21" i="231"/>
  <c r="E17" i="203"/>
  <c r="E17" i="231"/>
  <c r="E11" i="211"/>
  <c r="E7" i="211"/>
  <c r="E12" i="211"/>
  <c r="E13" i="199"/>
  <c r="E9" i="202"/>
  <c r="E12" i="199"/>
  <c r="E14" i="209"/>
  <c r="E14" i="211"/>
  <c r="E18" i="188"/>
  <c r="E19" i="197"/>
  <c r="E19" i="226"/>
  <c r="E18" i="200"/>
  <c r="E19" i="212"/>
  <c r="E19" i="230"/>
  <c r="E19" i="200"/>
  <c r="E18" i="215"/>
  <c r="E18" i="221"/>
  <c r="E19" i="223"/>
  <c r="E18" i="226"/>
  <c r="E25" i="199"/>
  <c r="E22" i="203"/>
  <c r="E24" i="231"/>
  <c r="E25" i="236"/>
  <c r="E23" i="202"/>
  <c r="E24" i="215"/>
  <c r="E22" i="211"/>
  <c r="E22" i="207"/>
  <c r="E24" i="221"/>
  <c r="E24" i="203"/>
  <c r="E25" i="221"/>
  <c r="E27" i="188"/>
  <c r="E28" i="196"/>
  <c r="E28" i="200"/>
  <c r="E26" i="209"/>
  <c r="E26" i="222"/>
  <c r="E28" i="223"/>
  <c r="E26" i="197"/>
  <c r="E29" i="212"/>
  <c r="E29" i="220"/>
  <c r="E27" i="230"/>
  <c r="E26" i="226"/>
  <c r="E29" i="209"/>
  <c r="E28" i="226"/>
  <c r="E28" i="202"/>
  <c r="E26" i="215"/>
  <c r="E26" i="211"/>
  <c r="E26" i="207"/>
  <c r="E28" i="221"/>
  <c r="E27" i="211"/>
  <c r="E30" i="209"/>
  <c r="E34" i="199"/>
  <c r="E35" i="230"/>
  <c r="E39" i="202"/>
  <c r="E39" i="212"/>
  <c r="E39" i="203"/>
  <c r="E39" i="220"/>
  <c r="E42" i="199"/>
  <c r="E10" i="211"/>
  <c r="E24" i="197"/>
  <c r="E27" i="199"/>
  <c r="E28" i="231"/>
  <c r="E39" i="231"/>
  <c r="E39" i="211"/>
  <c r="E23" i="211"/>
  <c r="E19" i="203"/>
  <c r="E32" i="211"/>
  <c r="E31" i="203"/>
  <c r="E38" i="211"/>
  <c r="E37" i="191"/>
  <c r="E37" i="203"/>
  <c r="E31" i="220"/>
  <c r="E5" i="205"/>
  <c r="E4" i="202"/>
  <c r="E4" i="211"/>
  <c r="E36" i="199"/>
  <c r="E20" i="199"/>
  <c r="E5" i="209"/>
  <c r="E38" i="199"/>
  <c r="E37" i="209"/>
  <c r="E33" i="209"/>
  <c r="E14" i="215"/>
  <c r="E18" i="231"/>
  <c r="E19" i="220"/>
  <c r="E23" i="215"/>
  <c r="E25" i="211"/>
  <c r="E23" i="197"/>
  <c r="E22" i="220"/>
  <c r="E23" i="220"/>
  <c r="E28" i="199"/>
  <c r="E26" i="203"/>
  <c r="E29" i="231"/>
  <c r="E26" i="236"/>
  <c r="E28" i="188"/>
  <c r="E27" i="215"/>
  <c r="E27" i="197"/>
  <c r="E26" i="220"/>
  <c r="E30" i="220"/>
  <c r="E30" i="236"/>
  <c r="E34" i="215"/>
  <c r="E35" i="215"/>
  <c r="E35" i="220"/>
  <c r="E39" i="236"/>
  <c r="E39" i="188"/>
  <c r="E42" i="231"/>
  <c r="E3" i="220"/>
  <c r="E18" i="199"/>
  <c r="E23" i="236"/>
  <c r="E25" i="188"/>
  <c r="E29" i="236"/>
  <c r="E35" i="203"/>
  <c r="E34" i="236"/>
  <c r="E24" i="199"/>
  <c r="E23" i="199"/>
  <c r="E27" i="220"/>
  <c r="E30" i="215"/>
  <c r="E29" i="203"/>
  <c r="E20" i="202"/>
  <c r="E20" i="211"/>
  <c r="E17" i="212"/>
  <c r="E17" i="230"/>
  <c r="E15" i="199"/>
  <c r="E15" i="231"/>
  <c r="E9" i="227"/>
  <c r="E5" i="199"/>
  <c r="E5" i="231"/>
  <c r="E4" i="188"/>
  <c r="E4" i="209"/>
  <c r="E21" i="199"/>
  <c r="E21" i="219"/>
  <c r="E21" i="236"/>
  <c r="E20" i="200"/>
  <c r="E20" i="223"/>
  <c r="E17" i="191"/>
  <c r="E17" i="199"/>
  <c r="E17" i="219"/>
  <c r="E17" i="236"/>
  <c r="E16" i="200"/>
  <c r="E16" i="223"/>
  <c r="E15" i="197"/>
  <c r="E15" i="205"/>
  <c r="E15" i="220"/>
  <c r="E33" i="236"/>
  <c r="E4" i="199"/>
  <c r="E9" i="195"/>
  <c r="E8" i="232"/>
  <c r="E44" i="192"/>
  <c r="E13" i="192"/>
  <c r="E7" i="192"/>
  <c r="E11" i="192"/>
  <c r="E8" i="192"/>
  <c r="E12" i="192"/>
  <c r="E9" i="192"/>
  <c r="E44" i="238"/>
  <c r="E8" i="238"/>
  <c r="E13" i="238"/>
  <c r="E9" i="238"/>
  <c r="E11" i="238"/>
  <c r="E12" i="238"/>
  <c r="E7" i="238"/>
  <c r="D22" i="268"/>
  <c r="D34" i="268"/>
  <c r="E36" i="218"/>
  <c r="E33" i="232"/>
  <c r="E44" i="237"/>
  <c r="E12" i="237"/>
  <c r="E7" i="237"/>
  <c r="E44" i="220"/>
  <c r="E11" i="220"/>
  <c r="E13" i="220"/>
  <c r="E11" i="215"/>
  <c r="E12" i="215"/>
  <c r="E7" i="215"/>
  <c r="E37" i="192"/>
  <c r="E33" i="192"/>
  <c r="E12" i="220"/>
  <c r="E42" i="220"/>
  <c r="E3" i="228"/>
  <c r="E3" i="198"/>
  <c r="E6" i="220"/>
  <c r="E6" i="218"/>
  <c r="E10" i="196"/>
  <c r="E10" i="198"/>
  <c r="E14" i="197"/>
  <c r="E14" i="224"/>
  <c r="E14" i="198"/>
  <c r="E19" i="192"/>
  <c r="E18" i="198"/>
  <c r="E19" i="222"/>
  <c r="E19" i="188"/>
  <c r="E19" i="204"/>
  <c r="E19" i="238"/>
  <c r="E18" i="201"/>
  <c r="E19" i="214"/>
  <c r="E18" i="232"/>
  <c r="E23" i="188"/>
  <c r="E25" i="192"/>
  <c r="E23" i="196"/>
  <c r="E23" i="204"/>
  <c r="E23" i="238"/>
  <c r="E25" i="222"/>
  <c r="E25" i="214"/>
  <c r="E22" i="228"/>
  <c r="E25" i="224"/>
  <c r="E23" i="192"/>
  <c r="E23" i="222"/>
  <c r="E29" i="197"/>
  <c r="E26" i="201"/>
  <c r="E28" i="220"/>
  <c r="E28" i="232"/>
  <c r="E27" i="198"/>
  <c r="E29" i="215"/>
  <c r="E29" i="218"/>
  <c r="E29" i="237"/>
  <c r="E26" i="224"/>
  <c r="E29" i="214"/>
  <c r="E26" i="228"/>
  <c r="E29" i="224"/>
  <c r="E29" i="192"/>
  <c r="E30" i="214"/>
  <c r="E30" i="224"/>
  <c r="E30" i="196"/>
  <c r="E35" i="222"/>
  <c r="E35" i="192"/>
  <c r="E35" i="201"/>
  <c r="E34" i="228"/>
  <c r="E35" i="232"/>
  <c r="E39" i="192"/>
  <c r="E21" i="197"/>
  <c r="E21" i="220"/>
  <c r="E17" i="232"/>
  <c r="E16" i="215"/>
  <c r="E7" i="188"/>
  <c r="E5" i="197"/>
  <c r="E5" i="220"/>
  <c r="E4" i="237"/>
  <c r="E38" i="197"/>
  <c r="E38" i="220"/>
  <c r="E31" i="238"/>
  <c r="E15" i="238"/>
  <c r="E44" i="212"/>
  <c r="E12" i="212"/>
  <c r="E8" i="212"/>
  <c r="E9" i="220"/>
  <c r="E13" i="190"/>
  <c r="E11" i="190"/>
  <c r="E7" i="190"/>
  <c r="E12" i="190"/>
  <c r="E8" i="225"/>
  <c r="E11" i="225"/>
  <c r="E12" i="225"/>
  <c r="E36" i="192"/>
  <c r="E21" i="238"/>
  <c r="E17" i="238"/>
  <c r="E44" i="236"/>
  <c r="E9" i="236"/>
  <c r="E12" i="236"/>
  <c r="E8" i="236"/>
  <c r="E13" i="236"/>
  <c r="E11" i="236"/>
  <c r="E44" i="197"/>
  <c r="E8" i="197"/>
  <c r="E5" i="192"/>
  <c r="E44" i="188"/>
  <c r="E12" i="188"/>
  <c r="E9" i="188"/>
  <c r="E42" i="198"/>
  <c r="E42" i="222"/>
  <c r="E42" i="201"/>
  <c r="E42" i="232"/>
  <c r="E42" i="237"/>
  <c r="E42" i="188"/>
  <c r="E42" i="204"/>
  <c r="E3" i="214"/>
  <c r="E3" i="218"/>
  <c r="E3" i="237"/>
  <c r="E6" i="188"/>
  <c r="E6" i="204"/>
  <c r="E6" i="238"/>
  <c r="E10" i="215"/>
  <c r="E10" i="204"/>
  <c r="E10" i="197"/>
  <c r="E10" i="214"/>
  <c r="E14" i="214"/>
  <c r="E14" i="188"/>
  <c r="E14" i="204"/>
  <c r="E14" i="238"/>
  <c r="E14" i="218"/>
  <c r="E14" i="237"/>
  <c r="E19" i="224"/>
  <c r="E18" i="220"/>
  <c r="E19" i="228"/>
  <c r="E18" i="197"/>
  <c r="E22" i="197"/>
  <c r="E24" i="201"/>
  <c r="E25" i="220"/>
  <c r="E23" i="232"/>
  <c r="E24" i="188"/>
  <c r="E22" i="192"/>
  <c r="E24" i="204"/>
  <c r="E24" i="238"/>
  <c r="E25" i="215"/>
  <c r="E22" i="215"/>
  <c r="E26" i="198"/>
  <c r="E28" i="215"/>
  <c r="E28" i="218"/>
  <c r="E28" i="237"/>
  <c r="E28" i="214"/>
  <c r="E29" i="228"/>
  <c r="E28" i="224"/>
  <c r="E27" i="218"/>
  <c r="E27" i="237"/>
  <c r="E29" i="188"/>
  <c r="E28" i="192"/>
  <c r="E27" i="204"/>
  <c r="E28" i="216"/>
  <c r="E29" i="238"/>
  <c r="E28" i="197"/>
  <c r="E30" i="238"/>
  <c r="E30" i="206"/>
  <c r="E30" i="188"/>
  <c r="E30" i="201"/>
  <c r="E30" i="232"/>
  <c r="E35" i="188"/>
  <c r="E35" i="197"/>
  <c r="E35" i="206"/>
  <c r="E34" i="220"/>
  <c r="E39" i="197"/>
  <c r="E9" i="204"/>
  <c r="E8" i="220"/>
  <c r="E8" i="237"/>
  <c r="E39" i="224"/>
  <c r="E39" i="206"/>
  <c r="E39" i="215"/>
  <c r="E39" i="230"/>
  <c r="E39" i="222"/>
  <c r="E41" i="238"/>
  <c r="E3" i="212"/>
  <c r="E14" i="228"/>
  <c r="E14" i="236"/>
  <c r="E19" i="236"/>
  <c r="E22" i="238"/>
  <c r="E23" i="228"/>
  <c r="E23" i="214"/>
  <c r="E22" i="214"/>
  <c r="E22" i="232"/>
  <c r="E24" i="228"/>
  <c r="E24" i="225"/>
  <c r="E25" i="196"/>
  <c r="E24" i="220"/>
  <c r="E25" i="204"/>
  <c r="E28" i="204"/>
  <c r="E29" i="230"/>
  <c r="E29" i="201"/>
  <c r="E34" i="196"/>
  <c r="E35" i="196"/>
  <c r="E35" i="198"/>
  <c r="E35" i="238"/>
  <c r="E3" i="197"/>
  <c r="E35" i="228"/>
  <c r="E42" i="228"/>
  <c r="E10" i="192"/>
  <c r="E3" i="230"/>
  <c r="E19" i="232"/>
  <c r="E34" i="188"/>
  <c r="E34" i="222"/>
  <c r="E24" i="206"/>
  <c r="E19" i="201"/>
  <c r="E35" i="237"/>
  <c r="E35" i="190"/>
  <c r="E32" i="197"/>
  <c r="E38" i="188"/>
  <c r="E38" i="238"/>
  <c r="E36" i="190"/>
  <c r="E36" i="215"/>
  <c r="E36" i="225"/>
  <c r="E33" i="197"/>
  <c r="E33" i="220"/>
  <c r="E31" i="236"/>
  <c r="E5" i="236"/>
  <c r="E4" i="192"/>
  <c r="E20" i="188"/>
  <c r="E20" i="238"/>
  <c r="E16" i="188"/>
  <c r="E16" i="238"/>
  <c r="E8" i="231"/>
  <c r="E7" i="227"/>
  <c r="E12" i="231"/>
  <c r="E7" i="219"/>
  <c r="E5" i="238"/>
  <c r="E4" i="212"/>
  <c r="E4" i="230"/>
  <c r="E37" i="238"/>
  <c r="E33" i="238"/>
  <c r="E9" i="199"/>
  <c r="E39" i="216"/>
  <c r="E39" i="228"/>
  <c r="E39" i="201"/>
  <c r="E39" i="214"/>
  <c r="E39" i="225"/>
  <c r="E42" i="206"/>
  <c r="E10" i="216"/>
  <c r="E10" i="224"/>
  <c r="E14" i="232"/>
  <c r="E19" i="215"/>
  <c r="E18" i="225"/>
  <c r="E23" i="225"/>
  <c r="E22" i="188"/>
  <c r="E23" i="237"/>
  <c r="E25" i="197"/>
  <c r="E26" i="188"/>
  <c r="E29" i="225"/>
  <c r="E42" i="236"/>
  <c r="E34" i="197"/>
  <c r="E24" i="236"/>
  <c r="E30" i="197"/>
  <c r="E25" i="216"/>
  <c r="E26" i="238"/>
  <c r="E18" i="237"/>
  <c r="E14" i="230"/>
  <c r="E27" i="212"/>
  <c r="E21" i="201"/>
  <c r="E20" i="190"/>
  <c r="E20" i="198"/>
  <c r="E20" i="215"/>
  <c r="E20" i="225"/>
  <c r="E17" i="197"/>
  <c r="E17" i="220"/>
  <c r="E16" i="237"/>
  <c r="E15" i="236"/>
  <c r="E38" i="190"/>
  <c r="E37" i="214"/>
  <c r="E36" i="188"/>
  <c r="E36" i="238"/>
  <c r="E32" i="188"/>
  <c r="E32" i="238"/>
  <c r="E31" i="197"/>
  <c r="E4" i="190"/>
  <c r="E4" i="215"/>
  <c r="E4" i="225"/>
  <c r="E37" i="190"/>
  <c r="E37" i="215"/>
  <c r="E37" i="225"/>
  <c r="E36" i="236"/>
  <c r="E32" i="203"/>
  <c r="E32" i="236"/>
  <c r="E31" i="192"/>
  <c r="E21" i="190"/>
  <c r="E21" i="215"/>
  <c r="E21" i="225"/>
  <c r="E20" i="236"/>
  <c r="E16" i="236"/>
  <c r="E15" i="192"/>
  <c r="E7" i="231"/>
  <c r="E37" i="236"/>
  <c r="E32" i="192"/>
  <c r="E21" i="192"/>
  <c r="E17" i="192"/>
  <c r="E44" i="196"/>
  <c r="E8" i="196"/>
  <c r="E11" i="196"/>
  <c r="E13" i="196"/>
  <c r="E9" i="196"/>
  <c r="E7" i="196"/>
  <c r="E24" i="196"/>
  <c r="E22" i="222"/>
  <c r="E24" i="222"/>
  <c r="E26" i="196"/>
  <c r="E28" i="222"/>
  <c r="E25" i="226"/>
  <c r="E12" i="196"/>
  <c r="E5" i="196"/>
  <c r="E44" i="194"/>
  <c r="E13" i="194"/>
  <c r="E11" i="194"/>
  <c r="E12" i="194"/>
  <c r="E7" i="194"/>
  <c r="E37" i="196"/>
  <c r="E33" i="196"/>
  <c r="E44" i="222"/>
  <c r="E11" i="222"/>
  <c r="E13" i="222"/>
  <c r="E12" i="222"/>
  <c r="E8" i="222"/>
  <c r="E3" i="196"/>
  <c r="E19" i="196"/>
  <c r="E38" i="222"/>
  <c r="E9" i="222"/>
  <c r="E8" i="226"/>
  <c r="E13" i="226"/>
  <c r="E11" i="226"/>
  <c r="E9" i="221"/>
  <c r="E13" i="221"/>
  <c r="E7" i="221"/>
  <c r="D35" i="268"/>
  <c r="E8" i="207"/>
  <c r="E12" i="207"/>
  <c r="E9" i="207"/>
  <c r="E13" i="214"/>
  <c r="E11" i="214"/>
  <c r="E11" i="224"/>
  <c r="E8" i="224"/>
  <c r="D28" i="268"/>
  <c r="E9" i="214"/>
  <c r="E30" i="222"/>
  <c r="E30" i="226"/>
  <c r="E35" i="214"/>
  <c r="E35" i="221"/>
  <c r="E35" i="207"/>
  <c r="E34" i="224"/>
  <c r="E39" i="196"/>
  <c r="E39" i="195"/>
  <c r="E3" i="232"/>
  <c r="E10" i="200"/>
  <c r="E14" i="212"/>
  <c r="E18" i="202"/>
  <c r="E18" i="224"/>
  <c r="E22" i="196"/>
  <c r="E23" i="224"/>
  <c r="E22" i="212"/>
  <c r="E25" i="212"/>
  <c r="E25" i="200"/>
  <c r="E27" i="196"/>
  <c r="E27" i="200"/>
  <c r="E27" i="223"/>
  <c r="E35" i="195"/>
  <c r="E29" i="194"/>
  <c r="E34" i="223"/>
  <c r="E30" i="207"/>
  <c r="E35" i="224"/>
  <c r="E34" i="214"/>
  <c r="E25" i="209"/>
  <c r="E21" i="212"/>
  <c r="E21" i="230"/>
  <c r="E21" i="232"/>
  <c r="E20" i="207"/>
  <c r="E20" i="221"/>
  <c r="E17" i="226"/>
  <c r="E16" i="194"/>
  <c r="E16" i="202"/>
  <c r="E16" i="218"/>
  <c r="E15" i="195"/>
  <c r="E15" i="228"/>
  <c r="E13" i="232"/>
  <c r="E12" i="202"/>
  <c r="E12" i="218"/>
  <c r="E9" i="200"/>
  <c r="E8" i="230"/>
  <c r="E5" i="195"/>
  <c r="E4" i="200"/>
  <c r="E4" i="216"/>
  <c r="E4" i="222"/>
  <c r="E4" i="223"/>
  <c r="E21" i="224"/>
  <c r="E20" i="196"/>
  <c r="E20" i="209"/>
  <c r="E20" i="227"/>
  <c r="E17" i="195"/>
  <c r="E17" i="224"/>
  <c r="E16" i="196"/>
  <c r="E16" i="209"/>
  <c r="E15" i="212"/>
  <c r="E15" i="230"/>
  <c r="E15" i="232"/>
  <c r="E12" i="216"/>
  <c r="E9" i="211"/>
  <c r="E34" i="204"/>
  <c r="E39" i="226"/>
  <c r="E10" i="222"/>
  <c r="E18" i="222"/>
  <c r="E21" i="226"/>
  <c r="E20" i="194"/>
  <c r="E16" i="207"/>
  <c r="E16" i="221"/>
  <c r="E15" i="214"/>
  <c r="E15" i="224"/>
  <c r="E5" i="214"/>
  <c r="E5" i="224"/>
  <c r="E4" i="196"/>
  <c r="E44" i="232"/>
  <c r="E7" i="232"/>
  <c r="E21" i="214"/>
  <c r="E20" i="216"/>
  <c r="E20" i="222"/>
  <c r="E17" i="214"/>
  <c r="E16" i="216"/>
  <c r="E16" i="222"/>
  <c r="E15" i="226"/>
  <c r="E5" i="226"/>
  <c r="E4" i="194"/>
  <c r="E37" i="194"/>
  <c r="E36" i="224"/>
  <c r="E31" i="196"/>
  <c r="E21" i="194"/>
  <c r="E15" i="196"/>
  <c r="E44" i="230"/>
  <c r="E9" i="230"/>
  <c r="E12" i="230"/>
  <c r="E9" i="212"/>
  <c r="E44" i="202"/>
  <c r="E8" i="202"/>
  <c r="E32" i="222"/>
  <c r="E44" i="209"/>
  <c r="E11" i="209"/>
  <c r="E21" i="222"/>
  <c r="E17" i="222"/>
  <c r="E44" i="195"/>
  <c r="E7" i="195"/>
  <c r="E12" i="195"/>
  <c r="E8" i="195"/>
  <c r="E44" i="200"/>
  <c r="E8" i="200"/>
  <c r="E7" i="200"/>
  <c r="E12" i="200"/>
  <c r="E44" i="223"/>
  <c r="E13" i="223"/>
  <c r="E42" i="226"/>
  <c r="E42" i="200"/>
  <c r="E42" i="216"/>
  <c r="E42" i="223"/>
  <c r="E3" i="222"/>
  <c r="E3" i="221"/>
  <c r="E6" i="226"/>
  <c r="E6" i="194"/>
  <c r="E6" i="221"/>
  <c r="E6" i="195"/>
  <c r="E6" i="224"/>
  <c r="E6" i="222"/>
  <c r="E10" i="209"/>
  <c r="E10" i="207"/>
  <c r="E10" i="232"/>
  <c r="E10" i="195"/>
  <c r="E14" i="222"/>
  <c r="E14" i="221"/>
  <c r="E18" i="195"/>
  <c r="E19" i="202"/>
  <c r="E18" i="214"/>
  <c r="E19" i="207"/>
  <c r="E18" i="223"/>
  <c r="E18" i="196"/>
  <c r="E18" i="209"/>
  <c r="E19" i="209"/>
  <c r="E25" i="194"/>
  <c r="E22" i="202"/>
  <c r="E25" i="207"/>
  <c r="E23" i="221"/>
  <c r="E24" i="212"/>
  <c r="E24" i="230"/>
  <c r="E23" i="226"/>
  <c r="E24" i="232"/>
  <c r="E28" i="195"/>
  <c r="E27" i="214"/>
  <c r="E27" i="224"/>
  <c r="E29" i="196"/>
  <c r="E29" i="200"/>
  <c r="E27" i="209"/>
  <c r="E27" i="216"/>
  <c r="E27" i="222"/>
  <c r="E29" i="223"/>
  <c r="E29" i="222"/>
  <c r="E26" i="212"/>
  <c r="E28" i="230"/>
  <c r="E27" i="226"/>
  <c r="E26" i="232"/>
  <c r="E26" i="214"/>
  <c r="E30" i="200"/>
  <c r="E35" i="200"/>
  <c r="E35" i="209"/>
  <c r="E34" i="216"/>
  <c r="E34" i="226"/>
  <c r="E34" i="232"/>
  <c r="E34" i="221"/>
  <c r="E39" i="194"/>
  <c r="E40" i="195"/>
  <c r="E42" i="195"/>
  <c r="E42" i="214"/>
  <c r="E3" i="226"/>
  <c r="E10" i="223"/>
  <c r="E14" i="195"/>
  <c r="E22" i="230"/>
  <c r="E22" i="224"/>
  <c r="E24" i="195"/>
  <c r="E25" i="230"/>
  <c r="E24" i="207"/>
  <c r="E25" i="232"/>
  <c r="E27" i="195"/>
  <c r="E27" i="232"/>
  <c r="E29" i="221"/>
  <c r="E35" i="194"/>
  <c r="E39" i="232"/>
  <c r="E39" i="221"/>
  <c r="E23" i="207"/>
  <c r="E42" i="224"/>
  <c r="E34" i="209"/>
  <c r="E23" i="194"/>
  <c r="E24" i="226"/>
  <c r="E38" i="196"/>
  <c r="E38" i="209"/>
  <c r="E37" i="212"/>
  <c r="E37" i="230"/>
  <c r="E37" i="232"/>
  <c r="E36" i="207"/>
  <c r="E32" i="194"/>
  <c r="E32" i="202"/>
  <c r="E31" i="195"/>
  <c r="E13" i="212"/>
  <c r="E9" i="209"/>
  <c r="E9" i="223"/>
  <c r="E38" i="194"/>
  <c r="E37" i="224"/>
  <c r="E36" i="196"/>
  <c r="E36" i="209"/>
  <c r="E36" i="227"/>
  <c r="E33" i="195"/>
  <c r="E33" i="224"/>
  <c r="E32" i="196"/>
  <c r="E32" i="209"/>
  <c r="E32" i="227"/>
  <c r="E12" i="209"/>
  <c r="E12" i="223"/>
  <c r="E11" i="232"/>
  <c r="E7" i="216"/>
  <c r="E7" i="223"/>
  <c r="E7" i="212"/>
  <c r="E9" i="189"/>
  <c r="E11" i="189"/>
  <c r="E7" i="234"/>
  <c r="E11" i="234"/>
  <c r="E11" i="200"/>
  <c r="E11" i="223"/>
  <c r="E8" i="223"/>
  <c r="E31" i="189"/>
  <c r="E5" i="212"/>
  <c r="E5" i="230"/>
  <c r="E4" i="207"/>
  <c r="E36" i="222"/>
  <c r="E32" i="200"/>
  <c r="E32" i="223"/>
  <c r="E21" i="196"/>
  <c r="E21" i="209"/>
  <c r="E20" i="212"/>
  <c r="E20" i="230"/>
  <c r="E17" i="196"/>
  <c r="E17" i="209"/>
  <c r="E16" i="212"/>
  <c r="E16" i="230"/>
  <c r="E5" i="194"/>
  <c r="E5" i="202"/>
  <c r="E5" i="207"/>
  <c r="E5" i="229"/>
  <c r="E4" i="195"/>
  <c r="E4" i="206"/>
  <c r="E4" i="224"/>
  <c r="E38" i="201"/>
  <c r="E38" i="212"/>
  <c r="E38" i="230"/>
  <c r="E38" i="232"/>
  <c r="E37" i="198"/>
  <c r="E37" i="207"/>
  <c r="E37" i="221"/>
  <c r="E36" i="191"/>
  <c r="E36" i="214"/>
  <c r="E36" i="219"/>
  <c r="E36" i="228"/>
  <c r="E33" i="194"/>
  <c r="E33" i="202"/>
  <c r="E33" i="211"/>
  <c r="E33" i="218"/>
  <c r="E33" i="229"/>
  <c r="E33" i="237"/>
  <c r="E32" i="195"/>
  <c r="E32" i="219"/>
  <c r="E32" i="228"/>
  <c r="E31" i="200"/>
  <c r="E31" i="216"/>
  <c r="E31" i="222"/>
  <c r="E31" i="223"/>
  <c r="E21" i="198"/>
  <c r="E21" i="207"/>
  <c r="E21" i="221"/>
  <c r="E20" i="191"/>
  <c r="E20" i="214"/>
  <c r="E20" i="219"/>
  <c r="E20" i="228"/>
  <c r="E17" i="194"/>
  <c r="E17" i="202"/>
  <c r="E17" i="211"/>
  <c r="E17" i="218"/>
  <c r="E17" i="229"/>
  <c r="E17" i="237"/>
  <c r="E16" i="195"/>
  <c r="E16" i="203"/>
  <c r="E16" i="219"/>
  <c r="E16" i="228"/>
  <c r="E15" i="200"/>
  <c r="E15" i="216"/>
  <c r="E15" i="222"/>
  <c r="E15" i="223"/>
  <c r="E5" i="200"/>
  <c r="E5" i="222"/>
  <c r="E5" i="223"/>
  <c r="E4" i="189"/>
  <c r="E4" i="197"/>
  <c r="E4" i="208"/>
  <c r="E4" i="220"/>
  <c r="E4" i="234"/>
  <c r="E38" i="195"/>
  <c r="E37" i="200"/>
  <c r="E37" i="222"/>
  <c r="E37" i="223"/>
  <c r="E36" i="197"/>
  <c r="E36" i="220"/>
  <c r="E33" i="200"/>
  <c r="E33" i="222"/>
  <c r="E33" i="223"/>
  <c r="E32" i="212"/>
  <c r="E32" i="230"/>
  <c r="E9" i="203"/>
  <c r="E5" i="221"/>
  <c r="E4" i="191"/>
  <c r="E4" i="214"/>
  <c r="E4" i="228"/>
  <c r="E44" i="193"/>
  <c r="E12" i="193"/>
  <c r="E9" i="193"/>
  <c r="E8" i="193"/>
  <c r="E7" i="193"/>
  <c r="E11" i="193"/>
  <c r="E44" i="217"/>
  <c r="E9" i="217"/>
  <c r="E7" i="217"/>
  <c r="E12" i="217"/>
  <c r="E13" i="217"/>
  <c r="E11" i="217"/>
  <c r="E44" i="229"/>
  <c r="E13" i="229"/>
  <c r="E8" i="229"/>
  <c r="E12" i="229"/>
  <c r="E11" i="229"/>
  <c r="E7" i="229"/>
  <c r="E21" i="193"/>
  <c r="E21" i="217"/>
  <c r="E16" i="229"/>
  <c r="E8" i="217"/>
  <c r="E44" i="228"/>
  <c r="E7" i="228"/>
  <c r="E9" i="228"/>
  <c r="E13" i="228"/>
  <c r="E8" i="228"/>
  <c r="E12" i="228"/>
  <c r="E21" i="228"/>
  <c r="E17" i="228"/>
  <c r="E44" i="218"/>
  <c r="E8" i="218"/>
  <c r="E9" i="218"/>
  <c r="E7" i="218"/>
  <c r="E9" i="229"/>
  <c r="E4" i="218"/>
  <c r="E4" i="229"/>
  <c r="E44" i="206"/>
  <c r="E12" i="206"/>
  <c r="E7" i="206"/>
  <c r="E11" i="206"/>
  <c r="E13" i="206"/>
  <c r="E9" i="206"/>
  <c r="E22" i="217"/>
  <c r="E26" i="193"/>
  <c r="E28" i="217"/>
  <c r="E35" i="193"/>
  <c r="E14" i="217"/>
  <c r="E36" i="229"/>
  <c r="E33" i="193"/>
  <c r="E33" i="217"/>
  <c r="E44" i="204"/>
  <c r="E8" i="204"/>
  <c r="E7" i="204"/>
  <c r="E11" i="204"/>
  <c r="E12" i="204"/>
  <c r="E13" i="193"/>
  <c r="E44" i="201"/>
  <c r="E11" i="201"/>
  <c r="E9" i="201"/>
  <c r="E12" i="201"/>
  <c r="E13" i="201"/>
  <c r="C44" i="233"/>
  <c r="D44" i="233" s="1"/>
  <c r="E44" i="233" s="1"/>
  <c r="E13" i="218"/>
  <c r="E38" i="229"/>
  <c r="E44" i="198"/>
  <c r="E13" i="198"/>
  <c r="E9" i="198"/>
  <c r="E44" i="191"/>
  <c r="E7" i="191"/>
  <c r="E42" i="193"/>
  <c r="D43" i="210"/>
  <c r="E42" i="218"/>
  <c r="E3" i="204"/>
  <c r="E3" i="206"/>
  <c r="E3" i="229"/>
  <c r="E6" i="201"/>
  <c r="E6" i="217"/>
  <c r="E6" i="198"/>
  <c r="E6" i="229"/>
  <c r="E10" i="205"/>
  <c r="E10" i="206"/>
  <c r="E14" i="206"/>
  <c r="E14" i="191"/>
  <c r="E14" i="229"/>
  <c r="E18" i="204"/>
  <c r="E19" i="193"/>
  <c r="E24" i="191"/>
  <c r="E25" i="206"/>
  <c r="E22" i="219"/>
  <c r="E25" i="228"/>
  <c r="E25" i="219"/>
  <c r="E22" i="198"/>
  <c r="E23" i="218"/>
  <c r="E22" i="229"/>
  <c r="E22" i="237"/>
  <c r="E23" i="201"/>
  <c r="E23" i="217"/>
  <c r="E29" i="204"/>
  <c r="E27" i="193"/>
  <c r="E27" i="201"/>
  <c r="E27" i="205"/>
  <c r="E29" i="217"/>
  <c r="E28" i="198"/>
  <c r="E26" i="218"/>
  <c r="E28" i="229"/>
  <c r="E26" i="237"/>
  <c r="E30" i="205"/>
  <c r="E30" i="218"/>
  <c r="E34" i="201"/>
  <c r="E34" i="237"/>
  <c r="E34" i="229"/>
  <c r="E35" i="217"/>
  <c r="E39" i="237"/>
  <c r="E39" i="204"/>
  <c r="E3" i="201"/>
  <c r="E14" i="201"/>
  <c r="E14" i="219"/>
  <c r="E18" i="206"/>
  <c r="E22" i="204"/>
  <c r="E23" i="229"/>
  <c r="E24" i="198"/>
  <c r="E25" i="193"/>
  <c r="E25" i="218"/>
  <c r="E29" i="193"/>
  <c r="E30" i="198"/>
  <c r="E34" i="193"/>
  <c r="E35" i="219"/>
  <c r="E39" i="205"/>
  <c r="E34" i="206"/>
  <c r="E28" i="191"/>
  <c r="E29" i="198"/>
  <c r="E3" i="193"/>
  <c r="E35" i="218"/>
  <c r="E3" i="205"/>
  <c r="D18" i="268"/>
  <c r="D26" i="268"/>
  <c r="E38" i="204"/>
  <c r="E37" i="193"/>
  <c r="E37" i="201"/>
  <c r="E37" i="217"/>
  <c r="E36" i="198"/>
  <c r="E36" i="221"/>
  <c r="E33" i="205"/>
  <c r="E33" i="226"/>
  <c r="E32" i="218"/>
  <c r="E32" i="229"/>
  <c r="E32" i="237"/>
  <c r="E31" i="219"/>
  <c r="E31" i="228"/>
  <c r="E44" i="227"/>
  <c r="E11" i="227"/>
  <c r="E12" i="198"/>
  <c r="E9" i="216"/>
  <c r="E5" i="191"/>
  <c r="E5" i="206"/>
  <c r="E4" i="204"/>
  <c r="E4" i="227"/>
  <c r="E38" i="218"/>
  <c r="E38" i="237"/>
  <c r="E37" i="231"/>
  <c r="E36" i="204"/>
  <c r="E33" i="203"/>
  <c r="E33" i="231"/>
  <c r="E32" i="204"/>
  <c r="E31" i="226"/>
  <c r="E44" i="207"/>
  <c r="E11" i="207"/>
  <c r="E13" i="207"/>
  <c r="E12" i="227"/>
  <c r="E8" i="191"/>
  <c r="E44" i="214"/>
  <c r="E7" i="214"/>
  <c r="E44" i="224"/>
  <c r="E12" i="224"/>
  <c r="E7" i="224"/>
  <c r="E15" i="221"/>
  <c r="E12" i="232"/>
  <c r="E9" i="191"/>
  <c r="E9" i="224"/>
  <c r="E44" i="189"/>
  <c r="E7" i="189"/>
  <c r="E44" i="208"/>
  <c r="E9" i="208"/>
  <c r="E44" i="234"/>
  <c r="E12" i="234"/>
  <c r="E13" i="215"/>
  <c r="E12" i="191"/>
  <c r="E12" i="214"/>
  <c r="E11" i="188"/>
  <c r="E8" i="198"/>
  <c r="E7" i="203"/>
  <c r="E44" i="190"/>
  <c r="E8" i="190"/>
  <c r="E44" i="225"/>
  <c r="E13" i="225"/>
  <c r="E38" i="198"/>
  <c r="E38" i="207"/>
  <c r="E38" i="225"/>
  <c r="E37" i="228"/>
  <c r="E33" i="191"/>
  <c r="E33" i="214"/>
  <c r="E33" i="219"/>
  <c r="E32" i="216"/>
  <c r="E31" i="201"/>
  <c r="E31" i="217"/>
  <c r="E31" i="232"/>
  <c r="E21" i="188"/>
  <c r="E21" i="204"/>
  <c r="E21" i="227"/>
  <c r="E20" i="193"/>
  <c r="E20" i="201"/>
  <c r="E20" i="217"/>
  <c r="E20" i="232"/>
  <c r="E17" i="188"/>
  <c r="E17" i="204"/>
  <c r="E17" i="227"/>
  <c r="E16" i="193"/>
  <c r="E16" i="201"/>
  <c r="E16" i="217"/>
  <c r="E16" i="232"/>
  <c r="E15" i="190"/>
  <c r="E15" i="198"/>
  <c r="E15" i="215"/>
  <c r="E15" i="207"/>
  <c r="E15" i="229"/>
  <c r="E15" i="237"/>
  <c r="E7" i="208"/>
  <c r="E5" i="228"/>
  <c r="E44" i="205"/>
  <c r="E12" i="205"/>
  <c r="E37" i="206"/>
  <c r="E31" i="205"/>
  <c r="E44" i="219"/>
  <c r="E9" i="219"/>
  <c r="E12" i="219"/>
  <c r="E42" i="229"/>
  <c r="E3" i="219"/>
  <c r="E6" i="237"/>
  <c r="E6" i="228"/>
  <c r="E10" i="201"/>
  <c r="E10" i="217"/>
  <c r="E10" i="228"/>
  <c r="E19" i="218"/>
  <c r="E18" i="228"/>
  <c r="E19" i="237"/>
  <c r="E18" i="191"/>
  <c r="E19" i="198"/>
  <c r="E19" i="205"/>
  <c r="E25" i="198"/>
  <c r="E22" i="218"/>
  <c r="E25" i="229"/>
  <c r="E25" i="237"/>
  <c r="E24" i="193"/>
  <c r="E25" i="201"/>
  <c r="E22" i="205"/>
  <c r="E25" i="217"/>
  <c r="E22" i="201"/>
  <c r="E29" i="191"/>
  <c r="E26" i="206"/>
  <c r="E28" i="219"/>
  <c r="E28" i="228"/>
  <c r="E26" i="204"/>
  <c r="E28" i="193"/>
  <c r="E28" i="201"/>
  <c r="E28" i="205"/>
  <c r="E26" i="217"/>
  <c r="E30" i="219"/>
  <c r="E30" i="204"/>
  <c r="E30" i="217"/>
  <c r="E30" i="228"/>
  <c r="E30" i="237"/>
  <c r="E35" i="191"/>
  <c r="E34" i="198"/>
  <c r="E34" i="218"/>
  <c r="E39" i="198"/>
  <c r="E39" i="218"/>
  <c r="E10" i="218"/>
  <c r="E10" i="237"/>
  <c r="E23" i="198"/>
  <c r="E23" i="191"/>
  <c r="E23" i="206"/>
  <c r="E24" i="218"/>
  <c r="E24" i="237"/>
  <c r="E24" i="205"/>
  <c r="E29" i="206"/>
  <c r="E30" i="193"/>
  <c r="E34" i="191"/>
  <c r="E35" i="204"/>
  <c r="E39" i="217"/>
  <c r="E14" i="193"/>
  <c r="E19" i="219"/>
  <c r="E19" i="217"/>
  <c r="E3" i="217"/>
  <c r="E27" i="228"/>
  <c r="E18" i="218"/>
  <c r="E21" i="205"/>
  <c r="E20" i="218"/>
  <c r="E20" i="229"/>
  <c r="E20" i="237"/>
  <c r="E17" i="193"/>
  <c r="E17" i="201"/>
  <c r="E17" i="217"/>
  <c r="E16" i="198"/>
  <c r="E15" i="191"/>
  <c r="E15" i="206"/>
  <c r="E44" i="216"/>
  <c r="E11" i="216"/>
  <c r="E44" i="226"/>
  <c r="E12" i="226"/>
  <c r="E7" i="226"/>
  <c r="E9" i="226"/>
  <c r="E44" i="221"/>
  <c r="E8" i="221"/>
  <c r="E11" i="221"/>
  <c r="E21" i="191"/>
  <c r="E21" i="206"/>
  <c r="E20" i="204"/>
  <c r="E17" i="206"/>
  <c r="E16" i="204"/>
  <c r="E16" i="227"/>
  <c r="E15" i="193"/>
  <c r="E15" i="201"/>
  <c r="E15" i="217"/>
  <c r="E44" i="211"/>
  <c r="E13" i="211"/>
  <c r="E8" i="211"/>
  <c r="E13" i="191"/>
  <c r="E11" i="205"/>
  <c r="E9" i="237"/>
  <c r="E5" i="193"/>
  <c r="E5" i="201"/>
  <c r="E5" i="217"/>
  <c r="E5" i="232"/>
  <c r="E4" i="198"/>
  <c r="E4" i="221"/>
  <c r="E13" i="216"/>
  <c r="E11" i="237"/>
  <c r="E9" i="231"/>
  <c r="E5" i="198"/>
  <c r="E5" i="211"/>
  <c r="E5" i="218"/>
  <c r="E4" i="203"/>
  <c r="E4" i="231"/>
  <c r="E38" i="205"/>
  <c r="E38" i="226"/>
  <c r="E37" i="211"/>
  <c r="E37" i="218"/>
  <c r="E37" i="229"/>
  <c r="E37" i="237"/>
  <c r="E36" i="203"/>
  <c r="E36" i="206"/>
  <c r="E36" i="231"/>
  <c r="E33" i="198"/>
  <c r="E13" i="237"/>
  <c r="E12" i="203"/>
  <c r="E5" i="216"/>
  <c r="E4" i="205"/>
  <c r="E4" i="226"/>
  <c r="E44" i="215"/>
  <c r="E8" i="215"/>
  <c r="E40" i="234"/>
  <c r="E38" i="203"/>
  <c r="E38" i="219"/>
  <c r="E38" i="228"/>
  <c r="E37" i="216"/>
  <c r="E36" i="189"/>
  <c r="E36" i="205"/>
  <c r="E36" i="208"/>
  <c r="E36" i="226"/>
  <c r="E36" i="234"/>
  <c r="E33" i="216"/>
  <c r="E32" i="189"/>
  <c r="E32" i="201"/>
  <c r="E32" i="217"/>
  <c r="E32" i="232"/>
  <c r="E31" i="190"/>
  <c r="E31" i="198"/>
  <c r="E31" i="215"/>
  <c r="E31" i="207"/>
  <c r="E31" i="221"/>
  <c r="E31" i="225"/>
  <c r="E13" i="227"/>
  <c r="E11" i="198"/>
  <c r="E8" i="188"/>
  <c r="E7" i="205"/>
  <c r="E33" i="215"/>
  <c r="E33" i="207"/>
  <c r="E33" i="221"/>
  <c r="E33" i="225"/>
  <c r="E32" i="191"/>
  <c r="E32" i="214"/>
  <c r="E32" i="206"/>
  <c r="E32" i="231"/>
  <c r="E32" i="224"/>
  <c r="E31" i="188"/>
  <c r="E31" i="204"/>
  <c r="E31" i="227"/>
  <c r="E21" i="211"/>
  <c r="E21" i="218"/>
  <c r="E21" i="229"/>
  <c r="E21" i="237"/>
  <c r="E20" i="203"/>
  <c r="E20" i="206"/>
  <c r="E20" i="231"/>
  <c r="E20" i="224"/>
  <c r="E17" i="190"/>
  <c r="E17" i="198"/>
  <c r="E17" i="215"/>
  <c r="E17" i="207"/>
  <c r="E17" i="221"/>
  <c r="E17" i="225"/>
  <c r="E16" i="191"/>
  <c r="E16" i="214"/>
  <c r="E16" i="206"/>
  <c r="E16" i="231"/>
  <c r="E16" i="224"/>
  <c r="E15" i="188"/>
  <c r="E15" i="204"/>
  <c r="E15" i="227"/>
  <c r="E9" i="197"/>
  <c r="E8" i="194"/>
  <c r="E38" i="215"/>
  <c r="E38" i="221"/>
  <c r="E37" i="219"/>
  <c r="E36" i="216"/>
  <c r="E33" i="206"/>
  <c r="E33" i="228"/>
  <c r="E31" i="193"/>
  <c r="E31" i="212"/>
  <c r="E31" i="230"/>
  <c r="E31" i="234"/>
  <c r="E21" i="216"/>
  <c r="E20" i="189"/>
  <c r="E20" i="197"/>
  <c r="E20" i="205"/>
  <c r="E20" i="208"/>
  <c r="E20" i="220"/>
  <c r="E20" i="226"/>
  <c r="E20" i="234"/>
  <c r="E17" i="216"/>
  <c r="E16" i="189"/>
  <c r="E16" i="197"/>
  <c r="E16" i="205"/>
  <c r="E16" i="208"/>
  <c r="E16" i="220"/>
  <c r="E16" i="226"/>
  <c r="E16" i="234"/>
  <c r="E15" i="194"/>
  <c r="E15" i="202"/>
  <c r="E15" i="211"/>
  <c r="E15" i="218"/>
  <c r="E15" i="225"/>
  <c r="E8" i="209"/>
  <c r="E7" i="197"/>
  <c r="E5" i="188"/>
  <c r="E5" i="204"/>
  <c r="E5" i="227"/>
  <c r="E4" i="193"/>
  <c r="E4" i="201"/>
  <c r="E4" i="217"/>
  <c r="E4" i="232"/>
  <c r="E38" i="191"/>
  <c r="E38" i="214"/>
  <c r="E38" i="206"/>
  <c r="E38" i="231"/>
  <c r="E38" i="224"/>
  <c r="E37" i="188"/>
  <c r="E37" i="204"/>
  <c r="E37" i="227"/>
  <c r="E36" i="193"/>
  <c r="E36" i="201"/>
  <c r="E36" i="212"/>
  <c r="E36" i="217"/>
  <c r="E36" i="230"/>
  <c r="E36" i="232"/>
  <c r="E33" i="188"/>
  <c r="E33" i="204"/>
  <c r="E33" i="227"/>
  <c r="E32" i="193"/>
  <c r="E32" i="205"/>
  <c r="E32" i="208"/>
  <c r="E32" i="220"/>
  <c r="E32" i="226"/>
  <c r="E32" i="234"/>
  <c r="E31" i="194"/>
  <c r="E31" i="202"/>
  <c r="E31" i="211"/>
  <c r="E31" i="218"/>
  <c r="E31" i="229"/>
  <c r="E31" i="237"/>
  <c r="E7" i="220"/>
  <c r="E5" i="215"/>
  <c r="E5" i="237"/>
  <c r="E4" i="219"/>
  <c r="D43" i="202"/>
  <c r="E43" i="202" s="1"/>
  <c r="E41" i="202"/>
  <c r="D43" i="219"/>
  <c r="E43" i="219" s="1"/>
  <c r="E41" i="219"/>
  <c r="D43" i="205"/>
  <c r="E43" i="205" s="1"/>
  <c r="E41" i="205"/>
  <c r="D43" i="231"/>
  <c r="E43" i="231" s="1"/>
  <c r="E41" i="231"/>
  <c r="D4" i="268"/>
  <c r="D9" i="268"/>
  <c r="D5" i="268"/>
  <c r="E41" i="188"/>
  <c r="D43" i="188"/>
  <c r="E43" i="188" s="1"/>
  <c r="D43" i="207"/>
  <c r="E43" i="207" s="1"/>
  <c r="E41" i="207"/>
  <c r="D43" i="225"/>
  <c r="E43" i="225" s="1"/>
  <c r="E41" i="225"/>
  <c r="D43" i="201"/>
  <c r="E43" i="201" s="1"/>
  <c r="E41" i="201"/>
  <c r="D43" i="217"/>
  <c r="E43" i="217" s="1"/>
  <c r="E41" i="217"/>
  <c r="D43" i="232"/>
  <c r="E43" i="232" s="1"/>
  <c r="E41" i="232"/>
  <c r="D43" i="195"/>
  <c r="E43" i="195" s="1"/>
  <c r="E41" i="195"/>
  <c r="D3" i="268"/>
  <c r="D14" i="268"/>
  <c r="D17" i="268"/>
  <c r="D21" i="268"/>
  <c r="D30" i="268"/>
  <c r="D31" i="268"/>
  <c r="D36" i="268"/>
  <c r="D37" i="268"/>
  <c r="D43" i="200"/>
  <c r="E43" i="200" s="1"/>
  <c r="E41" i="200"/>
  <c r="D43" i="235"/>
  <c r="E43" i="235" s="1"/>
  <c r="E41" i="235"/>
  <c r="D12" i="268"/>
  <c r="D43" i="218"/>
  <c r="E43" i="218" s="1"/>
  <c r="E41" i="218"/>
  <c r="D41" i="268"/>
  <c r="D43" i="268" s="1"/>
  <c r="D43" i="236"/>
  <c r="E43" i="236" s="1"/>
  <c r="E41" i="236"/>
  <c r="D43" i="220"/>
  <c r="E43" i="220" s="1"/>
  <c r="E41" i="220"/>
  <c r="D24" i="268"/>
  <c r="D46" i="268"/>
  <c r="D15" i="268"/>
  <c r="D32" i="268"/>
  <c r="D43" i="227"/>
  <c r="E43" i="227" s="1"/>
  <c r="E41" i="227"/>
  <c r="D43" i="198"/>
  <c r="E43" i="198" s="1"/>
  <c r="E41" i="198"/>
  <c r="D43" i="228"/>
  <c r="E43" i="228" s="1"/>
  <c r="E41" i="228"/>
  <c r="D43" i="194"/>
  <c r="E43" i="194" s="1"/>
  <c r="E41" i="194"/>
  <c r="E41" i="211"/>
  <c r="D43" i="211"/>
  <c r="E43" i="211" s="1"/>
  <c r="D43" i="229"/>
  <c r="E43" i="229" s="1"/>
  <c r="E41" i="229"/>
  <c r="D43" i="224"/>
  <c r="E43" i="224" s="1"/>
  <c r="E41" i="224"/>
  <c r="D43" i="192"/>
  <c r="E43" i="192" s="1"/>
  <c r="E42" i="192"/>
  <c r="D43" i="197"/>
  <c r="E43" i="197" s="1"/>
  <c r="E41" i="197"/>
  <c r="D43" i="208"/>
  <c r="E43" i="208" s="1"/>
  <c r="E41" i="208"/>
  <c r="D43" i="226"/>
  <c r="E43" i="226" s="1"/>
  <c r="E41" i="226"/>
  <c r="D43" i="199"/>
  <c r="E43" i="199" s="1"/>
  <c r="E41" i="199"/>
  <c r="D6" i="268"/>
  <c r="D7" i="268"/>
  <c r="D11" i="268"/>
  <c r="D13" i="268"/>
  <c r="D16" i="268"/>
  <c r="D20" i="268"/>
  <c r="D25" i="268"/>
  <c r="D39" i="268"/>
  <c r="D43" i="204"/>
  <c r="E43" i="204" s="1"/>
  <c r="E41" i="204"/>
  <c r="D43" i="222"/>
  <c r="E43" i="222" s="1"/>
  <c r="E41" i="222"/>
  <c r="D43" i="213"/>
  <c r="E43" i="213" s="1"/>
  <c r="E41" i="213"/>
  <c r="D8" i="268"/>
  <c r="D33" i="268"/>
  <c r="D43" i="216"/>
  <c r="E43" i="216" s="1"/>
  <c r="E41" i="216"/>
  <c r="D38" i="268"/>
  <c r="D43" i="237"/>
  <c r="E43" i="237" s="1"/>
  <c r="E41" i="237"/>
  <c r="D43" i="189"/>
  <c r="E43" i="189" s="1"/>
  <c r="E41" i="189"/>
  <c r="D43" i="234"/>
  <c r="E43" i="234" s="1"/>
  <c r="E41" i="234"/>
  <c r="D43" i="214"/>
  <c r="E43" i="214" s="1"/>
  <c r="E41" i="214"/>
  <c r="D10" i="268"/>
  <c r="D43" i="196"/>
  <c r="E43" i="196" s="1"/>
  <c r="E41" i="196"/>
  <c r="D43" i="190"/>
  <c r="E43" i="190" s="1"/>
  <c r="E41" i="190"/>
  <c r="D43" i="215"/>
  <c r="E43" i="215" s="1"/>
  <c r="E41" i="215"/>
  <c r="D43" i="221"/>
  <c r="E43" i="221" s="1"/>
  <c r="E41" i="221"/>
  <c r="D43" i="203"/>
  <c r="E43" i="203" s="1"/>
  <c r="E41" i="203"/>
  <c r="D43" i="206"/>
  <c r="E43" i="206" s="1"/>
  <c r="E41" i="206"/>
  <c r="D43" i="193"/>
  <c r="E43" i="193" s="1"/>
  <c r="E41" i="193"/>
  <c r="D43" i="212"/>
  <c r="E43" i="212" s="1"/>
  <c r="E41" i="212"/>
  <c r="D43" i="238"/>
  <c r="E43" i="238" s="1"/>
  <c r="E42" i="238"/>
  <c r="D43" i="230"/>
  <c r="E43" i="230" s="1"/>
  <c r="E41" i="230"/>
  <c r="D19" i="268"/>
  <c r="D29" i="268"/>
  <c r="D43" i="209"/>
  <c r="E43" i="209" s="1"/>
  <c r="E41" i="209"/>
  <c r="D43" i="223"/>
  <c r="E43" i="223" s="1"/>
  <c r="E41" i="223"/>
  <c r="D43" i="191"/>
  <c r="E43" i="191" s="1"/>
  <c r="E42" i="191"/>
  <c r="C44" i="210"/>
  <c r="D44" i="210" s="1"/>
  <c r="E3" i="210" s="1"/>
  <c r="G4" i="176"/>
  <c r="C44" i="268"/>
  <c r="E45" i="176" s="1"/>
  <c r="G45" i="176" s="1"/>
  <c r="I34" i="176" s="1"/>
  <c r="I26" i="176" l="1"/>
  <c r="I17" i="176"/>
  <c r="I24" i="176"/>
  <c r="I5" i="176"/>
  <c r="I33" i="176"/>
  <c r="I6" i="176"/>
  <c r="I38" i="176"/>
  <c r="I40" i="176"/>
  <c r="I31" i="176"/>
  <c r="I25" i="176"/>
  <c r="I19" i="176"/>
  <c r="I15" i="176"/>
  <c r="I36" i="176"/>
  <c r="I20" i="176"/>
  <c r="I32" i="176"/>
  <c r="I41" i="176"/>
  <c r="I16" i="176"/>
  <c r="I27" i="176"/>
  <c r="I39" i="176"/>
  <c r="I42" i="176"/>
  <c r="I9" i="176"/>
  <c r="I8" i="176"/>
  <c r="I14" i="176"/>
  <c r="I43" i="176"/>
  <c r="I11" i="176"/>
  <c r="I12" i="176"/>
  <c r="I44" i="176"/>
  <c r="I45" i="176"/>
  <c r="I13" i="176"/>
  <c r="I10" i="176"/>
  <c r="C44" i="177"/>
  <c r="D44" i="177" s="1"/>
  <c r="E44" i="177" s="1"/>
  <c r="I7" i="176"/>
  <c r="I18" i="176"/>
  <c r="I35" i="176"/>
  <c r="I29" i="176"/>
  <c r="I23" i="176"/>
  <c r="I28" i="176"/>
  <c r="I30" i="176"/>
  <c r="I22" i="176"/>
  <c r="I21" i="176"/>
  <c r="I37" i="176"/>
  <c r="C3" i="177"/>
  <c r="I4" i="176"/>
  <c r="E10" i="233"/>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43" i="210"/>
  <c r="E29" i="210"/>
  <c r="E23" i="210"/>
  <c r="E28" i="210"/>
  <c r="E39" i="210"/>
  <c r="E44" i="210"/>
  <c r="E40" i="210"/>
  <c r="E13" i="210"/>
  <c r="E20" i="210"/>
  <c r="E11" i="210"/>
  <c r="E8" i="210"/>
  <c r="E9" i="210"/>
  <c r="E16" i="210"/>
  <c r="E18" i="210"/>
  <c r="E25" i="210"/>
  <c r="D44" i="268"/>
  <c r="E43" i="268" s="1"/>
  <c r="E20" i="268" l="1"/>
  <c r="E40" i="268"/>
  <c r="E24" i="268"/>
  <c r="E8" i="268"/>
  <c r="E36" i="268"/>
  <c r="E16" i="268"/>
  <c r="E25" i="268"/>
  <c r="E9" i="268"/>
  <c r="E26" i="268"/>
  <c r="E10" i="268"/>
  <c r="E39" i="268"/>
  <c r="E23" i="268"/>
  <c r="E7" i="268"/>
  <c r="E28" i="268"/>
  <c r="E4" i="268"/>
  <c r="E33" i="268"/>
  <c r="E17" i="268"/>
  <c r="E34" i="268"/>
  <c r="E18" i="268"/>
  <c r="E31" i="268"/>
  <c r="E15" i="268"/>
  <c r="E12" i="268"/>
  <c r="E21" i="268"/>
  <c r="E38" i="268"/>
  <c r="E6" i="268"/>
  <c r="E19" i="268"/>
  <c r="E42" i="268"/>
  <c r="E13" i="268"/>
  <c r="E30" i="268"/>
  <c r="E11" i="268"/>
  <c r="E44" i="268"/>
  <c r="E32" i="268"/>
  <c r="E37" i="268"/>
  <c r="E5" i="268"/>
  <c r="E22" i="268"/>
  <c r="E35" i="268"/>
  <c r="E3" i="268"/>
  <c r="E14" i="268"/>
  <c r="E27" i="268"/>
  <c r="E29" i="268"/>
  <c r="E41" i="268"/>
  <c r="D3" i="177" l="1"/>
  <c r="E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sharedStrings.xml><?xml version="1.0" encoding="utf-8"?>
<sst xmlns="http://schemas.openxmlformats.org/spreadsheetml/2006/main" count="3973" uniqueCount="375">
  <si>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</si>
  <si>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</si>
  <si>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</si>
  <si>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</si>
  <si>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</si>
  <si>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</si>
  <si>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</si>
  <si>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</si>
  <si>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</si>
  <si>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</si>
  <si>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</si>
  <si>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</si>
  <si>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</si>
  <si>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</si>
  <si>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</si>
  <si>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</si>
  <si>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</si>
  <si>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</si>
  <si>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</si>
  <si>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</si>
  <si>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</si>
  <si>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</si>
  <si>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</si>
  <si>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</si>
  <si>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</si>
  <si>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</si>
  <si>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</si>
  <si>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</si>
  <si>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</si>
  <si>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</si>
  <si>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</si>
  <si>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</si>
  <si>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</si>
  <si>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</si>
  <si>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</si>
  <si>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</si>
  <si>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</si>
  <si>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</si>
  <si>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</si>
  <si>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</si>
  <si>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</si>
  <si>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</si>
  <si>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</si>
  <si>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</si>
  <si>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</si>
  <si>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</si>
  <si>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</si>
  <si>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</si>
  <si>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</si>
  <si>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</si>
  <si>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</si>
  <si>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</si>
  <si>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</si>
  <si>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</si>
  <si>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</si>
  <si>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</si>
  <si>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</si>
  <si>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</si>
  <si>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</si>
  <si>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</si>
  <si>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</si>
  <si>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</si>
  <si>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</si>
  <si>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</si>
  <si>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</si>
  <si>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</si>
  <si>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</si>
  <si>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</si>
  <si>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</si>
  <si>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</si>
  <si>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</si>
  <si>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</si>
  <si>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</si>
  <si>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</si>
  <si>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</si>
  <si>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</si>
  <si>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</si>
  <si>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</si>
  <si>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</si>
  <si>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</si>
  <si>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</si>
  <si>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</si>
  <si>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FY 2015 Total MOE</t>
  </si>
  <si>
    <t>FY 2015</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</si>
  <si>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</si>
  <si>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</si>
  <si>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</si>
  <si>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</si>
  <si>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</si>
  <si>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</si>
  <si>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</si>
  <si>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</si>
  <si>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</si>
  <si>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</si>
  <si>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</si>
  <si>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</si>
  <si>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</si>
  <si>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</si>
  <si>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</si>
  <si>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</si>
  <si>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</si>
  <si>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</si>
  <si>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</si>
  <si>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</si>
  <si>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</si>
  <si>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</si>
  <si>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</si>
  <si>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</si>
  <si>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</si>
  <si>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</si>
  <si>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</si>
  <si>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</si>
  <si>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</si>
  <si>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</si>
  <si>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</si>
  <si>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</si>
  <si>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</si>
  <si>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</si>
  <si>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</si>
  <si>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</si>
  <si>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</si>
  <si>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</si>
  <si>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</si>
  <si>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</si>
  <si>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</si>
  <si>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</si>
  <si>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</si>
  <si>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</si>
  <si>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</si>
  <si>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</si>
  <si>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</si>
  <si>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</si>
  <si>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</si>
  <si>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</si>
  <si>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</si>
  <si>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</si>
  <si>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</si>
  <si>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</si>
  <si>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</si>
  <si>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</si>
  <si>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</si>
  <si>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</si>
  <si>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</si>
  <si>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</si>
  <si>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</si>
  <si>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</si>
  <si>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</si>
  <si>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</si>
  <si>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</si>
  <si>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</si>
  <si>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</si>
  <si>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</si>
  <si>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</si>
  <si>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</si>
  <si>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</si>
  <si>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</si>
  <si>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</si>
  <si>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</si>
  <si>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</si>
  <si>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</si>
  <si>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</si>
  <si>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</si>
  <si>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</si>
  <si>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</si>
  <si>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</si>
  <si>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</si>
  <si>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</si>
  <si>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</si>
  <si>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</si>
  <si>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</si>
  <si>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</si>
  <si>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</si>
  <si>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</si>
  <si>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</si>
  <si>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</si>
  <si>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</si>
  <si>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</si>
  <si>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</si>
  <si>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</si>
  <si>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</si>
  <si>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</si>
  <si>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</si>
  <si>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</si>
  <si>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</si>
  <si>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</si>
  <si>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</si>
  <si>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</si>
  <si>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</si>
  <si>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</si>
  <si>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</si>
  <si>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</si>
  <si>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</si>
  <si>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</si>
  <si>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</si>
  <si>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</si>
  <si>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</si>
  <si>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</si>
  <si>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</si>
  <si>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</si>
  <si>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</si>
  <si>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</si>
  <si>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</si>
  <si>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</si>
  <si>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</si>
  <si>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</si>
  <si>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</si>
  <si>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</si>
  <si>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</si>
  <si>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</si>
  <si>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</si>
  <si>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</si>
  <si>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</si>
  <si>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</si>
  <si>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</si>
  <si>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</si>
  <si>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</si>
  <si>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</si>
  <si>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</si>
  <si>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</si>
  <si>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</si>
  <si>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</si>
  <si>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</si>
  <si>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</si>
  <si>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</si>
  <si>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</si>
  <si>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</si>
  <si>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</si>
  <si>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</si>
  <si>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</si>
  <si>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</si>
  <si>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</si>
  <si>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</si>
  <si>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</si>
  <si>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</si>
  <si>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</si>
  <si>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</si>
  <si>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</si>
  <si>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</si>
  <si>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</si>
  <si>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</si>
  <si>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</si>
  <si>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</si>
  <si>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</si>
  <si>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</si>
  <si>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</si>
  <si>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</si>
  <si>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</si>
  <si>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</si>
  <si>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</si>
  <si>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</si>
  <si>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</si>
  <si>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</si>
  <si>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</si>
  <si>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</si>
  <si>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</si>
  <si>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</si>
  <si>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</si>
  <si>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</si>
  <si>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</si>
  <si>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</si>
  <si>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</si>
  <si>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</si>
  <si>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</si>
  <si>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</si>
  <si>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</si>
  <si>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</si>
  <si>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</si>
  <si>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</si>
  <si>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</si>
  <si>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</si>
  <si>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</si>
  <si>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</si>
  <si>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</si>
  <si>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</si>
  <si>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</si>
  <si>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</si>
  <si>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E.2.: Expenditures using State Family Assistance Grant (SFAG) Funds, FY 2016</t>
  </si>
  <si>
    <t>E.3.: Expenditures using MOE in TANF, FY 2016</t>
  </si>
  <si>
    <t>E.6.: Expenditures using Emergency Contingency Funds (ARRA), FY 2016</t>
  </si>
  <si>
    <t>E.5.: Expenditures using Contingency Funds, FY 2016</t>
  </si>
  <si>
    <t>E.4.: Expenditures using MOE in Separate State Programs, FY 2016</t>
  </si>
  <si>
    <t>FY 2016</t>
  </si>
  <si>
    <t>A.2.: Federal TANF and State MOE Expenditures by ACF-196 Spending Category:
 Comparisons between FY 2015 and FY 2016</t>
  </si>
  <si>
    <t>Maine: Federal TANF and State MOE Expenditures Summary by ACF-196 Spending Category, FY 2016</t>
  </si>
  <si>
    <t>Arizona: Federal TANF and State MOE Expenditures Summary by ACF-196 Spending Category, FY 2016</t>
  </si>
  <si>
    <t>A.1.: Federal TANF and State MOE Expenditures Summary by ACF-196 Spending Category, FY 2016</t>
  </si>
  <si>
    <t>FY 2016 Total MOE</t>
  </si>
  <si>
    <t>A.4.: Comparisons of MOE Spending between FY 2015 and FY 2016</t>
  </si>
  <si>
    <t>Change in Total MOE</t>
  </si>
  <si>
    <t>A.5.: Breakdown of Total Federal TANF Funds Available in FY 2016</t>
  </si>
  <si>
    <t>A.6.: Summary of Federal TANF Funds, FY 2016</t>
  </si>
  <si>
    <t>FY 2016
FEDERAL AWARDS</t>
  </si>
  <si>
    <t>FY 2016 Federal Awards + Carryover from Previous Fiscal Years</t>
  </si>
  <si>
    <t>B.: Total Federal TANF and State MOE Expenditures in FY 2016</t>
  </si>
  <si>
    <t>Wyoming: Federal TANF and State MOE Expenditures Summary by ACF-196 Spending Category, FY 2016</t>
  </si>
  <si>
    <t>Wisconsin: Federal TANF and State MOE Expenditures Summary by ACF-196 Spending Category, FY 2016</t>
  </si>
  <si>
    <t>West Virginia: Federal TANF and State MOE Expenditures Summary by ACF-196 Spending Category, FY 2016</t>
  </si>
  <si>
    <t>Washington: Federal TANF and State MOE Expenditures Summary by ACF-196 Spending Category, FY 2016</t>
  </si>
  <si>
    <t>Virginia: Federal TANF and State MOE Expenditures Summary by ACF-196 Spending Category, FY 2016</t>
  </si>
  <si>
    <t>Vermont: Federal TANF and State MOE Expenditures Summary by ACF-196 Spending Category, FY 2016</t>
  </si>
  <si>
    <t>Utah: Federal TANF and State MOE Expenditures Summary by ACF-196 Spending Category, FY 2016</t>
  </si>
  <si>
    <t>Texas: Federal TANF and State MOE Expenditures Summary by ACF-196 Spending Category, FY 2016</t>
  </si>
  <si>
    <t>Tennessee: Federal TANF and State MOE Expenditures Summary by ACF-196 Spending Category, FY 2016</t>
  </si>
  <si>
    <t>South Dakota: Federal TANF and State MOE Expenditures Summary by ACF-196 Spending Category, FY 2016</t>
  </si>
  <si>
    <t>South Carolina: Federal TANF and State MOE Expenditures Summary by ACF-196 Spending Category, FY 2016</t>
  </si>
  <si>
    <t>Rhode Island: Federal TANF and State MOE Expenditures Summary by ACF-196 Spending Category, FY 2016</t>
  </si>
  <si>
    <t>Pennsylvania: Federal TANF and State MOE Expenditures Summary by ACF-196 Spending Category, FY 2016</t>
  </si>
  <si>
    <t>Oregon: Federal TANF and State MOE Expenditures Summary by ACF-196 Spending Category, FY 2016</t>
  </si>
  <si>
    <t>Oklahoma: Federal TANF and State MOE Expenditures Summary by ACF-196 Spending Category, FY 2016</t>
  </si>
  <si>
    <t>Ohio: Federal TANF and State MOE Expenditures Summary by ACF-196 Spending Category, FY 2016</t>
  </si>
  <si>
    <t>North Dakota: Federal TANF and State MOE Expenditures Summary by ACF-196 Spending Category, FY 2016</t>
  </si>
  <si>
    <t>North Carolina: Federal TANF and State MOE Expenditures Summary by ACF-196 Spending Category, FY 2016</t>
  </si>
  <si>
    <t>New York: Federal TANF and State MOE Expenditures Summary by ACF-196 Spending Category, FY 2016</t>
  </si>
  <si>
    <t>New Mexico: Federal TANF and State MOE Expenditures Summary by ACF-196 Spending Category, FY 2016</t>
  </si>
  <si>
    <t>New Jersey: Federal TANF and State MOE Expenditures Summary by ACF-196 Spending Category, FY 2016</t>
  </si>
  <si>
    <t>New Hampshire: Federal TANF and State MOE Expenditures Summary by ACF-196 Spending Category, FY 2016</t>
  </si>
  <si>
    <t>Nevada: Federal TANF and State MOE Expenditures Summary by ACF-196 Spending Category, FY 2016</t>
  </si>
  <si>
    <t>Nebraska: Federal TANF and State MOE Expenditures Summary by ACF-196 Spending Category, FY 2016</t>
  </si>
  <si>
    <t>Montana: Federal TANF and State MOE Expenditures Summary by ACF-196 Spending Category, FY 2016</t>
  </si>
  <si>
    <t>Missouri: Federal TANF and State MOE Expenditures Summary by ACF-196 Spending Category, FY 2016</t>
  </si>
  <si>
    <t>Mississippi: Federal TANF and State MOE Expenditures Summary by ACF-196 Spending Category, FY 2016</t>
  </si>
  <si>
    <t>Minnesota: Federal TANF and State MOE Expenditures Summary by ACF-196 Spending Category, FY 2016</t>
  </si>
  <si>
    <t>Michigan: Federal TANF and State MOE Expenditures Summary by ACF-196 Spending Category, FY 2016</t>
  </si>
  <si>
    <t>Massachusetts: Federal TANF and State MOE Expenditures Summary by ACF-196 Spending Category, FY 2016</t>
  </si>
  <si>
    <t>Maryland: Federal TANF and State MOE Expenditures Summary by ACF-196 Spending Category, FY 2016</t>
  </si>
  <si>
    <t>Louisiana: Federal TANF and State MOE Expenditures Summary by ACF-196 Spending Category, FY 2016</t>
  </si>
  <si>
    <t>Kentucky: Federal TANF and State MOE Expenditures Summary by ACF-196 Spending Category, FY 2016</t>
  </si>
  <si>
    <t>Kansas: Federal TANF and State MOE Expenditures Summary by ACF-196 Spending Category, FY 2016</t>
  </si>
  <si>
    <t>Iowa: Federal TANF and State MOE Expenditures Summary by ACF-196 Spending Category, FY 2016</t>
  </si>
  <si>
    <t>Indiana: Federal TANF and State MOE Expenditures Summary by ACF-196 Spending Category, FY 2016</t>
  </si>
  <si>
    <t>Illinois: Federal TANF and State MOE Expenditures Summary by ACF-196 Spending Category, FY 2016</t>
  </si>
  <si>
    <t>Idaho: Federal TANF and State MOE Expenditures Summary by ACF-196 Spending Category, FY 2016</t>
  </si>
  <si>
    <t>Hawaii: Federal TANF and State MOE Expenditures Summary by ACF-196 Spending Category, FY 2016</t>
  </si>
  <si>
    <t>Georgia: Federal TANF and State MOE Expenditures Summary by ACF-196 Spending Category, FY 2016</t>
  </si>
  <si>
    <t>Florida: Federal TANF and State MOE Expenditures Summary by ACF-196 Spending Category, FY 2016</t>
  </si>
  <si>
    <t>District of Columbia: Federal TANF and State MOE Expenditures Summary by ACF-196 Spending Category, FY 2016</t>
  </si>
  <si>
    <t>Delaware: Federal TANF and State MOE Expenditures Summary by ACF-196 Spending Category, FY 2016</t>
  </si>
  <si>
    <t>Connecticut: Federal TANF and State MOE Expenditures Summary by ACF-196 Spending Category, FY 2016</t>
  </si>
  <si>
    <t>Colorado: Federal TANF and State MOE Expenditures Summary by ACF-196 Spending Category, FY 2016</t>
  </si>
  <si>
    <t>California: Federal TANF and State MOE Expenditures Summary by ACF-196 Spending Category, FY 2016</t>
  </si>
  <si>
    <t>Arkansas: Federal TANF and State MOE Expenditures Summary by ACF-196 Spending Category, FY 2016</t>
  </si>
  <si>
    <t>Alaska: Federal TANF and State MOE Expenditures Summary by ACF-196 Spending Category, FY 2016</t>
  </si>
  <si>
    <t>Alabama: Federal TANF and State MOE Expenditures Summary by ACF-196 Spending Category, FY 2016</t>
  </si>
  <si>
    <t>C.3.: Analysis of State MOE Spending Levels in FY 2016</t>
  </si>
  <si>
    <t>C.2.:  State MOE Expenditures in FY 2016</t>
  </si>
  <si>
    <t>C.1.: Federal TANF Expenditures in FY 2016</t>
  </si>
  <si>
    <t>E.1.: FY 2016 Federal TANF and State MOE Expenditures Summary by Funding Stream, by State</t>
  </si>
  <si>
    <t>F.: Appendix: Transitional Services for Employed and Job Access Expenditures in FY 2016</t>
  </si>
  <si>
    <t>Federal TANF and State MOE Expenditures Summary by ACF-196 Spending Category, FY 2016</t>
  </si>
  <si>
    <t>Breakdown of Total TANF Federal Funds Available in FY 2016</t>
  </si>
  <si>
    <t>Summary of Federal TANF Funds, FY 2016</t>
  </si>
  <si>
    <t>Total Federal TANF and State MOE Expenditures in FY 2016</t>
  </si>
  <si>
    <t>FY 2016 Expenditures by Federal TANF and State MOE Funds</t>
  </si>
  <si>
    <t>Federal TANF Expenditures in FY 2016</t>
  </si>
  <si>
    <t>State MOE Expenditures in FY 2016</t>
  </si>
  <si>
    <t>Analysis of State MOE Spending Levels in FY 2016</t>
  </si>
  <si>
    <t>FY 2016 Expenditures by Funding Stream</t>
  </si>
  <si>
    <t>FY 2016 Federal TANF and State MOE Expenditures Summary by Funding Stream, by State</t>
  </si>
  <si>
    <t>Expenditures using State Family Assistance Grant (SFAG) Funds, FY 2016</t>
  </si>
  <si>
    <t>Expenditures using MOE in TANF, FY 2016</t>
  </si>
  <si>
    <t>Expenditures using MOE in Separate State Programs, FY 2016</t>
  </si>
  <si>
    <t>Expenditures using Contingency Funds, FY 2016</t>
  </si>
  <si>
    <t>Expenditures using Emergency Contingency Funds (ARRA), FY 2016</t>
  </si>
  <si>
    <t>Appendix: Transitional Services for Employed and Job Access Expenditures in FY 2016</t>
  </si>
  <si>
    <t>FY 2016 Federal TANF &amp; State MOE Financial Data | Table of Contents</t>
  </si>
  <si>
    <t>FY 2016 Overview Tables</t>
  </si>
  <si>
    <t>Federal TANF and State MOE Expenditures by ACF-196 Spending Category: Comparisons between FY 2015 and FY 2016</t>
  </si>
  <si>
    <t>Use of Federal TANF and State MOE Funds by Activity: Comparisons between FY 2015 and FY 2016</t>
  </si>
  <si>
    <t>Comparisons of MOE Spending between FY 2015 and FY 2016</t>
  </si>
  <si>
    <t>A.3.: Use of Federal TANF and State MOE Funds by Activity: Comparisons between FY 2015 and FY 2016</t>
  </si>
  <si>
    <t>FY 2016 Federal TANF Funds</t>
  </si>
  <si>
    <t>Updated 12.18.17</t>
  </si>
  <si>
    <t>Note: The reported FY 2016 financial data is current as of December 18, 2017 and may be subject to adjustments from states.</t>
  </si>
  <si>
    <t>Family Support/Family Preservation/ Reunification Services</t>
  </si>
  <si>
    <t>Total FY 2016 Federal Awards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</si>
</sst>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quot;$&quot;#,##0"/>
    <numFmt numFmtId="165" formatCode="0.0%"/>
    <numFmt numFmtId="166" formatCode="_(&quot;$&quot;* #,##0_);_(&quot;$&quot;* \(#,##0\);_(&quot;$&quot;* &quot;-&quot;??_);_(@_)"/>
  </numFmts>
  <fonts count="50"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9">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style="thin">
        <color rgb="FF000000"/>
      </left>
      <right/>
      <top style="thin">
        <color rgb="FF000000"/>
      </top>
      <bottom/>
      <diagonal/>
    </border>
    <border>
      <left style="thin">
        <color rgb="FF000000"/>
      </left>
      <right/>
      <top/>
      <bottom style="thin">
        <color rgb="FF000000"/>
      </bottom>
      <diagonal/>
    </border>
  </borders>
  <cellStyleXfs count="15">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0" fillId="0" borderId="0"/>
    <xf numFmtId="9" fontId="31" fillId="0" borderId="0" applyFont="0" applyFill="0" applyBorder="0" applyAlignment="0" applyProtection="0"/>
    <xf numFmtId="44" fontId="31" fillId="0" borderId="0" applyFont="0" applyFill="0" applyBorder="0" applyAlignment="0" applyProtection="0"/>
  </cellStyleXfs>
  <cellXfs count="294">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3"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8" xfId="4" applyFont="1" applyFill="1" applyBorder="1" applyAlignment="1">
      <alignment horizontal="center" vertical="center" wrapText="1"/>
    </xf>
    <xf numFmtId="164" fontId="5" fillId="0" borderId="20" xfId="4" applyNumberFormat="1" applyFont="1" applyFill="1" applyBorder="1"/>
    <xf numFmtId="165" fontId="11" fillId="6" borderId="14" xfId="0" applyNumberFormat="1" applyFont="1" applyFill="1" applyBorder="1"/>
    <xf numFmtId="0" fontId="6" fillId="2" borderId="26" xfId="4" applyFont="1" applyFill="1" applyBorder="1" applyAlignment="1">
      <alignment horizontal="center" vertical="center" wrapText="1"/>
    </xf>
    <xf numFmtId="0" fontId="26" fillId="2" borderId="24" xfId="2" applyFont="1" applyFill="1" applyBorder="1" applyAlignment="1" applyProtection="1">
      <alignment horizontal="center" vertical="center" wrapText="1"/>
    </xf>
    <xf numFmtId="0" fontId="2" fillId="2" borderId="26" xfId="4" applyFont="1" applyFill="1" applyBorder="1" applyAlignment="1">
      <alignment horizontal="center" vertical="center" wrapText="1"/>
    </xf>
    <xf numFmtId="164" fontId="5" fillId="4" borderId="27"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29" xfId="4" applyNumberFormat="1" applyFont="1" applyFill="1" applyBorder="1"/>
    <xf numFmtId="164" fontId="5" fillId="0" borderId="30" xfId="0" applyNumberFormat="1" applyFont="1" applyBorder="1"/>
    <xf numFmtId="164" fontId="5" fillId="0" borderId="31" xfId="0" applyNumberFormat="1" applyFont="1" applyBorder="1"/>
    <xf numFmtId="164" fontId="5" fillId="0" borderId="32" xfId="0" applyNumberFormat="1" applyFont="1" applyBorder="1"/>
    <xf numFmtId="164" fontId="10" fillId="0" borderId="33" xfId="4" applyNumberFormat="1" applyFont="1" applyFill="1" applyBorder="1"/>
    <xf numFmtId="164" fontId="5" fillId="0" borderId="34" xfId="0" applyNumberFormat="1" applyFont="1" applyBorder="1"/>
    <xf numFmtId="164" fontId="5" fillId="0" borderId="4" xfId="0" applyNumberFormat="1" applyFont="1" applyBorder="1"/>
    <xf numFmtId="164" fontId="5" fillId="0" borderId="35"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3"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3"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0" xfId="4" applyFont="1" applyFill="1" applyBorder="1" applyAlignment="1">
      <alignment vertical="center" wrapText="1"/>
    </xf>
    <xf numFmtId="164" fontId="5" fillId="0" borderId="13" xfId="4" applyNumberFormat="1" applyFont="1" applyFill="1" applyBorder="1"/>
    <xf numFmtId="0" fontId="5" fillId="0" borderId="20" xfId="4" applyFont="1" applyBorder="1"/>
    <xf numFmtId="0" fontId="2" fillId="2" borderId="11" xfId="4" applyFont="1" applyFill="1" applyBorder="1" applyAlignment="1">
      <alignment horizontal="center" vertical="center" wrapText="1"/>
    </xf>
    <xf numFmtId="164" fontId="5" fillId="0" borderId="36" xfId="4" applyNumberFormat="1" applyFont="1" applyFill="1" applyBorder="1"/>
    <xf numFmtId="0" fontId="10" fillId="0" borderId="0" xfId="0" applyFont="1"/>
    <xf numFmtId="0" fontId="6" fillId="2" borderId="25"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1"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0" fillId="0" borderId="0" xfId="0" applyBorder="1" applyAlignment="1">
      <alignment vertical="top" wrapText="1"/>
    </xf>
    <xf numFmtId="0" fontId="5" fillId="0" borderId="0" xfId="0" applyFont="1" applyBorder="1" applyAlignment="1">
      <alignment wrapText="1"/>
    </xf>
    <xf numFmtId="0" fontId="0" fillId="0" borderId="0" xfId="0" applyBorder="1" applyAlignment="1">
      <alignment wrapText="1"/>
    </xf>
    <xf numFmtId="0" fontId="43" fillId="0" borderId="0" xfId="0" applyFont="1" applyBorder="1" applyAlignment="1">
      <alignment vertical="top"/>
    </xf>
    <xf numFmtId="0" fontId="44" fillId="0" borderId="0" xfId="0" applyFont="1"/>
    <xf numFmtId="0" fontId="45" fillId="0" borderId="0" xfId="0" applyFont="1"/>
    <xf numFmtId="0" fontId="44" fillId="0" borderId="0" xfId="0" applyNumberFormat="1" applyFont="1"/>
    <xf numFmtId="0" fontId="1" fillId="2" borderId="14" xfId="4" applyFont="1" applyFill="1" applyBorder="1" applyAlignment="1">
      <alignment horizontal="center" vertical="center" wrapText="1"/>
    </xf>
    <xf numFmtId="0" fontId="18" fillId="3" borderId="9" xfId="0" applyFont="1" applyFill="1" applyBorder="1" applyAlignment="1"/>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8" xfId="0" applyFont="1" applyFill="1" applyBorder="1" applyAlignment="1">
      <alignment horizontal="center" wrapText="1"/>
    </xf>
    <xf numFmtId="164" fontId="5" fillId="3" borderId="42"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164" fontId="5" fillId="0" borderId="40" xfId="4" applyNumberFormat="1" applyFont="1" applyFill="1" applyBorder="1"/>
    <xf numFmtId="0" fontId="45" fillId="2" borderId="14" xfId="0" applyFont="1" applyFill="1" applyBorder="1" applyAlignment="1">
      <alignment vertical="center" wrapText="1"/>
    </xf>
    <xf numFmtId="0" fontId="44" fillId="0" borderId="0" xfId="0" applyFont="1" applyAlignment="1">
      <alignment vertical="center" wrapText="1"/>
    </xf>
    <xf numFmtId="0" fontId="47"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8" fillId="0" borderId="0" xfId="0" applyFont="1" applyFill="1"/>
    <xf numFmtId="0" fontId="7" fillId="0" borderId="2" xfId="4" applyFont="1" applyFill="1" applyBorder="1"/>
    <xf numFmtId="164" fontId="5" fillId="0" borderId="23"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2" xfId="4" applyNumberFormat="1" applyFont="1" applyFill="1" applyBorder="1"/>
    <xf numFmtId="164" fontId="0" fillId="0" borderId="0" xfId="0" applyNumberFormat="1" applyBorder="1"/>
    <xf numFmtId="0" fontId="5" fillId="0" borderId="0" xfId="0" applyFont="1" applyFill="1"/>
    <xf numFmtId="164" fontId="0" fillId="0" borderId="0" xfId="0" applyNumberFormat="1" applyBorder="1" applyAlignment="1">
      <alignment vertical="top" wrapText="1"/>
    </xf>
    <xf numFmtId="0" fontId="0" fillId="0" borderId="0" xfId="0" applyFont="1" applyAlignment="1">
      <alignment wrapText="1"/>
    </xf>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49"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4" fontId="5" fillId="0" borderId="14" xfId="0" applyNumberFormat="1" applyFont="1" applyBorder="1" applyAlignment="1">
      <alignment horizontal="right"/>
    </xf>
    <xf numFmtId="165" fontId="11" fillId="0" borderId="14" xfId="0" applyNumberFormat="1" applyFont="1" applyBorder="1" applyAlignment="1">
      <alignment horizontal="right"/>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166" fontId="0" fillId="0" borderId="0" xfId="14" applyNumberFormat="1" applyFont="1"/>
    <xf numFmtId="0" fontId="1" fillId="0" borderId="0" xfId="4" applyFont="1" applyFill="1" applyBorder="1"/>
    <xf numFmtId="0" fontId="1" fillId="0" borderId="1" xfId="4" applyFont="1" applyFill="1" applyBorder="1"/>
    <xf numFmtId="0" fontId="41" fillId="0" borderId="0" xfId="11" applyFont="1"/>
    <xf numFmtId="0" fontId="0" fillId="0" borderId="28" xfId="0" applyBorder="1" applyAlignment="1"/>
    <xf numFmtId="0" fontId="0" fillId="0" borderId="9" xfId="0" applyBorder="1" applyAlignment="1"/>
    <xf numFmtId="0" fontId="3" fillId="0" borderId="0" xfId="0" applyFont="1" applyBorder="1" applyAlignment="1">
      <alignment vertical="top" wrapText="1"/>
    </xf>
    <xf numFmtId="0" fontId="1" fillId="0" borderId="1" xfId="4" applyFont="1" applyFill="1" applyBorder="1" applyAlignment="1">
      <alignment vertical="top"/>
    </xf>
    <xf numFmtId="164" fontId="5" fillId="0" borderId="9" xfId="0" applyNumberFormat="1" applyFont="1" applyFill="1" applyBorder="1" applyAlignment="1">
      <alignment horizontal="left"/>
    </xf>
    <xf numFmtId="164" fontId="12" fillId="0" borderId="0" xfId="0" applyNumberFormat="1" applyFont="1" applyFill="1" applyBorder="1" applyAlignment="1">
      <alignment horizontal="left"/>
    </xf>
    <xf numFmtId="0" fontId="7" fillId="0" borderId="46" xfId="4" applyFont="1" applyBorder="1"/>
    <xf numFmtId="164" fontId="10" fillId="0" borderId="47" xfId="4" applyNumberFormat="1" applyFont="1" applyFill="1" applyBorder="1"/>
    <xf numFmtId="164" fontId="5" fillId="3" borderId="28" xfId="0" applyNumberFormat="1" applyFont="1" applyFill="1" applyBorder="1" applyAlignment="1">
      <alignment horizontal="right"/>
    </xf>
    <xf numFmtId="0" fontId="7" fillId="0" borderId="41" xfId="4" applyFont="1" applyBorder="1"/>
    <xf numFmtId="164" fontId="10" fillId="0" borderId="48" xfId="4" applyNumberFormat="1" applyFont="1" applyFill="1" applyBorder="1"/>
    <xf numFmtId="164" fontId="5" fillId="3" borderId="19" xfId="0" applyNumberFormat="1" applyFont="1" applyFill="1" applyBorder="1" applyAlignment="1">
      <alignment horizontal="right"/>
    </xf>
    <xf numFmtId="0" fontId="7" fillId="0" borderId="14" xfId="4" applyFont="1" applyBorder="1"/>
    <xf numFmtId="164" fontId="10" fillId="0" borderId="14" xfId="4" applyNumberFormat="1" applyFont="1" applyFill="1" applyBorder="1"/>
    <xf numFmtId="164" fontId="5" fillId="3" borderId="14" xfId="0" applyNumberFormat="1" applyFont="1" applyFill="1" applyBorder="1" applyAlignment="1">
      <alignment horizontal="right"/>
    </xf>
    <xf numFmtId="0" fontId="14" fillId="2" borderId="34"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34" fillId="0" borderId="15" xfId="0" applyFont="1" applyBorder="1" applyAlignment="1">
      <alignment horizontal="left" wrapText="1"/>
    </xf>
    <xf numFmtId="0" fontId="34" fillId="0" borderId="7" xfId="0" applyFont="1" applyBorder="1" applyAlignment="1">
      <alignment horizontal="left" wrapText="1"/>
    </xf>
    <xf numFmtId="0" fontId="27" fillId="2" borderId="14"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27" fillId="2" borderId="36"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1" xfId="4" applyFont="1" applyFill="1" applyBorder="1" applyAlignment="1">
      <alignment horizontal="center" vertical="center" wrapText="1"/>
    </xf>
    <xf numFmtId="0" fontId="6" fillId="2" borderId="43"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38"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19" xfId="4" applyFont="1" applyFill="1" applyBorder="1" applyAlignment="1">
      <alignment horizontal="center" vertical="center" wrapText="1"/>
    </xf>
    <xf numFmtId="0" fontId="18" fillId="0" borderId="9" xfId="0" applyFont="1" applyBorder="1" applyAlignment="1">
      <alignmen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19" xfId="0" applyFont="1" applyBorder="1" applyAlignment="1">
      <alignment horizontal="left" wrapText="1"/>
    </xf>
    <xf numFmtId="0" fontId="12" fillId="0" borderId="4" xfId="0" applyFont="1" applyBorder="1" applyAlignment="1">
      <alignment horizontal="left" wrapText="1"/>
    </xf>
    <xf numFmtId="0" fontId="42"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45" xfId="0" applyFont="1" applyBorder="1" applyAlignment="1">
      <alignment vertical="top" wrapText="1"/>
    </xf>
    <xf numFmtId="0" fontId="3" fillId="0" borderId="0" xfId="0" applyFont="1" applyBorder="1" applyAlignment="1">
      <alignment vertical="top" wrapText="1"/>
    </xf>
    <xf numFmtId="0" fontId="43" fillId="0" borderId="22" xfId="0" applyFont="1" applyBorder="1" applyAlignment="1">
      <alignment horizontal="left" vertical="top" wrapText="1"/>
    </xf>
    <xf numFmtId="0" fontId="43" fillId="0" borderId="0" xfId="0" applyFont="1" applyBorder="1" applyAlignment="1">
      <alignment horizontal="left" vertical="top" wrapText="1"/>
    </xf>
    <xf numFmtId="164" fontId="11" fillId="5" borderId="14" xfId="0" applyNumberFormat="1" applyFont="1" applyFill="1" applyBorder="1" applyAlignment="1">
      <alignment horizontal="center"/>
    </xf>
    <xf numFmtId="0" fontId="44" fillId="0" borderId="0" xfId="0" applyNumberFormat="1" applyFont="1" applyAlignment="1">
      <alignment wrapText="1"/>
    </xf>
  </cellXfs>
  <cellStyles count="15">
    <cellStyle name="Comma 2" xfId="1"/>
    <cellStyle name="Comma 3" xfId="9"/>
    <cellStyle name="Currency" xfId="14" builtinId="4"/>
    <cellStyle name="Currency 2" xfId="6"/>
    <cellStyle name="Hyperlink" xfId="11" builtinId="8"/>
    <cellStyle name="Hyperlink 2" xfId="2"/>
    <cellStyle name="Normal" xfId="0" builtinId="0"/>
    <cellStyle name="Normal 2" xfId="3"/>
    <cellStyle name="Normal 2 2" xfId="8"/>
    <cellStyle name="Normal 3" xfId="4"/>
    <cellStyle name="Normal 4" xfId="7"/>
    <cellStyle name="Normal 5" xfId="10"/>
    <cellStyle name="Normal 6" xfId="12"/>
    <cellStyle name="Percent" xfId="13" builtinId="5"/>
    <cellStyle name="Percent 2" xf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76199</xdr:colOff>
      <xdr:row>0</xdr:row>
      <xdr:rowOff>0</xdr:rowOff>
    </xdr:from>
    <xdr:to>
      <xdr:col>8</xdr:col>
      <xdr:colOff>523874</xdr:colOff>
      <xdr:row>166</xdr:row>
      <xdr:rowOff>111125</xdr:rowOff>
    </xdr:to>
    <xdr:sp macro="" textlink="">
      <xdr:nvSpPr>
        <xdr:cNvPr id="2" name="TextBox 1"/>
        <xdr:cNvSpPr txBox="1"/>
      </xdr:nvSpPr>
      <xdr:spPr>
        <a:xfrm>
          <a:off x="76199" y="0"/>
          <a:ext cx="7038975" cy="31743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 Fiscal Year (FY) 2016</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W49"/>
  <sheetViews>
    <sheetView tabSelected="1" zoomScaleNormal="100" workbookViewId="0"/>
  </sheetViews>
  <sheetFormatPr defaultRowHeight="15" x14ac:dyDescent="0.25"/>
  <cols>
    <col min="1" max="1" width="6.28515625" style="34" customWidth="1"/>
    <col min="2" max="2" width="116.85546875" style="88" customWidth="1"/>
    <col min="4" max="11" width="9.140625" style="11"/>
  </cols>
  <sheetData>
    <row r="1" spans="1:23" s="11" customFormat="1" x14ac:dyDescent="0.25">
      <c r="A1" s="34"/>
      <c r="B1" s="91" t="s">
        <v>364</v>
      </c>
    </row>
    <row r="2" spans="1:23" s="11" customFormat="1" x14ac:dyDescent="0.25">
      <c r="A2" s="34"/>
      <c r="B2" s="244" t="s">
        <v>261</v>
      </c>
    </row>
    <row r="3" spans="1:23" x14ac:dyDescent="0.25">
      <c r="A3" s="115" t="s">
        <v>81</v>
      </c>
      <c r="B3" s="89" t="s">
        <v>365</v>
      </c>
      <c r="D3" s="33"/>
      <c r="E3" s="33"/>
      <c r="F3" s="33"/>
      <c r="G3" s="33"/>
      <c r="H3" s="33"/>
      <c r="I3" s="33"/>
      <c r="J3" s="33"/>
      <c r="K3" s="33"/>
      <c r="L3" s="34"/>
      <c r="M3" s="34"/>
      <c r="N3" s="34"/>
      <c r="O3" s="34"/>
      <c r="P3" s="34"/>
      <c r="Q3" s="34"/>
      <c r="R3" s="34"/>
      <c r="S3" s="34"/>
      <c r="T3" s="34"/>
      <c r="U3" s="34"/>
      <c r="V3" s="34"/>
      <c r="W3" s="34"/>
    </row>
    <row r="4" spans="1:23" ht="15" customHeight="1" x14ac:dyDescent="0.25">
      <c r="A4" s="116" t="s">
        <v>100</v>
      </c>
      <c r="B4" s="74" t="s">
        <v>348</v>
      </c>
      <c r="D4" s="82"/>
      <c r="E4" s="83"/>
      <c r="F4" s="83"/>
      <c r="G4" s="35"/>
      <c r="H4" s="35"/>
      <c r="I4" s="35"/>
      <c r="J4" s="35"/>
      <c r="K4" s="35"/>
      <c r="L4" s="34"/>
      <c r="M4" s="34"/>
      <c r="N4" s="34"/>
      <c r="O4" s="34"/>
      <c r="P4" s="34"/>
      <c r="Q4" s="34"/>
      <c r="R4" s="34"/>
      <c r="S4" s="34"/>
      <c r="T4" s="34"/>
      <c r="U4" s="34"/>
      <c r="V4" s="34"/>
      <c r="W4" s="34"/>
    </row>
    <row r="5" spans="1:23" ht="15" customHeight="1" x14ac:dyDescent="0.25">
      <c r="A5" s="116" t="s">
        <v>101</v>
      </c>
      <c r="B5" s="86" t="s">
        <v>366</v>
      </c>
      <c r="D5" s="84" t="s">
        <v>99</v>
      </c>
      <c r="E5" s="84"/>
      <c r="F5" s="84"/>
      <c r="G5" s="84"/>
      <c r="H5" s="84"/>
      <c r="I5" s="83"/>
      <c r="J5" s="83"/>
      <c r="K5" s="35"/>
      <c r="L5" s="34"/>
      <c r="M5" s="34"/>
      <c r="N5" s="34"/>
      <c r="O5" s="34"/>
      <c r="P5" s="34"/>
      <c r="Q5" s="34"/>
      <c r="R5" s="34"/>
      <c r="S5" s="34"/>
      <c r="T5" s="34"/>
      <c r="U5" s="34"/>
      <c r="V5" s="34"/>
      <c r="W5" s="34"/>
    </row>
    <row r="6" spans="1:23" ht="15" customHeight="1" x14ac:dyDescent="0.25">
      <c r="A6" s="116" t="s">
        <v>102</v>
      </c>
      <c r="B6" s="35" t="s">
        <v>367</v>
      </c>
      <c r="D6" s="83" t="s">
        <v>99</v>
      </c>
      <c r="E6" s="83"/>
      <c r="F6" s="83"/>
      <c r="G6" s="35"/>
      <c r="H6" s="35"/>
      <c r="I6" s="35"/>
      <c r="J6" s="35"/>
      <c r="K6" s="35"/>
      <c r="L6" s="34"/>
      <c r="M6" s="34"/>
      <c r="N6" s="34"/>
      <c r="O6" s="34"/>
      <c r="P6" s="34"/>
      <c r="Q6" s="34"/>
      <c r="R6" s="34"/>
      <c r="S6" s="34"/>
      <c r="T6" s="34"/>
      <c r="U6" s="34"/>
      <c r="V6" s="34"/>
      <c r="W6" s="34"/>
    </row>
    <row r="7" spans="1:23" s="11" customFormat="1" x14ac:dyDescent="0.25">
      <c r="A7" s="116" t="s">
        <v>103</v>
      </c>
      <c r="B7" s="35" t="s">
        <v>368</v>
      </c>
      <c r="D7" s="83"/>
      <c r="E7" s="83"/>
      <c r="F7" s="83"/>
      <c r="G7" s="35"/>
      <c r="H7" s="35"/>
      <c r="I7" s="35"/>
      <c r="J7" s="35"/>
      <c r="K7" s="35"/>
      <c r="L7" s="34"/>
      <c r="M7" s="34"/>
      <c r="N7" s="34"/>
      <c r="O7" s="34"/>
      <c r="P7" s="34"/>
      <c r="Q7" s="34"/>
      <c r="R7" s="34"/>
      <c r="S7" s="34"/>
      <c r="T7" s="34"/>
      <c r="U7" s="34"/>
      <c r="V7" s="34"/>
      <c r="W7" s="34"/>
    </row>
    <row r="8" spans="1:23" x14ac:dyDescent="0.25">
      <c r="A8" s="116" t="s">
        <v>104</v>
      </c>
      <c r="B8" s="35" t="s">
        <v>349</v>
      </c>
      <c r="D8" s="35"/>
      <c r="E8" s="35"/>
      <c r="F8" s="35"/>
      <c r="G8" s="35"/>
      <c r="H8" s="35"/>
      <c r="I8" s="35"/>
      <c r="J8" s="35"/>
      <c r="K8" s="35"/>
      <c r="L8" s="34"/>
      <c r="M8" s="34"/>
      <c r="N8" s="34"/>
      <c r="O8" s="34"/>
      <c r="P8" s="34"/>
      <c r="Q8" s="34"/>
      <c r="R8" s="34"/>
      <c r="S8" s="34"/>
      <c r="T8" s="34"/>
      <c r="U8" s="34"/>
      <c r="V8" s="34"/>
      <c r="W8" s="34"/>
    </row>
    <row r="9" spans="1:23" x14ac:dyDescent="0.25">
      <c r="A9" s="116" t="s">
        <v>105</v>
      </c>
      <c r="B9" s="35" t="s">
        <v>350</v>
      </c>
      <c r="D9" s="83"/>
      <c r="E9" s="83"/>
      <c r="F9" s="83"/>
      <c r="G9" s="83"/>
      <c r="H9" s="83"/>
      <c r="I9" s="83"/>
      <c r="J9" s="83"/>
      <c r="K9" s="83"/>
      <c r="L9" s="34"/>
      <c r="M9" s="34"/>
      <c r="N9" s="34"/>
      <c r="O9" s="34"/>
      <c r="P9" s="34"/>
      <c r="Q9" s="34"/>
      <c r="R9" s="34"/>
      <c r="S9" s="34"/>
      <c r="T9" s="34"/>
      <c r="U9" s="34"/>
      <c r="V9" s="34"/>
      <c r="W9" s="34"/>
    </row>
    <row r="10" spans="1:23" x14ac:dyDescent="0.25">
      <c r="B10" s="87"/>
      <c r="D10" s="34"/>
      <c r="E10" s="34"/>
      <c r="F10" s="34"/>
      <c r="G10" s="34"/>
      <c r="H10" s="34"/>
      <c r="I10" s="34"/>
      <c r="J10" s="34"/>
      <c r="K10" s="34"/>
      <c r="L10" s="34"/>
      <c r="M10" s="34"/>
      <c r="N10" s="34"/>
      <c r="O10" s="34"/>
      <c r="P10" s="34"/>
      <c r="Q10" s="34"/>
      <c r="R10" s="34"/>
      <c r="S10" s="34"/>
      <c r="T10" s="34"/>
      <c r="U10" s="34"/>
      <c r="V10" s="34"/>
      <c r="W10" s="34"/>
    </row>
    <row r="11" spans="1:23" x14ac:dyDescent="0.25">
      <c r="A11" s="127" t="s">
        <v>80</v>
      </c>
      <c r="B11" s="90" t="s">
        <v>351</v>
      </c>
      <c r="D11" s="34"/>
      <c r="E11" s="34"/>
      <c r="F11" s="34"/>
      <c r="G11" s="34"/>
      <c r="H11" s="34"/>
      <c r="I11" s="34"/>
      <c r="J11" s="34"/>
      <c r="K11" s="34"/>
      <c r="L11" s="34"/>
      <c r="M11" s="34"/>
      <c r="N11" s="34"/>
      <c r="O11" s="34"/>
      <c r="P11" s="34"/>
      <c r="Q11" s="34"/>
      <c r="R11" s="34"/>
      <c r="S11" s="34"/>
      <c r="T11" s="34"/>
      <c r="U11" s="34"/>
      <c r="V11" s="34"/>
      <c r="W11" s="34"/>
    </row>
    <row r="12" spans="1:23" x14ac:dyDescent="0.25">
      <c r="B12" s="87"/>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17" t="s">
        <v>96</v>
      </c>
      <c r="B13" s="90" t="s">
        <v>352</v>
      </c>
      <c r="D13" s="34"/>
      <c r="E13" s="34"/>
      <c r="F13" s="34"/>
      <c r="G13" s="34"/>
      <c r="H13" s="34"/>
      <c r="I13" s="34"/>
      <c r="J13" s="34"/>
      <c r="K13" s="34"/>
      <c r="L13" s="34"/>
      <c r="M13" s="34"/>
      <c r="N13" s="34"/>
      <c r="O13" s="34"/>
      <c r="P13" s="34"/>
      <c r="Q13" s="34"/>
      <c r="R13" s="34"/>
      <c r="S13" s="34"/>
      <c r="T13" s="34"/>
      <c r="U13" s="34"/>
      <c r="V13" s="34"/>
      <c r="W13" s="34"/>
    </row>
    <row r="14" spans="1:23" x14ac:dyDescent="0.25">
      <c r="A14" s="118" t="s">
        <v>248</v>
      </c>
      <c r="B14" s="74" t="s">
        <v>353</v>
      </c>
      <c r="D14" s="82"/>
      <c r="E14" s="82"/>
      <c r="F14" s="35"/>
      <c r="G14" s="35"/>
      <c r="H14" s="35"/>
      <c r="I14" s="35"/>
      <c r="J14" s="35"/>
      <c r="K14" s="35"/>
      <c r="L14" s="35"/>
      <c r="M14" s="35"/>
      <c r="N14" s="35"/>
      <c r="O14" s="35"/>
      <c r="P14" s="35"/>
      <c r="Q14" s="34"/>
      <c r="R14" s="34"/>
      <c r="S14" s="34"/>
      <c r="T14" s="34"/>
      <c r="U14" s="34"/>
      <c r="V14" s="34"/>
      <c r="W14" s="34"/>
    </row>
    <row r="15" spans="1:23" x14ac:dyDescent="0.25">
      <c r="A15" s="116" t="s">
        <v>249</v>
      </c>
      <c r="B15" s="74" t="s">
        <v>354</v>
      </c>
      <c r="D15" s="82"/>
      <c r="E15" s="82"/>
      <c r="F15" s="82"/>
      <c r="G15" s="82"/>
      <c r="H15" s="82"/>
      <c r="I15" s="82"/>
      <c r="J15" s="35"/>
      <c r="K15" s="35"/>
      <c r="L15" s="35"/>
      <c r="M15" s="35"/>
      <c r="N15" s="35"/>
      <c r="O15" s="35"/>
      <c r="P15" s="35"/>
      <c r="Q15" s="34"/>
      <c r="R15" s="34"/>
      <c r="S15" s="34"/>
      <c r="T15" s="34"/>
      <c r="U15" s="34"/>
      <c r="V15" s="34"/>
      <c r="W15" s="34"/>
    </row>
    <row r="16" spans="1:23" x14ac:dyDescent="0.25">
      <c r="A16" s="116" t="s">
        <v>250</v>
      </c>
      <c r="B16" s="74" t="s">
        <v>355</v>
      </c>
      <c r="D16" s="82"/>
      <c r="E16" s="82"/>
      <c r="F16" s="35"/>
      <c r="G16" s="35"/>
      <c r="H16" s="35"/>
      <c r="I16" s="35"/>
      <c r="J16" s="35"/>
      <c r="K16" s="35"/>
      <c r="L16" s="35"/>
      <c r="M16" s="35"/>
      <c r="N16" s="35"/>
      <c r="O16" s="35"/>
      <c r="P16" s="35"/>
      <c r="Q16" s="34"/>
      <c r="R16" s="34"/>
      <c r="S16" s="34"/>
      <c r="T16" s="34"/>
      <c r="U16" s="34"/>
      <c r="V16" s="34"/>
      <c r="W16" s="34"/>
    </row>
    <row r="17" spans="1:23" x14ac:dyDescent="0.25">
      <c r="B17" s="74"/>
      <c r="D17" s="82"/>
      <c r="E17" s="82"/>
      <c r="F17" s="82"/>
      <c r="G17" s="82"/>
      <c r="H17" s="35"/>
      <c r="I17" s="35"/>
      <c r="J17" s="35"/>
      <c r="K17" s="35"/>
      <c r="L17" s="35"/>
      <c r="M17" s="35"/>
      <c r="N17" s="35"/>
      <c r="O17" s="35"/>
      <c r="P17" s="35"/>
      <c r="Q17" s="34"/>
      <c r="R17" s="34"/>
      <c r="S17" s="34"/>
      <c r="T17" s="34"/>
      <c r="U17" s="34"/>
      <c r="V17" s="34"/>
      <c r="W17" s="34"/>
    </row>
    <row r="18" spans="1:23" x14ac:dyDescent="0.25">
      <c r="A18" s="127" t="s">
        <v>97</v>
      </c>
      <c r="B18" s="91" t="s">
        <v>251</v>
      </c>
      <c r="D18" s="82"/>
      <c r="E18" s="82"/>
      <c r="F18" s="82"/>
      <c r="G18" s="82"/>
      <c r="H18" s="82"/>
      <c r="I18" s="82"/>
      <c r="J18" s="82"/>
      <c r="K18" s="82"/>
      <c r="L18" s="75"/>
      <c r="M18" s="75"/>
      <c r="N18" s="75"/>
      <c r="O18" s="75"/>
      <c r="P18" s="75"/>
      <c r="Q18" s="34"/>
      <c r="R18" s="34"/>
      <c r="S18" s="34"/>
      <c r="T18" s="34"/>
      <c r="U18" s="34"/>
      <c r="V18" s="34"/>
      <c r="W18" s="34"/>
    </row>
    <row r="19" spans="1:23" s="11" customFormat="1" x14ac:dyDescent="0.25">
      <c r="A19" s="34"/>
      <c r="B19" s="74"/>
      <c r="D19" s="103"/>
      <c r="E19" s="103"/>
      <c r="F19" s="103"/>
      <c r="G19" s="103"/>
      <c r="H19" s="103"/>
      <c r="I19" s="103"/>
      <c r="J19" s="35"/>
      <c r="K19" s="35"/>
      <c r="L19" s="35"/>
      <c r="M19" s="35"/>
      <c r="N19" s="35"/>
      <c r="O19" s="35"/>
      <c r="P19" s="35"/>
      <c r="Q19" s="34"/>
      <c r="R19" s="34"/>
      <c r="S19" s="34"/>
      <c r="T19" s="34"/>
      <c r="U19" s="34"/>
      <c r="V19" s="34"/>
      <c r="W19" s="34"/>
    </row>
    <row r="20" spans="1:23" x14ac:dyDescent="0.25">
      <c r="A20" s="117" t="s">
        <v>98</v>
      </c>
      <c r="B20" s="91" t="s">
        <v>356</v>
      </c>
      <c r="D20" s="82"/>
      <c r="E20" s="82"/>
      <c r="F20" s="82"/>
      <c r="G20" s="82"/>
      <c r="H20" s="82"/>
      <c r="I20" s="82"/>
      <c r="J20" s="35"/>
      <c r="K20" s="35"/>
      <c r="L20" s="35"/>
      <c r="M20" s="35"/>
      <c r="N20" s="35"/>
      <c r="O20" s="35"/>
      <c r="P20" s="35"/>
      <c r="Q20" s="34"/>
      <c r="R20" s="34"/>
      <c r="S20" s="34"/>
      <c r="T20" s="34"/>
      <c r="U20" s="34"/>
      <c r="V20" s="34"/>
      <c r="W20" s="34"/>
    </row>
    <row r="21" spans="1:23" s="11" customFormat="1" x14ac:dyDescent="0.25">
      <c r="A21" s="116" t="s">
        <v>106</v>
      </c>
      <c r="B21" s="35" t="s">
        <v>357</v>
      </c>
      <c r="D21" s="130"/>
      <c r="E21" s="130"/>
      <c r="F21" s="130"/>
      <c r="G21" s="130"/>
      <c r="H21" s="130"/>
      <c r="I21" s="130"/>
      <c r="J21" s="35"/>
      <c r="K21" s="35"/>
      <c r="L21" s="35"/>
      <c r="M21" s="35"/>
      <c r="N21" s="35"/>
      <c r="O21" s="35"/>
      <c r="P21" s="35"/>
      <c r="Q21" s="34"/>
      <c r="R21" s="34"/>
      <c r="S21" s="34"/>
      <c r="T21" s="34"/>
      <c r="U21" s="34"/>
      <c r="V21" s="34"/>
      <c r="W21" s="34"/>
    </row>
    <row r="22" spans="1:23" x14ac:dyDescent="0.25">
      <c r="A22" s="116" t="s">
        <v>107</v>
      </c>
      <c r="B22" s="87" t="s">
        <v>358</v>
      </c>
      <c r="D22" s="34"/>
      <c r="E22" s="34"/>
      <c r="F22" s="34"/>
      <c r="G22" s="34"/>
      <c r="H22" s="34"/>
      <c r="I22" s="34"/>
      <c r="J22" s="34"/>
      <c r="K22" s="34"/>
      <c r="L22" s="34"/>
      <c r="M22" s="34"/>
      <c r="N22" s="34"/>
      <c r="O22" s="34"/>
      <c r="P22" s="34"/>
      <c r="Q22" s="34"/>
      <c r="R22" s="34"/>
      <c r="S22" s="34"/>
      <c r="T22" s="34"/>
      <c r="U22" s="34"/>
      <c r="V22" s="34"/>
      <c r="W22" s="34"/>
    </row>
    <row r="23" spans="1:23" x14ac:dyDescent="0.25">
      <c r="A23" s="116" t="s">
        <v>108</v>
      </c>
      <c r="B23" s="136" t="s">
        <v>359</v>
      </c>
      <c r="D23" s="82"/>
      <c r="E23" s="82"/>
      <c r="F23" s="83"/>
      <c r="G23" s="83"/>
      <c r="H23" s="83"/>
      <c r="I23" s="83"/>
      <c r="J23" s="83"/>
      <c r="K23" s="83"/>
      <c r="L23" s="76"/>
      <c r="M23" s="76"/>
      <c r="N23" s="76"/>
      <c r="O23" s="76"/>
      <c r="P23" s="76"/>
      <c r="Q23" s="34"/>
      <c r="R23" s="34"/>
      <c r="S23" s="34"/>
      <c r="T23" s="34"/>
      <c r="U23" s="34"/>
      <c r="V23" s="34"/>
      <c r="W23" s="34"/>
    </row>
    <row r="24" spans="1:23" ht="15" customHeight="1" x14ac:dyDescent="0.25">
      <c r="A24" s="116" t="s">
        <v>109</v>
      </c>
      <c r="B24" s="136" t="s">
        <v>360</v>
      </c>
      <c r="D24" s="82"/>
      <c r="E24" s="82"/>
      <c r="F24" s="82"/>
      <c r="G24" s="82"/>
      <c r="H24" s="82"/>
      <c r="I24" s="82"/>
      <c r="J24" s="82"/>
      <c r="K24" s="82"/>
      <c r="L24" s="75"/>
      <c r="M24" s="75"/>
      <c r="N24" s="35"/>
      <c r="O24" s="35"/>
      <c r="P24" s="35"/>
      <c r="Q24" s="36"/>
      <c r="R24" s="36"/>
      <c r="S24" s="36"/>
      <c r="T24" s="36"/>
      <c r="U24" s="36"/>
      <c r="V24" s="36"/>
      <c r="W24" s="36"/>
    </row>
    <row r="25" spans="1:23" ht="15" customHeight="1" x14ac:dyDescent="0.25">
      <c r="A25" s="116" t="s">
        <v>110</v>
      </c>
      <c r="B25" s="136" t="s">
        <v>361</v>
      </c>
      <c r="D25" s="82"/>
      <c r="E25" s="82"/>
      <c r="F25" s="82"/>
      <c r="G25" s="82"/>
      <c r="H25" s="82"/>
      <c r="I25" s="82"/>
      <c r="J25" s="35"/>
      <c r="K25" s="35"/>
      <c r="L25" s="35"/>
      <c r="M25" s="35"/>
      <c r="N25" s="35"/>
      <c r="O25" s="35"/>
      <c r="P25" s="35"/>
      <c r="Q25" s="35"/>
      <c r="R25" s="35"/>
      <c r="S25" s="35"/>
      <c r="T25" s="35"/>
      <c r="U25" s="35"/>
      <c r="V25" s="35"/>
      <c r="W25" s="35"/>
    </row>
    <row r="26" spans="1:23" x14ac:dyDescent="0.25">
      <c r="A26" s="118" t="s">
        <v>254</v>
      </c>
      <c r="B26" s="136" t="s">
        <v>362</v>
      </c>
      <c r="D26" s="82"/>
      <c r="E26" s="82"/>
      <c r="F26" s="82"/>
      <c r="G26" s="82"/>
      <c r="H26" s="35"/>
      <c r="I26" s="35"/>
      <c r="J26" s="35"/>
      <c r="K26" s="35"/>
      <c r="L26" s="35"/>
      <c r="M26" s="35"/>
      <c r="N26" s="35"/>
      <c r="O26" s="35"/>
      <c r="P26" s="35"/>
      <c r="Q26" s="35"/>
      <c r="R26" s="35"/>
      <c r="S26" s="35"/>
      <c r="T26" s="35"/>
      <c r="U26" s="35"/>
      <c r="V26" s="35"/>
      <c r="W26" s="35"/>
    </row>
    <row r="27" spans="1:23" x14ac:dyDescent="0.25">
      <c r="A27" s="130"/>
      <c r="B27" s="74"/>
      <c r="D27" s="82"/>
      <c r="E27" s="82"/>
      <c r="F27" s="82"/>
      <c r="G27" s="35"/>
      <c r="H27" s="35"/>
      <c r="I27" s="35"/>
      <c r="J27" s="35"/>
      <c r="K27" s="35"/>
      <c r="L27" s="35"/>
      <c r="M27" s="35"/>
      <c r="N27" s="35"/>
      <c r="O27" s="35"/>
      <c r="P27" s="35"/>
      <c r="Q27" s="35"/>
      <c r="R27" s="35"/>
      <c r="S27" s="35"/>
      <c r="T27" s="35"/>
      <c r="U27" s="35"/>
      <c r="V27" s="35"/>
    </row>
    <row r="28" spans="1:23" x14ac:dyDescent="0.25">
      <c r="A28" s="116" t="s">
        <v>245</v>
      </c>
      <c r="B28" s="74" t="s">
        <v>363</v>
      </c>
      <c r="D28" s="82"/>
      <c r="E28" s="82"/>
      <c r="F28" s="82"/>
      <c r="G28" s="82"/>
      <c r="H28" s="82"/>
      <c r="I28" s="82"/>
      <c r="J28" s="82"/>
      <c r="K28" s="82"/>
      <c r="L28" s="75"/>
      <c r="M28" s="75"/>
      <c r="N28" s="75"/>
      <c r="O28" s="75"/>
      <c r="P28" s="34"/>
      <c r="Q28" s="34"/>
      <c r="R28" s="34"/>
      <c r="S28" s="34"/>
      <c r="T28" s="34"/>
      <c r="U28" s="34"/>
      <c r="V28" s="34"/>
    </row>
    <row r="29" spans="1:23" ht="15" customHeight="1" x14ac:dyDescent="0.25">
      <c r="A29" s="130"/>
      <c r="B29" s="74"/>
      <c r="D29" s="82"/>
      <c r="E29" s="82"/>
      <c r="F29" s="82"/>
      <c r="G29" s="82"/>
      <c r="H29" s="82"/>
      <c r="I29" s="35"/>
      <c r="J29" s="35"/>
      <c r="K29" s="35"/>
      <c r="L29" s="35"/>
      <c r="M29" s="35"/>
      <c r="N29" s="35"/>
      <c r="O29" s="35"/>
      <c r="P29" s="34"/>
      <c r="Q29" s="34"/>
      <c r="R29" s="34"/>
      <c r="S29" s="34"/>
      <c r="T29" s="34"/>
      <c r="U29" s="34"/>
      <c r="V29" s="34"/>
    </row>
    <row r="30" spans="1:23" x14ac:dyDescent="0.25">
      <c r="D30" s="83"/>
      <c r="E30" s="83"/>
      <c r="F30" s="83"/>
      <c r="G30" s="83"/>
      <c r="H30" s="83"/>
      <c r="I30" s="83"/>
      <c r="J30" s="35"/>
      <c r="K30" s="35"/>
      <c r="L30" s="35"/>
      <c r="M30" s="35"/>
      <c r="N30" s="35"/>
      <c r="O30" s="35"/>
      <c r="P30" s="35"/>
      <c r="Q30" s="34"/>
      <c r="R30" s="34"/>
      <c r="S30" s="34"/>
      <c r="T30" s="34"/>
      <c r="U30" s="34"/>
      <c r="V30" s="34"/>
      <c r="W30" s="34"/>
    </row>
    <row r="31" spans="1:23" x14ac:dyDescent="0.25">
      <c r="B31" s="218" t="s">
        <v>372</v>
      </c>
      <c r="D31" s="83"/>
      <c r="E31" s="83"/>
      <c r="F31" s="83"/>
      <c r="G31" s="83"/>
      <c r="H31" s="83"/>
      <c r="I31" s="83"/>
      <c r="J31" s="35"/>
      <c r="K31" s="35"/>
      <c r="L31" s="35"/>
      <c r="M31" s="35"/>
      <c r="N31" s="35"/>
      <c r="O31" s="35"/>
      <c r="P31" s="35"/>
      <c r="Q31" s="34"/>
      <c r="R31" s="34"/>
      <c r="S31" s="34"/>
      <c r="T31" s="34"/>
      <c r="U31" s="34"/>
      <c r="V31" s="34"/>
      <c r="W31" s="34"/>
    </row>
    <row r="32" spans="1:23" x14ac:dyDescent="0.25">
      <c r="B32" s="74"/>
      <c r="D32" s="82"/>
      <c r="E32" s="82"/>
      <c r="F32" s="82"/>
      <c r="G32" s="82"/>
      <c r="H32" s="82"/>
      <c r="I32" s="82"/>
      <c r="J32" s="82"/>
      <c r="K32" s="82"/>
      <c r="L32" s="75"/>
      <c r="M32" s="35"/>
      <c r="N32" s="35"/>
      <c r="O32" s="35"/>
      <c r="P32" s="35"/>
      <c r="Q32" s="34"/>
      <c r="R32" s="34"/>
      <c r="S32" s="34"/>
      <c r="T32" s="34"/>
      <c r="U32" s="34"/>
      <c r="V32" s="34"/>
      <c r="W32" s="34"/>
    </row>
    <row r="33" spans="2:23" x14ac:dyDescent="0.25">
      <c r="B33" s="74"/>
      <c r="D33" s="82"/>
      <c r="E33" s="82"/>
      <c r="F33" s="82"/>
      <c r="G33" s="82"/>
      <c r="H33" s="35"/>
      <c r="I33" s="35"/>
      <c r="J33" s="35"/>
      <c r="K33" s="35"/>
      <c r="L33" s="35"/>
      <c r="M33" s="35"/>
      <c r="N33" s="35"/>
      <c r="O33" s="35"/>
      <c r="P33" s="35"/>
      <c r="Q33" s="34"/>
      <c r="R33" s="34"/>
      <c r="S33" s="34"/>
      <c r="T33" s="34"/>
      <c r="U33" s="34"/>
      <c r="V33" s="34"/>
      <c r="W33" s="34"/>
    </row>
    <row r="34" spans="2:23" x14ac:dyDescent="0.25">
      <c r="B34" s="74"/>
      <c r="D34" s="82"/>
      <c r="E34" s="82"/>
      <c r="F34" s="82"/>
      <c r="G34" s="82"/>
      <c r="H34" s="82"/>
      <c r="I34" s="82"/>
      <c r="J34" s="82"/>
      <c r="K34" s="82"/>
      <c r="L34" s="75"/>
      <c r="M34" s="75"/>
      <c r="N34" s="75"/>
      <c r="O34" s="75"/>
      <c r="P34" s="75"/>
      <c r="Q34" s="34"/>
      <c r="R34" s="34"/>
      <c r="S34" s="34"/>
      <c r="T34" s="34"/>
      <c r="U34" s="34"/>
      <c r="V34" s="34"/>
      <c r="W34" s="34"/>
    </row>
    <row r="35" spans="2:23" x14ac:dyDescent="0.25">
      <c r="B35" s="74"/>
      <c r="D35" s="82"/>
      <c r="E35" s="82"/>
      <c r="F35" s="82"/>
      <c r="G35" s="82"/>
      <c r="H35" s="82"/>
      <c r="I35" s="82"/>
      <c r="J35" s="35"/>
      <c r="K35" s="35"/>
      <c r="L35" s="35"/>
      <c r="M35" s="35"/>
      <c r="N35" s="35"/>
      <c r="O35" s="35"/>
      <c r="P35" s="35"/>
      <c r="Q35" s="34"/>
      <c r="R35" s="34"/>
      <c r="S35" s="34"/>
      <c r="T35" s="34"/>
      <c r="U35" s="34"/>
      <c r="V35" s="34"/>
      <c r="W35" s="34"/>
    </row>
    <row r="36" spans="2:23" x14ac:dyDescent="0.25">
      <c r="B36" s="35"/>
      <c r="D36" s="83"/>
      <c r="E36" s="83"/>
      <c r="F36" s="83"/>
      <c r="G36" s="83"/>
      <c r="H36" s="83"/>
      <c r="I36" s="83"/>
      <c r="J36" s="35"/>
      <c r="K36" s="35"/>
      <c r="L36" s="35"/>
      <c r="M36" s="35"/>
      <c r="N36" s="35"/>
      <c r="O36" s="35"/>
      <c r="P36" s="35"/>
      <c r="Q36" s="34"/>
      <c r="R36" s="34"/>
      <c r="S36" s="34"/>
      <c r="T36" s="34"/>
      <c r="U36" s="34"/>
      <c r="V36" s="34"/>
      <c r="W36" s="34"/>
    </row>
    <row r="37" spans="2:23" x14ac:dyDescent="0.25">
      <c r="B37" s="35"/>
      <c r="D37" s="83"/>
      <c r="E37" s="83"/>
      <c r="F37" s="83"/>
      <c r="G37" s="83"/>
      <c r="H37" s="83"/>
      <c r="I37" s="83"/>
      <c r="J37" s="35"/>
      <c r="K37" s="35"/>
      <c r="L37" s="35"/>
      <c r="M37" s="35"/>
      <c r="N37" s="35"/>
      <c r="O37" s="35"/>
      <c r="P37" s="35"/>
      <c r="Q37" s="34"/>
      <c r="R37" s="34"/>
      <c r="S37" s="34"/>
      <c r="T37" s="34"/>
      <c r="U37" s="34"/>
      <c r="V37" s="34"/>
      <c r="W37" s="34"/>
    </row>
    <row r="38" spans="2:23" x14ac:dyDescent="0.25">
      <c r="B38" s="74"/>
      <c r="D38" s="82"/>
      <c r="E38" s="82"/>
      <c r="F38" s="82"/>
      <c r="G38" s="82"/>
      <c r="H38" s="82"/>
      <c r="I38" s="82"/>
      <c r="J38" s="82"/>
      <c r="K38" s="82"/>
      <c r="L38" s="75"/>
      <c r="M38" s="35"/>
      <c r="N38" s="35"/>
      <c r="O38" s="35"/>
      <c r="P38" s="35"/>
      <c r="Q38" s="34"/>
      <c r="R38" s="34"/>
      <c r="S38" s="34"/>
      <c r="T38" s="34"/>
      <c r="U38" s="34"/>
      <c r="V38" s="34"/>
      <c r="W38" s="34"/>
    </row>
    <row r="39" spans="2:23" x14ac:dyDescent="0.25">
      <c r="B39" s="74"/>
      <c r="D39" s="82"/>
      <c r="E39" s="82"/>
      <c r="F39" s="82"/>
      <c r="G39" s="82"/>
      <c r="H39" s="35"/>
      <c r="I39" s="35"/>
      <c r="J39" s="35"/>
      <c r="K39" s="35"/>
      <c r="L39" s="35"/>
      <c r="M39" s="35"/>
      <c r="N39" s="35"/>
      <c r="O39" s="35"/>
      <c r="P39" s="35"/>
      <c r="Q39" s="34"/>
      <c r="R39" s="34"/>
      <c r="S39" s="34"/>
      <c r="T39" s="34"/>
      <c r="U39" s="34"/>
      <c r="V39" s="34"/>
      <c r="W39" s="34"/>
    </row>
    <row r="40" spans="2:23" ht="15" customHeight="1" x14ac:dyDescent="0.25">
      <c r="B40" s="74"/>
      <c r="D40" s="82"/>
      <c r="E40" s="82"/>
      <c r="F40" s="82"/>
      <c r="G40" s="82"/>
      <c r="H40" s="82"/>
      <c r="I40" s="82"/>
      <c r="J40" s="82"/>
      <c r="K40" s="82"/>
      <c r="L40" s="75"/>
      <c r="M40" s="75"/>
      <c r="N40" s="75"/>
      <c r="O40" s="75"/>
      <c r="P40" s="75"/>
      <c r="Q40" s="34"/>
      <c r="R40" s="34"/>
      <c r="S40" s="34"/>
      <c r="T40" s="34"/>
      <c r="U40" s="34"/>
      <c r="V40" s="34"/>
      <c r="W40" s="34"/>
    </row>
    <row r="41" spans="2:23" ht="15" customHeight="1" x14ac:dyDescent="0.25">
      <c r="B41" s="74"/>
      <c r="D41" s="82"/>
      <c r="E41" s="82"/>
      <c r="F41" s="82"/>
      <c r="G41" s="82"/>
      <c r="H41" s="82"/>
      <c r="I41" s="82"/>
      <c r="J41" s="35"/>
      <c r="K41" s="35"/>
      <c r="L41" s="35"/>
      <c r="M41" s="35"/>
      <c r="N41" s="35"/>
      <c r="O41" s="35"/>
      <c r="P41" s="35"/>
      <c r="Q41" s="34"/>
      <c r="R41" s="34"/>
      <c r="S41" s="34"/>
      <c r="T41" s="34"/>
      <c r="U41" s="34"/>
      <c r="V41" s="34"/>
      <c r="W41" s="34"/>
    </row>
    <row r="42" spans="2:23" x14ac:dyDescent="0.25">
      <c r="B42" s="35"/>
      <c r="D42" s="83"/>
      <c r="E42" s="83"/>
      <c r="F42" s="83"/>
      <c r="G42" s="83"/>
      <c r="H42" s="83"/>
      <c r="I42" s="83"/>
      <c r="J42" s="35"/>
      <c r="K42" s="35"/>
      <c r="L42" s="35"/>
      <c r="M42" s="35"/>
      <c r="N42" s="35"/>
      <c r="O42" s="35"/>
      <c r="P42" s="35"/>
      <c r="Q42" s="34"/>
      <c r="R42" s="34"/>
      <c r="S42" s="34"/>
      <c r="T42" s="34"/>
      <c r="U42" s="34"/>
      <c r="V42" s="34"/>
      <c r="W42" s="34"/>
    </row>
    <row r="43" spans="2:23" x14ac:dyDescent="0.25">
      <c r="B43" s="35"/>
      <c r="D43" s="83"/>
      <c r="E43" s="83"/>
      <c r="F43" s="83"/>
      <c r="G43" s="83"/>
      <c r="H43" s="83"/>
      <c r="I43" s="83"/>
      <c r="J43" s="35"/>
      <c r="K43" s="35"/>
      <c r="L43" s="35"/>
      <c r="M43" s="35"/>
      <c r="N43" s="35"/>
      <c r="O43" s="35"/>
      <c r="P43" s="35"/>
      <c r="Q43" s="34"/>
      <c r="R43" s="34"/>
      <c r="S43" s="34"/>
      <c r="T43" s="34"/>
      <c r="U43" s="34"/>
      <c r="V43" s="34"/>
      <c r="W43" s="34"/>
    </row>
    <row r="44" spans="2:23" x14ac:dyDescent="0.25">
      <c r="B44" s="74"/>
      <c r="D44" s="82"/>
      <c r="E44" s="82"/>
      <c r="F44" s="82"/>
      <c r="G44" s="82"/>
      <c r="H44" s="82"/>
      <c r="I44" s="82"/>
      <c r="J44" s="82"/>
      <c r="K44" s="82"/>
      <c r="L44" s="75"/>
      <c r="M44" s="75"/>
      <c r="N44" s="35"/>
      <c r="O44" s="35"/>
      <c r="P44" s="35"/>
      <c r="Q44" s="34"/>
      <c r="R44" s="34"/>
      <c r="S44" s="34"/>
      <c r="T44" s="34"/>
      <c r="U44" s="34"/>
      <c r="V44" s="34"/>
      <c r="W44" s="34"/>
    </row>
    <row r="45" spans="2:23" x14ac:dyDescent="0.25">
      <c r="B45" s="74"/>
      <c r="D45" s="82"/>
      <c r="E45" s="82"/>
      <c r="F45" s="82"/>
      <c r="G45" s="82"/>
      <c r="H45" s="35"/>
      <c r="I45" s="35"/>
      <c r="J45" s="35"/>
      <c r="K45" s="35"/>
      <c r="L45" s="35"/>
      <c r="M45" s="35"/>
      <c r="N45" s="35"/>
      <c r="O45" s="35"/>
      <c r="P45" s="35"/>
      <c r="Q45" s="34"/>
      <c r="R45" s="34"/>
      <c r="S45" s="34"/>
      <c r="T45" s="34"/>
      <c r="U45" s="34"/>
      <c r="V45" s="34"/>
      <c r="W45" s="34"/>
    </row>
    <row r="46" spans="2:23" x14ac:dyDescent="0.25">
      <c r="B46" s="74"/>
      <c r="D46" s="82"/>
      <c r="E46" s="82"/>
      <c r="F46" s="82"/>
      <c r="G46" s="82"/>
      <c r="H46" s="82"/>
      <c r="I46" s="82"/>
      <c r="J46" s="82"/>
      <c r="K46" s="82"/>
      <c r="L46" s="75"/>
      <c r="M46" s="75"/>
      <c r="N46" s="75"/>
      <c r="O46" s="75"/>
      <c r="P46" s="75"/>
      <c r="Q46" s="34"/>
      <c r="R46" s="34"/>
      <c r="S46" s="34"/>
      <c r="T46" s="34"/>
      <c r="U46" s="34"/>
      <c r="V46" s="34"/>
      <c r="W46" s="34"/>
    </row>
    <row r="47" spans="2:23" ht="15" customHeight="1" x14ac:dyDescent="0.25">
      <c r="B47" s="74"/>
      <c r="D47" s="82"/>
      <c r="E47" s="82"/>
      <c r="F47" s="82"/>
      <c r="G47" s="82"/>
      <c r="H47" s="82"/>
      <c r="I47" s="82"/>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hyperlink ref="A5" location="'A.2 FY14-15 Comparison, Cat.'!A1" display="A.2"/>
    <hyperlink ref="A6" location="'A.3 FY14-15 Difference'!A1" display="A.3"/>
    <hyperlink ref="A7" location="'A.4 FY14-15 MOE Comparison'!A1" display="A.4"/>
    <hyperlink ref="A8" location="'A.5 FY 15 Federal TANF Funds'!A1" display="A.5"/>
    <hyperlink ref="A9" location="'A.6 Summary Federal Funds'!A1" display="A.6"/>
    <hyperlink ref="A28" location="Appendix!A1" display="F"/>
    <hyperlink ref="A21" location="'E.1 Fed&amp;State Funding Streams'!A1" display="E.1"/>
    <hyperlink ref="A22" location="'E.2 SFAG'!A1" display="E.2"/>
    <hyperlink ref="A23" location="'E.3 MOE in TANF'!A1" display="E.3"/>
    <hyperlink ref="A24" location="'E.4 MOE SSP'!A1" display="E.4"/>
    <hyperlink ref="A25" location="'E.5 Contingency'!A1" display="E.5"/>
    <hyperlink ref="A18" location="'D. State TOC'!A1" display="D"/>
    <hyperlink ref="A16" location="'C.3 Analysis MOE Spending'!A1" display="C.3"/>
    <hyperlink ref="A14" location="'C.1 Federal Expenditures'!A1" display="C.1"/>
    <hyperlink ref="A15" location="'C.2 State Expenditures'!A1" display="C.2"/>
    <hyperlink ref="A11" location="'B. Total Expenditures'!A1" display="B"/>
    <hyperlink ref="A26" location="'E.6 ECF'!A1" display="E.6"/>
    <hyperlink ref="B2" location="'Reader''s Guide'!A1" display="Reader's Guide"/>
  </hyperlinks>
  <pageMargins left="0" right="0" top="0.75" bottom="0.75" header="0.3" footer="0.3"/>
  <pageSetup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sheetPr>
  <dimension ref="A1:AV58"/>
  <sheetViews>
    <sheetView zoomScaleNormal="100" workbookViewId="0">
      <pane xSplit="1" ySplit="3" topLeftCell="B4" activePane="bottomRight" state="frozenSplit"/>
      <selection activeCell="A4" sqref="A4"/>
      <selection pane="topRight" activeCell="A4" sqref="A4"/>
      <selection pane="bottomLeft" activeCell="A4" sqref="A4"/>
      <selection pane="bottomRight" activeCell="A3" sqref="A3"/>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28515625" customWidth="1"/>
    <col min="13" max="13" width="15.28515625" customWidth="1"/>
    <col min="14" max="14" width="15.5703125" customWidth="1"/>
    <col min="15" max="15" width="14.42578125" customWidth="1"/>
    <col min="16" max="16" width="14.140625" customWidth="1"/>
    <col min="17" max="17" width="13.28515625" customWidth="1"/>
    <col min="18" max="18" width="15" customWidth="1"/>
    <col min="19" max="19" width="14.42578125" customWidth="1"/>
    <col min="20" max="20" width="13.85546875" customWidth="1"/>
    <col min="21" max="21" width="17.5703125" customWidth="1"/>
    <col min="22" max="22" width="16.85546875" customWidth="1"/>
    <col min="23" max="23" width="17" customWidth="1"/>
    <col min="24" max="24" width="19.42578125" customWidth="1"/>
    <col min="25" max="26" width="14.140625" customWidth="1"/>
    <col min="27" max="27" width="13.7109375" customWidth="1"/>
    <col min="28" max="28" width="15.7109375" customWidth="1"/>
    <col min="29" max="29" width="15.140625" customWidth="1"/>
    <col min="30" max="30" width="19.7109375" customWidth="1"/>
    <col min="31" max="31" width="14.42578125" customWidth="1"/>
    <col min="32" max="32" width="15.5703125" customWidth="1"/>
    <col min="33" max="33" width="15.285156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7109375" customWidth="1"/>
    <col min="41" max="41" width="15.85546875" customWidth="1"/>
    <col min="42" max="42" width="14.140625" customWidth="1"/>
    <col min="43" max="43" width="15.140625" customWidth="1"/>
    <col min="44" max="44" width="18.7109375" customWidth="1"/>
    <col min="45" max="45" width="17.140625" customWidth="1"/>
    <col min="46" max="46" width="15.85546875" customWidth="1"/>
    <col min="47" max="47" width="14.140625" customWidth="1"/>
  </cols>
  <sheetData>
    <row r="1" spans="1:48" s="11" customFormat="1" ht="18" customHeight="1" x14ac:dyDescent="0.25">
      <c r="B1" s="204" t="s">
        <v>345</v>
      </c>
      <c r="C1" s="205"/>
      <c r="D1" s="205"/>
      <c r="E1" s="205"/>
      <c r="F1" s="205"/>
    </row>
    <row r="2" spans="1:48" s="11" customFormat="1" x14ac:dyDescent="0.25">
      <c r="A2" s="130"/>
      <c r="B2" s="130"/>
      <c r="C2" s="130"/>
      <c r="D2" s="130"/>
      <c r="G2" s="277" t="s">
        <v>200</v>
      </c>
      <c r="H2" s="277"/>
      <c r="I2" s="277"/>
      <c r="J2" s="277" t="s">
        <v>201</v>
      </c>
      <c r="K2" s="277"/>
      <c r="L2" s="277"/>
      <c r="M2" s="277"/>
      <c r="N2" s="277" t="s">
        <v>202</v>
      </c>
      <c r="O2" s="277"/>
      <c r="P2" s="277"/>
      <c r="Q2" s="277"/>
      <c r="R2" s="277" t="s">
        <v>203</v>
      </c>
      <c r="S2" s="277"/>
      <c r="T2" s="277"/>
      <c r="U2" s="277"/>
      <c r="W2" s="277" t="s">
        <v>205</v>
      </c>
      <c r="X2" s="277"/>
      <c r="Y2" s="277"/>
      <c r="AH2" s="277" t="s">
        <v>214</v>
      </c>
      <c r="AI2" s="277"/>
      <c r="AJ2" s="277"/>
      <c r="AK2" s="277"/>
      <c r="AM2" s="277" t="s">
        <v>216</v>
      </c>
      <c r="AN2" s="277"/>
      <c r="AO2" s="277"/>
      <c r="AP2" s="277"/>
    </row>
    <row r="3" spans="1:48" ht="58.5" x14ac:dyDescent="0.25">
      <c r="A3" s="73" t="s">
        <v>0</v>
      </c>
      <c r="B3" s="73" t="s">
        <v>196</v>
      </c>
      <c r="C3" s="73" t="s">
        <v>197</v>
      </c>
      <c r="D3" s="73" t="s">
        <v>246</v>
      </c>
      <c r="E3" s="73" t="s">
        <v>198</v>
      </c>
      <c r="F3" s="73" t="s">
        <v>199</v>
      </c>
      <c r="G3" s="73" t="s">
        <v>240</v>
      </c>
      <c r="H3" s="112" t="s">
        <v>221</v>
      </c>
      <c r="I3" s="112" t="s">
        <v>222</v>
      </c>
      <c r="J3" s="73" t="s">
        <v>240</v>
      </c>
      <c r="K3" s="112" t="s">
        <v>223</v>
      </c>
      <c r="L3" s="112" t="s">
        <v>224</v>
      </c>
      <c r="M3" s="112" t="s">
        <v>225</v>
      </c>
      <c r="N3" s="73" t="s">
        <v>240</v>
      </c>
      <c r="O3" s="112" t="s">
        <v>226</v>
      </c>
      <c r="P3" s="112" t="s">
        <v>227</v>
      </c>
      <c r="Q3" s="112" t="s">
        <v>228</v>
      </c>
      <c r="R3" s="73" t="s">
        <v>240</v>
      </c>
      <c r="S3" s="112" t="s">
        <v>229</v>
      </c>
      <c r="T3" s="112" t="s">
        <v>230</v>
      </c>
      <c r="U3" s="112" t="s">
        <v>231</v>
      </c>
      <c r="V3" s="73" t="s">
        <v>204</v>
      </c>
      <c r="W3" s="73" t="s">
        <v>240</v>
      </c>
      <c r="X3" s="112" t="s">
        <v>232</v>
      </c>
      <c r="Y3" s="112" t="s">
        <v>233</v>
      </c>
      <c r="Z3" s="73" t="s">
        <v>206</v>
      </c>
      <c r="AA3" s="73" t="s">
        <v>207</v>
      </c>
      <c r="AB3" s="73" t="s">
        <v>208</v>
      </c>
      <c r="AC3" s="73" t="s">
        <v>209</v>
      </c>
      <c r="AD3" s="73" t="s">
        <v>210</v>
      </c>
      <c r="AE3" s="73" t="s">
        <v>211</v>
      </c>
      <c r="AF3" s="73" t="s">
        <v>212</v>
      </c>
      <c r="AG3" s="73" t="s">
        <v>213</v>
      </c>
      <c r="AH3" s="73" t="s">
        <v>240</v>
      </c>
      <c r="AI3" s="112" t="s">
        <v>234</v>
      </c>
      <c r="AJ3" s="112" t="s">
        <v>235</v>
      </c>
      <c r="AK3" s="112" t="s">
        <v>236</v>
      </c>
      <c r="AL3" s="73" t="s">
        <v>215</v>
      </c>
      <c r="AM3" s="73" t="s">
        <v>240</v>
      </c>
      <c r="AN3" s="112" t="s">
        <v>237</v>
      </c>
      <c r="AO3" s="112" t="s">
        <v>238</v>
      </c>
      <c r="AP3" s="112" t="s">
        <v>239</v>
      </c>
      <c r="AQ3" s="73" t="s">
        <v>217</v>
      </c>
      <c r="AR3" s="73" t="s">
        <v>218</v>
      </c>
      <c r="AS3" s="73" t="s">
        <v>219</v>
      </c>
      <c r="AT3" s="73" t="s">
        <v>220</v>
      </c>
      <c r="AU3" s="52"/>
      <c r="AV3" s="52"/>
    </row>
    <row r="4" spans="1:48" x14ac:dyDescent="0.25">
      <c r="A4" s="67" t="s">
        <v>52</v>
      </c>
      <c r="B4" s="70">
        <f>'E.2 SFAG'!B4+'E.5 Contingency'!B4+'E.6 ECF'!B3</f>
        <v>16877279396</v>
      </c>
      <c r="C4" s="70">
        <f>'E.2 SFAG'!C4+'E.5 Contingency'!C4+'E.6 ECF'!C3</f>
        <v>1403448661</v>
      </c>
      <c r="D4" s="70">
        <f>'E.2 SFAG'!D4+'E.5 Contingency'!D4+'E.6 ECF'!D3</f>
        <v>1143016120</v>
      </c>
      <c r="E4" s="70">
        <f>'E.2 SFAG'!E4+'E.5 Contingency'!E4+'E.6 ECF'!E3</f>
        <v>13747814615</v>
      </c>
      <c r="F4" s="70">
        <f>'E.2 SFAG'!F4+'E.5 Contingency'!F4+'E.6 ECF'!F3</f>
        <v>3696551195</v>
      </c>
      <c r="G4" s="70">
        <f>'E.2 SFAG'!G4+'E.5 Contingency'!G4+'E.6 ECF'!G3</f>
        <v>3698513083</v>
      </c>
      <c r="H4" s="70">
        <f>'E.2 SFAG'!H4+'E.5 Contingency'!H4+'E.6 ECF'!H3</f>
        <v>3518128796</v>
      </c>
      <c r="I4" s="70">
        <f>'E.2 SFAG'!I4+'E.5 Contingency'!I4+'E.6 ECF'!I3</f>
        <v>180384287</v>
      </c>
      <c r="J4" s="70">
        <f>'E.2 SFAG'!J4+'E.5 Contingency'!J4+'E.6 ECF'!J3</f>
        <v>580178320</v>
      </c>
      <c r="K4" s="70">
        <f>'E.2 SFAG'!K4+'E.5 Contingency'!K4+'E.6 ECF'!K3</f>
        <v>294238627</v>
      </c>
      <c r="L4" s="70">
        <f>'E.2 SFAG'!L4+'E.5 Contingency'!L4+'E.6 ECF'!L3</f>
        <v>21992983</v>
      </c>
      <c r="M4" s="70">
        <f>'E.2 SFAG'!M4+'E.5 Contingency'!M4+'E.6 ECF'!M3</f>
        <v>263946710</v>
      </c>
      <c r="N4" s="70">
        <f>'E.2 SFAG'!N4+'E.5 Contingency'!N4+'E.6 ECF'!N3</f>
        <v>550619954</v>
      </c>
      <c r="O4" s="70">
        <f>'E.2 SFAG'!O4+'E.5 Contingency'!O4+'E.6 ECF'!O3</f>
        <v>398102138</v>
      </c>
      <c r="P4" s="70">
        <f>'E.2 SFAG'!P4+'E.5 Contingency'!P4+'E.6 ECF'!P3</f>
        <v>54300741</v>
      </c>
      <c r="Q4" s="70">
        <f>'E.2 SFAG'!Q4+'E.5 Contingency'!Q4+'E.6 ECF'!Q3</f>
        <v>98217075</v>
      </c>
      <c r="R4" s="70">
        <f>'E.2 SFAG'!R4+'E.5 Contingency'!R4+'E.6 ECF'!R3</f>
        <v>2319776984</v>
      </c>
      <c r="S4" s="70">
        <f>'E.2 SFAG'!S4+'E.5 Contingency'!S4+'E.6 ECF'!S3</f>
        <v>133148338</v>
      </c>
      <c r="T4" s="70">
        <f>'E.2 SFAG'!T4+'E.5 Contingency'!T4+'E.6 ECF'!T3</f>
        <v>927045649</v>
      </c>
      <c r="U4" s="70">
        <f>'E.2 SFAG'!U4+'E.5 Contingency'!U4+'E.6 ECF'!U3</f>
        <v>1259582997</v>
      </c>
      <c r="V4" s="70">
        <f>'E.2 SFAG'!V4+'E.5 Contingency'!V4+'E.6 ECF'!V3</f>
        <v>422041379</v>
      </c>
      <c r="W4" s="70">
        <f>'E.2 SFAG'!W4+'E.5 Contingency'!W4+'E.6 ECF'!W3</f>
        <v>1388906288</v>
      </c>
      <c r="X4" s="70">
        <f>'E.2 SFAG'!X4+'E.5 Contingency'!X4+'E.6 ECF'!X3</f>
        <v>1295892101</v>
      </c>
      <c r="Y4" s="70">
        <f>'E.2 SFAG'!Y4+'E.5 Contingency'!Y4+'E.6 ECF'!Y3</f>
        <v>93014187</v>
      </c>
      <c r="Z4" s="70">
        <f>'E.2 SFAG'!Z4+'E.5 Contingency'!Z4+'E.6 ECF'!Z3</f>
        <v>1731527</v>
      </c>
      <c r="AA4" s="70">
        <f>'E.2 SFAG'!AA4+'E.5 Contingency'!AA4+'E.6 ECF'!AA3</f>
        <v>191224218</v>
      </c>
      <c r="AB4" s="70">
        <f>'E.2 SFAG'!AB4+'E.5 Contingency'!AB4+'E.6 ECF'!AB3</f>
        <v>0</v>
      </c>
      <c r="AC4" s="70">
        <f>'E.2 SFAG'!AC4+'E.5 Contingency'!AC4+'E.6 ECF'!AC3</f>
        <v>306776089</v>
      </c>
      <c r="AD4" s="70">
        <f>'E.2 SFAG'!AD4+'E.5 Contingency'!AD4+'E.6 ECF'!AD3</f>
        <v>227647931</v>
      </c>
      <c r="AE4" s="70">
        <f>'E.2 SFAG'!AE4+'E.5 Contingency'!AE4+'E.6 ECF'!AE3</f>
        <v>216819388</v>
      </c>
      <c r="AF4" s="70">
        <f>'E.2 SFAG'!AF4+'E.5 Contingency'!AF4+'E.6 ECF'!AF3</f>
        <v>136431511</v>
      </c>
      <c r="AG4" s="70">
        <f>'E.2 SFAG'!AG4+'E.5 Contingency'!AG4+'E.6 ECF'!AG3</f>
        <v>98971798</v>
      </c>
      <c r="AH4" s="70">
        <f>'E.2 SFAG'!AH4+'E.5 Contingency'!AH4+'E.6 ECF'!AH3</f>
        <v>1026881055</v>
      </c>
      <c r="AI4" s="70">
        <f>'E.2 SFAG'!AI4+'E.5 Contingency'!AI4+'E.6 ECF'!AI3</f>
        <v>525676244</v>
      </c>
      <c r="AJ4" s="70">
        <f>'E.2 SFAG'!AJ4+'E.5 Contingency'!AJ4+'E.6 ECF'!AJ3</f>
        <v>14973746</v>
      </c>
      <c r="AK4" s="70">
        <f>'E.2 SFAG'!AK4+'E.5 Contingency'!AK4+'E.6 ECF'!AK3</f>
        <v>486231065</v>
      </c>
      <c r="AL4" s="70">
        <f>'E.2 SFAG'!AL4+'E.5 Contingency'!AL4+'E.6 ECF'!AL3</f>
        <v>46384368</v>
      </c>
      <c r="AM4" s="70">
        <f>'E.2 SFAG'!AM4+'E.5 Contingency'!AM4+'E.6 ECF'!AM3</f>
        <v>2062619253</v>
      </c>
      <c r="AN4" s="70">
        <f>'E.2 SFAG'!AN4+'E.5 Contingency'!AN4+'E.6 ECF'!AN3</f>
        <v>1106350100</v>
      </c>
      <c r="AO4" s="70">
        <f>'E.2 SFAG'!AO4+'E.5 Contingency'!AO4+'E.6 ECF'!AO3</f>
        <v>787949805</v>
      </c>
      <c r="AP4" s="70">
        <f>'E.2 SFAG'!AP4+'E.5 Contingency'!AP4+'E.6 ECF'!AP3</f>
        <v>168319348</v>
      </c>
      <c r="AQ4" s="70">
        <f>'E.2 SFAG'!AQ4+'E.5 Contingency'!AQ4+'E.6 ECF'!AQ3</f>
        <v>78526323</v>
      </c>
      <c r="AR4" s="70">
        <f>'E.2 SFAG'!AR4+'E.5 Contingency'!AR4+'E.6 ECF'!AR3</f>
        <v>13354049469</v>
      </c>
      <c r="AS4" s="70">
        <f>'E.2 SFAG'!AS4+'E.5 Contingency'!AS4+'E.6 ECF'!AS3</f>
        <v>1661505636</v>
      </c>
      <c r="AT4" s="70">
        <f>'E.2 SFAG'!AT4+'E.5 Contingency'!AT4+'E.6 ECF'!AT3</f>
        <v>3011810705</v>
      </c>
      <c r="AU4" s="203"/>
      <c r="AV4" s="11"/>
    </row>
    <row r="5" spans="1:48" x14ac:dyDescent="0.25">
      <c r="A5" s="68" t="s">
        <v>1</v>
      </c>
      <c r="B5" s="70">
        <f>'E.2 SFAG'!B5+'E.5 Contingency'!B5+'E.6 ECF'!B4</f>
        <v>102479587</v>
      </c>
      <c r="C5" s="70">
        <f>'E.2 SFAG'!C5+'E.5 Contingency'!C5+'E.6 ECF'!C4</f>
        <v>18663041</v>
      </c>
      <c r="D5" s="70">
        <f>'E.2 SFAG'!D5+'E.5 Contingency'!D5+'E.6 ECF'!D4</f>
        <v>9331520</v>
      </c>
      <c r="E5" s="70">
        <f>'E.2 SFAG'!E5+'E.5 Contingency'!E5+'E.6 ECF'!E4</f>
        <v>65320646</v>
      </c>
      <c r="F5" s="70">
        <f>'E.2 SFAG'!F5+'E.5 Contingency'!F5+'E.6 ECF'!F4</f>
        <v>53083693</v>
      </c>
      <c r="G5" s="70">
        <f>'E.2 SFAG'!G5+'E.5 Contingency'!G5+'E.6 ECF'!G4</f>
        <v>25672715</v>
      </c>
      <c r="H5" s="70">
        <f>'E.2 SFAG'!H5+'E.5 Contingency'!H5+'E.6 ECF'!H4</f>
        <v>25672715</v>
      </c>
      <c r="I5" s="70">
        <f>'E.2 SFAG'!I5+'E.5 Contingency'!I5+'E.6 ECF'!I4</f>
        <v>0</v>
      </c>
      <c r="J5" s="70">
        <f>'E.2 SFAG'!J5+'E.5 Contingency'!J5+'E.6 ECF'!J4</f>
        <v>0</v>
      </c>
      <c r="K5" s="70">
        <f>'E.2 SFAG'!K5+'E.5 Contingency'!K5+'E.6 ECF'!K4</f>
        <v>0</v>
      </c>
      <c r="L5" s="70">
        <f>'E.2 SFAG'!L5+'E.5 Contingency'!L5+'E.6 ECF'!L4</f>
        <v>0</v>
      </c>
      <c r="M5" s="70">
        <f>'E.2 SFAG'!M5+'E.5 Contingency'!M5+'E.6 ECF'!M4</f>
        <v>0</v>
      </c>
      <c r="N5" s="70">
        <f>'E.2 SFAG'!N5+'E.5 Contingency'!N5+'E.6 ECF'!N4</f>
        <v>0</v>
      </c>
      <c r="O5" s="70">
        <f>'E.2 SFAG'!O5+'E.5 Contingency'!O5+'E.6 ECF'!O4</f>
        <v>0</v>
      </c>
      <c r="P5" s="70">
        <f>'E.2 SFAG'!P5+'E.5 Contingency'!P5+'E.6 ECF'!P4</f>
        <v>0</v>
      </c>
      <c r="Q5" s="70">
        <f>'E.2 SFAG'!Q5+'E.5 Contingency'!Q5+'E.6 ECF'!Q4</f>
        <v>0</v>
      </c>
      <c r="R5" s="70">
        <f>'E.2 SFAG'!R5+'E.5 Contingency'!R5+'E.6 ECF'!R4</f>
        <v>2811764</v>
      </c>
      <c r="S5" s="70">
        <f>'E.2 SFAG'!S5+'E.5 Contingency'!S5+'E.6 ECF'!S4</f>
        <v>769798</v>
      </c>
      <c r="T5" s="70">
        <f>'E.2 SFAG'!T5+'E.5 Contingency'!T5+'E.6 ECF'!T4</f>
        <v>630234</v>
      </c>
      <c r="U5" s="70">
        <f>'E.2 SFAG'!U5+'E.5 Contingency'!U5+'E.6 ECF'!U4</f>
        <v>1411732</v>
      </c>
      <c r="V5" s="70">
        <f>'E.2 SFAG'!V5+'E.5 Contingency'!V5+'E.6 ECF'!V4</f>
        <v>1009743</v>
      </c>
      <c r="W5" s="70">
        <f>'E.2 SFAG'!W5+'E.5 Contingency'!W5+'E.6 ECF'!W4</f>
        <v>0</v>
      </c>
      <c r="X5" s="70">
        <f>'E.2 SFAG'!X5+'E.5 Contingency'!X5+'E.6 ECF'!X4</f>
        <v>0</v>
      </c>
      <c r="Y5" s="70">
        <f>'E.2 SFAG'!Y5+'E.5 Contingency'!Y5+'E.6 ECF'!Y4</f>
        <v>0</v>
      </c>
      <c r="Z5" s="70">
        <f>'E.2 SFAG'!Z5+'E.5 Contingency'!Z5+'E.6 ECF'!Z4</f>
        <v>0</v>
      </c>
      <c r="AA5" s="70">
        <f>'E.2 SFAG'!AA5+'E.5 Contingency'!AA5+'E.6 ECF'!AA4</f>
        <v>0</v>
      </c>
      <c r="AB5" s="70">
        <f>'E.2 SFAG'!AB5+'E.5 Contingency'!AB5+'E.6 ECF'!AB4</f>
        <v>0</v>
      </c>
      <c r="AC5" s="70">
        <f>'E.2 SFAG'!AC5+'E.5 Contingency'!AC5+'E.6 ECF'!AC4</f>
        <v>7564333</v>
      </c>
      <c r="AD5" s="70">
        <f>'E.2 SFAG'!AD5+'E.5 Contingency'!AD5+'E.6 ECF'!AD4</f>
        <v>654573</v>
      </c>
      <c r="AE5" s="70">
        <f>'E.2 SFAG'!AE5+'E.5 Contingency'!AE5+'E.6 ECF'!AE4</f>
        <v>1144224</v>
      </c>
      <c r="AF5" s="70">
        <f>'E.2 SFAG'!AF5+'E.5 Contingency'!AF5+'E.6 ECF'!AF4</f>
        <v>968027</v>
      </c>
      <c r="AG5" s="70">
        <f>'E.2 SFAG'!AG5+'E.5 Contingency'!AG5+'E.6 ECF'!AG4</f>
        <v>2293450</v>
      </c>
      <c r="AH5" s="70">
        <f>'E.2 SFAG'!AH5+'E.5 Contingency'!AH5+'E.6 ECF'!AH4</f>
        <v>98584</v>
      </c>
      <c r="AI5" s="70">
        <f>'E.2 SFAG'!AI5+'E.5 Contingency'!AI5+'E.6 ECF'!AI4</f>
        <v>98584</v>
      </c>
      <c r="AJ5" s="70">
        <f>'E.2 SFAG'!AJ5+'E.5 Contingency'!AJ5+'E.6 ECF'!AJ4</f>
        <v>0</v>
      </c>
      <c r="AK5" s="70">
        <f>'E.2 SFAG'!AK5+'E.5 Contingency'!AK5+'E.6 ECF'!AK4</f>
        <v>0</v>
      </c>
      <c r="AL5" s="70">
        <f>'E.2 SFAG'!AL5+'E.5 Contingency'!AL5+'E.6 ECF'!AL4</f>
        <v>899890</v>
      </c>
      <c r="AM5" s="70">
        <f>'E.2 SFAG'!AM5+'E.5 Contingency'!AM5+'E.6 ECF'!AM4</f>
        <v>12514663</v>
      </c>
      <c r="AN5" s="70">
        <f>'E.2 SFAG'!AN5+'E.5 Contingency'!AN5+'E.6 ECF'!AN4</f>
        <v>4016606</v>
      </c>
      <c r="AO5" s="70">
        <f>'E.2 SFAG'!AO5+'E.5 Contingency'!AO5+'E.6 ECF'!AO4</f>
        <v>8019858</v>
      </c>
      <c r="AP5" s="70">
        <f>'E.2 SFAG'!AP5+'E.5 Contingency'!AP5+'E.6 ECF'!AP4</f>
        <v>478199</v>
      </c>
      <c r="AQ5" s="70">
        <f>'E.2 SFAG'!AQ5+'E.5 Contingency'!AQ5+'E.6 ECF'!AQ4</f>
        <v>0</v>
      </c>
      <c r="AR5" s="70">
        <f>'E.2 SFAG'!AR5+'E.5 Contingency'!AR5+'E.6 ECF'!AR4</f>
        <v>55631966</v>
      </c>
      <c r="AS5" s="70">
        <f>'E.2 SFAG'!AS5+'E.5 Contingency'!AS5+'E.6 ECF'!AS4</f>
        <v>11250000</v>
      </c>
      <c r="AT5" s="70">
        <f>'E.2 SFAG'!AT5+'E.5 Contingency'!AT5+'E.6 ECF'!AT4</f>
        <v>60686753</v>
      </c>
      <c r="AU5" s="203"/>
      <c r="AV5" s="11"/>
    </row>
    <row r="6" spans="1:48" x14ac:dyDescent="0.25">
      <c r="A6" s="68" t="s">
        <v>2</v>
      </c>
      <c r="B6" s="70">
        <f>'E.2 SFAG'!B6+'E.5 Contingency'!B6+'E.6 ECF'!B5</f>
        <v>44607376</v>
      </c>
      <c r="C6" s="70">
        <f>'E.2 SFAG'!C6+'E.5 Contingency'!C6+'E.6 ECF'!C5</f>
        <v>8921475</v>
      </c>
      <c r="D6" s="70">
        <f>'E.2 SFAG'!D6+'E.5 Contingency'!D6+'E.6 ECF'!D5</f>
        <v>4460738</v>
      </c>
      <c r="E6" s="70">
        <f>'E.2 SFAG'!E6+'E.5 Contingency'!E6+'E.6 ECF'!E5</f>
        <v>31225163</v>
      </c>
      <c r="F6" s="70">
        <f>'E.2 SFAG'!F6+'E.5 Contingency'!F6+'E.6 ECF'!F5</f>
        <v>57417223</v>
      </c>
      <c r="G6" s="70">
        <f>'E.2 SFAG'!G6+'E.5 Contingency'!G6+'E.6 ECF'!G5</f>
        <v>10825868</v>
      </c>
      <c r="H6" s="70">
        <f>'E.2 SFAG'!H6+'E.5 Contingency'!H6+'E.6 ECF'!H5</f>
        <v>10825868</v>
      </c>
      <c r="I6" s="70">
        <f>'E.2 SFAG'!I6+'E.5 Contingency'!I6+'E.6 ECF'!I5</f>
        <v>0</v>
      </c>
      <c r="J6" s="70">
        <f>'E.2 SFAG'!J6+'E.5 Contingency'!J6+'E.6 ECF'!J5</f>
        <v>0</v>
      </c>
      <c r="K6" s="70">
        <f>'E.2 SFAG'!K6+'E.5 Contingency'!K6+'E.6 ECF'!K5</f>
        <v>0</v>
      </c>
      <c r="L6" s="70">
        <f>'E.2 SFAG'!L6+'E.5 Contingency'!L6+'E.6 ECF'!L5</f>
        <v>0</v>
      </c>
      <c r="M6" s="70">
        <f>'E.2 SFAG'!M6+'E.5 Contingency'!M6+'E.6 ECF'!M5</f>
        <v>0</v>
      </c>
      <c r="N6" s="70">
        <f>'E.2 SFAG'!N6+'E.5 Contingency'!N6+'E.6 ECF'!N5</f>
        <v>0</v>
      </c>
      <c r="O6" s="70">
        <f>'E.2 SFAG'!O6+'E.5 Contingency'!O6+'E.6 ECF'!O5</f>
        <v>0</v>
      </c>
      <c r="P6" s="70">
        <f>'E.2 SFAG'!P6+'E.5 Contingency'!P6+'E.6 ECF'!P5</f>
        <v>0</v>
      </c>
      <c r="Q6" s="70">
        <f>'E.2 SFAG'!Q6+'E.5 Contingency'!Q6+'E.6 ECF'!Q5</f>
        <v>0</v>
      </c>
      <c r="R6" s="70">
        <f>'E.2 SFAG'!R6+'E.5 Contingency'!R6+'E.6 ECF'!R5</f>
        <v>6956595</v>
      </c>
      <c r="S6" s="70">
        <f>'E.2 SFAG'!S6+'E.5 Contingency'!S6+'E.6 ECF'!S5</f>
        <v>7180</v>
      </c>
      <c r="T6" s="70">
        <f>'E.2 SFAG'!T6+'E.5 Contingency'!T6+'E.6 ECF'!T5</f>
        <v>32723</v>
      </c>
      <c r="U6" s="70">
        <f>'E.2 SFAG'!U6+'E.5 Contingency'!U6+'E.6 ECF'!U5</f>
        <v>6916692</v>
      </c>
      <c r="V6" s="70">
        <f>'E.2 SFAG'!V6+'E.5 Contingency'!V6+'E.6 ECF'!V5</f>
        <v>578171</v>
      </c>
      <c r="W6" s="70">
        <f>'E.2 SFAG'!W6+'E.5 Contingency'!W6+'E.6 ECF'!W5</f>
        <v>7303852</v>
      </c>
      <c r="X6" s="70">
        <f>'E.2 SFAG'!X6+'E.5 Contingency'!X6+'E.6 ECF'!X5</f>
        <v>7303852</v>
      </c>
      <c r="Y6" s="70">
        <f>'E.2 SFAG'!Y6+'E.5 Contingency'!Y6+'E.6 ECF'!Y5</f>
        <v>0</v>
      </c>
      <c r="Z6" s="70">
        <f>'E.2 SFAG'!Z6+'E.5 Contingency'!Z6+'E.6 ECF'!Z5</f>
        <v>0</v>
      </c>
      <c r="AA6" s="70">
        <f>'E.2 SFAG'!AA6+'E.5 Contingency'!AA6+'E.6 ECF'!AA5</f>
        <v>0</v>
      </c>
      <c r="AB6" s="70">
        <f>'E.2 SFAG'!AB6+'E.5 Contingency'!AB6+'E.6 ECF'!AB5</f>
        <v>0</v>
      </c>
      <c r="AC6" s="70">
        <f>'E.2 SFAG'!AC6+'E.5 Contingency'!AC6+'E.6 ECF'!AC5</f>
        <v>0</v>
      </c>
      <c r="AD6" s="70">
        <f>'E.2 SFAG'!AD6+'E.5 Contingency'!AD6+'E.6 ECF'!AD5</f>
        <v>0</v>
      </c>
      <c r="AE6" s="70">
        <f>'E.2 SFAG'!AE6+'E.5 Contingency'!AE6+'E.6 ECF'!AE5</f>
        <v>0</v>
      </c>
      <c r="AF6" s="70">
        <f>'E.2 SFAG'!AF6+'E.5 Contingency'!AF6+'E.6 ECF'!AF5</f>
        <v>230939</v>
      </c>
      <c r="AG6" s="70">
        <f>'E.2 SFAG'!AG6+'E.5 Contingency'!AG6+'E.6 ECF'!AG5</f>
        <v>0</v>
      </c>
      <c r="AH6" s="70">
        <f>'E.2 SFAG'!AH6+'E.5 Contingency'!AH6+'E.6 ECF'!AH5</f>
        <v>0</v>
      </c>
      <c r="AI6" s="70">
        <f>'E.2 SFAG'!AI6+'E.5 Contingency'!AI6+'E.6 ECF'!AI5</f>
        <v>0</v>
      </c>
      <c r="AJ6" s="70">
        <f>'E.2 SFAG'!AJ6+'E.5 Contingency'!AJ6+'E.6 ECF'!AJ5</f>
        <v>0</v>
      </c>
      <c r="AK6" s="70">
        <f>'E.2 SFAG'!AK6+'E.5 Contingency'!AK6+'E.6 ECF'!AK5</f>
        <v>0</v>
      </c>
      <c r="AL6" s="70">
        <f>'E.2 SFAG'!AL6+'E.5 Contingency'!AL6+'E.6 ECF'!AL5</f>
        <v>0</v>
      </c>
      <c r="AM6" s="70">
        <f>'E.2 SFAG'!AM6+'E.5 Contingency'!AM6+'E.6 ECF'!AM5</f>
        <v>9203095</v>
      </c>
      <c r="AN6" s="70">
        <f>'E.2 SFAG'!AN6+'E.5 Contingency'!AN6+'E.6 ECF'!AN5</f>
        <v>8596598</v>
      </c>
      <c r="AO6" s="70">
        <f>'E.2 SFAG'!AO6+'E.5 Contingency'!AO6+'E.6 ECF'!AO5</f>
        <v>398294</v>
      </c>
      <c r="AP6" s="70">
        <f>'E.2 SFAG'!AP6+'E.5 Contingency'!AP6+'E.6 ECF'!AP5</f>
        <v>208203</v>
      </c>
      <c r="AQ6" s="70">
        <f>'E.2 SFAG'!AQ6+'E.5 Contingency'!AQ6+'E.6 ECF'!AQ5</f>
        <v>0</v>
      </c>
      <c r="AR6" s="70">
        <f>'E.2 SFAG'!AR6+'E.5 Contingency'!AR6+'E.6 ECF'!AR5</f>
        <v>35098520</v>
      </c>
      <c r="AS6" s="70">
        <f>'E.2 SFAG'!AS6+'E.5 Contingency'!AS6+'E.6 ECF'!AS5</f>
        <v>0</v>
      </c>
      <c r="AT6" s="70">
        <f>'E.2 SFAG'!AT6+'E.5 Contingency'!AT6+'E.6 ECF'!AT5</f>
        <v>53543866</v>
      </c>
      <c r="AU6" s="203"/>
      <c r="AV6" s="11"/>
    </row>
    <row r="7" spans="1:48" x14ac:dyDescent="0.25">
      <c r="A7" s="68" t="s">
        <v>3</v>
      </c>
      <c r="B7" s="70">
        <f>'E.2 SFAG'!B7+'E.5 Contingency'!B7+'E.6 ECF'!B6</f>
        <v>219796941</v>
      </c>
      <c r="C7" s="70">
        <f>'E.2 SFAG'!C7+'E.5 Contingency'!C7+'E.6 ECF'!C6</f>
        <v>0</v>
      </c>
      <c r="D7" s="70">
        <f>'E.2 SFAG'!D7+'E.5 Contingency'!D7+'E.6 ECF'!D6</f>
        <v>20014130</v>
      </c>
      <c r="E7" s="70">
        <f>'E.2 SFAG'!E7+'E.5 Contingency'!E7+'E.6 ECF'!E6</f>
        <v>180127169</v>
      </c>
      <c r="F7" s="70">
        <f>'E.2 SFAG'!F7+'E.5 Contingency'!F7+'E.6 ECF'!F6</f>
        <v>4834012</v>
      </c>
      <c r="G7" s="70">
        <f>'E.2 SFAG'!G7+'E.5 Contingency'!G7+'E.6 ECF'!G6</f>
        <v>44727521</v>
      </c>
      <c r="H7" s="70">
        <f>'E.2 SFAG'!H7+'E.5 Contingency'!H7+'E.6 ECF'!H6</f>
        <v>20227039</v>
      </c>
      <c r="I7" s="70">
        <f>'E.2 SFAG'!I7+'E.5 Contingency'!I7+'E.6 ECF'!I6</f>
        <v>24500482</v>
      </c>
      <c r="J7" s="70">
        <f>'E.2 SFAG'!J7+'E.5 Contingency'!J7+'E.6 ECF'!J6</f>
        <v>5024840</v>
      </c>
      <c r="K7" s="70">
        <f>'E.2 SFAG'!K7+'E.5 Contingency'!K7+'E.6 ECF'!K6</f>
        <v>5024840</v>
      </c>
      <c r="L7" s="70">
        <f>'E.2 SFAG'!L7+'E.5 Contingency'!L7+'E.6 ECF'!L6</f>
        <v>0</v>
      </c>
      <c r="M7" s="70">
        <f>'E.2 SFAG'!M7+'E.5 Contingency'!M7+'E.6 ECF'!M6</f>
        <v>0</v>
      </c>
      <c r="N7" s="70">
        <f>'E.2 SFAG'!N7+'E.5 Contingency'!N7+'E.6 ECF'!N6</f>
        <v>39406910</v>
      </c>
      <c r="O7" s="70">
        <f>'E.2 SFAG'!O7+'E.5 Contingency'!O7+'E.6 ECF'!O6</f>
        <v>39406910</v>
      </c>
      <c r="P7" s="70">
        <f>'E.2 SFAG'!P7+'E.5 Contingency'!P7+'E.6 ECF'!P6</f>
        <v>0</v>
      </c>
      <c r="Q7" s="70">
        <f>'E.2 SFAG'!Q7+'E.5 Contingency'!Q7+'E.6 ECF'!Q6</f>
        <v>0</v>
      </c>
      <c r="R7" s="70">
        <f>'E.2 SFAG'!R7+'E.5 Contingency'!R7+'E.6 ECF'!R6</f>
        <v>475817</v>
      </c>
      <c r="S7" s="70">
        <f>'E.2 SFAG'!S7+'E.5 Contingency'!S7+'E.6 ECF'!S6</f>
        <v>29476</v>
      </c>
      <c r="T7" s="70">
        <f>'E.2 SFAG'!T7+'E.5 Contingency'!T7+'E.6 ECF'!T6</f>
        <v>200007</v>
      </c>
      <c r="U7" s="70">
        <f>'E.2 SFAG'!U7+'E.5 Contingency'!U7+'E.6 ECF'!U6</f>
        <v>246334</v>
      </c>
      <c r="V7" s="70">
        <f>'E.2 SFAG'!V7+'E.5 Contingency'!V7+'E.6 ECF'!V6</f>
        <v>11048681</v>
      </c>
      <c r="W7" s="70">
        <f>'E.2 SFAG'!W7+'E.5 Contingency'!W7+'E.6 ECF'!W6</f>
        <v>2717800</v>
      </c>
      <c r="X7" s="70">
        <f>'E.2 SFAG'!X7+'E.5 Contingency'!X7+'E.6 ECF'!X6</f>
        <v>2717800</v>
      </c>
      <c r="Y7" s="70">
        <f>'E.2 SFAG'!Y7+'E.5 Contingency'!Y7+'E.6 ECF'!Y6</f>
        <v>0</v>
      </c>
      <c r="Z7" s="70">
        <f>'E.2 SFAG'!Z7+'E.5 Contingency'!Z7+'E.6 ECF'!Z6</f>
        <v>0</v>
      </c>
      <c r="AA7" s="70">
        <f>'E.2 SFAG'!AA7+'E.5 Contingency'!AA7+'E.6 ECF'!AA6</f>
        <v>0</v>
      </c>
      <c r="AB7" s="70">
        <f>'E.2 SFAG'!AB7+'E.5 Contingency'!AB7+'E.6 ECF'!AB6</f>
        <v>0</v>
      </c>
      <c r="AC7" s="70">
        <f>'E.2 SFAG'!AC7+'E.5 Contingency'!AC7+'E.6 ECF'!AC6</f>
        <v>8196228</v>
      </c>
      <c r="AD7" s="70">
        <f>'E.2 SFAG'!AD7+'E.5 Contingency'!AD7+'E.6 ECF'!AD6</f>
        <v>9690790</v>
      </c>
      <c r="AE7" s="70">
        <f>'E.2 SFAG'!AE7+'E.5 Contingency'!AE7+'E.6 ECF'!AE6</f>
        <v>0</v>
      </c>
      <c r="AF7" s="70">
        <f>'E.2 SFAG'!AF7+'E.5 Contingency'!AF7+'E.6 ECF'!AF6</f>
        <v>0</v>
      </c>
      <c r="AG7" s="70">
        <f>'E.2 SFAG'!AG7+'E.5 Contingency'!AG7+'E.6 ECF'!AG6</f>
        <v>0</v>
      </c>
      <c r="AH7" s="70">
        <f>'E.2 SFAG'!AH7+'E.5 Contingency'!AH7+'E.6 ECF'!AH6</f>
        <v>44830868</v>
      </c>
      <c r="AI7" s="70">
        <f>'E.2 SFAG'!AI7+'E.5 Contingency'!AI7+'E.6 ECF'!AI6</f>
        <v>44160287</v>
      </c>
      <c r="AJ7" s="70">
        <f>'E.2 SFAG'!AJ7+'E.5 Contingency'!AJ7+'E.6 ECF'!AJ6</f>
        <v>0</v>
      </c>
      <c r="AK7" s="70">
        <f>'E.2 SFAG'!AK7+'E.5 Contingency'!AK7+'E.6 ECF'!AK6</f>
        <v>670581</v>
      </c>
      <c r="AL7" s="70">
        <f>'E.2 SFAG'!AL7+'E.5 Contingency'!AL7+'E.6 ECF'!AL6</f>
        <v>0</v>
      </c>
      <c r="AM7" s="70">
        <f>'E.2 SFAG'!AM7+'E.5 Contingency'!AM7+'E.6 ECF'!AM6</f>
        <v>31756712</v>
      </c>
      <c r="AN7" s="70">
        <f>'E.2 SFAG'!AN7+'E.5 Contingency'!AN7+'E.6 ECF'!AN6</f>
        <v>14133552</v>
      </c>
      <c r="AO7" s="70">
        <f>'E.2 SFAG'!AO7+'E.5 Contingency'!AO7+'E.6 ECF'!AO6</f>
        <v>12336072</v>
      </c>
      <c r="AP7" s="70">
        <f>'E.2 SFAG'!AP7+'E.5 Contingency'!AP7+'E.6 ECF'!AP6</f>
        <v>5287088</v>
      </c>
      <c r="AQ7" s="70">
        <f>'E.2 SFAG'!AQ7+'E.5 Contingency'!AQ7+'E.6 ECF'!AQ6</f>
        <v>14</v>
      </c>
      <c r="AR7" s="70">
        <f>'E.2 SFAG'!AR7+'E.5 Contingency'!AR7+'E.6 ECF'!AR6</f>
        <v>197876181</v>
      </c>
      <c r="AS7" s="70">
        <f>'E.2 SFAG'!AS7+'E.5 Contingency'!AS7+'E.6 ECF'!AS6</f>
        <v>0</v>
      </c>
      <c r="AT7" s="70">
        <f>'E.2 SFAG'!AT7+'E.5 Contingency'!AT7+'E.6 ECF'!AT6</f>
        <v>6740642</v>
      </c>
      <c r="AU7" s="203"/>
      <c r="AV7" s="11"/>
    </row>
    <row r="8" spans="1:48" x14ac:dyDescent="0.25">
      <c r="A8" s="68" t="s">
        <v>4</v>
      </c>
      <c r="B8" s="70">
        <f>'E.2 SFAG'!B8+'E.5 Contingency'!B8+'E.6 ECF'!B7</f>
        <v>62304527</v>
      </c>
      <c r="C8" s="70">
        <f>'E.2 SFAG'!C8+'E.5 Contingency'!C8+'E.6 ECF'!C7</f>
        <v>0</v>
      </c>
      <c r="D8" s="70">
        <f>'E.2 SFAG'!D8+'E.5 Contingency'!D8+'E.6 ECF'!D7</f>
        <v>0</v>
      </c>
      <c r="E8" s="70">
        <f>'E.2 SFAG'!E8+'E.5 Contingency'!E8+'E.6 ECF'!E7</f>
        <v>56732858</v>
      </c>
      <c r="F8" s="70">
        <f>'E.2 SFAG'!F8+'E.5 Contingency'!F8+'E.6 ECF'!F7</f>
        <v>44283924</v>
      </c>
      <c r="G8" s="70">
        <f>'E.2 SFAG'!G8+'E.5 Contingency'!G8+'E.6 ECF'!G7</f>
        <v>7039380</v>
      </c>
      <c r="H8" s="70">
        <f>'E.2 SFAG'!H8+'E.5 Contingency'!H8+'E.6 ECF'!H7</f>
        <v>7039380</v>
      </c>
      <c r="I8" s="70">
        <f>'E.2 SFAG'!I8+'E.5 Contingency'!I8+'E.6 ECF'!I7</f>
        <v>0</v>
      </c>
      <c r="J8" s="70">
        <f>'E.2 SFAG'!J8+'E.5 Contingency'!J8+'E.6 ECF'!J7</f>
        <v>0</v>
      </c>
      <c r="K8" s="70">
        <f>'E.2 SFAG'!K8+'E.5 Contingency'!K8+'E.6 ECF'!K7</f>
        <v>0</v>
      </c>
      <c r="L8" s="70">
        <f>'E.2 SFAG'!L8+'E.5 Contingency'!L8+'E.6 ECF'!L7</f>
        <v>0</v>
      </c>
      <c r="M8" s="70">
        <f>'E.2 SFAG'!M8+'E.5 Contingency'!M8+'E.6 ECF'!M7</f>
        <v>0</v>
      </c>
      <c r="N8" s="70">
        <f>'E.2 SFAG'!N8+'E.5 Contingency'!N8+'E.6 ECF'!N7</f>
        <v>4997751</v>
      </c>
      <c r="O8" s="70">
        <f>'E.2 SFAG'!O8+'E.5 Contingency'!O8+'E.6 ECF'!O7</f>
        <v>0</v>
      </c>
      <c r="P8" s="70">
        <f>'E.2 SFAG'!P8+'E.5 Contingency'!P8+'E.6 ECF'!P7</f>
        <v>0</v>
      </c>
      <c r="Q8" s="70">
        <f>'E.2 SFAG'!Q8+'E.5 Contingency'!Q8+'E.6 ECF'!Q7</f>
        <v>4997751</v>
      </c>
      <c r="R8" s="70">
        <f>'E.2 SFAG'!R8+'E.5 Contingency'!R8+'E.6 ECF'!R7</f>
        <v>15459789</v>
      </c>
      <c r="S8" s="70">
        <f>'E.2 SFAG'!S8+'E.5 Contingency'!S8+'E.6 ECF'!S7</f>
        <v>21242</v>
      </c>
      <c r="T8" s="70">
        <f>'E.2 SFAG'!T8+'E.5 Contingency'!T8+'E.6 ECF'!T7</f>
        <v>3532986</v>
      </c>
      <c r="U8" s="70">
        <f>'E.2 SFAG'!U8+'E.5 Contingency'!U8+'E.6 ECF'!U7</f>
        <v>11905561</v>
      </c>
      <c r="V8" s="70">
        <f>'E.2 SFAG'!V8+'E.5 Contingency'!V8+'E.6 ECF'!V7</f>
        <v>1037689</v>
      </c>
      <c r="W8" s="70">
        <f>'E.2 SFAG'!W8+'E.5 Contingency'!W8+'E.6 ECF'!W7</f>
        <v>7997820</v>
      </c>
      <c r="X8" s="70">
        <f>'E.2 SFAG'!X8+'E.5 Contingency'!X8+'E.6 ECF'!X7</f>
        <v>7997820</v>
      </c>
      <c r="Y8" s="70">
        <f>'E.2 SFAG'!Y8+'E.5 Contingency'!Y8+'E.6 ECF'!Y7</f>
        <v>0</v>
      </c>
      <c r="Z8" s="70">
        <f>'E.2 SFAG'!Z8+'E.5 Contingency'!Z8+'E.6 ECF'!Z7</f>
        <v>292378</v>
      </c>
      <c r="AA8" s="70">
        <f>'E.2 SFAG'!AA8+'E.5 Contingency'!AA8+'E.6 ECF'!AA7</f>
        <v>0</v>
      </c>
      <c r="AB8" s="70">
        <f>'E.2 SFAG'!AB8+'E.5 Contingency'!AB8+'E.6 ECF'!AB7</f>
        <v>0</v>
      </c>
      <c r="AC8" s="70">
        <f>'E.2 SFAG'!AC8+'E.5 Contingency'!AC8+'E.6 ECF'!AC7</f>
        <v>0</v>
      </c>
      <c r="AD8" s="70">
        <f>'E.2 SFAG'!AD8+'E.5 Contingency'!AD8+'E.6 ECF'!AD7</f>
        <v>0</v>
      </c>
      <c r="AE8" s="70">
        <f>'E.2 SFAG'!AE8+'E.5 Contingency'!AE8+'E.6 ECF'!AE7</f>
        <v>0</v>
      </c>
      <c r="AF8" s="70">
        <f>'E.2 SFAG'!AF8+'E.5 Contingency'!AF8+'E.6 ECF'!AF7</f>
        <v>1096915</v>
      </c>
      <c r="AG8" s="70">
        <f>'E.2 SFAG'!AG8+'E.5 Contingency'!AG8+'E.6 ECF'!AG7</f>
        <v>2685549</v>
      </c>
      <c r="AH8" s="70">
        <f>'E.2 SFAG'!AH8+'E.5 Contingency'!AH8+'E.6 ECF'!AH7</f>
        <v>0</v>
      </c>
      <c r="AI8" s="70">
        <f>'E.2 SFAG'!AI8+'E.5 Contingency'!AI8+'E.6 ECF'!AI7</f>
        <v>0</v>
      </c>
      <c r="AJ8" s="70">
        <f>'E.2 SFAG'!AJ8+'E.5 Contingency'!AJ8+'E.6 ECF'!AJ7</f>
        <v>0</v>
      </c>
      <c r="AK8" s="70">
        <f>'E.2 SFAG'!AK8+'E.5 Contingency'!AK8+'E.6 ECF'!AK7</f>
        <v>0</v>
      </c>
      <c r="AL8" s="70">
        <f>'E.2 SFAG'!AL8+'E.5 Contingency'!AL8+'E.6 ECF'!AL7</f>
        <v>0</v>
      </c>
      <c r="AM8" s="70">
        <f>'E.2 SFAG'!AM8+'E.5 Contingency'!AM8+'E.6 ECF'!AM7</f>
        <v>13851954</v>
      </c>
      <c r="AN8" s="70">
        <f>'E.2 SFAG'!AN8+'E.5 Contingency'!AN8+'E.6 ECF'!AN7</f>
        <v>11058792</v>
      </c>
      <c r="AO8" s="70">
        <f>'E.2 SFAG'!AO8+'E.5 Contingency'!AO8+'E.6 ECF'!AO7</f>
        <v>0</v>
      </c>
      <c r="AP8" s="70">
        <f>'E.2 SFAG'!AP8+'E.5 Contingency'!AP8+'E.6 ECF'!AP7</f>
        <v>2793162</v>
      </c>
      <c r="AQ8" s="70">
        <f>'E.2 SFAG'!AQ8+'E.5 Contingency'!AQ8+'E.6 ECF'!AQ7</f>
        <v>0</v>
      </c>
      <c r="AR8" s="70">
        <f>'E.2 SFAG'!AR8+'E.5 Contingency'!AR8+'E.6 ECF'!AR7</f>
        <v>54459225</v>
      </c>
      <c r="AS8" s="70">
        <f>'E.2 SFAG'!AS8+'E.5 Contingency'!AS8+'E.6 ECF'!AS7</f>
        <v>34607929</v>
      </c>
      <c r="AT8" s="70">
        <f>'E.2 SFAG'!AT8+'E.5 Contingency'!AT8+'E.6 ECF'!AT7</f>
        <v>17521297</v>
      </c>
      <c r="AU8" s="203"/>
      <c r="AV8" s="11"/>
    </row>
    <row r="9" spans="1:48" x14ac:dyDescent="0.25">
      <c r="A9" s="68" t="s">
        <v>5</v>
      </c>
      <c r="B9" s="70">
        <f>'E.2 SFAG'!B9+'E.5 Contingency'!B9+'E.6 ECF'!B8</f>
        <v>3651628884</v>
      </c>
      <c r="C9" s="70">
        <f>'E.2 SFAG'!C9+'E.5 Contingency'!C9+'E.6 ECF'!C8</f>
        <v>0</v>
      </c>
      <c r="D9" s="70">
        <f>'E.2 SFAG'!D9+'E.5 Contingency'!D9+'E.6 ECF'!D8</f>
        <v>361919546</v>
      </c>
      <c r="E9" s="70">
        <f>'E.2 SFAG'!E9+'E.5 Contingency'!E9+'E.6 ECF'!E8</f>
        <v>3289709338</v>
      </c>
      <c r="F9" s="70">
        <f>'E.2 SFAG'!F9+'E.5 Contingency'!F9+'E.6 ECF'!F8</f>
        <v>175108742</v>
      </c>
      <c r="G9" s="70">
        <f>'E.2 SFAG'!G9+'E.5 Contingency'!G9+'E.6 ECF'!G8</f>
        <v>658930955</v>
      </c>
      <c r="H9" s="70">
        <f>'E.2 SFAG'!H9+'E.5 Contingency'!H9+'E.6 ECF'!H8</f>
        <v>644905842</v>
      </c>
      <c r="I9" s="70">
        <f>'E.2 SFAG'!I9+'E.5 Contingency'!I9+'E.6 ECF'!I8</f>
        <v>14025113</v>
      </c>
      <c r="J9" s="70">
        <f>'E.2 SFAG'!J9+'E.5 Contingency'!J9+'E.6 ECF'!J8</f>
        <v>244156410</v>
      </c>
      <c r="K9" s="70">
        <f>'E.2 SFAG'!K9+'E.5 Contingency'!K9+'E.6 ECF'!K8</f>
        <v>0</v>
      </c>
      <c r="L9" s="70">
        <f>'E.2 SFAG'!L9+'E.5 Contingency'!L9+'E.6 ECF'!L8</f>
        <v>0</v>
      </c>
      <c r="M9" s="70">
        <f>'E.2 SFAG'!M9+'E.5 Contingency'!M9+'E.6 ECF'!M8</f>
        <v>244156410</v>
      </c>
      <c r="N9" s="70">
        <f>'E.2 SFAG'!N9+'E.5 Contingency'!N9+'E.6 ECF'!N8</f>
        <v>0</v>
      </c>
      <c r="O9" s="70">
        <f>'E.2 SFAG'!O9+'E.5 Contingency'!O9+'E.6 ECF'!O8</f>
        <v>0</v>
      </c>
      <c r="P9" s="70">
        <f>'E.2 SFAG'!P9+'E.5 Contingency'!P9+'E.6 ECF'!P8</f>
        <v>0</v>
      </c>
      <c r="Q9" s="70">
        <f>'E.2 SFAG'!Q9+'E.5 Contingency'!Q9+'E.6 ECF'!Q8</f>
        <v>0</v>
      </c>
      <c r="R9" s="70">
        <f>'E.2 SFAG'!R9+'E.5 Contingency'!R9+'E.6 ECF'!R8</f>
        <v>1275741353</v>
      </c>
      <c r="S9" s="70">
        <f>'E.2 SFAG'!S9+'E.5 Contingency'!S9+'E.6 ECF'!S8</f>
        <v>26396613</v>
      </c>
      <c r="T9" s="70">
        <f>'E.2 SFAG'!T9+'E.5 Contingency'!T9+'E.6 ECF'!T8</f>
        <v>650211018</v>
      </c>
      <c r="U9" s="70">
        <f>'E.2 SFAG'!U9+'E.5 Contingency'!U9+'E.6 ECF'!U8</f>
        <v>599133722</v>
      </c>
      <c r="V9" s="70">
        <f>'E.2 SFAG'!V9+'E.5 Contingency'!V9+'E.6 ECF'!V8</f>
        <v>246589689</v>
      </c>
      <c r="W9" s="70">
        <f>'E.2 SFAG'!W9+'E.5 Contingency'!W9+'E.6 ECF'!W8</f>
        <v>112604259</v>
      </c>
      <c r="X9" s="70">
        <f>'E.2 SFAG'!X9+'E.5 Contingency'!X9+'E.6 ECF'!X8</f>
        <v>112604259</v>
      </c>
      <c r="Y9" s="70">
        <f>'E.2 SFAG'!Y9+'E.5 Contingency'!Y9+'E.6 ECF'!Y8</f>
        <v>0</v>
      </c>
      <c r="Z9" s="70">
        <f>'E.2 SFAG'!Z9+'E.5 Contingency'!Z9+'E.6 ECF'!Z8</f>
        <v>0</v>
      </c>
      <c r="AA9" s="70">
        <f>'E.2 SFAG'!AA9+'E.5 Contingency'!AA9+'E.6 ECF'!AA8</f>
        <v>0</v>
      </c>
      <c r="AB9" s="70">
        <f>'E.2 SFAG'!AB9+'E.5 Contingency'!AB9+'E.6 ECF'!AB8</f>
        <v>0</v>
      </c>
      <c r="AC9" s="70">
        <f>'E.2 SFAG'!AC9+'E.5 Contingency'!AC9+'E.6 ECF'!AC8</f>
        <v>264669</v>
      </c>
      <c r="AD9" s="70">
        <f>'E.2 SFAG'!AD9+'E.5 Contingency'!AD9+'E.6 ECF'!AD8</f>
        <v>40855713</v>
      </c>
      <c r="AE9" s="70">
        <f>'E.2 SFAG'!AE9+'E.5 Contingency'!AE9+'E.6 ECF'!AE8</f>
        <v>0</v>
      </c>
      <c r="AF9" s="70">
        <f>'E.2 SFAG'!AF9+'E.5 Contingency'!AF9+'E.6 ECF'!AF8</f>
        <v>11083697</v>
      </c>
      <c r="AG9" s="70">
        <f>'E.2 SFAG'!AG9+'E.5 Contingency'!AG9+'E.6 ECF'!AG8</f>
        <v>0</v>
      </c>
      <c r="AH9" s="70">
        <f>'E.2 SFAG'!AH9+'E.5 Contingency'!AH9+'E.6 ECF'!AH8</f>
        <v>0</v>
      </c>
      <c r="AI9" s="70">
        <f>'E.2 SFAG'!AI9+'E.5 Contingency'!AI9+'E.6 ECF'!AI8</f>
        <v>0</v>
      </c>
      <c r="AJ9" s="70">
        <f>'E.2 SFAG'!AJ9+'E.5 Contingency'!AJ9+'E.6 ECF'!AJ8</f>
        <v>0</v>
      </c>
      <c r="AK9" s="70">
        <f>'E.2 SFAG'!AK9+'E.5 Contingency'!AK9+'E.6 ECF'!AK8</f>
        <v>0</v>
      </c>
      <c r="AL9" s="70">
        <f>'E.2 SFAG'!AL9+'E.5 Contingency'!AL9+'E.6 ECF'!AL8</f>
        <v>0</v>
      </c>
      <c r="AM9" s="70">
        <f>'E.2 SFAG'!AM9+'E.5 Contingency'!AM9+'E.6 ECF'!AM8</f>
        <v>519096416</v>
      </c>
      <c r="AN9" s="70">
        <f>'E.2 SFAG'!AN9+'E.5 Contingency'!AN9+'E.6 ECF'!AN8</f>
        <v>264310008</v>
      </c>
      <c r="AO9" s="70">
        <f>'E.2 SFAG'!AO9+'E.5 Contingency'!AO9+'E.6 ECF'!AO8</f>
        <v>212022935</v>
      </c>
      <c r="AP9" s="70">
        <f>'E.2 SFAG'!AP9+'E.5 Contingency'!AP9+'E.6 ECF'!AP8</f>
        <v>42763473</v>
      </c>
      <c r="AQ9" s="70">
        <f>'E.2 SFAG'!AQ9+'E.5 Contingency'!AQ9+'E.6 ECF'!AQ8</f>
        <v>0</v>
      </c>
      <c r="AR9" s="70">
        <f>'E.2 SFAG'!AR9+'E.5 Contingency'!AR9+'E.6 ECF'!AR8</f>
        <v>3109323161</v>
      </c>
      <c r="AS9" s="70">
        <f>'E.2 SFAG'!AS9+'E.5 Contingency'!AS9+'E.6 ECF'!AS8</f>
        <v>355494919</v>
      </c>
      <c r="AT9" s="70">
        <f>'E.2 SFAG'!AT9+'E.5 Contingency'!AT9+'E.6 ECF'!AT8</f>
        <v>0</v>
      </c>
      <c r="AU9" s="203"/>
      <c r="AV9" s="11"/>
    </row>
    <row r="10" spans="1:48" x14ac:dyDescent="0.25">
      <c r="A10" s="68" t="s">
        <v>6</v>
      </c>
      <c r="B10" s="70">
        <f>'E.2 SFAG'!B10+'E.5 Contingency'!B10+'E.6 ECF'!B9</f>
        <v>149418660</v>
      </c>
      <c r="C10" s="70">
        <f>'E.2 SFAG'!C10+'E.5 Contingency'!C10+'E.6 ECF'!C9</f>
        <v>4615733</v>
      </c>
      <c r="D10" s="70">
        <f>'E.2 SFAG'!D10+'E.5 Contingency'!D10+'E.6 ECF'!D9</f>
        <v>331397</v>
      </c>
      <c r="E10" s="70">
        <f>'E.2 SFAG'!E10+'E.5 Contingency'!E10+'E.6 ECF'!E9</f>
        <v>131109560</v>
      </c>
      <c r="F10" s="70">
        <f>'E.2 SFAG'!F10+'E.5 Contingency'!F10+'E.6 ECF'!F9</f>
        <v>78909172</v>
      </c>
      <c r="G10" s="70">
        <f>'E.2 SFAG'!G10+'E.5 Contingency'!G10+'E.6 ECF'!G9</f>
        <v>66523404</v>
      </c>
      <c r="H10" s="70">
        <f>'E.2 SFAG'!H10+'E.5 Contingency'!H10+'E.6 ECF'!H9</f>
        <v>66523404</v>
      </c>
      <c r="I10" s="70">
        <f>'E.2 SFAG'!I10+'E.5 Contingency'!I10+'E.6 ECF'!I9</f>
        <v>0</v>
      </c>
      <c r="J10" s="70">
        <f>'E.2 SFAG'!J10+'E.5 Contingency'!J10+'E.6 ECF'!J9</f>
        <v>0</v>
      </c>
      <c r="K10" s="70">
        <f>'E.2 SFAG'!K10+'E.5 Contingency'!K10+'E.6 ECF'!K9</f>
        <v>0</v>
      </c>
      <c r="L10" s="70">
        <f>'E.2 SFAG'!L10+'E.5 Contingency'!L10+'E.6 ECF'!L9</f>
        <v>0</v>
      </c>
      <c r="M10" s="70">
        <f>'E.2 SFAG'!M10+'E.5 Contingency'!M10+'E.6 ECF'!M9</f>
        <v>0</v>
      </c>
      <c r="N10" s="70">
        <f>'E.2 SFAG'!N10+'E.5 Contingency'!N10+'E.6 ECF'!N9</f>
        <v>0</v>
      </c>
      <c r="O10" s="70">
        <f>'E.2 SFAG'!O10+'E.5 Contingency'!O10+'E.6 ECF'!O9</f>
        <v>0</v>
      </c>
      <c r="P10" s="70">
        <f>'E.2 SFAG'!P10+'E.5 Contingency'!P10+'E.6 ECF'!P9</f>
        <v>0</v>
      </c>
      <c r="Q10" s="70">
        <f>'E.2 SFAG'!Q10+'E.5 Contingency'!Q10+'E.6 ECF'!Q9</f>
        <v>0</v>
      </c>
      <c r="R10" s="70">
        <f>'E.2 SFAG'!R10+'E.5 Contingency'!R10+'E.6 ECF'!R9</f>
        <v>8346418</v>
      </c>
      <c r="S10" s="70">
        <f>'E.2 SFAG'!S10+'E.5 Contingency'!S10+'E.6 ECF'!S9</f>
        <v>85368</v>
      </c>
      <c r="T10" s="70">
        <f>'E.2 SFAG'!T10+'E.5 Contingency'!T10+'E.6 ECF'!T9</f>
        <v>3950824</v>
      </c>
      <c r="U10" s="70">
        <f>'E.2 SFAG'!U10+'E.5 Contingency'!U10+'E.6 ECF'!U9</f>
        <v>4310226</v>
      </c>
      <c r="V10" s="70">
        <f>'E.2 SFAG'!V10+'E.5 Contingency'!V10+'E.6 ECF'!V9</f>
        <v>6197928</v>
      </c>
      <c r="W10" s="70">
        <f>'E.2 SFAG'!W10+'E.5 Contingency'!W10+'E.6 ECF'!W9</f>
        <v>720277</v>
      </c>
      <c r="X10" s="70">
        <f>'E.2 SFAG'!X10+'E.5 Contingency'!X10+'E.6 ECF'!X9</f>
        <v>704828</v>
      </c>
      <c r="Y10" s="70">
        <f>'E.2 SFAG'!Y10+'E.5 Contingency'!Y10+'E.6 ECF'!Y9</f>
        <v>15449</v>
      </c>
      <c r="Z10" s="70">
        <f>'E.2 SFAG'!Z10+'E.5 Contingency'!Z10+'E.6 ECF'!Z9</f>
        <v>1315</v>
      </c>
      <c r="AA10" s="70">
        <f>'E.2 SFAG'!AA10+'E.5 Contingency'!AA10+'E.6 ECF'!AA9</f>
        <v>0</v>
      </c>
      <c r="AB10" s="70">
        <f>'E.2 SFAG'!AB10+'E.5 Contingency'!AB10+'E.6 ECF'!AB9</f>
        <v>0</v>
      </c>
      <c r="AC10" s="70">
        <f>'E.2 SFAG'!AC10+'E.5 Contingency'!AC10+'E.6 ECF'!AC9</f>
        <v>2993695</v>
      </c>
      <c r="AD10" s="70">
        <f>'E.2 SFAG'!AD10+'E.5 Contingency'!AD10+'E.6 ECF'!AD9</f>
        <v>1870923</v>
      </c>
      <c r="AE10" s="70">
        <f>'E.2 SFAG'!AE10+'E.5 Contingency'!AE10+'E.6 ECF'!AE9</f>
        <v>264483</v>
      </c>
      <c r="AF10" s="70">
        <f>'E.2 SFAG'!AF10+'E.5 Contingency'!AF10+'E.6 ECF'!AF9</f>
        <v>435958</v>
      </c>
      <c r="AG10" s="70">
        <f>'E.2 SFAG'!AG10+'E.5 Contingency'!AG10+'E.6 ECF'!AG9</f>
        <v>102551</v>
      </c>
      <c r="AH10" s="70">
        <f>'E.2 SFAG'!AH10+'E.5 Contingency'!AH10+'E.6 ECF'!AH9</f>
        <v>120698</v>
      </c>
      <c r="AI10" s="70">
        <f>'E.2 SFAG'!AI10+'E.5 Contingency'!AI10+'E.6 ECF'!AI9</f>
        <v>110688</v>
      </c>
      <c r="AJ10" s="70">
        <f>'E.2 SFAG'!AJ10+'E.5 Contingency'!AJ10+'E.6 ECF'!AJ9</f>
        <v>0</v>
      </c>
      <c r="AK10" s="70">
        <f>'E.2 SFAG'!AK10+'E.5 Contingency'!AK10+'E.6 ECF'!AK9</f>
        <v>10010</v>
      </c>
      <c r="AL10" s="70">
        <f>'E.2 SFAG'!AL10+'E.5 Contingency'!AL10+'E.6 ECF'!AL9</f>
        <v>242727</v>
      </c>
      <c r="AM10" s="70">
        <f>'E.2 SFAG'!AM10+'E.5 Contingency'!AM10+'E.6 ECF'!AM9</f>
        <v>47770484</v>
      </c>
      <c r="AN10" s="70">
        <f>'E.2 SFAG'!AN10+'E.5 Contingency'!AN10+'E.6 ECF'!AN9</f>
        <v>12505751</v>
      </c>
      <c r="AO10" s="70">
        <f>'E.2 SFAG'!AO10+'E.5 Contingency'!AO10+'E.6 ECF'!AO9</f>
        <v>29472202</v>
      </c>
      <c r="AP10" s="70">
        <f>'E.2 SFAG'!AP10+'E.5 Contingency'!AP10+'E.6 ECF'!AP9</f>
        <v>5792531</v>
      </c>
      <c r="AQ10" s="70">
        <f>'E.2 SFAG'!AQ10+'E.5 Contingency'!AQ10+'E.6 ECF'!AQ9</f>
        <v>0</v>
      </c>
      <c r="AR10" s="70">
        <f>'E.2 SFAG'!AR10+'E.5 Contingency'!AR10+'E.6 ECF'!AR9</f>
        <v>135590861</v>
      </c>
      <c r="AS10" s="70">
        <f>'E.2 SFAG'!AS10+'E.5 Contingency'!AS10+'E.6 ECF'!AS9</f>
        <v>0</v>
      </c>
      <c r="AT10" s="70">
        <f>'E.2 SFAG'!AT10+'E.5 Contingency'!AT10+'E.6 ECF'!AT9</f>
        <v>87789841</v>
      </c>
      <c r="AU10" s="203"/>
      <c r="AV10" s="11"/>
    </row>
    <row r="11" spans="1:48" x14ac:dyDescent="0.25">
      <c r="A11" s="68" t="s">
        <v>7</v>
      </c>
      <c r="B11" s="70">
        <f>'E.2 SFAG'!B11+'E.5 Contingency'!B11+'E.6 ECF'!B10</f>
        <v>266788107</v>
      </c>
      <c r="C11" s="70">
        <f>'E.2 SFAG'!C11+'E.5 Contingency'!C11+'E.6 ECF'!C10</f>
        <v>0</v>
      </c>
      <c r="D11" s="70">
        <f>'E.2 SFAG'!D11+'E.5 Contingency'!D11+'E.6 ECF'!D10</f>
        <v>23898520</v>
      </c>
      <c r="E11" s="70">
        <f>'E.2 SFAG'!E11+'E.5 Contingency'!E11+'E.6 ECF'!E10</f>
        <v>242889587</v>
      </c>
      <c r="F11" s="70">
        <f>'E.2 SFAG'!F11+'E.5 Contingency'!F11+'E.6 ECF'!F10</f>
        <v>0</v>
      </c>
      <c r="G11" s="70">
        <f>'E.2 SFAG'!G11+'E.5 Contingency'!G11+'E.6 ECF'!G10</f>
        <v>16672109</v>
      </c>
      <c r="H11" s="70">
        <f>'E.2 SFAG'!H11+'E.5 Contingency'!H11+'E.6 ECF'!H10</f>
        <v>16672109</v>
      </c>
      <c r="I11" s="70">
        <f>'E.2 SFAG'!I11+'E.5 Contingency'!I11+'E.6 ECF'!I10</f>
        <v>0</v>
      </c>
      <c r="J11" s="70">
        <f>'E.2 SFAG'!J11+'E.5 Contingency'!J11+'E.6 ECF'!J10</f>
        <v>0</v>
      </c>
      <c r="K11" s="70">
        <f>'E.2 SFAG'!K11+'E.5 Contingency'!K11+'E.6 ECF'!K10</f>
        <v>0</v>
      </c>
      <c r="L11" s="70">
        <f>'E.2 SFAG'!L11+'E.5 Contingency'!L11+'E.6 ECF'!L10</f>
        <v>0</v>
      </c>
      <c r="M11" s="70">
        <f>'E.2 SFAG'!M11+'E.5 Contingency'!M11+'E.6 ECF'!M10</f>
        <v>0</v>
      </c>
      <c r="N11" s="70">
        <f>'E.2 SFAG'!N11+'E.5 Contingency'!N11+'E.6 ECF'!N10</f>
        <v>17778981</v>
      </c>
      <c r="O11" s="70">
        <f>'E.2 SFAG'!O11+'E.5 Contingency'!O11+'E.6 ECF'!O10</f>
        <v>0</v>
      </c>
      <c r="P11" s="70">
        <f>'E.2 SFAG'!P11+'E.5 Contingency'!P11+'E.6 ECF'!P10</f>
        <v>0</v>
      </c>
      <c r="Q11" s="70">
        <f>'E.2 SFAG'!Q11+'E.5 Contingency'!Q11+'E.6 ECF'!Q10</f>
        <v>17778981</v>
      </c>
      <c r="R11" s="70">
        <f>'E.2 SFAG'!R11+'E.5 Contingency'!R11+'E.6 ECF'!R10</f>
        <v>0</v>
      </c>
      <c r="S11" s="70">
        <f>'E.2 SFAG'!S11+'E.5 Contingency'!S11+'E.6 ECF'!S10</f>
        <v>0</v>
      </c>
      <c r="T11" s="70">
        <f>'E.2 SFAG'!T11+'E.5 Contingency'!T11+'E.6 ECF'!T10</f>
        <v>0</v>
      </c>
      <c r="U11" s="70">
        <f>'E.2 SFAG'!U11+'E.5 Contingency'!U11+'E.6 ECF'!U10</f>
        <v>0</v>
      </c>
      <c r="V11" s="70">
        <f>'E.2 SFAG'!V11+'E.5 Contingency'!V11+'E.6 ECF'!V10</f>
        <v>0</v>
      </c>
      <c r="W11" s="70">
        <f>'E.2 SFAG'!W11+'E.5 Contingency'!W11+'E.6 ECF'!W10</f>
        <v>0</v>
      </c>
      <c r="X11" s="70">
        <f>'E.2 SFAG'!X11+'E.5 Contingency'!X11+'E.6 ECF'!X10</f>
        <v>0</v>
      </c>
      <c r="Y11" s="70">
        <f>'E.2 SFAG'!Y11+'E.5 Contingency'!Y11+'E.6 ECF'!Y10</f>
        <v>0</v>
      </c>
      <c r="Z11" s="70">
        <f>'E.2 SFAG'!Z11+'E.5 Contingency'!Z11+'E.6 ECF'!Z10</f>
        <v>0</v>
      </c>
      <c r="AA11" s="70">
        <f>'E.2 SFAG'!AA11+'E.5 Contingency'!AA11+'E.6 ECF'!AA10</f>
        <v>0</v>
      </c>
      <c r="AB11" s="70">
        <f>'E.2 SFAG'!AB11+'E.5 Contingency'!AB11+'E.6 ECF'!AB10</f>
        <v>0</v>
      </c>
      <c r="AC11" s="70">
        <f>'E.2 SFAG'!AC11+'E.5 Contingency'!AC11+'E.6 ECF'!AC10</f>
        <v>0</v>
      </c>
      <c r="AD11" s="70">
        <f>'E.2 SFAG'!AD11+'E.5 Contingency'!AD11+'E.6 ECF'!AD10</f>
        <v>6933258</v>
      </c>
      <c r="AE11" s="70">
        <f>'E.2 SFAG'!AE11+'E.5 Contingency'!AE11+'E.6 ECF'!AE10</f>
        <v>0</v>
      </c>
      <c r="AF11" s="70">
        <f>'E.2 SFAG'!AF11+'E.5 Contingency'!AF11+'E.6 ECF'!AF10</f>
        <v>66024718</v>
      </c>
      <c r="AG11" s="70">
        <f>'E.2 SFAG'!AG11+'E.5 Contingency'!AG11+'E.6 ECF'!AG10</f>
        <v>17156667</v>
      </c>
      <c r="AH11" s="70">
        <f>'E.2 SFAG'!AH11+'E.5 Contingency'!AH11+'E.6 ECF'!AH10</f>
        <v>56825733</v>
      </c>
      <c r="AI11" s="70">
        <f>'E.2 SFAG'!AI11+'E.5 Contingency'!AI11+'E.6 ECF'!AI10</f>
        <v>56825733</v>
      </c>
      <c r="AJ11" s="70">
        <f>'E.2 SFAG'!AJ11+'E.5 Contingency'!AJ11+'E.6 ECF'!AJ10</f>
        <v>0</v>
      </c>
      <c r="AK11" s="70">
        <f>'E.2 SFAG'!AK11+'E.5 Contingency'!AK11+'E.6 ECF'!AK10</f>
        <v>0</v>
      </c>
      <c r="AL11" s="70">
        <f>'E.2 SFAG'!AL11+'E.5 Contingency'!AL11+'E.6 ECF'!AL10</f>
        <v>0</v>
      </c>
      <c r="AM11" s="70">
        <f>'E.2 SFAG'!AM11+'E.5 Contingency'!AM11+'E.6 ECF'!AM10</f>
        <v>61498121</v>
      </c>
      <c r="AN11" s="70">
        <f>'E.2 SFAG'!AN11+'E.5 Contingency'!AN11+'E.6 ECF'!AN10</f>
        <v>12513083</v>
      </c>
      <c r="AO11" s="70">
        <f>'E.2 SFAG'!AO11+'E.5 Contingency'!AO11+'E.6 ECF'!AO10</f>
        <v>48985038</v>
      </c>
      <c r="AP11" s="70">
        <f>'E.2 SFAG'!AP11+'E.5 Contingency'!AP11+'E.6 ECF'!AP10</f>
        <v>0</v>
      </c>
      <c r="AQ11" s="70">
        <f>'E.2 SFAG'!AQ11+'E.5 Contingency'!AQ11+'E.6 ECF'!AQ10</f>
        <v>0</v>
      </c>
      <c r="AR11" s="70">
        <f>'E.2 SFAG'!AR11+'E.5 Contingency'!AR11+'E.6 ECF'!AR10</f>
        <v>242889587</v>
      </c>
      <c r="AS11" s="70">
        <f>'E.2 SFAG'!AS11+'E.5 Contingency'!AS11+'E.6 ECF'!AS10</f>
        <v>0</v>
      </c>
      <c r="AT11" s="70">
        <f>'E.2 SFAG'!AT11+'E.5 Contingency'!AT11+'E.6 ECF'!AT10</f>
        <v>0</v>
      </c>
      <c r="AU11" s="203"/>
      <c r="AV11" s="11"/>
    </row>
    <row r="12" spans="1:48" x14ac:dyDescent="0.25">
      <c r="A12" s="68" t="s">
        <v>8</v>
      </c>
      <c r="B12" s="70">
        <f>'E.2 SFAG'!B12+'E.5 Contingency'!B12+'E.6 ECF'!B11</f>
        <v>35462240</v>
      </c>
      <c r="C12" s="70">
        <f>'E.2 SFAG'!C12+'E.5 Contingency'!C12+'E.6 ECF'!C11</f>
        <v>0</v>
      </c>
      <c r="D12" s="70">
        <f>'E.2 SFAG'!D12+'E.5 Contingency'!D12+'E.6 ECF'!D11</f>
        <v>0</v>
      </c>
      <c r="E12" s="70">
        <f>'E.2 SFAG'!E12+'E.5 Contingency'!E12+'E.6 ECF'!E11</f>
        <v>32290981</v>
      </c>
      <c r="F12" s="70">
        <f>'E.2 SFAG'!F12+'E.5 Contingency'!F12+'E.6 ECF'!F11</f>
        <v>9906318</v>
      </c>
      <c r="G12" s="70">
        <f>'E.2 SFAG'!G12+'E.5 Contingency'!G12+'E.6 ECF'!G11</f>
        <v>336286</v>
      </c>
      <c r="H12" s="70">
        <f>'E.2 SFAG'!H12+'E.5 Contingency'!H12+'E.6 ECF'!H11</f>
        <v>336286</v>
      </c>
      <c r="I12" s="70">
        <f>'E.2 SFAG'!I12+'E.5 Contingency'!I12+'E.6 ECF'!I11</f>
        <v>0</v>
      </c>
      <c r="J12" s="70">
        <f>'E.2 SFAG'!J12+'E.5 Contingency'!J12+'E.6 ECF'!J11</f>
        <v>0</v>
      </c>
      <c r="K12" s="70">
        <f>'E.2 SFAG'!K12+'E.5 Contingency'!K12+'E.6 ECF'!K11</f>
        <v>0</v>
      </c>
      <c r="L12" s="70">
        <f>'E.2 SFAG'!L12+'E.5 Contingency'!L12+'E.6 ECF'!L11</f>
        <v>0</v>
      </c>
      <c r="M12" s="70">
        <f>'E.2 SFAG'!M12+'E.5 Contingency'!M12+'E.6 ECF'!M11</f>
        <v>0</v>
      </c>
      <c r="N12" s="70">
        <f>'E.2 SFAG'!N12+'E.5 Contingency'!N12+'E.6 ECF'!N11</f>
        <v>0</v>
      </c>
      <c r="O12" s="70">
        <f>'E.2 SFAG'!O12+'E.5 Contingency'!O12+'E.6 ECF'!O11</f>
        <v>0</v>
      </c>
      <c r="P12" s="70">
        <f>'E.2 SFAG'!P12+'E.5 Contingency'!P12+'E.6 ECF'!P11</f>
        <v>0</v>
      </c>
      <c r="Q12" s="70">
        <f>'E.2 SFAG'!Q12+'E.5 Contingency'!Q12+'E.6 ECF'!Q11</f>
        <v>0</v>
      </c>
      <c r="R12" s="70">
        <f>'E.2 SFAG'!R12+'E.5 Contingency'!R12+'E.6 ECF'!R11</f>
        <v>3991744</v>
      </c>
      <c r="S12" s="70">
        <f>'E.2 SFAG'!S12+'E.5 Contingency'!S12+'E.6 ECF'!S11</f>
        <v>2385127</v>
      </c>
      <c r="T12" s="70">
        <f>'E.2 SFAG'!T12+'E.5 Contingency'!T12+'E.6 ECF'!T11</f>
        <v>1606617</v>
      </c>
      <c r="U12" s="70">
        <f>'E.2 SFAG'!U12+'E.5 Contingency'!U12+'E.6 ECF'!U11</f>
        <v>0</v>
      </c>
      <c r="V12" s="70">
        <f>'E.2 SFAG'!V12+'E.5 Contingency'!V12+'E.6 ECF'!V11</f>
        <v>0</v>
      </c>
      <c r="W12" s="70">
        <f>'E.2 SFAG'!W12+'E.5 Contingency'!W12+'E.6 ECF'!W11</f>
        <v>24442307</v>
      </c>
      <c r="X12" s="70">
        <f>'E.2 SFAG'!X12+'E.5 Contingency'!X12+'E.6 ECF'!X11</f>
        <v>24442307</v>
      </c>
      <c r="Y12" s="70">
        <f>'E.2 SFAG'!Y12+'E.5 Contingency'!Y12+'E.6 ECF'!Y11</f>
        <v>0</v>
      </c>
      <c r="Z12" s="70">
        <f>'E.2 SFAG'!Z12+'E.5 Contingency'!Z12+'E.6 ECF'!Z11</f>
        <v>0</v>
      </c>
      <c r="AA12" s="70">
        <f>'E.2 SFAG'!AA12+'E.5 Contingency'!AA12+'E.6 ECF'!AA11</f>
        <v>0</v>
      </c>
      <c r="AB12" s="70">
        <f>'E.2 SFAG'!AB12+'E.5 Contingency'!AB12+'E.6 ECF'!AB11</f>
        <v>0</v>
      </c>
      <c r="AC12" s="70">
        <f>'E.2 SFAG'!AC12+'E.5 Contingency'!AC12+'E.6 ECF'!AC11</f>
        <v>2544277</v>
      </c>
      <c r="AD12" s="70">
        <f>'E.2 SFAG'!AD12+'E.5 Contingency'!AD12+'E.6 ECF'!AD11</f>
        <v>0</v>
      </c>
      <c r="AE12" s="70">
        <f>'E.2 SFAG'!AE12+'E.5 Contingency'!AE12+'E.6 ECF'!AE11</f>
        <v>0</v>
      </c>
      <c r="AF12" s="70">
        <f>'E.2 SFAG'!AF12+'E.5 Contingency'!AF12+'E.6 ECF'!AF11</f>
        <v>0</v>
      </c>
      <c r="AG12" s="70">
        <f>'E.2 SFAG'!AG12+'E.5 Contingency'!AG12+'E.6 ECF'!AG11</f>
        <v>0</v>
      </c>
      <c r="AH12" s="70">
        <f>'E.2 SFAG'!AH12+'E.5 Contingency'!AH12+'E.6 ECF'!AH11</f>
        <v>0</v>
      </c>
      <c r="AI12" s="70">
        <f>'E.2 SFAG'!AI12+'E.5 Contingency'!AI12+'E.6 ECF'!AI11</f>
        <v>0</v>
      </c>
      <c r="AJ12" s="70">
        <f>'E.2 SFAG'!AJ12+'E.5 Contingency'!AJ12+'E.6 ECF'!AJ11</f>
        <v>0</v>
      </c>
      <c r="AK12" s="70">
        <f>'E.2 SFAG'!AK12+'E.5 Contingency'!AK12+'E.6 ECF'!AK11</f>
        <v>0</v>
      </c>
      <c r="AL12" s="70">
        <f>'E.2 SFAG'!AL12+'E.5 Contingency'!AL12+'E.6 ECF'!AL11</f>
        <v>0</v>
      </c>
      <c r="AM12" s="70">
        <f>'E.2 SFAG'!AM12+'E.5 Contingency'!AM12+'E.6 ECF'!AM11</f>
        <v>5396805</v>
      </c>
      <c r="AN12" s="70">
        <f>'E.2 SFAG'!AN12+'E.5 Contingency'!AN12+'E.6 ECF'!AN11</f>
        <v>4172948</v>
      </c>
      <c r="AO12" s="70">
        <f>'E.2 SFAG'!AO12+'E.5 Contingency'!AO12+'E.6 ECF'!AO11</f>
        <v>661931</v>
      </c>
      <c r="AP12" s="70">
        <f>'E.2 SFAG'!AP12+'E.5 Contingency'!AP12+'E.6 ECF'!AP11</f>
        <v>561926</v>
      </c>
      <c r="AQ12" s="70">
        <f>'E.2 SFAG'!AQ12+'E.5 Contingency'!AQ12+'E.6 ECF'!AQ11</f>
        <v>0</v>
      </c>
      <c r="AR12" s="70">
        <f>'E.2 SFAG'!AR12+'E.5 Contingency'!AR12+'E.6 ECF'!AR11</f>
        <v>36711419</v>
      </c>
      <c r="AS12" s="70">
        <f>'E.2 SFAG'!AS12+'E.5 Contingency'!AS12+'E.6 ECF'!AS11</f>
        <v>267249</v>
      </c>
      <c r="AT12" s="70">
        <f>'E.2 SFAG'!AT12+'E.5 Contingency'!AT12+'E.6 ECF'!AT11</f>
        <v>8389890</v>
      </c>
      <c r="AU12" s="203"/>
      <c r="AV12" s="11"/>
    </row>
    <row r="13" spans="1:48" x14ac:dyDescent="0.25">
      <c r="A13" s="68" t="s">
        <v>95</v>
      </c>
      <c r="B13" s="70">
        <f>'E.2 SFAG'!B13+'E.5 Contingency'!B13+'E.6 ECF'!B12</f>
        <v>101704917</v>
      </c>
      <c r="C13" s="70">
        <f>'E.2 SFAG'!C13+'E.5 Contingency'!C13+'E.6 ECF'!C12</f>
        <v>0</v>
      </c>
      <c r="D13" s="70">
        <f>'E.2 SFAG'!D13+'E.5 Contingency'!D13+'E.6 ECF'!D12</f>
        <v>3935917</v>
      </c>
      <c r="E13" s="70">
        <f>'E.2 SFAG'!E13+'E.5 Contingency'!E13+'E.6 ECF'!E12</f>
        <v>88673898</v>
      </c>
      <c r="F13" s="70">
        <f>'E.2 SFAG'!F13+'E.5 Contingency'!F13+'E.6 ECF'!F12</f>
        <v>89998782</v>
      </c>
      <c r="G13" s="70">
        <f>'E.2 SFAG'!G13+'E.5 Contingency'!G13+'E.6 ECF'!G12</f>
        <v>55510054</v>
      </c>
      <c r="H13" s="70">
        <f>'E.2 SFAG'!H13+'E.5 Contingency'!H13+'E.6 ECF'!H12</f>
        <v>55510054</v>
      </c>
      <c r="I13" s="70">
        <f>'E.2 SFAG'!I13+'E.5 Contingency'!I13+'E.6 ECF'!I12</f>
        <v>0</v>
      </c>
      <c r="J13" s="70">
        <f>'E.2 SFAG'!J13+'E.5 Contingency'!J13+'E.6 ECF'!J12</f>
        <v>0</v>
      </c>
      <c r="K13" s="70">
        <f>'E.2 SFAG'!K13+'E.5 Contingency'!K13+'E.6 ECF'!K12</f>
        <v>0</v>
      </c>
      <c r="L13" s="70">
        <f>'E.2 SFAG'!L13+'E.5 Contingency'!L13+'E.6 ECF'!L12</f>
        <v>0</v>
      </c>
      <c r="M13" s="70">
        <f>'E.2 SFAG'!M13+'E.5 Contingency'!M13+'E.6 ECF'!M12</f>
        <v>0</v>
      </c>
      <c r="N13" s="70">
        <f>'E.2 SFAG'!N13+'E.5 Contingency'!N13+'E.6 ECF'!N12</f>
        <v>0</v>
      </c>
      <c r="O13" s="70">
        <f>'E.2 SFAG'!O13+'E.5 Contingency'!O13+'E.6 ECF'!O12</f>
        <v>0</v>
      </c>
      <c r="P13" s="70">
        <f>'E.2 SFAG'!P13+'E.5 Contingency'!P13+'E.6 ECF'!P12</f>
        <v>0</v>
      </c>
      <c r="Q13" s="70">
        <f>'E.2 SFAG'!Q13+'E.5 Contingency'!Q13+'E.6 ECF'!Q12</f>
        <v>0</v>
      </c>
      <c r="R13" s="70">
        <f>'E.2 SFAG'!R13+'E.5 Contingency'!R13+'E.6 ECF'!R12</f>
        <v>15059947</v>
      </c>
      <c r="S13" s="70">
        <f>'E.2 SFAG'!S13+'E.5 Contingency'!S13+'E.6 ECF'!S12</f>
        <v>0</v>
      </c>
      <c r="T13" s="70">
        <f>'E.2 SFAG'!T13+'E.5 Contingency'!T13+'E.6 ECF'!T12</f>
        <v>986888</v>
      </c>
      <c r="U13" s="70">
        <f>'E.2 SFAG'!U13+'E.5 Contingency'!U13+'E.6 ECF'!U12</f>
        <v>14073059</v>
      </c>
      <c r="V13" s="70">
        <f>'E.2 SFAG'!V13+'E.5 Contingency'!V13+'E.6 ECF'!V12</f>
        <v>0</v>
      </c>
      <c r="W13" s="70">
        <f>'E.2 SFAG'!W13+'E.5 Contingency'!W13+'E.6 ECF'!W12</f>
        <v>36947695</v>
      </c>
      <c r="X13" s="70">
        <f>'E.2 SFAG'!X13+'E.5 Contingency'!X13+'E.6 ECF'!X12</f>
        <v>36947695</v>
      </c>
      <c r="Y13" s="70">
        <f>'E.2 SFAG'!Y13+'E.5 Contingency'!Y13+'E.6 ECF'!Y12</f>
        <v>0</v>
      </c>
      <c r="Z13" s="70">
        <f>'E.2 SFAG'!Z13+'E.5 Contingency'!Z13+'E.6 ECF'!Z12</f>
        <v>0</v>
      </c>
      <c r="AA13" s="70">
        <f>'E.2 SFAG'!AA13+'E.5 Contingency'!AA13+'E.6 ECF'!AA12</f>
        <v>0</v>
      </c>
      <c r="AB13" s="70">
        <f>'E.2 SFAG'!AB13+'E.5 Contingency'!AB13+'E.6 ECF'!AB12</f>
        <v>0</v>
      </c>
      <c r="AC13" s="70">
        <f>'E.2 SFAG'!AC13+'E.5 Contingency'!AC13+'E.6 ECF'!AC12</f>
        <v>0</v>
      </c>
      <c r="AD13" s="70">
        <f>'E.2 SFAG'!AD13+'E.5 Contingency'!AD13+'E.6 ECF'!AD12</f>
        <v>325000</v>
      </c>
      <c r="AE13" s="70">
        <f>'E.2 SFAG'!AE13+'E.5 Contingency'!AE13+'E.6 ECF'!AE12</f>
        <v>0</v>
      </c>
      <c r="AF13" s="70">
        <f>'E.2 SFAG'!AF13+'E.5 Contingency'!AF13+'E.6 ECF'!AF12</f>
        <v>1421787</v>
      </c>
      <c r="AG13" s="70">
        <f>'E.2 SFAG'!AG13+'E.5 Contingency'!AG13+'E.6 ECF'!AG12</f>
        <v>0</v>
      </c>
      <c r="AH13" s="70">
        <f>'E.2 SFAG'!AH13+'E.5 Contingency'!AH13+'E.6 ECF'!AH12</f>
        <v>0</v>
      </c>
      <c r="AI13" s="70">
        <f>'E.2 SFAG'!AI13+'E.5 Contingency'!AI13+'E.6 ECF'!AI12</f>
        <v>0</v>
      </c>
      <c r="AJ13" s="70">
        <f>'E.2 SFAG'!AJ13+'E.5 Contingency'!AJ13+'E.6 ECF'!AJ12</f>
        <v>0</v>
      </c>
      <c r="AK13" s="70">
        <f>'E.2 SFAG'!AK13+'E.5 Contingency'!AK13+'E.6 ECF'!AK12</f>
        <v>0</v>
      </c>
      <c r="AL13" s="70">
        <f>'E.2 SFAG'!AL13+'E.5 Contingency'!AL13+'E.6 ECF'!AL12</f>
        <v>1537103</v>
      </c>
      <c r="AM13" s="70">
        <f>'E.2 SFAG'!AM13+'E.5 Contingency'!AM13+'E.6 ECF'!AM12</f>
        <v>9887309</v>
      </c>
      <c r="AN13" s="70">
        <f>'E.2 SFAG'!AN13+'E.5 Contingency'!AN13+'E.6 ECF'!AN12</f>
        <v>5849189</v>
      </c>
      <c r="AO13" s="70">
        <f>'E.2 SFAG'!AO13+'E.5 Contingency'!AO13+'E.6 ECF'!AO12</f>
        <v>2458914</v>
      </c>
      <c r="AP13" s="70">
        <f>'E.2 SFAG'!AP13+'E.5 Contingency'!AP13+'E.6 ECF'!AP12</f>
        <v>1579206</v>
      </c>
      <c r="AQ13" s="70">
        <f>'E.2 SFAG'!AQ13+'E.5 Contingency'!AQ13+'E.6 ECF'!AQ12</f>
        <v>0</v>
      </c>
      <c r="AR13" s="70">
        <f>'E.2 SFAG'!AR13+'E.5 Contingency'!AR13+'E.6 ECF'!AR12</f>
        <v>120688895</v>
      </c>
      <c r="AS13" s="70">
        <f>'E.2 SFAG'!AS13+'E.5 Contingency'!AS13+'E.6 ECF'!AS12</f>
        <v>0</v>
      </c>
      <c r="AT13" s="70">
        <f>'E.2 SFAG'!AT13+'E.5 Contingency'!AT13+'E.6 ECF'!AT12</f>
        <v>67078887</v>
      </c>
      <c r="AU13" s="203"/>
      <c r="AV13" s="11"/>
    </row>
    <row r="14" spans="1:48" x14ac:dyDescent="0.25">
      <c r="A14" s="68" t="s">
        <v>10</v>
      </c>
      <c r="B14" s="70">
        <f>'E.2 SFAG'!B14+'E.5 Contingency'!B14+'E.6 ECF'!B13</f>
        <v>562340120</v>
      </c>
      <c r="C14" s="70">
        <f>'E.2 SFAG'!C14+'E.5 Contingency'!C14+'E.6 ECF'!C13</f>
        <v>110662021</v>
      </c>
      <c r="D14" s="70">
        <f>'E.2 SFAG'!D14+'E.5 Contingency'!D14+'E.6 ECF'!D13</f>
        <v>56234011</v>
      </c>
      <c r="E14" s="70">
        <f>'E.2 SFAG'!E14+'E.5 Contingency'!E14+'E.6 ECF'!E13</f>
        <v>395444088</v>
      </c>
      <c r="F14" s="70">
        <f>'E.2 SFAG'!F14+'E.5 Contingency'!F14+'E.6 ECF'!F13</f>
        <v>85567769</v>
      </c>
      <c r="G14" s="70">
        <f>'E.2 SFAG'!G14+'E.5 Contingency'!G14+'E.6 ECF'!G13</f>
        <v>37270568</v>
      </c>
      <c r="H14" s="70">
        <f>'E.2 SFAG'!H14+'E.5 Contingency'!H14+'E.6 ECF'!H13</f>
        <v>24431549</v>
      </c>
      <c r="I14" s="70">
        <f>'E.2 SFAG'!I14+'E.5 Contingency'!I14+'E.6 ECF'!I13</f>
        <v>12839019</v>
      </c>
      <c r="J14" s="70">
        <f>'E.2 SFAG'!J14+'E.5 Contingency'!J14+'E.6 ECF'!J13</f>
        <v>0</v>
      </c>
      <c r="K14" s="70">
        <f>'E.2 SFAG'!K14+'E.5 Contingency'!K14+'E.6 ECF'!K13</f>
        <v>0</v>
      </c>
      <c r="L14" s="70">
        <f>'E.2 SFAG'!L14+'E.5 Contingency'!L14+'E.6 ECF'!L13</f>
        <v>0</v>
      </c>
      <c r="M14" s="70">
        <f>'E.2 SFAG'!M14+'E.5 Contingency'!M14+'E.6 ECF'!M13</f>
        <v>0</v>
      </c>
      <c r="N14" s="70">
        <f>'E.2 SFAG'!N14+'E.5 Contingency'!N14+'E.6 ECF'!N13</f>
        <v>0</v>
      </c>
      <c r="O14" s="70">
        <f>'E.2 SFAG'!O14+'E.5 Contingency'!O14+'E.6 ECF'!O13</f>
        <v>0</v>
      </c>
      <c r="P14" s="70">
        <f>'E.2 SFAG'!P14+'E.5 Contingency'!P14+'E.6 ECF'!P13</f>
        <v>0</v>
      </c>
      <c r="Q14" s="70">
        <f>'E.2 SFAG'!Q14+'E.5 Contingency'!Q14+'E.6 ECF'!Q13</f>
        <v>0</v>
      </c>
      <c r="R14" s="70">
        <f>'E.2 SFAG'!R14+'E.5 Contingency'!R14+'E.6 ECF'!R13</f>
        <v>45918308</v>
      </c>
      <c r="S14" s="70">
        <f>'E.2 SFAG'!S14+'E.5 Contingency'!S14+'E.6 ECF'!S13</f>
        <v>567174</v>
      </c>
      <c r="T14" s="70">
        <f>'E.2 SFAG'!T14+'E.5 Contingency'!T14+'E.6 ECF'!T13</f>
        <v>5213080</v>
      </c>
      <c r="U14" s="70">
        <f>'E.2 SFAG'!U14+'E.5 Contingency'!U14+'E.6 ECF'!U13</f>
        <v>40138054</v>
      </c>
      <c r="V14" s="70">
        <f>'E.2 SFAG'!V14+'E.5 Contingency'!V14+'E.6 ECF'!V13</f>
        <v>4712247</v>
      </c>
      <c r="W14" s="70">
        <f>'E.2 SFAG'!W14+'E.5 Contingency'!W14+'E.6 ECF'!W13</f>
        <v>110225824</v>
      </c>
      <c r="X14" s="70">
        <f>'E.2 SFAG'!X14+'E.5 Contingency'!X14+'E.6 ECF'!X13</f>
        <v>110225824</v>
      </c>
      <c r="Y14" s="70">
        <f>'E.2 SFAG'!Y14+'E.5 Contingency'!Y14+'E.6 ECF'!Y13</f>
        <v>0</v>
      </c>
      <c r="Z14" s="70">
        <f>'E.2 SFAG'!Z14+'E.5 Contingency'!Z14+'E.6 ECF'!Z13</f>
        <v>0</v>
      </c>
      <c r="AA14" s="70">
        <f>'E.2 SFAG'!AA14+'E.5 Contingency'!AA14+'E.6 ECF'!AA13</f>
        <v>0</v>
      </c>
      <c r="AB14" s="70">
        <f>'E.2 SFAG'!AB14+'E.5 Contingency'!AB14+'E.6 ECF'!AB13</f>
        <v>0</v>
      </c>
      <c r="AC14" s="70">
        <f>'E.2 SFAG'!AC14+'E.5 Contingency'!AC14+'E.6 ECF'!AC13</f>
        <v>953259</v>
      </c>
      <c r="AD14" s="70">
        <f>'E.2 SFAG'!AD14+'E.5 Contingency'!AD14+'E.6 ECF'!AD13</f>
        <v>22508558</v>
      </c>
      <c r="AE14" s="70">
        <f>'E.2 SFAG'!AE14+'E.5 Contingency'!AE14+'E.6 ECF'!AE13</f>
        <v>0</v>
      </c>
      <c r="AF14" s="70">
        <f>'E.2 SFAG'!AF14+'E.5 Contingency'!AF14+'E.6 ECF'!AF13</f>
        <v>379213</v>
      </c>
      <c r="AG14" s="70">
        <f>'E.2 SFAG'!AG14+'E.5 Contingency'!AG14+'E.6 ECF'!AG13</f>
        <v>0</v>
      </c>
      <c r="AH14" s="70">
        <f>'E.2 SFAG'!AH14+'E.5 Contingency'!AH14+'E.6 ECF'!AH13</f>
        <v>168253789</v>
      </c>
      <c r="AI14" s="70">
        <f>'E.2 SFAG'!AI14+'E.5 Contingency'!AI14+'E.6 ECF'!AI13</f>
        <v>9192695</v>
      </c>
      <c r="AJ14" s="70">
        <f>'E.2 SFAG'!AJ14+'E.5 Contingency'!AJ14+'E.6 ECF'!AJ13</f>
        <v>584755</v>
      </c>
      <c r="AK14" s="70">
        <f>'E.2 SFAG'!AK14+'E.5 Contingency'!AK14+'E.6 ECF'!AK13</f>
        <v>158476339</v>
      </c>
      <c r="AL14" s="70">
        <f>'E.2 SFAG'!AL14+'E.5 Contingency'!AL14+'E.6 ECF'!AL13</f>
        <v>0</v>
      </c>
      <c r="AM14" s="70">
        <f>'E.2 SFAG'!AM14+'E.5 Contingency'!AM14+'E.6 ECF'!AM13</f>
        <v>35619143</v>
      </c>
      <c r="AN14" s="70">
        <f>'E.2 SFAG'!AN14+'E.5 Contingency'!AN14+'E.6 ECF'!AN13</f>
        <v>33516456</v>
      </c>
      <c r="AO14" s="70">
        <f>'E.2 SFAG'!AO14+'E.5 Contingency'!AO14+'E.6 ECF'!AO13</f>
        <v>0</v>
      </c>
      <c r="AP14" s="70">
        <f>'E.2 SFAG'!AP14+'E.5 Contingency'!AP14+'E.6 ECF'!AP13</f>
        <v>2102687</v>
      </c>
      <c r="AQ14" s="70">
        <f>'E.2 SFAG'!AQ14+'E.5 Contingency'!AQ14+'E.6 ECF'!AQ13</f>
        <v>0</v>
      </c>
      <c r="AR14" s="70">
        <f>'E.2 SFAG'!AR14+'E.5 Contingency'!AR14+'E.6 ECF'!AR13</f>
        <v>425840909</v>
      </c>
      <c r="AS14" s="70">
        <f>'E.2 SFAG'!AS14+'E.5 Contingency'!AS14+'E.6 ECF'!AS13</f>
        <v>0</v>
      </c>
      <c r="AT14" s="70">
        <f>'E.2 SFAG'!AT14+'E.5 Contingency'!AT14+'E.6 ECF'!AT13</f>
        <v>55170948</v>
      </c>
      <c r="AU14" s="203"/>
      <c r="AV14" s="11"/>
    </row>
    <row r="15" spans="1:48" x14ac:dyDescent="0.25">
      <c r="A15" s="68" t="s">
        <v>11</v>
      </c>
      <c r="B15" s="70">
        <f>'E.2 SFAG'!B15+'E.5 Contingency'!B15+'E.6 ECF'!B14</f>
        <v>330741739</v>
      </c>
      <c r="C15" s="70">
        <f>'E.2 SFAG'!C15+'E.5 Contingency'!C15+'E.6 ECF'!C14</f>
        <v>0</v>
      </c>
      <c r="D15" s="70">
        <f>'E.2 SFAG'!D15+'E.5 Contingency'!D15+'E.6 ECF'!D14</f>
        <v>5881073</v>
      </c>
      <c r="E15" s="70">
        <f>'E.2 SFAG'!E15+'E.5 Contingency'!E15+'E.6 ECF'!E14</f>
        <v>324860666</v>
      </c>
      <c r="F15" s="70">
        <f>'E.2 SFAG'!F15+'E.5 Contingency'!F15+'E.6 ECF'!F14</f>
        <v>42100993</v>
      </c>
      <c r="G15" s="70">
        <f>'E.2 SFAG'!G15+'E.5 Contingency'!G15+'E.6 ECF'!G14</f>
        <v>67272755</v>
      </c>
      <c r="H15" s="70">
        <f>'E.2 SFAG'!H15+'E.5 Contingency'!H15+'E.6 ECF'!H14</f>
        <v>37765018</v>
      </c>
      <c r="I15" s="70">
        <f>'E.2 SFAG'!I15+'E.5 Contingency'!I15+'E.6 ECF'!I14</f>
        <v>29507737</v>
      </c>
      <c r="J15" s="70">
        <f>'E.2 SFAG'!J15+'E.5 Contingency'!J15+'E.6 ECF'!J14</f>
        <v>14408601</v>
      </c>
      <c r="K15" s="70">
        <f>'E.2 SFAG'!K15+'E.5 Contingency'!K15+'E.6 ECF'!K14</f>
        <v>14408601</v>
      </c>
      <c r="L15" s="70">
        <f>'E.2 SFAG'!L15+'E.5 Contingency'!L15+'E.6 ECF'!L14</f>
        <v>0</v>
      </c>
      <c r="M15" s="70">
        <f>'E.2 SFAG'!M15+'E.5 Contingency'!M15+'E.6 ECF'!M14</f>
        <v>0</v>
      </c>
      <c r="N15" s="70">
        <f>'E.2 SFAG'!N15+'E.5 Contingency'!N15+'E.6 ECF'!N14</f>
        <v>0</v>
      </c>
      <c r="O15" s="70">
        <f>'E.2 SFAG'!O15+'E.5 Contingency'!O15+'E.6 ECF'!O14</f>
        <v>0</v>
      </c>
      <c r="P15" s="70">
        <f>'E.2 SFAG'!P15+'E.5 Contingency'!P15+'E.6 ECF'!P14</f>
        <v>0</v>
      </c>
      <c r="Q15" s="70">
        <f>'E.2 SFAG'!Q15+'E.5 Contingency'!Q15+'E.6 ECF'!Q14</f>
        <v>0</v>
      </c>
      <c r="R15" s="70">
        <f>'E.2 SFAG'!R15+'E.5 Contingency'!R15+'E.6 ECF'!R14</f>
        <v>11922536</v>
      </c>
      <c r="S15" s="70">
        <f>'E.2 SFAG'!S15+'E.5 Contingency'!S15+'E.6 ECF'!S14</f>
        <v>7573186</v>
      </c>
      <c r="T15" s="70">
        <f>'E.2 SFAG'!T15+'E.5 Contingency'!T15+'E.6 ECF'!T14</f>
        <v>304</v>
      </c>
      <c r="U15" s="70">
        <f>'E.2 SFAG'!U15+'E.5 Contingency'!U15+'E.6 ECF'!U14</f>
        <v>4349046</v>
      </c>
      <c r="V15" s="70">
        <f>'E.2 SFAG'!V15+'E.5 Contingency'!V15+'E.6 ECF'!V14</f>
        <v>4357292</v>
      </c>
      <c r="W15" s="70">
        <f>'E.2 SFAG'!W15+'E.5 Contingency'!W15+'E.6 ECF'!W14</f>
        <v>0</v>
      </c>
      <c r="X15" s="70">
        <f>'E.2 SFAG'!X15+'E.5 Contingency'!X15+'E.6 ECF'!X14</f>
        <v>0</v>
      </c>
      <c r="Y15" s="70">
        <f>'E.2 SFAG'!Y15+'E.5 Contingency'!Y15+'E.6 ECF'!Y14</f>
        <v>0</v>
      </c>
      <c r="Z15" s="70">
        <f>'E.2 SFAG'!Z15+'E.5 Contingency'!Z15+'E.6 ECF'!Z14</f>
        <v>0</v>
      </c>
      <c r="AA15" s="70">
        <f>'E.2 SFAG'!AA15+'E.5 Contingency'!AA15+'E.6 ECF'!AA14</f>
        <v>0</v>
      </c>
      <c r="AB15" s="70">
        <f>'E.2 SFAG'!AB15+'E.5 Contingency'!AB15+'E.6 ECF'!AB14</f>
        <v>0</v>
      </c>
      <c r="AC15" s="70">
        <f>'E.2 SFAG'!AC15+'E.5 Contingency'!AC15+'E.6 ECF'!AC14</f>
        <v>105518</v>
      </c>
      <c r="AD15" s="70">
        <f>'E.2 SFAG'!AD15+'E.5 Contingency'!AD15+'E.6 ECF'!AD14</f>
        <v>22232548</v>
      </c>
      <c r="AE15" s="70">
        <f>'E.2 SFAG'!AE15+'E.5 Contingency'!AE15+'E.6 ECF'!AE14</f>
        <v>17068875</v>
      </c>
      <c r="AF15" s="70">
        <f>'E.2 SFAG'!AF15+'E.5 Contingency'!AF15+'E.6 ECF'!AF14</f>
        <v>1057934</v>
      </c>
      <c r="AG15" s="70">
        <f>'E.2 SFAG'!AG15+'E.5 Contingency'!AG15+'E.6 ECF'!AG14</f>
        <v>64871</v>
      </c>
      <c r="AH15" s="70">
        <f>'E.2 SFAG'!AH15+'E.5 Contingency'!AH15+'E.6 ECF'!AH14</f>
        <v>161019507</v>
      </c>
      <c r="AI15" s="70">
        <f>'E.2 SFAG'!AI15+'E.5 Contingency'!AI15+'E.6 ECF'!AI14</f>
        <v>142597440</v>
      </c>
      <c r="AJ15" s="70">
        <f>'E.2 SFAG'!AJ15+'E.5 Contingency'!AJ15+'E.6 ECF'!AJ14</f>
        <v>13953280</v>
      </c>
      <c r="AK15" s="70">
        <f>'E.2 SFAG'!AK15+'E.5 Contingency'!AK15+'E.6 ECF'!AK14</f>
        <v>4468787</v>
      </c>
      <c r="AL15" s="70">
        <f>'E.2 SFAG'!AL15+'E.5 Contingency'!AL15+'E.6 ECF'!AL14</f>
        <v>0</v>
      </c>
      <c r="AM15" s="70">
        <f>'E.2 SFAG'!AM15+'E.5 Contingency'!AM15+'E.6 ECF'!AM14</f>
        <v>16753432</v>
      </c>
      <c r="AN15" s="70">
        <f>'E.2 SFAG'!AN15+'E.5 Contingency'!AN15+'E.6 ECF'!AN14</f>
        <v>10312557</v>
      </c>
      <c r="AO15" s="70">
        <f>'E.2 SFAG'!AO15+'E.5 Contingency'!AO15+'E.6 ECF'!AO14</f>
        <v>5030968</v>
      </c>
      <c r="AP15" s="70">
        <f>'E.2 SFAG'!AP15+'E.5 Contingency'!AP15+'E.6 ECF'!AP14</f>
        <v>1409907</v>
      </c>
      <c r="AQ15" s="70">
        <f>'E.2 SFAG'!AQ15+'E.5 Contingency'!AQ15+'E.6 ECF'!AQ14</f>
        <v>0</v>
      </c>
      <c r="AR15" s="70">
        <f>'E.2 SFAG'!AR15+'E.5 Contingency'!AR15+'E.6 ECF'!AR14</f>
        <v>316263869</v>
      </c>
      <c r="AS15" s="70">
        <f>'E.2 SFAG'!AS15+'E.5 Contingency'!AS15+'E.6 ECF'!AS14</f>
        <v>37937517</v>
      </c>
      <c r="AT15" s="70">
        <f>'E.2 SFAG'!AT15+'E.5 Contingency'!AT15+'E.6 ECF'!AT14</f>
        <v>12760273</v>
      </c>
      <c r="AU15" s="203"/>
      <c r="AV15" s="11"/>
    </row>
    <row r="16" spans="1:48" x14ac:dyDescent="0.25">
      <c r="A16" s="68" t="s">
        <v>12</v>
      </c>
      <c r="B16" s="70">
        <f>'E.2 SFAG'!B16+'E.5 Contingency'!B16+'E.6 ECF'!B15</f>
        <v>108618111</v>
      </c>
      <c r="C16" s="70">
        <f>'E.2 SFAG'!C16+'E.5 Contingency'!C16+'E.6 ECF'!C15</f>
        <v>0</v>
      </c>
      <c r="D16" s="70">
        <f>'E.2 SFAG'!D16+'E.5 Contingency'!D16+'E.6 ECF'!D15</f>
        <v>9890000</v>
      </c>
      <c r="E16" s="70">
        <f>'E.2 SFAG'!E16+'E.5 Contingency'!E16+'E.6 ECF'!E15</f>
        <v>89014788</v>
      </c>
      <c r="F16" s="70">
        <f>'E.2 SFAG'!F16+'E.5 Contingency'!F16+'E.6 ECF'!F15</f>
        <v>134503562</v>
      </c>
      <c r="G16" s="70">
        <f>'E.2 SFAG'!G16+'E.5 Contingency'!G16+'E.6 ECF'!G15</f>
        <v>21067763</v>
      </c>
      <c r="H16" s="70">
        <f>'E.2 SFAG'!H16+'E.5 Contingency'!H16+'E.6 ECF'!H15</f>
        <v>21067763</v>
      </c>
      <c r="I16" s="70">
        <f>'E.2 SFAG'!I16+'E.5 Contingency'!I16+'E.6 ECF'!I15</f>
        <v>0</v>
      </c>
      <c r="J16" s="70">
        <f>'E.2 SFAG'!J16+'E.5 Contingency'!J16+'E.6 ECF'!J15</f>
        <v>0</v>
      </c>
      <c r="K16" s="70">
        <f>'E.2 SFAG'!K16+'E.5 Contingency'!K16+'E.6 ECF'!K15</f>
        <v>0</v>
      </c>
      <c r="L16" s="70">
        <f>'E.2 SFAG'!L16+'E.5 Contingency'!L16+'E.6 ECF'!L15</f>
        <v>0</v>
      </c>
      <c r="M16" s="70">
        <f>'E.2 SFAG'!M16+'E.5 Contingency'!M16+'E.6 ECF'!M15</f>
        <v>0</v>
      </c>
      <c r="N16" s="70">
        <f>'E.2 SFAG'!N16+'E.5 Contingency'!N16+'E.6 ECF'!N15</f>
        <v>0</v>
      </c>
      <c r="O16" s="70">
        <f>'E.2 SFAG'!O16+'E.5 Contingency'!O16+'E.6 ECF'!O15</f>
        <v>0</v>
      </c>
      <c r="P16" s="70">
        <f>'E.2 SFAG'!P16+'E.5 Contingency'!P16+'E.6 ECF'!P15</f>
        <v>0</v>
      </c>
      <c r="Q16" s="70">
        <f>'E.2 SFAG'!Q16+'E.5 Contingency'!Q16+'E.6 ECF'!Q15</f>
        <v>0</v>
      </c>
      <c r="R16" s="70">
        <f>'E.2 SFAG'!R16+'E.5 Contingency'!R16+'E.6 ECF'!R15</f>
        <v>1055939</v>
      </c>
      <c r="S16" s="70">
        <f>'E.2 SFAG'!S16+'E.5 Contingency'!S16+'E.6 ECF'!S15</f>
        <v>0</v>
      </c>
      <c r="T16" s="70">
        <f>'E.2 SFAG'!T16+'E.5 Contingency'!T16+'E.6 ECF'!T15</f>
        <v>62287</v>
      </c>
      <c r="U16" s="70">
        <f>'E.2 SFAG'!U16+'E.5 Contingency'!U16+'E.6 ECF'!U15</f>
        <v>993652</v>
      </c>
      <c r="V16" s="70">
        <f>'E.2 SFAG'!V16+'E.5 Contingency'!V16+'E.6 ECF'!V15</f>
        <v>1344331</v>
      </c>
      <c r="W16" s="70">
        <f>'E.2 SFAG'!W16+'E.5 Contingency'!W16+'E.6 ECF'!W15</f>
        <v>0</v>
      </c>
      <c r="X16" s="70">
        <f>'E.2 SFAG'!X16+'E.5 Contingency'!X16+'E.6 ECF'!X15</f>
        <v>0</v>
      </c>
      <c r="Y16" s="70">
        <f>'E.2 SFAG'!Y16+'E.5 Contingency'!Y16+'E.6 ECF'!Y15</f>
        <v>0</v>
      </c>
      <c r="Z16" s="70">
        <f>'E.2 SFAG'!Z16+'E.5 Contingency'!Z16+'E.6 ECF'!Z15</f>
        <v>0</v>
      </c>
      <c r="AA16" s="70">
        <f>'E.2 SFAG'!AA16+'E.5 Contingency'!AA16+'E.6 ECF'!AA15</f>
        <v>0</v>
      </c>
      <c r="AB16" s="70">
        <f>'E.2 SFAG'!AB16+'E.5 Contingency'!AB16+'E.6 ECF'!AB15</f>
        <v>0</v>
      </c>
      <c r="AC16" s="70">
        <f>'E.2 SFAG'!AC16+'E.5 Contingency'!AC16+'E.6 ECF'!AC15</f>
        <v>245465</v>
      </c>
      <c r="AD16" s="70">
        <f>'E.2 SFAG'!AD16+'E.5 Contingency'!AD16+'E.6 ECF'!AD15</f>
        <v>684875</v>
      </c>
      <c r="AE16" s="70">
        <f>'E.2 SFAG'!AE16+'E.5 Contingency'!AE16+'E.6 ECF'!AE15</f>
        <v>933091</v>
      </c>
      <c r="AF16" s="70">
        <f>'E.2 SFAG'!AF16+'E.5 Contingency'!AF16+'E.6 ECF'!AF15</f>
        <v>2753437</v>
      </c>
      <c r="AG16" s="70">
        <f>'E.2 SFAG'!AG16+'E.5 Contingency'!AG16+'E.6 ECF'!AG15</f>
        <v>66685</v>
      </c>
      <c r="AH16" s="70">
        <f>'E.2 SFAG'!AH16+'E.5 Contingency'!AH16+'E.6 ECF'!AH15</f>
        <v>4943966</v>
      </c>
      <c r="AI16" s="70">
        <f>'E.2 SFAG'!AI16+'E.5 Contingency'!AI16+'E.6 ECF'!AI15</f>
        <v>1381508</v>
      </c>
      <c r="AJ16" s="70">
        <f>'E.2 SFAG'!AJ16+'E.5 Contingency'!AJ16+'E.6 ECF'!AJ15</f>
        <v>0</v>
      </c>
      <c r="AK16" s="70">
        <f>'E.2 SFAG'!AK16+'E.5 Contingency'!AK16+'E.6 ECF'!AK15</f>
        <v>3562458</v>
      </c>
      <c r="AL16" s="70">
        <f>'E.2 SFAG'!AL16+'E.5 Contingency'!AL16+'E.6 ECF'!AL15</f>
        <v>0</v>
      </c>
      <c r="AM16" s="70">
        <f>'E.2 SFAG'!AM16+'E.5 Contingency'!AM16+'E.6 ECF'!AM15</f>
        <v>13927006</v>
      </c>
      <c r="AN16" s="70">
        <f>'E.2 SFAG'!AN16+'E.5 Contingency'!AN16+'E.6 ECF'!AN15</f>
        <v>7263623</v>
      </c>
      <c r="AO16" s="70">
        <f>'E.2 SFAG'!AO16+'E.5 Contingency'!AO16+'E.6 ECF'!AO15</f>
        <v>3922271</v>
      </c>
      <c r="AP16" s="70">
        <f>'E.2 SFAG'!AP16+'E.5 Contingency'!AP16+'E.6 ECF'!AP15</f>
        <v>2741112</v>
      </c>
      <c r="AQ16" s="70">
        <f>'E.2 SFAG'!AQ16+'E.5 Contingency'!AQ16+'E.6 ECF'!AQ15</f>
        <v>0</v>
      </c>
      <c r="AR16" s="70">
        <f>'E.2 SFAG'!AR16+'E.5 Contingency'!AR16+'E.6 ECF'!AR15</f>
        <v>47022558</v>
      </c>
      <c r="AS16" s="70">
        <f>'E.2 SFAG'!AS16+'E.5 Contingency'!AS16+'E.6 ECF'!AS15</f>
        <v>7595696</v>
      </c>
      <c r="AT16" s="70">
        <f>'E.2 SFAG'!AT16+'E.5 Contingency'!AT16+'E.6 ECF'!AT15</f>
        <v>178613419</v>
      </c>
      <c r="AU16" s="203"/>
      <c r="AV16" s="11"/>
    </row>
    <row r="17" spans="1:48" x14ac:dyDescent="0.25">
      <c r="A17" s="68" t="s">
        <v>13</v>
      </c>
      <c r="B17" s="70">
        <f>'E.2 SFAG'!B17+'E.5 Contingency'!B17+'E.6 ECF'!B16</f>
        <v>30412562</v>
      </c>
      <c r="C17" s="70">
        <f>'E.2 SFAG'!C17+'E.5 Contingency'!C17+'E.6 ECF'!C16</f>
        <v>7831234</v>
      </c>
      <c r="D17" s="70">
        <f>'E.2 SFAG'!D17+'E.5 Contingency'!D17+'E.6 ECF'!D16</f>
        <v>1292534</v>
      </c>
      <c r="E17" s="70">
        <f>'E.2 SFAG'!E17+'E.5 Contingency'!E17+'E.6 ECF'!E16</f>
        <v>21288794</v>
      </c>
      <c r="F17" s="70">
        <f>'E.2 SFAG'!F17+'E.5 Contingency'!F17+'E.6 ECF'!F16</f>
        <v>30441563</v>
      </c>
      <c r="G17" s="70">
        <f>'E.2 SFAG'!G17+'E.5 Contingency'!G17+'E.6 ECF'!G16</f>
        <v>2916424</v>
      </c>
      <c r="H17" s="70">
        <f>'E.2 SFAG'!H17+'E.5 Contingency'!H17+'E.6 ECF'!H16</f>
        <v>2916424</v>
      </c>
      <c r="I17" s="70">
        <f>'E.2 SFAG'!I17+'E.5 Contingency'!I17+'E.6 ECF'!I16</f>
        <v>0</v>
      </c>
      <c r="J17" s="70">
        <f>'E.2 SFAG'!J17+'E.5 Contingency'!J17+'E.6 ECF'!J16</f>
        <v>0</v>
      </c>
      <c r="K17" s="70">
        <f>'E.2 SFAG'!K17+'E.5 Contingency'!K17+'E.6 ECF'!K16</f>
        <v>0</v>
      </c>
      <c r="L17" s="70">
        <f>'E.2 SFAG'!L17+'E.5 Contingency'!L17+'E.6 ECF'!L16</f>
        <v>0</v>
      </c>
      <c r="M17" s="70">
        <f>'E.2 SFAG'!M17+'E.5 Contingency'!M17+'E.6 ECF'!M16</f>
        <v>0</v>
      </c>
      <c r="N17" s="70">
        <f>'E.2 SFAG'!N17+'E.5 Contingency'!N17+'E.6 ECF'!N16</f>
        <v>10450969</v>
      </c>
      <c r="O17" s="70">
        <f>'E.2 SFAG'!O17+'E.5 Contingency'!O17+'E.6 ECF'!O16</f>
        <v>0</v>
      </c>
      <c r="P17" s="70">
        <f>'E.2 SFAG'!P17+'E.5 Contingency'!P17+'E.6 ECF'!P16</f>
        <v>0</v>
      </c>
      <c r="Q17" s="70">
        <f>'E.2 SFAG'!Q17+'E.5 Contingency'!Q17+'E.6 ECF'!Q16</f>
        <v>10450969</v>
      </c>
      <c r="R17" s="70">
        <f>'E.2 SFAG'!R17+'E.5 Contingency'!R17+'E.6 ECF'!R16</f>
        <v>1098654</v>
      </c>
      <c r="S17" s="70">
        <f>'E.2 SFAG'!S17+'E.5 Contingency'!S17+'E.6 ECF'!S16</f>
        <v>467140</v>
      </c>
      <c r="T17" s="70">
        <f>'E.2 SFAG'!T17+'E.5 Contingency'!T17+'E.6 ECF'!T16</f>
        <v>49346</v>
      </c>
      <c r="U17" s="70">
        <f>'E.2 SFAG'!U17+'E.5 Contingency'!U17+'E.6 ECF'!U16</f>
        <v>582168</v>
      </c>
      <c r="V17" s="70">
        <f>'E.2 SFAG'!V17+'E.5 Contingency'!V17+'E.6 ECF'!V16</f>
        <v>34931</v>
      </c>
      <c r="W17" s="70">
        <f>'E.2 SFAG'!W17+'E.5 Contingency'!W17+'E.6 ECF'!W16</f>
        <v>5034614</v>
      </c>
      <c r="X17" s="70">
        <f>'E.2 SFAG'!X17+'E.5 Contingency'!X17+'E.6 ECF'!X16</f>
        <v>4000000</v>
      </c>
      <c r="Y17" s="70">
        <f>'E.2 SFAG'!Y17+'E.5 Contingency'!Y17+'E.6 ECF'!Y16</f>
        <v>1034614</v>
      </c>
      <c r="Z17" s="70">
        <f>'E.2 SFAG'!Z17+'E.5 Contingency'!Z17+'E.6 ECF'!Z16</f>
        <v>0</v>
      </c>
      <c r="AA17" s="70">
        <f>'E.2 SFAG'!AA17+'E.5 Contingency'!AA17+'E.6 ECF'!AA16</f>
        <v>0</v>
      </c>
      <c r="AB17" s="70">
        <f>'E.2 SFAG'!AB17+'E.5 Contingency'!AB17+'E.6 ECF'!AB16</f>
        <v>0</v>
      </c>
      <c r="AC17" s="70">
        <f>'E.2 SFAG'!AC17+'E.5 Contingency'!AC17+'E.6 ECF'!AC16</f>
        <v>1402157</v>
      </c>
      <c r="AD17" s="70">
        <f>'E.2 SFAG'!AD17+'E.5 Contingency'!AD17+'E.6 ECF'!AD16</f>
        <v>0</v>
      </c>
      <c r="AE17" s="70">
        <f>'E.2 SFAG'!AE17+'E.5 Contingency'!AE17+'E.6 ECF'!AE16</f>
        <v>0</v>
      </c>
      <c r="AF17" s="70">
        <f>'E.2 SFAG'!AF17+'E.5 Contingency'!AF17+'E.6 ECF'!AF16</f>
        <v>385778</v>
      </c>
      <c r="AG17" s="70">
        <f>'E.2 SFAG'!AG17+'E.5 Contingency'!AG17+'E.6 ECF'!AG16</f>
        <v>0</v>
      </c>
      <c r="AH17" s="70">
        <f>'E.2 SFAG'!AH17+'E.5 Contingency'!AH17+'E.6 ECF'!AH16</f>
        <v>779</v>
      </c>
      <c r="AI17" s="70">
        <f>'E.2 SFAG'!AI17+'E.5 Contingency'!AI17+'E.6 ECF'!AI16</f>
        <v>779</v>
      </c>
      <c r="AJ17" s="70">
        <f>'E.2 SFAG'!AJ17+'E.5 Contingency'!AJ17+'E.6 ECF'!AJ16</f>
        <v>0</v>
      </c>
      <c r="AK17" s="70">
        <f>'E.2 SFAG'!AK17+'E.5 Contingency'!AK17+'E.6 ECF'!AK16</f>
        <v>0</v>
      </c>
      <c r="AL17" s="70">
        <f>'E.2 SFAG'!AL17+'E.5 Contingency'!AL17+'E.6 ECF'!AL16</f>
        <v>0</v>
      </c>
      <c r="AM17" s="70">
        <f>'E.2 SFAG'!AM17+'E.5 Contingency'!AM17+'E.6 ECF'!AM16</f>
        <v>4509773</v>
      </c>
      <c r="AN17" s="70">
        <f>'E.2 SFAG'!AN17+'E.5 Contingency'!AN17+'E.6 ECF'!AN16</f>
        <v>3573045</v>
      </c>
      <c r="AO17" s="70">
        <f>'E.2 SFAG'!AO17+'E.5 Contingency'!AO17+'E.6 ECF'!AO16</f>
        <v>0</v>
      </c>
      <c r="AP17" s="70">
        <f>'E.2 SFAG'!AP17+'E.5 Contingency'!AP17+'E.6 ECF'!AP16</f>
        <v>936728</v>
      </c>
      <c r="AQ17" s="70">
        <f>'E.2 SFAG'!AQ17+'E.5 Contingency'!AQ17+'E.6 ECF'!AQ16</f>
        <v>0</v>
      </c>
      <c r="AR17" s="70">
        <f>'E.2 SFAG'!AR17+'E.5 Contingency'!AR17+'E.6 ECF'!AR16</f>
        <v>25834079</v>
      </c>
      <c r="AS17" s="70">
        <f>'E.2 SFAG'!AS17+'E.5 Contingency'!AS17+'E.6 ECF'!AS16</f>
        <v>0</v>
      </c>
      <c r="AT17" s="70">
        <f>'E.2 SFAG'!AT17+'E.5 Contingency'!AT17+'E.6 ECF'!AT16</f>
        <v>25896278</v>
      </c>
      <c r="AU17" s="203"/>
      <c r="AV17" s="11"/>
    </row>
    <row r="18" spans="1:48" x14ac:dyDescent="0.25">
      <c r="A18" s="68" t="s">
        <v>14</v>
      </c>
      <c r="B18" s="70">
        <f>'E.2 SFAG'!B18+'E.5 Contingency'!B18+'E.6 ECF'!B17</f>
        <v>585056960</v>
      </c>
      <c r="C18" s="70">
        <f>'E.2 SFAG'!C18+'E.5 Contingency'!C18+'E.6 ECF'!C17</f>
        <v>0</v>
      </c>
      <c r="D18" s="70">
        <f>'E.2 SFAG'!D18+'E.5 Contingency'!D18+'E.6 ECF'!D17</f>
        <v>1200000</v>
      </c>
      <c r="E18" s="70">
        <f>'E.2 SFAG'!E18+'E.5 Contingency'!E18+'E.6 ECF'!E17</f>
        <v>583856960</v>
      </c>
      <c r="F18" s="70">
        <f>'E.2 SFAG'!F18+'E.5 Contingency'!F18+'E.6 ECF'!F17</f>
        <v>0</v>
      </c>
      <c r="G18" s="70">
        <f>'E.2 SFAG'!G18+'E.5 Contingency'!G18+'E.6 ECF'!G17</f>
        <v>49315165</v>
      </c>
      <c r="H18" s="70">
        <f>'E.2 SFAG'!H18+'E.5 Contingency'!H18+'E.6 ECF'!H17</f>
        <v>49315165</v>
      </c>
      <c r="I18" s="70">
        <f>'E.2 SFAG'!I18+'E.5 Contingency'!I18+'E.6 ECF'!I17</f>
        <v>0</v>
      </c>
      <c r="J18" s="70">
        <f>'E.2 SFAG'!J18+'E.5 Contingency'!J18+'E.6 ECF'!J17</f>
        <v>0</v>
      </c>
      <c r="K18" s="70">
        <f>'E.2 SFAG'!K18+'E.5 Contingency'!K18+'E.6 ECF'!K17</f>
        <v>0</v>
      </c>
      <c r="L18" s="70">
        <f>'E.2 SFAG'!L18+'E.5 Contingency'!L18+'E.6 ECF'!L17</f>
        <v>0</v>
      </c>
      <c r="M18" s="70">
        <f>'E.2 SFAG'!M18+'E.5 Contingency'!M18+'E.6 ECF'!M17</f>
        <v>0</v>
      </c>
      <c r="N18" s="70">
        <f>'E.2 SFAG'!N18+'E.5 Contingency'!N18+'E.6 ECF'!N17</f>
        <v>0</v>
      </c>
      <c r="O18" s="70">
        <f>'E.2 SFAG'!O18+'E.5 Contingency'!O18+'E.6 ECF'!O17</f>
        <v>0</v>
      </c>
      <c r="P18" s="70">
        <f>'E.2 SFAG'!P18+'E.5 Contingency'!P18+'E.6 ECF'!P17</f>
        <v>0</v>
      </c>
      <c r="Q18" s="70">
        <f>'E.2 SFAG'!Q18+'E.5 Contingency'!Q18+'E.6 ECF'!Q17</f>
        <v>0</v>
      </c>
      <c r="R18" s="70">
        <f>'E.2 SFAG'!R18+'E.5 Contingency'!R18+'E.6 ECF'!R17</f>
        <v>18054722</v>
      </c>
      <c r="S18" s="70">
        <f>'E.2 SFAG'!S18+'E.5 Contingency'!S18+'E.6 ECF'!S17</f>
        <v>0</v>
      </c>
      <c r="T18" s="70">
        <f>'E.2 SFAG'!T18+'E.5 Contingency'!T18+'E.6 ECF'!T17</f>
        <v>10827906</v>
      </c>
      <c r="U18" s="70">
        <f>'E.2 SFAG'!U18+'E.5 Contingency'!U18+'E.6 ECF'!U17</f>
        <v>7226816</v>
      </c>
      <c r="V18" s="70">
        <f>'E.2 SFAG'!V18+'E.5 Contingency'!V18+'E.6 ECF'!V17</f>
        <v>2619315</v>
      </c>
      <c r="W18" s="70">
        <f>'E.2 SFAG'!W18+'E.5 Contingency'!W18+'E.6 ECF'!W17</f>
        <v>108009059</v>
      </c>
      <c r="X18" s="70">
        <f>'E.2 SFAG'!X18+'E.5 Contingency'!X18+'E.6 ECF'!X17</f>
        <v>108009059</v>
      </c>
      <c r="Y18" s="70">
        <f>'E.2 SFAG'!Y18+'E.5 Contingency'!Y18+'E.6 ECF'!Y17</f>
        <v>0</v>
      </c>
      <c r="Z18" s="70">
        <f>'E.2 SFAG'!Z18+'E.5 Contingency'!Z18+'E.6 ECF'!Z17</f>
        <v>377984</v>
      </c>
      <c r="AA18" s="70">
        <f>'E.2 SFAG'!AA18+'E.5 Contingency'!AA18+'E.6 ECF'!AA17</f>
        <v>60022169</v>
      </c>
      <c r="AB18" s="70">
        <f>'E.2 SFAG'!AB18+'E.5 Contingency'!AB18+'E.6 ECF'!AB17</f>
        <v>0</v>
      </c>
      <c r="AC18" s="70">
        <f>'E.2 SFAG'!AC18+'E.5 Contingency'!AC18+'E.6 ECF'!AC17</f>
        <v>564492</v>
      </c>
      <c r="AD18" s="70">
        <f>'E.2 SFAG'!AD18+'E.5 Contingency'!AD18+'E.6 ECF'!AD17</f>
        <v>0</v>
      </c>
      <c r="AE18" s="70">
        <f>'E.2 SFAG'!AE18+'E.5 Contingency'!AE18+'E.6 ECF'!AE17</f>
        <v>0</v>
      </c>
      <c r="AF18" s="70">
        <f>'E.2 SFAG'!AF18+'E.5 Contingency'!AF18+'E.6 ECF'!AF17</f>
        <v>2350644</v>
      </c>
      <c r="AG18" s="70">
        <f>'E.2 SFAG'!AG18+'E.5 Contingency'!AG18+'E.6 ECF'!AG17</f>
        <v>0</v>
      </c>
      <c r="AH18" s="70">
        <f>'E.2 SFAG'!AH18+'E.5 Contingency'!AH18+'E.6 ECF'!AH17</f>
        <v>225358944</v>
      </c>
      <c r="AI18" s="70">
        <f>'E.2 SFAG'!AI18+'E.5 Contingency'!AI18+'E.6 ECF'!AI17</f>
        <v>4456405</v>
      </c>
      <c r="AJ18" s="70">
        <f>'E.2 SFAG'!AJ18+'E.5 Contingency'!AJ18+'E.6 ECF'!AJ17</f>
        <v>0</v>
      </c>
      <c r="AK18" s="70">
        <f>'E.2 SFAG'!AK18+'E.5 Contingency'!AK18+'E.6 ECF'!AK17</f>
        <v>220902539</v>
      </c>
      <c r="AL18" s="70">
        <f>'E.2 SFAG'!AL18+'E.5 Contingency'!AL18+'E.6 ECF'!AL17</f>
        <v>0</v>
      </c>
      <c r="AM18" s="70">
        <f>'E.2 SFAG'!AM18+'E.5 Contingency'!AM18+'E.6 ECF'!AM17</f>
        <v>69781370</v>
      </c>
      <c r="AN18" s="70">
        <f>'E.2 SFAG'!AN18+'E.5 Contingency'!AN18+'E.6 ECF'!AN17</f>
        <v>0</v>
      </c>
      <c r="AO18" s="70">
        <f>'E.2 SFAG'!AO18+'E.5 Contingency'!AO18+'E.6 ECF'!AO17</f>
        <v>69667198</v>
      </c>
      <c r="AP18" s="70">
        <f>'E.2 SFAG'!AP18+'E.5 Contingency'!AP18+'E.6 ECF'!AP17</f>
        <v>114172</v>
      </c>
      <c r="AQ18" s="70">
        <f>'E.2 SFAG'!AQ18+'E.5 Contingency'!AQ18+'E.6 ECF'!AQ17</f>
        <v>0</v>
      </c>
      <c r="AR18" s="70">
        <f>'E.2 SFAG'!AR18+'E.5 Contingency'!AR18+'E.6 ECF'!AR17</f>
        <v>536453864</v>
      </c>
      <c r="AS18" s="70">
        <f>'E.2 SFAG'!AS18+'E.5 Contingency'!AS18+'E.6 ECF'!AS17</f>
        <v>0</v>
      </c>
      <c r="AT18" s="70">
        <f>'E.2 SFAG'!AT18+'E.5 Contingency'!AT18+'E.6 ECF'!AT17</f>
        <v>47403096</v>
      </c>
      <c r="AU18" s="203"/>
      <c r="AV18" s="11"/>
    </row>
    <row r="19" spans="1:48" x14ac:dyDescent="0.25">
      <c r="A19" s="68" t="s">
        <v>15</v>
      </c>
      <c r="B19" s="70">
        <f>'E.2 SFAG'!B19+'E.5 Contingency'!B19+'E.6 ECF'!B18</f>
        <v>206799109</v>
      </c>
      <c r="C19" s="70">
        <f>'E.2 SFAG'!C19+'E.5 Contingency'!C19+'E.6 ECF'!C18</f>
        <v>62039733</v>
      </c>
      <c r="D19" s="70">
        <f>'E.2 SFAG'!D19+'E.5 Contingency'!D19+'E.6 ECF'!D18</f>
        <v>0</v>
      </c>
      <c r="E19" s="70">
        <f>'E.2 SFAG'!E19+'E.5 Contingency'!E19+'E.6 ECF'!E18</f>
        <v>144759376</v>
      </c>
      <c r="F19" s="70">
        <f>'E.2 SFAG'!F19+'E.5 Contingency'!F19+'E.6 ECF'!F18</f>
        <v>329161219</v>
      </c>
      <c r="G19" s="70">
        <f>'E.2 SFAG'!G19+'E.5 Contingency'!G19+'E.6 ECF'!G18</f>
        <v>14373849</v>
      </c>
      <c r="H19" s="70">
        <f>'E.2 SFAG'!H19+'E.5 Contingency'!H19+'E.6 ECF'!H18</f>
        <v>14373849</v>
      </c>
      <c r="I19" s="70">
        <f>'E.2 SFAG'!I19+'E.5 Contingency'!I19+'E.6 ECF'!I18</f>
        <v>0</v>
      </c>
      <c r="J19" s="70">
        <f>'E.2 SFAG'!J19+'E.5 Contingency'!J19+'E.6 ECF'!J18</f>
        <v>0</v>
      </c>
      <c r="K19" s="70">
        <f>'E.2 SFAG'!K19+'E.5 Contingency'!K19+'E.6 ECF'!K18</f>
        <v>0</v>
      </c>
      <c r="L19" s="70">
        <f>'E.2 SFAG'!L19+'E.5 Contingency'!L19+'E.6 ECF'!L18</f>
        <v>0</v>
      </c>
      <c r="M19" s="70">
        <f>'E.2 SFAG'!M19+'E.5 Contingency'!M19+'E.6 ECF'!M18</f>
        <v>0</v>
      </c>
      <c r="N19" s="70">
        <f>'E.2 SFAG'!N19+'E.5 Contingency'!N19+'E.6 ECF'!N18</f>
        <v>0</v>
      </c>
      <c r="O19" s="70">
        <f>'E.2 SFAG'!O19+'E.5 Contingency'!O19+'E.6 ECF'!O18</f>
        <v>0</v>
      </c>
      <c r="P19" s="70">
        <f>'E.2 SFAG'!P19+'E.5 Contingency'!P19+'E.6 ECF'!P18</f>
        <v>0</v>
      </c>
      <c r="Q19" s="70">
        <f>'E.2 SFAG'!Q19+'E.5 Contingency'!Q19+'E.6 ECF'!Q18</f>
        <v>0</v>
      </c>
      <c r="R19" s="70">
        <f>'E.2 SFAG'!R19+'E.5 Contingency'!R19+'E.6 ECF'!R18</f>
        <v>8007795</v>
      </c>
      <c r="S19" s="70">
        <f>'E.2 SFAG'!S19+'E.5 Contingency'!S19+'E.6 ECF'!S18</f>
        <v>0</v>
      </c>
      <c r="T19" s="70">
        <f>'E.2 SFAG'!T19+'E.5 Contingency'!T19+'E.6 ECF'!T18</f>
        <v>8007795</v>
      </c>
      <c r="U19" s="70">
        <f>'E.2 SFAG'!U19+'E.5 Contingency'!U19+'E.6 ECF'!U18</f>
        <v>0</v>
      </c>
      <c r="V19" s="70">
        <f>'E.2 SFAG'!V19+'E.5 Contingency'!V19+'E.6 ECF'!V18</f>
        <v>104375</v>
      </c>
      <c r="W19" s="70">
        <f>'E.2 SFAG'!W19+'E.5 Contingency'!W19+'E.6 ECF'!W18</f>
        <v>26165068</v>
      </c>
      <c r="X19" s="70">
        <f>'E.2 SFAG'!X19+'E.5 Contingency'!X19+'E.6 ECF'!X18</f>
        <v>26165068</v>
      </c>
      <c r="Y19" s="70">
        <f>'E.2 SFAG'!Y19+'E.5 Contingency'!Y19+'E.6 ECF'!Y18</f>
        <v>0</v>
      </c>
      <c r="Z19" s="70">
        <f>'E.2 SFAG'!Z19+'E.5 Contingency'!Z19+'E.6 ECF'!Z18</f>
        <v>0</v>
      </c>
      <c r="AA19" s="70">
        <f>'E.2 SFAG'!AA19+'E.5 Contingency'!AA19+'E.6 ECF'!AA18</f>
        <v>0</v>
      </c>
      <c r="AB19" s="70">
        <f>'E.2 SFAG'!AB19+'E.5 Contingency'!AB19+'E.6 ECF'!AB18</f>
        <v>0</v>
      </c>
      <c r="AC19" s="70">
        <f>'E.2 SFAG'!AC19+'E.5 Contingency'!AC19+'E.6 ECF'!AC18</f>
        <v>0</v>
      </c>
      <c r="AD19" s="70">
        <f>'E.2 SFAG'!AD19+'E.5 Contingency'!AD19+'E.6 ECF'!AD18</f>
        <v>0</v>
      </c>
      <c r="AE19" s="70">
        <f>'E.2 SFAG'!AE19+'E.5 Contingency'!AE19+'E.6 ECF'!AE18</f>
        <v>7985388</v>
      </c>
      <c r="AF19" s="70">
        <f>'E.2 SFAG'!AF19+'E.5 Contingency'!AF19+'E.6 ECF'!AF18</f>
        <v>5010948</v>
      </c>
      <c r="AG19" s="70">
        <f>'E.2 SFAG'!AG19+'E.5 Contingency'!AG19+'E.6 ECF'!AG18</f>
        <v>43351</v>
      </c>
      <c r="AH19" s="70">
        <f>'E.2 SFAG'!AH19+'E.5 Contingency'!AH19+'E.6 ECF'!AH18</f>
        <v>17596052</v>
      </c>
      <c r="AI19" s="70">
        <f>'E.2 SFAG'!AI19+'E.5 Contingency'!AI19+'E.6 ECF'!AI18</f>
        <v>17596052</v>
      </c>
      <c r="AJ19" s="70">
        <f>'E.2 SFAG'!AJ19+'E.5 Contingency'!AJ19+'E.6 ECF'!AJ18</f>
        <v>0</v>
      </c>
      <c r="AK19" s="70">
        <f>'E.2 SFAG'!AK19+'E.5 Contingency'!AK19+'E.6 ECF'!AK18</f>
        <v>0</v>
      </c>
      <c r="AL19" s="70">
        <f>'E.2 SFAG'!AL19+'E.5 Contingency'!AL19+'E.6 ECF'!AL18</f>
        <v>20810789</v>
      </c>
      <c r="AM19" s="70">
        <f>'E.2 SFAG'!AM19+'E.5 Contingency'!AM19+'E.6 ECF'!AM18</f>
        <v>25657915</v>
      </c>
      <c r="AN19" s="70">
        <f>'E.2 SFAG'!AN19+'E.5 Contingency'!AN19+'E.6 ECF'!AN18</f>
        <v>17070580</v>
      </c>
      <c r="AO19" s="70">
        <f>'E.2 SFAG'!AO19+'E.5 Contingency'!AO19+'E.6 ECF'!AO18</f>
        <v>0</v>
      </c>
      <c r="AP19" s="70">
        <f>'E.2 SFAG'!AP19+'E.5 Contingency'!AP19+'E.6 ECF'!AP18</f>
        <v>8587335</v>
      </c>
      <c r="AQ19" s="70">
        <f>'E.2 SFAG'!AQ19+'E.5 Contingency'!AQ19+'E.6 ECF'!AQ18</f>
        <v>781299</v>
      </c>
      <c r="AR19" s="70">
        <f>'E.2 SFAG'!AR19+'E.5 Contingency'!AR19+'E.6 ECF'!AR18</f>
        <v>126536829</v>
      </c>
      <c r="AS19" s="70">
        <f>'E.2 SFAG'!AS19+'E.5 Contingency'!AS19+'E.6 ECF'!AS18</f>
        <v>95362650</v>
      </c>
      <c r="AT19" s="70">
        <f>'E.2 SFAG'!AT19+'E.5 Contingency'!AT19+'E.6 ECF'!AT18</f>
        <v>252021116</v>
      </c>
      <c r="AU19" s="203"/>
      <c r="AV19" s="11"/>
    </row>
    <row r="20" spans="1:48" x14ac:dyDescent="0.25">
      <c r="A20" s="68" t="s">
        <v>16</v>
      </c>
      <c r="B20" s="70">
        <f>'E.2 SFAG'!B20+'E.5 Contingency'!B20+'E.6 ECF'!B19</f>
        <v>131019431</v>
      </c>
      <c r="C20" s="70">
        <f>'E.2 SFAG'!C20+'E.5 Contingency'!C20+'E.6 ECF'!C19</f>
        <v>26328097</v>
      </c>
      <c r="D20" s="70">
        <f>'E.2 SFAG'!D20+'E.5 Contingency'!D20+'E.6 ECF'!D19</f>
        <v>12962008</v>
      </c>
      <c r="E20" s="70">
        <f>'E.2 SFAG'!E20+'E.5 Contingency'!E20+'E.6 ECF'!E19</f>
        <v>91729326</v>
      </c>
      <c r="F20" s="70">
        <f>'E.2 SFAG'!F20+'E.5 Contingency'!F20+'E.6 ECF'!F19</f>
        <v>22153559</v>
      </c>
      <c r="G20" s="70">
        <f>'E.2 SFAG'!G20+'E.5 Contingency'!G20+'E.6 ECF'!G19</f>
        <v>4882159</v>
      </c>
      <c r="H20" s="70">
        <f>'E.2 SFAG'!H20+'E.5 Contingency'!H20+'E.6 ECF'!H19</f>
        <v>4882159</v>
      </c>
      <c r="I20" s="70">
        <f>'E.2 SFAG'!I20+'E.5 Contingency'!I20+'E.6 ECF'!I19</f>
        <v>0</v>
      </c>
      <c r="J20" s="70">
        <f>'E.2 SFAG'!J20+'E.5 Contingency'!J20+'E.6 ECF'!J19</f>
        <v>0</v>
      </c>
      <c r="K20" s="70">
        <f>'E.2 SFAG'!K20+'E.5 Contingency'!K20+'E.6 ECF'!K19</f>
        <v>0</v>
      </c>
      <c r="L20" s="70">
        <f>'E.2 SFAG'!L20+'E.5 Contingency'!L20+'E.6 ECF'!L19</f>
        <v>0</v>
      </c>
      <c r="M20" s="70">
        <f>'E.2 SFAG'!M20+'E.5 Contingency'!M20+'E.6 ECF'!M19</f>
        <v>0</v>
      </c>
      <c r="N20" s="70">
        <f>'E.2 SFAG'!N20+'E.5 Contingency'!N20+'E.6 ECF'!N19</f>
        <v>0</v>
      </c>
      <c r="O20" s="70">
        <f>'E.2 SFAG'!O20+'E.5 Contingency'!O20+'E.6 ECF'!O19</f>
        <v>0</v>
      </c>
      <c r="P20" s="70">
        <f>'E.2 SFAG'!P20+'E.5 Contingency'!P20+'E.6 ECF'!P19</f>
        <v>0</v>
      </c>
      <c r="Q20" s="70">
        <f>'E.2 SFAG'!Q20+'E.5 Contingency'!Q20+'E.6 ECF'!Q19</f>
        <v>0</v>
      </c>
      <c r="R20" s="70">
        <f>'E.2 SFAG'!R20+'E.5 Contingency'!R20+'E.6 ECF'!R19</f>
        <v>5655337</v>
      </c>
      <c r="S20" s="70">
        <f>'E.2 SFAG'!S20+'E.5 Contingency'!S20+'E.6 ECF'!S19</f>
        <v>0</v>
      </c>
      <c r="T20" s="70">
        <f>'E.2 SFAG'!T20+'E.5 Contingency'!T20+'E.6 ECF'!T19</f>
        <v>0</v>
      </c>
      <c r="U20" s="70">
        <f>'E.2 SFAG'!U20+'E.5 Contingency'!U20+'E.6 ECF'!U19</f>
        <v>5655337</v>
      </c>
      <c r="V20" s="70">
        <f>'E.2 SFAG'!V20+'E.5 Contingency'!V20+'E.6 ECF'!V19</f>
        <v>402698</v>
      </c>
      <c r="W20" s="70">
        <f>'E.2 SFAG'!W20+'E.5 Contingency'!W20+'E.6 ECF'!W19</f>
        <v>13524318</v>
      </c>
      <c r="X20" s="70">
        <f>'E.2 SFAG'!X20+'E.5 Contingency'!X20+'E.6 ECF'!X19</f>
        <v>13524318</v>
      </c>
      <c r="Y20" s="70">
        <f>'E.2 SFAG'!Y20+'E.5 Contingency'!Y20+'E.6 ECF'!Y19</f>
        <v>0</v>
      </c>
      <c r="Z20" s="70">
        <f>'E.2 SFAG'!Z20+'E.5 Contingency'!Z20+'E.6 ECF'!Z19</f>
        <v>0</v>
      </c>
      <c r="AA20" s="70">
        <f>'E.2 SFAG'!AA20+'E.5 Contingency'!AA20+'E.6 ECF'!AA19</f>
        <v>0</v>
      </c>
      <c r="AB20" s="70">
        <f>'E.2 SFAG'!AB20+'E.5 Contingency'!AB20+'E.6 ECF'!AB19</f>
        <v>0</v>
      </c>
      <c r="AC20" s="70">
        <f>'E.2 SFAG'!AC20+'E.5 Contingency'!AC20+'E.6 ECF'!AC19</f>
        <v>250677</v>
      </c>
      <c r="AD20" s="70">
        <f>'E.2 SFAG'!AD20+'E.5 Contingency'!AD20+'E.6 ECF'!AD19</f>
        <v>0</v>
      </c>
      <c r="AE20" s="70">
        <f>'E.2 SFAG'!AE20+'E.5 Contingency'!AE20+'E.6 ECF'!AE19</f>
        <v>4921116</v>
      </c>
      <c r="AF20" s="70">
        <f>'E.2 SFAG'!AF20+'E.5 Contingency'!AF20+'E.6 ECF'!AF19</f>
        <v>1535574</v>
      </c>
      <c r="AG20" s="70">
        <f>'E.2 SFAG'!AG20+'E.5 Contingency'!AG20+'E.6 ECF'!AG19</f>
        <v>12154</v>
      </c>
      <c r="AH20" s="70">
        <f>'E.2 SFAG'!AH20+'E.5 Contingency'!AH20+'E.6 ECF'!AH19</f>
        <v>50229077</v>
      </c>
      <c r="AI20" s="70">
        <f>'E.2 SFAG'!AI20+'E.5 Contingency'!AI20+'E.6 ECF'!AI19</f>
        <v>48054520</v>
      </c>
      <c r="AJ20" s="70">
        <f>'E.2 SFAG'!AJ20+'E.5 Contingency'!AJ20+'E.6 ECF'!AJ19</f>
        <v>0</v>
      </c>
      <c r="AK20" s="70">
        <f>'E.2 SFAG'!AK20+'E.5 Contingency'!AK20+'E.6 ECF'!AK19</f>
        <v>2174557</v>
      </c>
      <c r="AL20" s="70">
        <f>'E.2 SFAG'!AL20+'E.5 Contingency'!AL20+'E.6 ECF'!AL19</f>
        <v>0</v>
      </c>
      <c r="AM20" s="70">
        <f>'E.2 SFAG'!AM20+'E.5 Contingency'!AM20+'E.6 ECF'!AM19</f>
        <v>8489311</v>
      </c>
      <c r="AN20" s="70">
        <f>'E.2 SFAG'!AN20+'E.5 Contingency'!AN20+'E.6 ECF'!AN19</f>
        <v>5348786</v>
      </c>
      <c r="AO20" s="70">
        <f>'E.2 SFAG'!AO20+'E.5 Contingency'!AO20+'E.6 ECF'!AO19</f>
        <v>2609355</v>
      </c>
      <c r="AP20" s="70">
        <f>'E.2 SFAG'!AP20+'E.5 Contingency'!AP20+'E.6 ECF'!AP19</f>
        <v>531170</v>
      </c>
      <c r="AQ20" s="70">
        <f>'E.2 SFAG'!AQ20+'E.5 Contingency'!AQ20+'E.6 ECF'!AQ19</f>
        <v>0</v>
      </c>
      <c r="AR20" s="70">
        <f>'E.2 SFAG'!AR20+'E.5 Contingency'!AR20+'E.6 ECF'!AR19</f>
        <v>89902421</v>
      </c>
      <c r="AS20" s="70">
        <f>'E.2 SFAG'!AS20+'E.5 Contingency'!AS20+'E.6 ECF'!AS19</f>
        <v>17146215</v>
      </c>
      <c r="AT20" s="70">
        <f>'E.2 SFAG'!AT20+'E.5 Contingency'!AT20+'E.6 ECF'!AT19</f>
        <v>6834249</v>
      </c>
      <c r="AU20" s="203"/>
      <c r="AV20" s="11"/>
    </row>
    <row r="21" spans="1:48" x14ac:dyDescent="0.25">
      <c r="A21" s="68" t="s">
        <v>77</v>
      </c>
      <c r="B21" s="70">
        <f>'E.2 SFAG'!B21+'E.5 Contingency'!B21+'E.6 ECF'!B20</f>
        <v>101901833</v>
      </c>
      <c r="C21" s="70">
        <f>'E.2 SFAG'!C21+'E.5 Contingency'!C21+'E.6 ECF'!C20</f>
        <v>0</v>
      </c>
      <c r="D21" s="70">
        <f>'E.2 SFAG'!D21+'E.5 Contingency'!D21+'E.6 ECF'!D20</f>
        <v>10190183</v>
      </c>
      <c r="E21" s="70">
        <f>'E.2 SFAG'!E21+'E.5 Contingency'!E21+'E.6 ECF'!E20</f>
        <v>91711650</v>
      </c>
      <c r="F21" s="70">
        <f>'E.2 SFAG'!F21+'E.5 Contingency'!F21+'E.6 ECF'!F20</f>
        <v>60077086</v>
      </c>
      <c r="G21" s="70">
        <f>'E.2 SFAG'!G21+'E.5 Contingency'!G21+'E.6 ECF'!G20</f>
        <v>16403189</v>
      </c>
      <c r="H21" s="70">
        <f>'E.2 SFAG'!H21+'E.5 Contingency'!H21+'E.6 ECF'!H20</f>
        <v>16403189</v>
      </c>
      <c r="I21" s="70">
        <f>'E.2 SFAG'!I21+'E.5 Contingency'!I21+'E.6 ECF'!I20</f>
        <v>0</v>
      </c>
      <c r="J21" s="70">
        <f>'E.2 SFAG'!J21+'E.5 Contingency'!J21+'E.6 ECF'!J20</f>
        <v>16317833</v>
      </c>
      <c r="K21" s="70">
        <f>'E.2 SFAG'!K21+'E.5 Contingency'!K21+'E.6 ECF'!K20</f>
        <v>16317833</v>
      </c>
      <c r="L21" s="70">
        <f>'E.2 SFAG'!L21+'E.5 Contingency'!L21+'E.6 ECF'!L20</f>
        <v>0</v>
      </c>
      <c r="M21" s="70">
        <f>'E.2 SFAG'!M21+'E.5 Contingency'!M21+'E.6 ECF'!M20</f>
        <v>0</v>
      </c>
      <c r="N21" s="70">
        <f>'E.2 SFAG'!N21+'E.5 Contingency'!N21+'E.6 ECF'!N20</f>
        <v>3406308</v>
      </c>
      <c r="O21" s="70">
        <f>'E.2 SFAG'!O21+'E.5 Contingency'!O21+'E.6 ECF'!O20</f>
        <v>3406308</v>
      </c>
      <c r="P21" s="70">
        <f>'E.2 SFAG'!P21+'E.5 Contingency'!P21+'E.6 ECF'!P20</f>
        <v>0</v>
      </c>
      <c r="Q21" s="70">
        <f>'E.2 SFAG'!Q21+'E.5 Contingency'!Q21+'E.6 ECF'!Q20</f>
        <v>0</v>
      </c>
      <c r="R21" s="70">
        <f>'E.2 SFAG'!R21+'E.5 Contingency'!R21+'E.6 ECF'!R20</f>
        <v>2143327</v>
      </c>
      <c r="S21" s="70">
        <f>'E.2 SFAG'!S21+'E.5 Contingency'!S21+'E.6 ECF'!S20</f>
        <v>0</v>
      </c>
      <c r="T21" s="70">
        <f>'E.2 SFAG'!T21+'E.5 Contingency'!T21+'E.6 ECF'!T20</f>
        <v>493441</v>
      </c>
      <c r="U21" s="70">
        <f>'E.2 SFAG'!U21+'E.5 Contingency'!U21+'E.6 ECF'!U20</f>
        <v>1649886</v>
      </c>
      <c r="V21" s="70">
        <f>'E.2 SFAG'!V21+'E.5 Contingency'!V21+'E.6 ECF'!V20</f>
        <v>2230422</v>
      </c>
      <c r="W21" s="70">
        <f>'E.2 SFAG'!W21+'E.5 Contingency'!W21+'E.6 ECF'!W20</f>
        <v>0</v>
      </c>
      <c r="X21" s="70">
        <f>'E.2 SFAG'!X21+'E.5 Contingency'!X21+'E.6 ECF'!X20</f>
        <v>0</v>
      </c>
      <c r="Y21" s="70">
        <f>'E.2 SFAG'!Y21+'E.5 Contingency'!Y21+'E.6 ECF'!Y20</f>
        <v>0</v>
      </c>
      <c r="Z21" s="70">
        <f>'E.2 SFAG'!Z21+'E.5 Contingency'!Z21+'E.6 ECF'!Z20</f>
        <v>0</v>
      </c>
      <c r="AA21" s="70">
        <f>'E.2 SFAG'!AA21+'E.5 Contingency'!AA21+'E.6 ECF'!AA20</f>
        <v>0</v>
      </c>
      <c r="AB21" s="70">
        <f>'E.2 SFAG'!AB21+'E.5 Contingency'!AB21+'E.6 ECF'!AB20</f>
        <v>0</v>
      </c>
      <c r="AC21" s="70">
        <f>'E.2 SFAG'!AC21+'E.5 Contingency'!AC21+'E.6 ECF'!AC20</f>
        <v>0</v>
      </c>
      <c r="AD21" s="70">
        <f>'E.2 SFAG'!AD21+'E.5 Contingency'!AD21+'E.6 ECF'!AD20</f>
        <v>2806969</v>
      </c>
      <c r="AE21" s="70">
        <f>'E.2 SFAG'!AE21+'E.5 Contingency'!AE21+'E.6 ECF'!AE20</f>
        <v>13996246</v>
      </c>
      <c r="AF21" s="70">
        <f>'E.2 SFAG'!AF21+'E.5 Contingency'!AF21+'E.6 ECF'!AF20</f>
        <v>0</v>
      </c>
      <c r="AG21" s="70">
        <f>'E.2 SFAG'!AG21+'E.5 Contingency'!AG21+'E.6 ECF'!AG20</f>
        <v>1018090</v>
      </c>
      <c r="AH21" s="70">
        <f>'E.2 SFAG'!AH21+'E.5 Contingency'!AH21+'E.6 ECF'!AH20</f>
        <v>4044988</v>
      </c>
      <c r="AI21" s="70">
        <f>'E.2 SFAG'!AI21+'E.5 Contingency'!AI21+'E.6 ECF'!AI20</f>
        <v>4044988</v>
      </c>
      <c r="AJ21" s="70">
        <f>'E.2 SFAG'!AJ21+'E.5 Contingency'!AJ21+'E.6 ECF'!AJ20</f>
        <v>0</v>
      </c>
      <c r="AK21" s="70">
        <f>'E.2 SFAG'!AK21+'E.5 Contingency'!AK21+'E.6 ECF'!AK20</f>
        <v>0</v>
      </c>
      <c r="AL21" s="70">
        <f>'E.2 SFAG'!AL21+'E.5 Contingency'!AL21+'E.6 ECF'!AL20</f>
        <v>329700</v>
      </c>
      <c r="AM21" s="70">
        <f>'E.2 SFAG'!AM21+'E.5 Contingency'!AM21+'E.6 ECF'!AM20</f>
        <v>15411094</v>
      </c>
      <c r="AN21" s="70">
        <f>'E.2 SFAG'!AN21+'E.5 Contingency'!AN21+'E.6 ECF'!AN20</f>
        <v>7096531</v>
      </c>
      <c r="AO21" s="70">
        <f>'E.2 SFAG'!AO21+'E.5 Contingency'!AO21+'E.6 ECF'!AO20</f>
        <v>3878431</v>
      </c>
      <c r="AP21" s="70">
        <f>'E.2 SFAG'!AP21+'E.5 Contingency'!AP21+'E.6 ECF'!AP20</f>
        <v>4436132</v>
      </c>
      <c r="AQ21" s="70">
        <f>'E.2 SFAG'!AQ21+'E.5 Contingency'!AQ21+'E.6 ECF'!AQ20</f>
        <v>0</v>
      </c>
      <c r="AR21" s="70">
        <f>'E.2 SFAG'!AR21+'E.5 Contingency'!AR21+'E.6 ECF'!AR20</f>
        <v>78108166</v>
      </c>
      <c r="AS21" s="70">
        <f>'E.2 SFAG'!AS21+'E.5 Contingency'!AS21+'E.6 ECF'!AS20</f>
        <v>73387976</v>
      </c>
      <c r="AT21" s="70">
        <f>'E.2 SFAG'!AT21+'E.5 Contingency'!AT21+'E.6 ECF'!AT20</f>
        <v>292594</v>
      </c>
      <c r="AU21" s="203"/>
      <c r="AV21" s="11"/>
    </row>
    <row r="22" spans="1:48" x14ac:dyDescent="0.25">
      <c r="A22" s="68" t="s">
        <v>18</v>
      </c>
      <c r="B22" s="70">
        <f>'E.2 SFAG'!B22+'E.5 Contingency'!B22+'E.6 ECF'!B21</f>
        <v>181287669</v>
      </c>
      <c r="C22" s="70">
        <f>'E.2 SFAG'!C22+'E.5 Contingency'!C22+'E.6 ECF'!C21</f>
        <v>0</v>
      </c>
      <c r="D22" s="70">
        <f>'E.2 SFAG'!D22+'E.5 Contingency'!D22+'E.6 ECF'!D21</f>
        <v>0</v>
      </c>
      <c r="E22" s="70">
        <f>'E.2 SFAG'!E22+'E.5 Contingency'!E22+'E.6 ECF'!E21</f>
        <v>181287669</v>
      </c>
      <c r="F22" s="70">
        <f>'E.2 SFAG'!F22+'E.5 Contingency'!F22+'E.6 ECF'!F21</f>
        <v>30228103</v>
      </c>
      <c r="G22" s="70">
        <f>'E.2 SFAG'!G22+'E.5 Contingency'!G22+'E.6 ECF'!G21</f>
        <v>80304372</v>
      </c>
      <c r="H22" s="70">
        <f>'E.2 SFAG'!H22+'E.5 Contingency'!H22+'E.6 ECF'!H21</f>
        <v>61269794</v>
      </c>
      <c r="I22" s="70">
        <f>'E.2 SFAG'!I22+'E.5 Contingency'!I22+'E.6 ECF'!I21</f>
        <v>19034578</v>
      </c>
      <c r="J22" s="70">
        <f>'E.2 SFAG'!J22+'E.5 Contingency'!J22+'E.6 ECF'!J21</f>
        <v>0</v>
      </c>
      <c r="K22" s="70">
        <f>'E.2 SFAG'!K22+'E.5 Contingency'!K22+'E.6 ECF'!K21</f>
        <v>0</v>
      </c>
      <c r="L22" s="70">
        <f>'E.2 SFAG'!L22+'E.5 Contingency'!L22+'E.6 ECF'!L21</f>
        <v>0</v>
      </c>
      <c r="M22" s="70">
        <f>'E.2 SFAG'!M22+'E.5 Contingency'!M22+'E.6 ECF'!M21</f>
        <v>0</v>
      </c>
      <c r="N22" s="70">
        <f>'E.2 SFAG'!N22+'E.5 Contingency'!N22+'E.6 ECF'!N21</f>
        <v>0</v>
      </c>
      <c r="O22" s="70">
        <f>'E.2 SFAG'!O22+'E.5 Contingency'!O22+'E.6 ECF'!O21</f>
        <v>0</v>
      </c>
      <c r="P22" s="70">
        <f>'E.2 SFAG'!P22+'E.5 Contingency'!P22+'E.6 ECF'!P21</f>
        <v>0</v>
      </c>
      <c r="Q22" s="70">
        <f>'E.2 SFAG'!Q22+'E.5 Contingency'!Q22+'E.6 ECF'!Q21</f>
        <v>0</v>
      </c>
      <c r="R22" s="70">
        <f>'E.2 SFAG'!R22+'E.5 Contingency'!R22+'E.6 ECF'!R21</f>
        <v>27679242</v>
      </c>
      <c r="S22" s="70">
        <f>'E.2 SFAG'!S22+'E.5 Contingency'!S22+'E.6 ECF'!S21</f>
        <v>7881581</v>
      </c>
      <c r="T22" s="70">
        <f>'E.2 SFAG'!T22+'E.5 Contingency'!T22+'E.6 ECF'!T21</f>
        <v>281913</v>
      </c>
      <c r="U22" s="70">
        <f>'E.2 SFAG'!U22+'E.5 Contingency'!U22+'E.6 ECF'!U21</f>
        <v>19515748</v>
      </c>
      <c r="V22" s="70">
        <f>'E.2 SFAG'!V22+'E.5 Contingency'!V22+'E.6 ECF'!V21</f>
        <v>0</v>
      </c>
      <c r="W22" s="70">
        <f>'E.2 SFAG'!W22+'E.5 Contingency'!W22+'E.6 ECF'!W21</f>
        <v>14340339</v>
      </c>
      <c r="X22" s="70">
        <f>'E.2 SFAG'!X22+'E.5 Contingency'!X22+'E.6 ECF'!X21</f>
        <v>14340339</v>
      </c>
      <c r="Y22" s="70">
        <f>'E.2 SFAG'!Y22+'E.5 Contingency'!Y22+'E.6 ECF'!Y21</f>
        <v>0</v>
      </c>
      <c r="Z22" s="70">
        <f>'E.2 SFAG'!Z22+'E.5 Contingency'!Z22+'E.6 ECF'!Z21</f>
        <v>0</v>
      </c>
      <c r="AA22" s="70">
        <f>'E.2 SFAG'!AA22+'E.5 Contingency'!AA22+'E.6 ECF'!AA21</f>
        <v>0</v>
      </c>
      <c r="AB22" s="70">
        <f>'E.2 SFAG'!AB22+'E.5 Contingency'!AB22+'E.6 ECF'!AB21</f>
        <v>0</v>
      </c>
      <c r="AC22" s="70">
        <f>'E.2 SFAG'!AC22+'E.5 Contingency'!AC22+'E.6 ECF'!AC21</f>
        <v>0</v>
      </c>
      <c r="AD22" s="70">
        <f>'E.2 SFAG'!AD22+'E.5 Contingency'!AD22+'E.6 ECF'!AD21</f>
        <v>11602633</v>
      </c>
      <c r="AE22" s="70">
        <f>'E.2 SFAG'!AE22+'E.5 Contingency'!AE22+'E.6 ECF'!AE21</f>
        <v>0</v>
      </c>
      <c r="AF22" s="70">
        <f>'E.2 SFAG'!AF22+'E.5 Contingency'!AF22+'E.6 ECF'!AF21</f>
        <v>0</v>
      </c>
      <c r="AG22" s="70">
        <f>'E.2 SFAG'!AG22+'E.5 Contingency'!AG22+'E.6 ECF'!AG21</f>
        <v>0</v>
      </c>
      <c r="AH22" s="70">
        <f>'E.2 SFAG'!AH22+'E.5 Contingency'!AH22+'E.6 ECF'!AH21</f>
        <v>0</v>
      </c>
      <c r="AI22" s="70">
        <f>'E.2 SFAG'!AI22+'E.5 Contingency'!AI22+'E.6 ECF'!AI21</f>
        <v>0</v>
      </c>
      <c r="AJ22" s="70">
        <f>'E.2 SFAG'!AJ22+'E.5 Contingency'!AJ22+'E.6 ECF'!AJ21</f>
        <v>0</v>
      </c>
      <c r="AK22" s="70">
        <f>'E.2 SFAG'!AK22+'E.5 Contingency'!AK22+'E.6 ECF'!AK21</f>
        <v>0</v>
      </c>
      <c r="AL22" s="70">
        <f>'E.2 SFAG'!AL22+'E.5 Contingency'!AL22+'E.6 ECF'!AL21</f>
        <v>0</v>
      </c>
      <c r="AM22" s="70">
        <f>'E.2 SFAG'!AM22+'E.5 Contingency'!AM22+'E.6 ECF'!AM21</f>
        <v>11630996</v>
      </c>
      <c r="AN22" s="70">
        <f>'E.2 SFAG'!AN22+'E.5 Contingency'!AN22+'E.6 ECF'!AN21</f>
        <v>10468619</v>
      </c>
      <c r="AO22" s="70">
        <f>'E.2 SFAG'!AO22+'E.5 Contingency'!AO22+'E.6 ECF'!AO21</f>
        <v>0</v>
      </c>
      <c r="AP22" s="70">
        <f>'E.2 SFAG'!AP22+'E.5 Contingency'!AP22+'E.6 ECF'!AP21</f>
        <v>1162377</v>
      </c>
      <c r="AQ22" s="70">
        <f>'E.2 SFAG'!AQ22+'E.5 Contingency'!AQ22+'E.6 ECF'!AQ21</f>
        <v>0</v>
      </c>
      <c r="AR22" s="70">
        <f>'E.2 SFAG'!AR22+'E.5 Contingency'!AR22+'E.6 ECF'!AR21</f>
        <v>145557582</v>
      </c>
      <c r="AS22" s="70">
        <f>'E.2 SFAG'!AS22+'E.5 Contingency'!AS22+'E.6 ECF'!AS21</f>
        <v>0</v>
      </c>
      <c r="AT22" s="70">
        <f>'E.2 SFAG'!AT22+'E.5 Contingency'!AT22+'E.6 ECF'!AT21</f>
        <v>65958190</v>
      </c>
      <c r="AU22" s="203"/>
      <c r="AV22" s="11"/>
    </row>
    <row r="23" spans="1:48" x14ac:dyDescent="0.25">
      <c r="A23" s="68" t="s">
        <v>78</v>
      </c>
      <c r="B23" s="70">
        <f>'E.2 SFAG'!B23+'E.5 Contingency'!B23+'E.6 ECF'!B22</f>
        <v>163971985</v>
      </c>
      <c r="C23" s="70">
        <f>'E.2 SFAG'!C23+'E.5 Contingency'!C23+'E.6 ECF'!C22</f>
        <v>0</v>
      </c>
      <c r="D23" s="70">
        <f>'E.2 SFAG'!D23+'E.5 Contingency'!D23+'E.6 ECF'!D22</f>
        <v>16397198</v>
      </c>
      <c r="E23" s="70">
        <f>'E.2 SFAG'!E23+'E.5 Contingency'!E23+'E.6 ECF'!E22</f>
        <v>147574787</v>
      </c>
      <c r="F23" s="70">
        <f>'E.2 SFAG'!F23+'E.5 Contingency'!F23+'E.6 ECF'!F22</f>
        <v>12949954</v>
      </c>
      <c r="G23" s="70">
        <f>'E.2 SFAG'!G23+'E.5 Contingency'!G23+'E.6 ECF'!G22</f>
        <v>19095016</v>
      </c>
      <c r="H23" s="70">
        <f>'E.2 SFAG'!H23+'E.5 Contingency'!H23+'E.6 ECF'!H22</f>
        <v>19095016</v>
      </c>
      <c r="I23" s="70">
        <f>'E.2 SFAG'!I23+'E.5 Contingency'!I23+'E.6 ECF'!I22</f>
        <v>0</v>
      </c>
      <c r="J23" s="70">
        <f>'E.2 SFAG'!J23+'E.5 Contingency'!J23+'E.6 ECF'!J22</f>
        <v>0</v>
      </c>
      <c r="K23" s="70">
        <f>'E.2 SFAG'!K23+'E.5 Contingency'!K23+'E.6 ECF'!K22</f>
        <v>0</v>
      </c>
      <c r="L23" s="70">
        <f>'E.2 SFAG'!L23+'E.5 Contingency'!L23+'E.6 ECF'!L22</f>
        <v>0</v>
      </c>
      <c r="M23" s="70">
        <f>'E.2 SFAG'!M23+'E.5 Contingency'!M23+'E.6 ECF'!M22</f>
        <v>0</v>
      </c>
      <c r="N23" s="70">
        <f>'E.2 SFAG'!N23+'E.5 Contingency'!N23+'E.6 ECF'!N22</f>
        <v>12322441</v>
      </c>
      <c r="O23" s="70">
        <f>'E.2 SFAG'!O23+'E.5 Contingency'!O23+'E.6 ECF'!O22</f>
        <v>0</v>
      </c>
      <c r="P23" s="70">
        <f>'E.2 SFAG'!P23+'E.5 Contingency'!P23+'E.6 ECF'!P22</f>
        <v>0</v>
      </c>
      <c r="Q23" s="70">
        <f>'E.2 SFAG'!Q23+'E.5 Contingency'!Q23+'E.6 ECF'!Q22</f>
        <v>12322441</v>
      </c>
      <c r="R23" s="70">
        <f>'E.2 SFAG'!R23+'E.5 Contingency'!R23+'E.6 ECF'!R22</f>
        <v>2575616</v>
      </c>
      <c r="S23" s="70">
        <f>'E.2 SFAG'!S23+'E.5 Contingency'!S23+'E.6 ECF'!S22</f>
        <v>0</v>
      </c>
      <c r="T23" s="70">
        <f>'E.2 SFAG'!T23+'E.5 Contingency'!T23+'E.6 ECF'!T22</f>
        <v>2575616</v>
      </c>
      <c r="U23" s="70">
        <f>'E.2 SFAG'!U23+'E.5 Contingency'!U23+'E.6 ECF'!U22</f>
        <v>0</v>
      </c>
      <c r="V23" s="70">
        <f>'E.2 SFAG'!V23+'E.5 Contingency'!V23+'E.6 ECF'!V22</f>
        <v>1257779</v>
      </c>
      <c r="W23" s="70">
        <f>'E.2 SFAG'!W23+'E.5 Contingency'!W23+'E.6 ECF'!W22</f>
        <v>64196860</v>
      </c>
      <c r="X23" s="70">
        <f>'E.2 SFAG'!X23+'E.5 Contingency'!X23+'E.6 ECF'!X22</f>
        <v>0</v>
      </c>
      <c r="Y23" s="70">
        <f>'E.2 SFAG'!Y23+'E.5 Contingency'!Y23+'E.6 ECF'!Y22</f>
        <v>64196860</v>
      </c>
      <c r="Z23" s="70">
        <f>'E.2 SFAG'!Z23+'E.5 Contingency'!Z23+'E.6 ECF'!Z22</f>
        <v>0</v>
      </c>
      <c r="AA23" s="70">
        <f>'E.2 SFAG'!AA23+'E.5 Contingency'!AA23+'E.6 ECF'!AA22</f>
        <v>0</v>
      </c>
      <c r="AB23" s="70">
        <f>'E.2 SFAG'!AB23+'E.5 Contingency'!AB23+'E.6 ECF'!AB22</f>
        <v>0</v>
      </c>
      <c r="AC23" s="70">
        <f>'E.2 SFAG'!AC23+'E.5 Contingency'!AC23+'E.6 ECF'!AC22</f>
        <v>0</v>
      </c>
      <c r="AD23" s="70">
        <f>'E.2 SFAG'!AD23+'E.5 Contingency'!AD23+'E.6 ECF'!AD22</f>
        <v>7410449</v>
      </c>
      <c r="AE23" s="70">
        <f>'E.2 SFAG'!AE23+'E.5 Contingency'!AE23+'E.6 ECF'!AE22</f>
        <v>810000</v>
      </c>
      <c r="AF23" s="70">
        <f>'E.2 SFAG'!AF23+'E.5 Contingency'!AF23+'E.6 ECF'!AF22</f>
        <v>1172778</v>
      </c>
      <c r="AG23" s="70">
        <f>'E.2 SFAG'!AG23+'E.5 Contingency'!AG23+'E.6 ECF'!AG22</f>
        <v>0</v>
      </c>
      <c r="AH23" s="70">
        <f>'E.2 SFAG'!AH23+'E.5 Contingency'!AH23+'E.6 ECF'!AH22</f>
        <v>29683806</v>
      </c>
      <c r="AI23" s="70">
        <f>'E.2 SFAG'!AI23+'E.5 Contingency'!AI23+'E.6 ECF'!AI22</f>
        <v>699637</v>
      </c>
      <c r="AJ23" s="70">
        <f>'E.2 SFAG'!AJ23+'E.5 Contingency'!AJ23+'E.6 ECF'!AJ22</f>
        <v>0</v>
      </c>
      <c r="AK23" s="70">
        <f>'E.2 SFAG'!AK23+'E.5 Contingency'!AK23+'E.6 ECF'!AK22</f>
        <v>28984169</v>
      </c>
      <c r="AL23" s="70">
        <f>'E.2 SFAG'!AL23+'E.5 Contingency'!AL23+'E.6 ECF'!AL22</f>
        <v>2546853</v>
      </c>
      <c r="AM23" s="70">
        <f>'E.2 SFAG'!AM23+'E.5 Contingency'!AM23+'E.6 ECF'!AM22</f>
        <v>19453143</v>
      </c>
      <c r="AN23" s="70">
        <f>'E.2 SFAG'!AN23+'E.5 Contingency'!AN23+'E.6 ECF'!AN22</f>
        <v>17708449</v>
      </c>
      <c r="AO23" s="70">
        <f>'E.2 SFAG'!AO23+'E.5 Contingency'!AO23+'E.6 ECF'!AO22</f>
        <v>1283467</v>
      </c>
      <c r="AP23" s="70">
        <f>'E.2 SFAG'!AP23+'E.5 Contingency'!AP23+'E.6 ECF'!AP22</f>
        <v>461227</v>
      </c>
      <c r="AQ23" s="70">
        <f>'E.2 SFAG'!AQ23+'E.5 Contingency'!AQ23+'E.6 ECF'!AQ22</f>
        <v>0</v>
      </c>
      <c r="AR23" s="70">
        <f>'E.2 SFAG'!AR23+'E.5 Contingency'!AR23+'E.6 ECF'!AR22</f>
        <v>160524741</v>
      </c>
      <c r="AS23" s="70">
        <f>'E.2 SFAG'!AS23+'E.5 Contingency'!AS23+'E.6 ECF'!AS22</f>
        <v>0</v>
      </c>
      <c r="AT23" s="70">
        <f>'E.2 SFAG'!AT23+'E.5 Contingency'!AT23+'E.6 ECF'!AT22</f>
        <v>0</v>
      </c>
      <c r="AU23" s="203"/>
      <c r="AV23" s="11"/>
    </row>
    <row r="24" spans="1:48" x14ac:dyDescent="0.25">
      <c r="A24" s="68" t="s">
        <v>20</v>
      </c>
      <c r="B24" s="70">
        <f>'E.2 SFAG'!B24+'E.5 Contingency'!B24+'E.6 ECF'!B23</f>
        <v>78120889</v>
      </c>
      <c r="C24" s="70">
        <f>'E.2 SFAG'!C24+'E.5 Contingency'!C24+'E.6 ECF'!C23</f>
        <v>0</v>
      </c>
      <c r="D24" s="70">
        <f>'E.2 SFAG'!D24+'E.5 Contingency'!D24+'E.6 ECF'!D23</f>
        <v>6222231</v>
      </c>
      <c r="E24" s="70">
        <f>'E.2 SFAG'!E24+'E.5 Contingency'!E24+'E.6 ECF'!E23</f>
        <v>71898658</v>
      </c>
      <c r="F24" s="70">
        <f>'E.2 SFAG'!F24+'E.5 Contingency'!F24+'E.6 ECF'!F23</f>
        <v>92013296</v>
      </c>
      <c r="G24" s="70">
        <f>'E.2 SFAG'!G24+'E.5 Contingency'!G24+'E.6 ECF'!G23</f>
        <v>12095887</v>
      </c>
      <c r="H24" s="70">
        <f>'E.2 SFAG'!H24+'E.5 Contingency'!H24+'E.6 ECF'!H23</f>
        <v>9279373</v>
      </c>
      <c r="I24" s="70">
        <f>'E.2 SFAG'!I24+'E.5 Contingency'!I24+'E.6 ECF'!I23</f>
        <v>2816514</v>
      </c>
      <c r="J24" s="70">
        <f>'E.2 SFAG'!J24+'E.5 Contingency'!J24+'E.6 ECF'!J23</f>
        <v>0</v>
      </c>
      <c r="K24" s="70">
        <f>'E.2 SFAG'!K24+'E.5 Contingency'!K24+'E.6 ECF'!K23</f>
        <v>0</v>
      </c>
      <c r="L24" s="70">
        <f>'E.2 SFAG'!L24+'E.5 Contingency'!L24+'E.6 ECF'!L23</f>
        <v>0</v>
      </c>
      <c r="M24" s="70">
        <f>'E.2 SFAG'!M24+'E.5 Contingency'!M24+'E.6 ECF'!M23</f>
        <v>0</v>
      </c>
      <c r="N24" s="70">
        <f>'E.2 SFAG'!N24+'E.5 Contingency'!N24+'E.6 ECF'!N23</f>
        <v>0</v>
      </c>
      <c r="O24" s="70">
        <f>'E.2 SFAG'!O24+'E.5 Contingency'!O24+'E.6 ECF'!O23</f>
        <v>0</v>
      </c>
      <c r="P24" s="70">
        <f>'E.2 SFAG'!P24+'E.5 Contingency'!P24+'E.6 ECF'!P23</f>
        <v>0</v>
      </c>
      <c r="Q24" s="70">
        <f>'E.2 SFAG'!Q24+'E.5 Contingency'!Q24+'E.6 ECF'!Q23</f>
        <v>0</v>
      </c>
      <c r="R24" s="70">
        <f>'E.2 SFAG'!R24+'E.5 Contingency'!R24+'E.6 ECF'!R23</f>
        <v>1110253</v>
      </c>
      <c r="S24" s="70">
        <f>'E.2 SFAG'!S24+'E.5 Contingency'!S24+'E.6 ECF'!S23</f>
        <v>0</v>
      </c>
      <c r="T24" s="70">
        <f>'E.2 SFAG'!T24+'E.5 Contingency'!T24+'E.6 ECF'!T23</f>
        <v>116554</v>
      </c>
      <c r="U24" s="70">
        <f>'E.2 SFAG'!U24+'E.5 Contingency'!U24+'E.6 ECF'!U23</f>
        <v>993699</v>
      </c>
      <c r="V24" s="70">
        <f>'E.2 SFAG'!V24+'E.5 Contingency'!V24+'E.6 ECF'!V23</f>
        <v>2102904</v>
      </c>
      <c r="W24" s="70">
        <f>'E.2 SFAG'!W24+'E.5 Contingency'!W24+'E.6 ECF'!W23</f>
        <v>7871508</v>
      </c>
      <c r="X24" s="70">
        <f>'E.2 SFAG'!X24+'E.5 Contingency'!X24+'E.6 ECF'!X23</f>
        <v>4964254</v>
      </c>
      <c r="Y24" s="70">
        <f>'E.2 SFAG'!Y24+'E.5 Contingency'!Y24+'E.6 ECF'!Y23</f>
        <v>2907254</v>
      </c>
      <c r="Z24" s="70">
        <f>'E.2 SFAG'!Z24+'E.5 Contingency'!Z24+'E.6 ECF'!Z23</f>
        <v>0</v>
      </c>
      <c r="AA24" s="70">
        <f>'E.2 SFAG'!AA24+'E.5 Contingency'!AA24+'E.6 ECF'!AA23</f>
        <v>0</v>
      </c>
      <c r="AB24" s="70">
        <f>'E.2 SFAG'!AB24+'E.5 Contingency'!AB24+'E.6 ECF'!AB23</f>
        <v>0</v>
      </c>
      <c r="AC24" s="70">
        <f>'E.2 SFAG'!AC24+'E.5 Contingency'!AC24+'E.6 ECF'!AC23</f>
        <v>495477</v>
      </c>
      <c r="AD24" s="70">
        <f>'E.2 SFAG'!AD24+'E.5 Contingency'!AD24+'E.6 ECF'!AD23</f>
        <v>6014596</v>
      </c>
      <c r="AE24" s="70">
        <f>'E.2 SFAG'!AE24+'E.5 Contingency'!AE24+'E.6 ECF'!AE23</f>
        <v>0</v>
      </c>
      <c r="AF24" s="70">
        <f>'E.2 SFAG'!AF24+'E.5 Contingency'!AF24+'E.6 ECF'!AF23</f>
        <v>733652</v>
      </c>
      <c r="AG24" s="70">
        <f>'E.2 SFAG'!AG24+'E.5 Contingency'!AG24+'E.6 ECF'!AG23</f>
        <v>103903</v>
      </c>
      <c r="AH24" s="70">
        <f>'E.2 SFAG'!AH24+'E.5 Contingency'!AH24+'E.6 ECF'!AH23</f>
        <v>3200985</v>
      </c>
      <c r="AI24" s="70">
        <f>'E.2 SFAG'!AI24+'E.5 Contingency'!AI24+'E.6 ECF'!AI23</f>
        <v>1810245</v>
      </c>
      <c r="AJ24" s="70">
        <f>'E.2 SFAG'!AJ24+'E.5 Contingency'!AJ24+'E.6 ECF'!AJ23</f>
        <v>0</v>
      </c>
      <c r="AK24" s="70">
        <f>'E.2 SFAG'!AK24+'E.5 Contingency'!AK24+'E.6 ECF'!AK23</f>
        <v>1390740</v>
      </c>
      <c r="AL24" s="70">
        <f>'E.2 SFAG'!AL24+'E.5 Contingency'!AL24+'E.6 ECF'!AL23</f>
        <v>934454</v>
      </c>
      <c r="AM24" s="70">
        <f>'E.2 SFAG'!AM24+'E.5 Contingency'!AM24+'E.6 ECF'!AM23</f>
        <v>10045753</v>
      </c>
      <c r="AN24" s="70">
        <f>'E.2 SFAG'!AN24+'E.5 Contingency'!AN24+'E.6 ECF'!AN23</f>
        <v>3716314</v>
      </c>
      <c r="AO24" s="70">
        <f>'E.2 SFAG'!AO24+'E.5 Contingency'!AO24+'E.6 ECF'!AO23</f>
        <v>4953022</v>
      </c>
      <c r="AP24" s="70">
        <f>'E.2 SFAG'!AP24+'E.5 Contingency'!AP24+'E.6 ECF'!AP23</f>
        <v>1376417</v>
      </c>
      <c r="AQ24" s="70">
        <f>'E.2 SFAG'!AQ24+'E.5 Contingency'!AQ24+'E.6 ECF'!AQ23</f>
        <v>0</v>
      </c>
      <c r="AR24" s="70">
        <f>'E.2 SFAG'!AR24+'E.5 Contingency'!AR24+'E.6 ECF'!AR23</f>
        <v>44709372</v>
      </c>
      <c r="AS24" s="70">
        <f>'E.2 SFAG'!AS24+'E.5 Contingency'!AS24+'E.6 ECF'!AS23</f>
        <v>8403300</v>
      </c>
      <c r="AT24" s="70">
        <f>'E.2 SFAG'!AT24+'E.5 Contingency'!AT24+'E.6 ECF'!AT23</f>
        <v>110799282</v>
      </c>
      <c r="AU24" s="203"/>
      <c r="AV24" s="11"/>
    </row>
    <row r="25" spans="1:48" x14ac:dyDescent="0.25">
      <c r="A25" s="68" t="s">
        <v>21</v>
      </c>
      <c r="B25" s="70">
        <f>'E.2 SFAG'!B25+'E.5 Contingency'!B25+'E.6 ECF'!B24</f>
        <v>251597483</v>
      </c>
      <c r="C25" s="70">
        <f>'E.2 SFAG'!C25+'E.5 Contingency'!C25+'E.6 ECF'!C24</f>
        <v>0</v>
      </c>
      <c r="D25" s="70">
        <f>'E.2 SFAG'!D25+'E.5 Contingency'!D25+'E.6 ECF'!D24</f>
        <v>22909803</v>
      </c>
      <c r="E25" s="70">
        <f>'E.2 SFAG'!E25+'E.5 Contingency'!E25+'E.6 ECF'!E24</f>
        <v>206188229</v>
      </c>
      <c r="F25" s="70">
        <f>'E.2 SFAG'!F25+'E.5 Contingency'!F25+'E.6 ECF'!F24</f>
        <v>0</v>
      </c>
      <c r="G25" s="70">
        <f>'E.2 SFAG'!G25+'E.5 Contingency'!G25+'E.6 ECF'!G24</f>
        <v>111249881</v>
      </c>
      <c r="H25" s="70">
        <f>'E.2 SFAG'!H25+'E.5 Contingency'!H25+'E.6 ECF'!H24</f>
        <v>111249881</v>
      </c>
      <c r="I25" s="70">
        <f>'E.2 SFAG'!I25+'E.5 Contingency'!I25+'E.6 ECF'!I24</f>
        <v>0</v>
      </c>
      <c r="J25" s="70">
        <f>'E.2 SFAG'!J25+'E.5 Contingency'!J25+'E.6 ECF'!J24</f>
        <v>0</v>
      </c>
      <c r="K25" s="70">
        <f>'E.2 SFAG'!K25+'E.5 Contingency'!K25+'E.6 ECF'!K24</f>
        <v>0</v>
      </c>
      <c r="L25" s="70">
        <f>'E.2 SFAG'!L25+'E.5 Contingency'!L25+'E.6 ECF'!L24</f>
        <v>0</v>
      </c>
      <c r="M25" s="70">
        <f>'E.2 SFAG'!M25+'E.5 Contingency'!M25+'E.6 ECF'!M24</f>
        <v>0</v>
      </c>
      <c r="N25" s="70">
        <f>'E.2 SFAG'!N25+'E.5 Contingency'!N25+'E.6 ECF'!N24</f>
        <v>0</v>
      </c>
      <c r="O25" s="70">
        <f>'E.2 SFAG'!O25+'E.5 Contingency'!O25+'E.6 ECF'!O24</f>
        <v>0</v>
      </c>
      <c r="P25" s="70">
        <f>'E.2 SFAG'!P25+'E.5 Contingency'!P25+'E.6 ECF'!P24</f>
        <v>0</v>
      </c>
      <c r="Q25" s="70">
        <f>'E.2 SFAG'!Q25+'E.5 Contingency'!Q25+'E.6 ECF'!Q24</f>
        <v>0</v>
      </c>
      <c r="R25" s="70">
        <f>'E.2 SFAG'!R25+'E.5 Contingency'!R25+'E.6 ECF'!R24</f>
        <v>30714255</v>
      </c>
      <c r="S25" s="70">
        <f>'E.2 SFAG'!S25+'E.5 Contingency'!S25+'E.6 ECF'!S24</f>
        <v>6554680</v>
      </c>
      <c r="T25" s="70">
        <f>'E.2 SFAG'!T25+'E.5 Contingency'!T25+'E.6 ECF'!T24</f>
        <v>1297631</v>
      </c>
      <c r="U25" s="70">
        <f>'E.2 SFAG'!U25+'E.5 Contingency'!U25+'E.6 ECF'!U24</f>
        <v>22861944</v>
      </c>
      <c r="V25" s="70">
        <f>'E.2 SFAG'!V25+'E.5 Contingency'!V25+'E.6 ECF'!V24</f>
        <v>6217825</v>
      </c>
      <c r="W25" s="70">
        <f>'E.2 SFAG'!W25+'E.5 Contingency'!W25+'E.6 ECF'!W24</f>
        <v>6753913</v>
      </c>
      <c r="X25" s="70">
        <f>'E.2 SFAG'!X25+'E.5 Contingency'!X25+'E.6 ECF'!X24</f>
        <v>6753913</v>
      </c>
      <c r="Y25" s="70">
        <f>'E.2 SFAG'!Y25+'E.5 Contingency'!Y25+'E.6 ECF'!Y24</f>
        <v>0</v>
      </c>
      <c r="Z25" s="70">
        <f>'E.2 SFAG'!Z25+'E.5 Contingency'!Z25+'E.6 ECF'!Z24</f>
        <v>0</v>
      </c>
      <c r="AA25" s="70">
        <f>'E.2 SFAG'!AA25+'E.5 Contingency'!AA25+'E.6 ECF'!AA24</f>
        <v>0</v>
      </c>
      <c r="AB25" s="70">
        <f>'E.2 SFAG'!AB25+'E.5 Contingency'!AB25+'E.6 ECF'!AB24</f>
        <v>0</v>
      </c>
      <c r="AC25" s="70">
        <f>'E.2 SFAG'!AC25+'E.5 Contingency'!AC25+'E.6 ECF'!AC24</f>
        <v>1626785</v>
      </c>
      <c r="AD25" s="70">
        <f>'E.2 SFAG'!AD25+'E.5 Contingency'!AD25+'E.6 ECF'!AD24</f>
        <v>0</v>
      </c>
      <c r="AE25" s="70">
        <f>'E.2 SFAG'!AE25+'E.5 Contingency'!AE25+'E.6 ECF'!AE24</f>
        <v>0</v>
      </c>
      <c r="AF25" s="70">
        <f>'E.2 SFAG'!AF25+'E.5 Contingency'!AF25+'E.6 ECF'!AF24</f>
        <v>247872</v>
      </c>
      <c r="AG25" s="70">
        <f>'E.2 SFAG'!AG25+'E.5 Contingency'!AG25+'E.6 ECF'!AG24</f>
        <v>1845907</v>
      </c>
      <c r="AH25" s="70">
        <f>'E.2 SFAG'!AH25+'E.5 Contingency'!AH25+'E.6 ECF'!AH24</f>
        <v>28647978</v>
      </c>
      <c r="AI25" s="70">
        <f>'E.2 SFAG'!AI25+'E.5 Contingency'!AI25+'E.6 ECF'!AI24</f>
        <v>20487571</v>
      </c>
      <c r="AJ25" s="70">
        <f>'E.2 SFAG'!AJ25+'E.5 Contingency'!AJ25+'E.6 ECF'!AJ24</f>
        <v>0</v>
      </c>
      <c r="AK25" s="70">
        <f>'E.2 SFAG'!AK25+'E.5 Contingency'!AK25+'E.6 ECF'!AK24</f>
        <v>8160407</v>
      </c>
      <c r="AL25" s="70">
        <f>'E.2 SFAG'!AL25+'E.5 Contingency'!AL25+'E.6 ECF'!AL24</f>
        <v>1086765</v>
      </c>
      <c r="AM25" s="70">
        <f>'E.2 SFAG'!AM25+'E.5 Contingency'!AM25+'E.6 ECF'!AM24</f>
        <v>40296499</v>
      </c>
      <c r="AN25" s="70">
        <f>'E.2 SFAG'!AN25+'E.5 Contingency'!AN25+'E.6 ECF'!AN24</f>
        <v>16316297</v>
      </c>
      <c r="AO25" s="70">
        <f>'E.2 SFAG'!AO25+'E.5 Contingency'!AO25+'E.6 ECF'!AO24</f>
        <v>19604354</v>
      </c>
      <c r="AP25" s="70">
        <f>'E.2 SFAG'!AP25+'E.5 Contingency'!AP25+'E.6 ECF'!AP24</f>
        <v>4375848</v>
      </c>
      <c r="AQ25" s="70">
        <f>'E.2 SFAG'!AQ25+'E.5 Contingency'!AQ25+'E.6 ECF'!AQ24</f>
        <v>0</v>
      </c>
      <c r="AR25" s="70">
        <f>'E.2 SFAG'!AR25+'E.5 Contingency'!AR25+'E.6 ECF'!AR24</f>
        <v>228687680</v>
      </c>
      <c r="AS25" s="70">
        <f>'E.2 SFAG'!AS25+'E.5 Contingency'!AS25+'E.6 ECF'!AS24</f>
        <v>0</v>
      </c>
      <c r="AT25" s="70">
        <f>'E.2 SFAG'!AT25+'E.5 Contingency'!AT25+'E.6 ECF'!AT24</f>
        <v>0</v>
      </c>
      <c r="AU25" s="203"/>
      <c r="AV25" s="11"/>
    </row>
    <row r="26" spans="1:48" x14ac:dyDescent="0.25">
      <c r="A26" s="68" t="s">
        <v>22</v>
      </c>
      <c r="B26" s="70">
        <f>'E.2 SFAG'!B26+'E.5 Contingency'!B26+'E.6 ECF'!B25</f>
        <v>504485414</v>
      </c>
      <c r="C26" s="70">
        <f>'E.2 SFAG'!C26+'E.5 Contingency'!C26+'E.6 ECF'!C25</f>
        <v>91874223</v>
      </c>
      <c r="D26" s="70">
        <f>'E.2 SFAG'!D26+'E.5 Contingency'!D26+'E.6 ECF'!D25</f>
        <v>45937112</v>
      </c>
      <c r="E26" s="70">
        <f>'E.2 SFAG'!E26+'E.5 Contingency'!E26+'E.6 ECF'!E25</f>
        <v>321559781</v>
      </c>
      <c r="F26" s="70">
        <f>'E.2 SFAG'!F26+'E.5 Contingency'!F26+'E.6 ECF'!F25</f>
        <v>0</v>
      </c>
      <c r="G26" s="70">
        <f>'E.2 SFAG'!G26+'E.5 Contingency'!G26+'E.6 ECF'!G25</f>
        <v>10053286</v>
      </c>
      <c r="H26" s="70">
        <f>'E.2 SFAG'!H26+'E.5 Contingency'!H26+'E.6 ECF'!H25</f>
        <v>10053286</v>
      </c>
      <c r="I26" s="70">
        <f>'E.2 SFAG'!I26+'E.5 Contingency'!I26+'E.6 ECF'!I25</f>
        <v>0</v>
      </c>
      <c r="J26" s="70">
        <f>'E.2 SFAG'!J26+'E.5 Contingency'!J26+'E.6 ECF'!J25</f>
        <v>0</v>
      </c>
      <c r="K26" s="70">
        <f>'E.2 SFAG'!K26+'E.5 Contingency'!K26+'E.6 ECF'!K25</f>
        <v>0</v>
      </c>
      <c r="L26" s="70">
        <f>'E.2 SFAG'!L26+'E.5 Contingency'!L26+'E.6 ECF'!L25</f>
        <v>0</v>
      </c>
      <c r="M26" s="70">
        <f>'E.2 SFAG'!M26+'E.5 Contingency'!M26+'E.6 ECF'!M25</f>
        <v>0</v>
      </c>
      <c r="N26" s="70">
        <f>'E.2 SFAG'!N26+'E.5 Contingency'!N26+'E.6 ECF'!N25</f>
        <v>0</v>
      </c>
      <c r="O26" s="70">
        <f>'E.2 SFAG'!O26+'E.5 Contingency'!O26+'E.6 ECF'!O25</f>
        <v>0</v>
      </c>
      <c r="P26" s="70">
        <f>'E.2 SFAG'!P26+'E.5 Contingency'!P26+'E.6 ECF'!P25</f>
        <v>0</v>
      </c>
      <c r="Q26" s="70">
        <f>'E.2 SFAG'!Q26+'E.5 Contingency'!Q26+'E.6 ECF'!Q25</f>
        <v>0</v>
      </c>
      <c r="R26" s="70">
        <f>'E.2 SFAG'!R26+'E.5 Contingency'!R26+'E.6 ECF'!R25</f>
        <v>155747400</v>
      </c>
      <c r="S26" s="70">
        <f>'E.2 SFAG'!S26+'E.5 Contingency'!S26+'E.6 ECF'!S25</f>
        <v>0</v>
      </c>
      <c r="T26" s="70">
        <f>'E.2 SFAG'!T26+'E.5 Contingency'!T26+'E.6 ECF'!T25</f>
        <v>155747400</v>
      </c>
      <c r="U26" s="70">
        <f>'E.2 SFAG'!U26+'E.5 Contingency'!U26+'E.6 ECF'!U25</f>
        <v>0</v>
      </c>
      <c r="V26" s="70">
        <f>'E.2 SFAG'!V26+'E.5 Contingency'!V26+'E.6 ECF'!V25</f>
        <v>0</v>
      </c>
      <c r="W26" s="70">
        <f>'E.2 SFAG'!W26+'E.5 Contingency'!W26+'E.6 ECF'!W25</f>
        <v>200873393</v>
      </c>
      <c r="X26" s="70">
        <f>'E.2 SFAG'!X26+'E.5 Contingency'!X26+'E.6 ECF'!X25</f>
        <v>196762613</v>
      </c>
      <c r="Y26" s="70">
        <f>'E.2 SFAG'!Y26+'E.5 Contingency'!Y26+'E.6 ECF'!Y25</f>
        <v>4110780</v>
      </c>
      <c r="Z26" s="70">
        <f>'E.2 SFAG'!Z26+'E.5 Contingency'!Z26+'E.6 ECF'!Z25</f>
        <v>0</v>
      </c>
      <c r="AA26" s="70">
        <f>'E.2 SFAG'!AA26+'E.5 Contingency'!AA26+'E.6 ECF'!AA25</f>
        <v>0</v>
      </c>
      <c r="AB26" s="70">
        <f>'E.2 SFAG'!AB26+'E.5 Contingency'!AB26+'E.6 ECF'!AB25</f>
        <v>0</v>
      </c>
      <c r="AC26" s="70">
        <f>'E.2 SFAG'!AC26+'E.5 Contingency'!AC26+'E.6 ECF'!AC25</f>
        <v>0</v>
      </c>
      <c r="AD26" s="70">
        <f>'E.2 SFAG'!AD26+'E.5 Contingency'!AD26+'E.6 ECF'!AD25</f>
        <v>0</v>
      </c>
      <c r="AE26" s="70">
        <f>'E.2 SFAG'!AE26+'E.5 Contingency'!AE26+'E.6 ECF'!AE25</f>
        <v>0</v>
      </c>
      <c r="AF26" s="70">
        <f>'E.2 SFAG'!AF26+'E.5 Contingency'!AF26+'E.6 ECF'!AF25</f>
        <v>0</v>
      </c>
      <c r="AG26" s="70">
        <f>'E.2 SFAG'!AG26+'E.5 Contingency'!AG26+'E.6 ECF'!AG25</f>
        <v>0</v>
      </c>
      <c r="AH26" s="70">
        <f>'E.2 SFAG'!AH26+'E.5 Contingency'!AH26+'E.6 ECF'!AH25</f>
        <v>0</v>
      </c>
      <c r="AI26" s="70">
        <f>'E.2 SFAG'!AI26+'E.5 Contingency'!AI26+'E.6 ECF'!AI25</f>
        <v>0</v>
      </c>
      <c r="AJ26" s="70">
        <f>'E.2 SFAG'!AJ26+'E.5 Contingency'!AJ26+'E.6 ECF'!AJ25</f>
        <v>0</v>
      </c>
      <c r="AK26" s="70">
        <f>'E.2 SFAG'!AK26+'E.5 Contingency'!AK26+'E.6 ECF'!AK25</f>
        <v>0</v>
      </c>
      <c r="AL26" s="70">
        <f>'E.2 SFAG'!AL26+'E.5 Contingency'!AL26+'E.6 ECF'!AL25</f>
        <v>0</v>
      </c>
      <c r="AM26" s="70">
        <f>'E.2 SFAG'!AM26+'E.5 Contingency'!AM26+'E.6 ECF'!AM25</f>
        <v>0</v>
      </c>
      <c r="AN26" s="70">
        <f>'E.2 SFAG'!AN26+'E.5 Contingency'!AN26+'E.6 ECF'!AN25</f>
        <v>0</v>
      </c>
      <c r="AO26" s="70">
        <f>'E.2 SFAG'!AO26+'E.5 Contingency'!AO26+'E.6 ECF'!AO25</f>
        <v>0</v>
      </c>
      <c r="AP26" s="70">
        <f>'E.2 SFAG'!AP26+'E.5 Contingency'!AP26+'E.6 ECF'!AP25</f>
        <v>0</v>
      </c>
      <c r="AQ26" s="70">
        <f>'E.2 SFAG'!AQ26+'E.5 Contingency'!AQ26+'E.6 ECF'!AQ25</f>
        <v>0</v>
      </c>
      <c r="AR26" s="70">
        <f>'E.2 SFAG'!AR26+'E.5 Contingency'!AR26+'E.6 ECF'!AR25</f>
        <v>366674079</v>
      </c>
      <c r="AS26" s="70">
        <f>'E.2 SFAG'!AS26+'E.5 Contingency'!AS26+'E.6 ECF'!AS25</f>
        <v>0</v>
      </c>
      <c r="AT26" s="70">
        <f>'E.2 SFAG'!AT26+'E.5 Contingency'!AT26+'E.6 ECF'!AT25</f>
        <v>0</v>
      </c>
      <c r="AU26" s="203"/>
      <c r="AV26" s="11"/>
    </row>
    <row r="27" spans="1:48" x14ac:dyDescent="0.25">
      <c r="A27" s="68" t="s">
        <v>23</v>
      </c>
      <c r="B27" s="70">
        <f>'E.2 SFAG'!B27+'E.5 Contingency'!B27+'E.6 ECF'!B26</f>
        <v>775352858</v>
      </c>
      <c r="C27" s="70">
        <f>'E.2 SFAG'!C27+'E.5 Contingency'!C27+'E.6 ECF'!C26</f>
        <v>0</v>
      </c>
      <c r="D27" s="70">
        <f>'E.2 SFAG'!D27+'E.5 Contingency'!D27+'E.6 ECF'!D26</f>
        <v>77535286</v>
      </c>
      <c r="E27" s="70">
        <f>'E.2 SFAG'!E27+'E.5 Contingency'!E27+'E.6 ECF'!E26</f>
        <v>697817572</v>
      </c>
      <c r="F27" s="70">
        <f>'E.2 SFAG'!F27+'E.5 Contingency'!F27+'E.6 ECF'!F26</f>
        <v>57432623</v>
      </c>
      <c r="G27" s="70">
        <f>'E.2 SFAG'!G27+'E.5 Contingency'!G27+'E.6 ECF'!G26</f>
        <v>111795186</v>
      </c>
      <c r="H27" s="70">
        <f>'E.2 SFAG'!H27+'E.5 Contingency'!H27+'E.6 ECF'!H26</f>
        <v>59073611</v>
      </c>
      <c r="I27" s="70">
        <f>'E.2 SFAG'!I27+'E.5 Contingency'!I27+'E.6 ECF'!I26</f>
        <v>52721575</v>
      </c>
      <c r="J27" s="70">
        <f>'E.2 SFAG'!J27+'E.5 Contingency'!J27+'E.6 ECF'!J26</f>
        <v>47942311</v>
      </c>
      <c r="K27" s="70">
        <f>'E.2 SFAG'!K27+'E.5 Contingency'!K27+'E.6 ECF'!K26</f>
        <v>47942311</v>
      </c>
      <c r="L27" s="70">
        <f>'E.2 SFAG'!L27+'E.5 Contingency'!L27+'E.6 ECF'!L26</f>
        <v>0</v>
      </c>
      <c r="M27" s="70">
        <f>'E.2 SFAG'!M27+'E.5 Contingency'!M27+'E.6 ECF'!M26</f>
        <v>0</v>
      </c>
      <c r="N27" s="70">
        <f>'E.2 SFAG'!N27+'E.5 Contingency'!N27+'E.6 ECF'!N26</f>
        <v>235082</v>
      </c>
      <c r="O27" s="70">
        <f>'E.2 SFAG'!O27+'E.5 Contingency'!O27+'E.6 ECF'!O26</f>
        <v>0</v>
      </c>
      <c r="P27" s="70">
        <f>'E.2 SFAG'!P27+'E.5 Contingency'!P27+'E.6 ECF'!P26</f>
        <v>0</v>
      </c>
      <c r="Q27" s="70">
        <f>'E.2 SFAG'!Q27+'E.5 Contingency'!Q27+'E.6 ECF'!Q26</f>
        <v>235082</v>
      </c>
      <c r="R27" s="70">
        <f>'E.2 SFAG'!R27+'E.5 Contingency'!R27+'E.6 ECF'!R26</f>
        <v>3306280</v>
      </c>
      <c r="S27" s="70">
        <f>'E.2 SFAG'!S27+'E.5 Contingency'!S27+'E.6 ECF'!S26</f>
        <v>197661</v>
      </c>
      <c r="T27" s="70">
        <f>'E.2 SFAG'!T27+'E.5 Contingency'!T27+'E.6 ECF'!T26</f>
        <v>3108619</v>
      </c>
      <c r="U27" s="70">
        <f>'E.2 SFAG'!U27+'E.5 Contingency'!U27+'E.6 ECF'!U26</f>
        <v>0</v>
      </c>
      <c r="V27" s="70">
        <f>'E.2 SFAG'!V27+'E.5 Contingency'!V27+'E.6 ECF'!V26</f>
        <v>48531240</v>
      </c>
      <c r="W27" s="70">
        <f>'E.2 SFAG'!W27+'E.5 Contingency'!W27+'E.6 ECF'!W26</f>
        <v>0</v>
      </c>
      <c r="X27" s="70">
        <f>'E.2 SFAG'!X27+'E.5 Contingency'!X27+'E.6 ECF'!X26</f>
        <v>0</v>
      </c>
      <c r="Y27" s="70">
        <f>'E.2 SFAG'!Y27+'E.5 Contingency'!Y27+'E.6 ECF'!Y26</f>
        <v>0</v>
      </c>
      <c r="Z27" s="70">
        <f>'E.2 SFAG'!Z27+'E.5 Contingency'!Z27+'E.6 ECF'!Z26</f>
        <v>0</v>
      </c>
      <c r="AA27" s="70">
        <f>'E.2 SFAG'!AA27+'E.5 Contingency'!AA27+'E.6 ECF'!AA26</f>
        <v>0</v>
      </c>
      <c r="AB27" s="70">
        <f>'E.2 SFAG'!AB27+'E.5 Contingency'!AB27+'E.6 ECF'!AB26</f>
        <v>0</v>
      </c>
      <c r="AC27" s="70">
        <f>'E.2 SFAG'!AC27+'E.5 Contingency'!AC27+'E.6 ECF'!AC26</f>
        <v>17146076</v>
      </c>
      <c r="AD27" s="70">
        <f>'E.2 SFAG'!AD27+'E.5 Contingency'!AD27+'E.6 ECF'!AD26</f>
        <v>12626023</v>
      </c>
      <c r="AE27" s="70">
        <f>'E.2 SFAG'!AE27+'E.5 Contingency'!AE27+'E.6 ECF'!AE26</f>
        <v>134971442</v>
      </c>
      <c r="AF27" s="70">
        <f>'E.2 SFAG'!AF27+'E.5 Contingency'!AF27+'E.6 ECF'!AF26</f>
        <v>0</v>
      </c>
      <c r="AG27" s="70">
        <f>'E.2 SFAG'!AG27+'E.5 Contingency'!AG27+'E.6 ECF'!AG26</f>
        <v>0</v>
      </c>
      <c r="AH27" s="70">
        <f>'E.2 SFAG'!AH27+'E.5 Contingency'!AH27+'E.6 ECF'!AH26</f>
        <v>35835494</v>
      </c>
      <c r="AI27" s="70">
        <f>'E.2 SFAG'!AI27+'E.5 Contingency'!AI27+'E.6 ECF'!AI26</f>
        <v>35835494</v>
      </c>
      <c r="AJ27" s="70">
        <f>'E.2 SFAG'!AJ27+'E.5 Contingency'!AJ27+'E.6 ECF'!AJ26</f>
        <v>0</v>
      </c>
      <c r="AK27" s="70">
        <f>'E.2 SFAG'!AK27+'E.5 Contingency'!AK27+'E.6 ECF'!AK26</f>
        <v>0</v>
      </c>
      <c r="AL27" s="70">
        <f>'E.2 SFAG'!AL27+'E.5 Contingency'!AL27+'E.6 ECF'!AL26</f>
        <v>0</v>
      </c>
      <c r="AM27" s="70">
        <f>'E.2 SFAG'!AM27+'E.5 Contingency'!AM27+'E.6 ECF'!AM26</f>
        <v>250754019</v>
      </c>
      <c r="AN27" s="70">
        <f>'E.2 SFAG'!AN27+'E.5 Contingency'!AN27+'E.6 ECF'!AN26</f>
        <v>43078773</v>
      </c>
      <c r="AO27" s="70">
        <f>'E.2 SFAG'!AO27+'E.5 Contingency'!AO27+'E.6 ECF'!AO26</f>
        <v>204048302</v>
      </c>
      <c r="AP27" s="70">
        <f>'E.2 SFAG'!AP27+'E.5 Contingency'!AP27+'E.6 ECF'!AP26</f>
        <v>3626944</v>
      </c>
      <c r="AQ27" s="70">
        <f>'E.2 SFAG'!AQ27+'E.5 Contingency'!AQ27+'E.6 ECF'!AQ26</f>
        <v>0</v>
      </c>
      <c r="AR27" s="70">
        <f>'E.2 SFAG'!AR27+'E.5 Contingency'!AR27+'E.6 ECF'!AR26</f>
        <v>663143153</v>
      </c>
      <c r="AS27" s="70">
        <f>'E.2 SFAG'!AS27+'E.5 Contingency'!AS27+'E.6 ECF'!AS26</f>
        <v>0</v>
      </c>
      <c r="AT27" s="70">
        <f>'E.2 SFAG'!AT27+'E.5 Contingency'!AT27+'E.6 ECF'!AT26</f>
        <v>92107042</v>
      </c>
      <c r="AU27" s="203"/>
      <c r="AV27" s="11"/>
    </row>
    <row r="28" spans="1:48" x14ac:dyDescent="0.25">
      <c r="A28" s="68" t="s">
        <v>24</v>
      </c>
      <c r="B28" s="70">
        <f>'E.2 SFAG'!B28+'E.5 Contingency'!B28+'E.6 ECF'!B27</f>
        <v>261481769</v>
      </c>
      <c r="C28" s="70">
        <f>'E.2 SFAG'!C28+'E.5 Contingency'!C28+'E.6 ECF'!C27</f>
        <v>48000000</v>
      </c>
      <c r="D28" s="70">
        <f>'E.2 SFAG'!D28+'E.5 Contingency'!D28+'E.6 ECF'!D27</f>
        <v>4719032</v>
      </c>
      <c r="E28" s="70">
        <f>'E.2 SFAG'!E28+'E.5 Contingency'!E28+'E.6 ECF'!E27</f>
        <v>208762737</v>
      </c>
      <c r="F28" s="70">
        <f>'E.2 SFAG'!F28+'E.5 Contingency'!F28+'E.6 ECF'!F27</f>
        <v>83100594</v>
      </c>
      <c r="G28" s="70">
        <f>'E.2 SFAG'!G28+'E.5 Contingency'!G28+'E.6 ECF'!G27</f>
        <v>72030079</v>
      </c>
      <c r="H28" s="70">
        <f>'E.2 SFAG'!H28+'E.5 Contingency'!H28+'E.6 ECF'!H27</f>
        <v>72030079</v>
      </c>
      <c r="I28" s="70">
        <f>'E.2 SFAG'!I28+'E.5 Contingency'!I28+'E.6 ECF'!I27</f>
        <v>0</v>
      </c>
      <c r="J28" s="70">
        <f>'E.2 SFAG'!J28+'E.5 Contingency'!J28+'E.6 ECF'!J27</f>
        <v>0</v>
      </c>
      <c r="K28" s="70">
        <f>'E.2 SFAG'!K28+'E.5 Contingency'!K28+'E.6 ECF'!K27</f>
        <v>0</v>
      </c>
      <c r="L28" s="70">
        <f>'E.2 SFAG'!L28+'E.5 Contingency'!L28+'E.6 ECF'!L27</f>
        <v>0</v>
      </c>
      <c r="M28" s="70">
        <f>'E.2 SFAG'!M28+'E.5 Contingency'!M28+'E.6 ECF'!M27</f>
        <v>0</v>
      </c>
      <c r="N28" s="70">
        <f>'E.2 SFAG'!N28+'E.5 Contingency'!N28+'E.6 ECF'!N27</f>
        <v>0</v>
      </c>
      <c r="O28" s="70">
        <f>'E.2 SFAG'!O28+'E.5 Contingency'!O28+'E.6 ECF'!O27</f>
        <v>0</v>
      </c>
      <c r="P28" s="70">
        <f>'E.2 SFAG'!P28+'E.5 Contingency'!P28+'E.6 ECF'!P27</f>
        <v>0</v>
      </c>
      <c r="Q28" s="70">
        <f>'E.2 SFAG'!Q28+'E.5 Contingency'!Q28+'E.6 ECF'!Q27</f>
        <v>0</v>
      </c>
      <c r="R28" s="70">
        <f>'E.2 SFAG'!R28+'E.5 Contingency'!R28+'E.6 ECF'!R27</f>
        <v>48838183</v>
      </c>
      <c r="S28" s="70">
        <f>'E.2 SFAG'!S28+'E.5 Contingency'!S28+'E.6 ECF'!S27</f>
        <v>0</v>
      </c>
      <c r="T28" s="70">
        <f>'E.2 SFAG'!T28+'E.5 Contingency'!T28+'E.6 ECF'!T27</f>
        <v>805225</v>
      </c>
      <c r="U28" s="70">
        <f>'E.2 SFAG'!U28+'E.5 Contingency'!U28+'E.6 ECF'!U27</f>
        <v>48032958</v>
      </c>
      <c r="V28" s="70">
        <f>'E.2 SFAG'!V28+'E.5 Contingency'!V28+'E.6 ECF'!V27</f>
        <v>2749028</v>
      </c>
      <c r="W28" s="70">
        <f>'E.2 SFAG'!W28+'E.5 Contingency'!W28+'E.6 ECF'!W27</f>
        <v>0</v>
      </c>
      <c r="X28" s="70">
        <f>'E.2 SFAG'!X28+'E.5 Contingency'!X28+'E.6 ECF'!X27</f>
        <v>0</v>
      </c>
      <c r="Y28" s="70">
        <f>'E.2 SFAG'!Y28+'E.5 Contingency'!Y28+'E.6 ECF'!Y27</f>
        <v>0</v>
      </c>
      <c r="Z28" s="70">
        <f>'E.2 SFAG'!Z28+'E.5 Contingency'!Z28+'E.6 ECF'!Z27</f>
        <v>0</v>
      </c>
      <c r="AA28" s="70">
        <f>'E.2 SFAG'!AA28+'E.5 Contingency'!AA28+'E.6 ECF'!AA27</f>
        <v>25289000</v>
      </c>
      <c r="AB28" s="70">
        <f>'E.2 SFAG'!AB28+'E.5 Contingency'!AB28+'E.6 ECF'!AB27</f>
        <v>0</v>
      </c>
      <c r="AC28" s="70">
        <f>'E.2 SFAG'!AC28+'E.5 Contingency'!AC28+'E.6 ECF'!AC27</f>
        <v>26633513</v>
      </c>
      <c r="AD28" s="70">
        <f>'E.2 SFAG'!AD28+'E.5 Contingency'!AD28+'E.6 ECF'!AD27</f>
        <v>0</v>
      </c>
      <c r="AE28" s="70">
        <f>'E.2 SFAG'!AE28+'E.5 Contingency'!AE28+'E.6 ECF'!AE27</f>
        <v>0</v>
      </c>
      <c r="AF28" s="70">
        <f>'E.2 SFAG'!AF28+'E.5 Contingency'!AF28+'E.6 ECF'!AF27</f>
        <v>1118569</v>
      </c>
      <c r="AG28" s="70">
        <f>'E.2 SFAG'!AG28+'E.5 Contingency'!AG28+'E.6 ECF'!AG27</f>
        <v>0</v>
      </c>
      <c r="AH28" s="70">
        <f>'E.2 SFAG'!AH28+'E.5 Contingency'!AH28+'E.6 ECF'!AH27</f>
        <v>0</v>
      </c>
      <c r="AI28" s="70">
        <f>'E.2 SFAG'!AI28+'E.5 Contingency'!AI28+'E.6 ECF'!AI27</f>
        <v>0</v>
      </c>
      <c r="AJ28" s="70">
        <f>'E.2 SFAG'!AJ28+'E.5 Contingency'!AJ28+'E.6 ECF'!AJ27</f>
        <v>0</v>
      </c>
      <c r="AK28" s="70">
        <f>'E.2 SFAG'!AK28+'E.5 Contingency'!AK28+'E.6 ECF'!AK27</f>
        <v>0</v>
      </c>
      <c r="AL28" s="70">
        <f>'E.2 SFAG'!AL28+'E.5 Contingency'!AL28+'E.6 ECF'!AL27</f>
        <v>5371040</v>
      </c>
      <c r="AM28" s="70">
        <f>'E.2 SFAG'!AM28+'E.5 Contingency'!AM28+'E.6 ECF'!AM27</f>
        <v>29319965</v>
      </c>
      <c r="AN28" s="70">
        <f>'E.2 SFAG'!AN28+'E.5 Contingency'!AN28+'E.6 ECF'!AN27</f>
        <v>29215503</v>
      </c>
      <c r="AO28" s="70">
        <f>'E.2 SFAG'!AO28+'E.5 Contingency'!AO28+'E.6 ECF'!AO27</f>
        <v>0</v>
      </c>
      <c r="AP28" s="70">
        <f>'E.2 SFAG'!AP28+'E.5 Contingency'!AP28+'E.6 ECF'!AP27</f>
        <v>104462</v>
      </c>
      <c r="AQ28" s="70">
        <f>'E.2 SFAG'!AQ28+'E.5 Contingency'!AQ28+'E.6 ECF'!AQ27</f>
        <v>4323294</v>
      </c>
      <c r="AR28" s="70">
        <f>'E.2 SFAG'!AR28+'E.5 Contingency'!AR28+'E.6 ECF'!AR27</f>
        <v>215672671</v>
      </c>
      <c r="AS28" s="70">
        <f>'E.2 SFAG'!AS28+'E.5 Contingency'!AS28+'E.6 ECF'!AS27</f>
        <v>0</v>
      </c>
      <c r="AT28" s="70">
        <f>'E.2 SFAG'!AT28+'E.5 Contingency'!AT28+'E.6 ECF'!AT27</f>
        <v>76190660</v>
      </c>
      <c r="AU28" s="203"/>
      <c r="AV28" s="11"/>
    </row>
    <row r="29" spans="1:48" x14ac:dyDescent="0.25">
      <c r="A29" s="68" t="s">
        <v>25</v>
      </c>
      <c r="B29" s="70">
        <f>'E.2 SFAG'!B29+'E.5 Contingency'!B29+'E.6 ECF'!B28</f>
        <v>86767578</v>
      </c>
      <c r="C29" s="70">
        <f>'E.2 SFAG'!C29+'E.5 Contingency'!C29+'E.6 ECF'!C28</f>
        <v>17353516</v>
      </c>
      <c r="D29" s="70">
        <f>'E.2 SFAG'!D29+'E.5 Contingency'!D29+'E.6 ECF'!D28</f>
        <v>8676757</v>
      </c>
      <c r="E29" s="70">
        <f>'E.2 SFAG'!E29+'E.5 Contingency'!E29+'E.6 ECF'!E28</f>
        <v>60737305</v>
      </c>
      <c r="F29" s="70">
        <f>'E.2 SFAG'!F29+'E.5 Contingency'!F29+'E.6 ECF'!F28</f>
        <v>35780086</v>
      </c>
      <c r="G29" s="70">
        <f>'E.2 SFAG'!G29+'E.5 Contingency'!G29+'E.6 ECF'!G28</f>
        <v>6627606</v>
      </c>
      <c r="H29" s="70">
        <f>'E.2 SFAG'!H29+'E.5 Contingency'!H29+'E.6 ECF'!H28</f>
        <v>6627606</v>
      </c>
      <c r="I29" s="70">
        <f>'E.2 SFAG'!I29+'E.5 Contingency'!I29+'E.6 ECF'!I28</f>
        <v>0</v>
      </c>
      <c r="J29" s="70">
        <f>'E.2 SFAG'!J29+'E.5 Contingency'!J29+'E.6 ECF'!J28</f>
        <v>0</v>
      </c>
      <c r="K29" s="70">
        <f>'E.2 SFAG'!K29+'E.5 Contingency'!K29+'E.6 ECF'!K28</f>
        <v>0</v>
      </c>
      <c r="L29" s="70">
        <f>'E.2 SFAG'!L29+'E.5 Contingency'!L29+'E.6 ECF'!L28</f>
        <v>0</v>
      </c>
      <c r="M29" s="70">
        <f>'E.2 SFAG'!M29+'E.5 Contingency'!M29+'E.6 ECF'!M28</f>
        <v>0</v>
      </c>
      <c r="N29" s="70">
        <f>'E.2 SFAG'!N29+'E.5 Contingency'!N29+'E.6 ECF'!N28</f>
        <v>0</v>
      </c>
      <c r="O29" s="70">
        <f>'E.2 SFAG'!O29+'E.5 Contingency'!O29+'E.6 ECF'!O28</f>
        <v>0</v>
      </c>
      <c r="P29" s="70">
        <f>'E.2 SFAG'!P29+'E.5 Contingency'!P29+'E.6 ECF'!P28</f>
        <v>0</v>
      </c>
      <c r="Q29" s="70">
        <f>'E.2 SFAG'!Q29+'E.5 Contingency'!Q29+'E.6 ECF'!Q28</f>
        <v>0</v>
      </c>
      <c r="R29" s="70">
        <f>'E.2 SFAG'!R29+'E.5 Contingency'!R29+'E.6 ECF'!R28</f>
        <v>5123249</v>
      </c>
      <c r="S29" s="70">
        <f>'E.2 SFAG'!S29+'E.5 Contingency'!S29+'E.6 ECF'!S28</f>
        <v>0</v>
      </c>
      <c r="T29" s="70">
        <f>'E.2 SFAG'!T29+'E.5 Contingency'!T29+'E.6 ECF'!T28</f>
        <v>0</v>
      </c>
      <c r="U29" s="70">
        <f>'E.2 SFAG'!U29+'E.5 Contingency'!U29+'E.6 ECF'!U28</f>
        <v>5123249</v>
      </c>
      <c r="V29" s="70">
        <f>'E.2 SFAG'!V29+'E.5 Contingency'!V29+'E.6 ECF'!V28</f>
        <v>5837054</v>
      </c>
      <c r="W29" s="70">
        <f>'E.2 SFAG'!W29+'E.5 Contingency'!W29+'E.6 ECF'!W28</f>
        <v>1000000</v>
      </c>
      <c r="X29" s="70">
        <f>'E.2 SFAG'!X29+'E.5 Contingency'!X29+'E.6 ECF'!X28</f>
        <v>1000000</v>
      </c>
      <c r="Y29" s="70">
        <f>'E.2 SFAG'!Y29+'E.5 Contingency'!Y29+'E.6 ECF'!Y28</f>
        <v>0</v>
      </c>
      <c r="Z29" s="70">
        <f>'E.2 SFAG'!Z29+'E.5 Contingency'!Z29+'E.6 ECF'!Z28</f>
        <v>0</v>
      </c>
      <c r="AA29" s="70">
        <f>'E.2 SFAG'!AA29+'E.5 Contingency'!AA29+'E.6 ECF'!AA28</f>
        <v>0</v>
      </c>
      <c r="AB29" s="70">
        <f>'E.2 SFAG'!AB29+'E.5 Contingency'!AB29+'E.6 ECF'!AB28</f>
        <v>0</v>
      </c>
      <c r="AC29" s="70">
        <f>'E.2 SFAG'!AC29+'E.5 Contingency'!AC29+'E.6 ECF'!AC28</f>
        <v>0</v>
      </c>
      <c r="AD29" s="70">
        <f>'E.2 SFAG'!AD29+'E.5 Contingency'!AD29+'E.6 ECF'!AD28</f>
        <v>3925383</v>
      </c>
      <c r="AE29" s="70">
        <f>'E.2 SFAG'!AE29+'E.5 Contingency'!AE29+'E.6 ECF'!AE28</f>
        <v>4312145</v>
      </c>
      <c r="AF29" s="70">
        <f>'E.2 SFAG'!AF29+'E.5 Contingency'!AF29+'E.6 ECF'!AF28</f>
        <v>1653</v>
      </c>
      <c r="AG29" s="70">
        <f>'E.2 SFAG'!AG29+'E.5 Contingency'!AG29+'E.6 ECF'!AG28</f>
        <v>1945345</v>
      </c>
      <c r="AH29" s="70">
        <f>'E.2 SFAG'!AH29+'E.5 Contingency'!AH29+'E.6 ECF'!AH28</f>
        <v>16067509</v>
      </c>
      <c r="AI29" s="70">
        <f>'E.2 SFAG'!AI29+'E.5 Contingency'!AI29+'E.6 ECF'!AI28</f>
        <v>0</v>
      </c>
      <c r="AJ29" s="70">
        <f>'E.2 SFAG'!AJ29+'E.5 Contingency'!AJ29+'E.6 ECF'!AJ28</f>
        <v>0</v>
      </c>
      <c r="AK29" s="70">
        <f>'E.2 SFAG'!AK29+'E.5 Contingency'!AK29+'E.6 ECF'!AK28</f>
        <v>16067509</v>
      </c>
      <c r="AL29" s="70">
        <f>'E.2 SFAG'!AL29+'E.5 Contingency'!AL29+'E.6 ECF'!AL28</f>
        <v>0</v>
      </c>
      <c r="AM29" s="70">
        <f>'E.2 SFAG'!AM29+'E.5 Contingency'!AM29+'E.6 ECF'!AM28</f>
        <v>5004825</v>
      </c>
      <c r="AN29" s="70">
        <f>'E.2 SFAG'!AN29+'E.5 Contingency'!AN29+'E.6 ECF'!AN28</f>
        <v>2734604</v>
      </c>
      <c r="AO29" s="70">
        <f>'E.2 SFAG'!AO29+'E.5 Contingency'!AO29+'E.6 ECF'!AO28</f>
        <v>0</v>
      </c>
      <c r="AP29" s="70">
        <f>'E.2 SFAG'!AP29+'E.5 Contingency'!AP29+'E.6 ECF'!AP28</f>
        <v>2270221</v>
      </c>
      <c r="AQ29" s="70">
        <f>'E.2 SFAG'!AQ29+'E.5 Contingency'!AQ29+'E.6 ECF'!AQ28</f>
        <v>0</v>
      </c>
      <c r="AR29" s="70">
        <f>'E.2 SFAG'!AR29+'E.5 Contingency'!AR29+'E.6 ECF'!AR28</f>
        <v>49844769</v>
      </c>
      <c r="AS29" s="70">
        <f>'E.2 SFAG'!AS29+'E.5 Contingency'!AS29+'E.6 ECF'!AS28</f>
        <v>0</v>
      </c>
      <c r="AT29" s="70">
        <f>'E.2 SFAG'!AT29+'E.5 Contingency'!AT29+'E.6 ECF'!AT28</f>
        <v>46672622</v>
      </c>
      <c r="AU29" s="203"/>
      <c r="AV29" s="11"/>
    </row>
    <row r="30" spans="1:48" x14ac:dyDescent="0.25">
      <c r="A30" s="68" t="s">
        <v>26</v>
      </c>
      <c r="B30" s="70">
        <f>'E.2 SFAG'!B30+'E.5 Contingency'!B30+'E.6 ECF'!B29</f>
        <v>217051740</v>
      </c>
      <c r="C30" s="70">
        <f>'E.2 SFAG'!C30+'E.5 Contingency'!C30+'E.6 ECF'!C29</f>
        <v>0</v>
      </c>
      <c r="D30" s="70">
        <f>'E.2 SFAG'!D30+'E.5 Contingency'!D30+'E.6 ECF'!D29</f>
        <v>21701176</v>
      </c>
      <c r="E30" s="70">
        <f>'E.2 SFAG'!E30+'E.5 Contingency'!E30+'E.6 ECF'!E29</f>
        <v>195350564</v>
      </c>
      <c r="F30" s="70">
        <f>'E.2 SFAG'!F30+'E.5 Contingency'!F30+'E.6 ECF'!F29</f>
        <v>16416284</v>
      </c>
      <c r="G30" s="70">
        <f>'E.2 SFAG'!G30+'E.5 Contingency'!G30+'E.6 ECF'!G29</f>
        <v>29380589</v>
      </c>
      <c r="H30" s="70">
        <f>'E.2 SFAG'!H30+'E.5 Contingency'!H30+'E.6 ECF'!H29</f>
        <v>29380589</v>
      </c>
      <c r="I30" s="70">
        <f>'E.2 SFAG'!I30+'E.5 Contingency'!I30+'E.6 ECF'!I29</f>
        <v>0</v>
      </c>
      <c r="J30" s="70">
        <f>'E.2 SFAG'!J30+'E.5 Contingency'!J30+'E.6 ECF'!J29</f>
        <v>0</v>
      </c>
      <c r="K30" s="70">
        <f>'E.2 SFAG'!K30+'E.5 Contingency'!K30+'E.6 ECF'!K29</f>
        <v>0</v>
      </c>
      <c r="L30" s="70">
        <f>'E.2 SFAG'!L30+'E.5 Contingency'!L30+'E.6 ECF'!L29</f>
        <v>0</v>
      </c>
      <c r="M30" s="70">
        <f>'E.2 SFAG'!M30+'E.5 Contingency'!M30+'E.6 ECF'!M29</f>
        <v>0</v>
      </c>
      <c r="N30" s="70">
        <f>'E.2 SFAG'!N30+'E.5 Contingency'!N30+'E.6 ECF'!N29</f>
        <v>105621520</v>
      </c>
      <c r="O30" s="70">
        <f>'E.2 SFAG'!O30+'E.5 Contingency'!O30+'E.6 ECF'!O29</f>
        <v>89488723</v>
      </c>
      <c r="P30" s="70">
        <f>'E.2 SFAG'!P30+'E.5 Contingency'!P30+'E.6 ECF'!P29</f>
        <v>0</v>
      </c>
      <c r="Q30" s="70">
        <f>'E.2 SFAG'!Q30+'E.5 Contingency'!Q30+'E.6 ECF'!Q29</f>
        <v>16132797</v>
      </c>
      <c r="R30" s="70">
        <f>'E.2 SFAG'!R30+'E.5 Contingency'!R30+'E.6 ECF'!R29</f>
        <v>15500537</v>
      </c>
      <c r="S30" s="70">
        <f>'E.2 SFAG'!S30+'E.5 Contingency'!S30+'E.6 ECF'!S29</f>
        <v>3278711</v>
      </c>
      <c r="T30" s="70">
        <f>'E.2 SFAG'!T30+'E.5 Contingency'!T30+'E.6 ECF'!T29</f>
        <v>1472663</v>
      </c>
      <c r="U30" s="70">
        <f>'E.2 SFAG'!U30+'E.5 Contingency'!U30+'E.6 ECF'!U29</f>
        <v>10749163</v>
      </c>
      <c r="V30" s="70">
        <f>'E.2 SFAG'!V30+'E.5 Contingency'!V30+'E.6 ECF'!V29</f>
        <v>0</v>
      </c>
      <c r="W30" s="70">
        <f>'E.2 SFAG'!W30+'E.5 Contingency'!W30+'E.6 ECF'!W29</f>
        <v>30143161</v>
      </c>
      <c r="X30" s="70">
        <f>'E.2 SFAG'!X30+'E.5 Contingency'!X30+'E.6 ECF'!X29</f>
        <v>30143161</v>
      </c>
      <c r="Y30" s="70">
        <f>'E.2 SFAG'!Y30+'E.5 Contingency'!Y30+'E.6 ECF'!Y29</f>
        <v>0</v>
      </c>
      <c r="Z30" s="70">
        <f>'E.2 SFAG'!Z30+'E.5 Contingency'!Z30+'E.6 ECF'!Z29</f>
        <v>0</v>
      </c>
      <c r="AA30" s="70">
        <f>'E.2 SFAG'!AA30+'E.5 Contingency'!AA30+'E.6 ECF'!AA29</f>
        <v>0</v>
      </c>
      <c r="AB30" s="70">
        <f>'E.2 SFAG'!AB30+'E.5 Contingency'!AB30+'E.6 ECF'!AB29</f>
        <v>0</v>
      </c>
      <c r="AC30" s="70">
        <f>'E.2 SFAG'!AC30+'E.5 Contingency'!AC30+'E.6 ECF'!AC29</f>
        <v>0</v>
      </c>
      <c r="AD30" s="70">
        <f>'E.2 SFAG'!AD30+'E.5 Contingency'!AD30+'E.6 ECF'!AD29</f>
        <v>523465</v>
      </c>
      <c r="AE30" s="70">
        <f>'E.2 SFAG'!AE30+'E.5 Contingency'!AE30+'E.6 ECF'!AE29</f>
        <v>0</v>
      </c>
      <c r="AF30" s="70">
        <f>'E.2 SFAG'!AF30+'E.5 Contingency'!AF30+'E.6 ECF'!AF29</f>
        <v>0</v>
      </c>
      <c r="AG30" s="70">
        <f>'E.2 SFAG'!AG30+'E.5 Contingency'!AG30+'E.6 ECF'!AG29</f>
        <v>670322</v>
      </c>
      <c r="AH30" s="70">
        <f>'E.2 SFAG'!AH30+'E.5 Contingency'!AH30+'E.6 ECF'!AH29</f>
        <v>0</v>
      </c>
      <c r="AI30" s="70">
        <f>'E.2 SFAG'!AI30+'E.5 Contingency'!AI30+'E.6 ECF'!AI29</f>
        <v>0</v>
      </c>
      <c r="AJ30" s="70">
        <f>'E.2 SFAG'!AJ30+'E.5 Contingency'!AJ30+'E.6 ECF'!AJ29</f>
        <v>0</v>
      </c>
      <c r="AK30" s="70">
        <f>'E.2 SFAG'!AK30+'E.5 Contingency'!AK30+'E.6 ECF'!AK29</f>
        <v>0</v>
      </c>
      <c r="AL30" s="70">
        <f>'E.2 SFAG'!AL30+'E.5 Contingency'!AL30+'E.6 ECF'!AL29</f>
        <v>0</v>
      </c>
      <c r="AM30" s="70">
        <f>'E.2 SFAG'!AM30+'E.5 Contingency'!AM30+'E.6 ECF'!AM29</f>
        <v>1812812</v>
      </c>
      <c r="AN30" s="70">
        <f>'E.2 SFAG'!AN30+'E.5 Contingency'!AN30+'E.6 ECF'!AN29</f>
        <v>1812812</v>
      </c>
      <c r="AO30" s="70">
        <f>'E.2 SFAG'!AO30+'E.5 Contingency'!AO30+'E.6 ECF'!AO29</f>
        <v>0</v>
      </c>
      <c r="AP30" s="70">
        <f>'E.2 SFAG'!AP30+'E.5 Contingency'!AP30+'E.6 ECF'!AP29</f>
        <v>0</v>
      </c>
      <c r="AQ30" s="70">
        <f>'E.2 SFAG'!AQ30+'E.5 Contingency'!AQ30+'E.6 ECF'!AQ29</f>
        <v>27830955</v>
      </c>
      <c r="AR30" s="70">
        <f>'E.2 SFAG'!AR30+'E.5 Contingency'!AR30+'E.6 ECF'!AR29</f>
        <v>211483361</v>
      </c>
      <c r="AS30" s="70">
        <f>'E.2 SFAG'!AS30+'E.5 Contingency'!AS30+'E.6 ECF'!AS29</f>
        <v>283487</v>
      </c>
      <c r="AT30" s="70">
        <f>'E.2 SFAG'!AT30+'E.5 Contingency'!AT30+'E.6 ECF'!AT29</f>
        <v>0</v>
      </c>
      <c r="AU30" s="203"/>
      <c r="AV30" s="11"/>
    </row>
    <row r="31" spans="1:48" x14ac:dyDescent="0.25">
      <c r="A31" s="68" t="s">
        <v>27</v>
      </c>
      <c r="B31" s="70">
        <f>'E.2 SFAG'!B31+'E.5 Contingency'!B31+'E.6 ECF'!B30</f>
        <v>38039116</v>
      </c>
      <c r="C31" s="70">
        <f>'E.2 SFAG'!C31+'E.5 Contingency'!C31+'E.6 ECF'!C30</f>
        <v>8700000</v>
      </c>
      <c r="D31" s="70">
        <f>'E.2 SFAG'!D31+'E.5 Contingency'!D31+'E.6 ECF'!D30</f>
        <v>2575839</v>
      </c>
      <c r="E31" s="70">
        <f>'E.2 SFAG'!E31+'E.5 Contingency'!E31+'E.6 ECF'!E30</f>
        <v>26763277</v>
      </c>
      <c r="F31" s="70">
        <f>'E.2 SFAG'!F31+'E.5 Contingency'!F31+'E.6 ECF'!F30</f>
        <v>42917089</v>
      </c>
      <c r="G31" s="70">
        <f>'E.2 SFAG'!G31+'E.5 Contingency'!G31+'E.6 ECF'!G30</f>
        <v>18942884</v>
      </c>
      <c r="H31" s="70">
        <f>'E.2 SFAG'!H31+'E.5 Contingency'!H31+'E.6 ECF'!H30</f>
        <v>18942884</v>
      </c>
      <c r="I31" s="70">
        <f>'E.2 SFAG'!I31+'E.5 Contingency'!I31+'E.6 ECF'!I30</f>
        <v>0</v>
      </c>
      <c r="J31" s="70">
        <f>'E.2 SFAG'!J31+'E.5 Contingency'!J31+'E.6 ECF'!J30</f>
        <v>2320592</v>
      </c>
      <c r="K31" s="70">
        <f>'E.2 SFAG'!K31+'E.5 Contingency'!K31+'E.6 ECF'!K30</f>
        <v>0</v>
      </c>
      <c r="L31" s="70">
        <f>'E.2 SFAG'!L31+'E.5 Contingency'!L31+'E.6 ECF'!L30</f>
        <v>0</v>
      </c>
      <c r="M31" s="70">
        <f>'E.2 SFAG'!M31+'E.5 Contingency'!M31+'E.6 ECF'!M30</f>
        <v>2320592</v>
      </c>
      <c r="N31" s="70">
        <f>'E.2 SFAG'!N31+'E.5 Contingency'!N31+'E.6 ECF'!N30</f>
        <v>2022386</v>
      </c>
      <c r="O31" s="70">
        <f>'E.2 SFAG'!O31+'E.5 Contingency'!O31+'E.6 ECF'!O30</f>
        <v>2022386</v>
      </c>
      <c r="P31" s="70">
        <f>'E.2 SFAG'!P31+'E.5 Contingency'!P31+'E.6 ECF'!P30</f>
        <v>0</v>
      </c>
      <c r="Q31" s="70">
        <f>'E.2 SFAG'!Q31+'E.5 Contingency'!Q31+'E.6 ECF'!Q30</f>
        <v>0</v>
      </c>
      <c r="R31" s="70">
        <f>'E.2 SFAG'!R31+'E.5 Contingency'!R31+'E.6 ECF'!R30</f>
        <v>2753447</v>
      </c>
      <c r="S31" s="70">
        <f>'E.2 SFAG'!S31+'E.5 Contingency'!S31+'E.6 ECF'!S30</f>
        <v>1767175</v>
      </c>
      <c r="T31" s="70">
        <f>'E.2 SFAG'!T31+'E.5 Contingency'!T31+'E.6 ECF'!T30</f>
        <v>985518</v>
      </c>
      <c r="U31" s="70">
        <f>'E.2 SFAG'!U31+'E.5 Contingency'!U31+'E.6 ECF'!U30</f>
        <v>754</v>
      </c>
      <c r="V31" s="70">
        <f>'E.2 SFAG'!V31+'E.5 Contingency'!V31+'E.6 ECF'!V30</f>
        <v>4600</v>
      </c>
      <c r="W31" s="70">
        <f>'E.2 SFAG'!W31+'E.5 Contingency'!W31+'E.6 ECF'!W30</f>
        <v>436056</v>
      </c>
      <c r="X31" s="70">
        <f>'E.2 SFAG'!X31+'E.5 Contingency'!X31+'E.6 ECF'!X30</f>
        <v>436056</v>
      </c>
      <c r="Y31" s="70">
        <f>'E.2 SFAG'!Y31+'E.5 Contingency'!Y31+'E.6 ECF'!Y30</f>
        <v>0</v>
      </c>
      <c r="Z31" s="70">
        <f>'E.2 SFAG'!Z31+'E.5 Contingency'!Z31+'E.6 ECF'!Z30</f>
        <v>417525</v>
      </c>
      <c r="AA31" s="70">
        <f>'E.2 SFAG'!AA31+'E.5 Contingency'!AA31+'E.6 ECF'!AA30</f>
        <v>0</v>
      </c>
      <c r="AB31" s="70">
        <f>'E.2 SFAG'!AB31+'E.5 Contingency'!AB31+'E.6 ECF'!AB30</f>
        <v>0</v>
      </c>
      <c r="AC31" s="70">
        <f>'E.2 SFAG'!AC31+'E.5 Contingency'!AC31+'E.6 ECF'!AC30</f>
        <v>58447</v>
      </c>
      <c r="AD31" s="70">
        <f>'E.2 SFAG'!AD31+'E.5 Contingency'!AD31+'E.6 ECF'!AD30</f>
        <v>0</v>
      </c>
      <c r="AE31" s="70">
        <f>'E.2 SFAG'!AE31+'E.5 Contingency'!AE31+'E.6 ECF'!AE30</f>
        <v>954003</v>
      </c>
      <c r="AF31" s="70">
        <f>'E.2 SFAG'!AF31+'E.5 Contingency'!AF31+'E.6 ECF'!AF30</f>
        <v>289378</v>
      </c>
      <c r="AG31" s="70">
        <f>'E.2 SFAG'!AG31+'E.5 Contingency'!AG31+'E.6 ECF'!AG30</f>
        <v>0</v>
      </c>
      <c r="AH31" s="70">
        <f>'E.2 SFAG'!AH31+'E.5 Contingency'!AH31+'E.6 ECF'!AH30</f>
        <v>141140</v>
      </c>
      <c r="AI31" s="70">
        <f>'E.2 SFAG'!AI31+'E.5 Contingency'!AI31+'E.6 ECF'!AI30</f>
        <v>141140</v>
      </c>
      <c r="AJ31" s="70">
        <f>'E.2 SFAG'!AJ31+'E.5 Contingency'!AJ31+'E.6 ECF'!AJ30</f>
        <v>0</v>
      </c>
      <c r="AK31" s="70">
        <f>'E.2 SFAG'!AK31+'E.5 Contingency'!AK31+'E.6 ECF'!AK30</f>
        <v>0</v>
      </c>
      <c r="AL31" s="70">
        <f>'E.2 SFAG'!AL31+'E.5 Contingency'!AL31+'E.6 ECF'!AL30</f>
        <v>0</v>
      </c>
      <c r="AM31" s="70">
        <f>'E.2 SFAG'!AM31+'E.5 Contingency'!AM31+'E.6 ECF'!AM30</f>
        <v>3835772</v>
      </c>
      <c r="AN31" s="70">
        <f>'E.2 SFAG'!AN31+'E.5 Contingency'!AN31+'E.6 ECF'!AN30</f>
        <v>3004272</v>
      </c>
      <c r="AO31" s="70">
        <f>'E.2 SFAG'!AO31+'E.5 Contingency'!AO31+'E.6 ECF'!AO30</f>
        <v>0</v>
      </c>
      <c r="AP31" s="70">
        <f>'E.2 SFAG'!AP31+'E.5 Contingency'!AP31+'E.6 ECF'!AP30</f>
        <v>831500</v>
      </c>
      <c r="AQ31" s="70">
        <f>'E.2 SFAG'!AQ31+'E.5 Contingency'!AQ31+'E.6 ECF'!AQ30</f>
        <v>0</v>
      </c>
      <c r="AR31" s="70">
        <f>'E.2 SFAG'!AR31+'E.5 Contingency'!AR31+'E.6 ECF'!AR30</f>
        <v>32176230</v>
      </c>
      <c r="AS31" s="70">
        <f>'E.2 SFAG'!AS31+'E.5 Contingency'!AS31+'E.6 ECF'!AS30</f>
        <v>0</v>
      </c>
      <c r="AT31" s="70">
        <f>'E.2 SFAG'!AT31+'E.5 Contingency'!AT31+'E.6 ECF'!AT30</f>
        <v>37504136</v>
      </c>
      <c r="AU31" s="203"/>
      <c r="AV31" s="11"/>
    </row>
    <row r="32" spans="1:48" x14ac:dyDescent="0.25">
      <c r="A32" s="68" t="s">
        <v>28</v>
      </c>
      <c r="B32" s="70">
        <f>'E.2 SFAG'!B32+'E.5 Contingency'!B32+'E.6 ECF'!B31</f>
        <v>56833778</v>
      </c>
      <c r="C32" s="70">
        <f>'E.2 SFAG'!C32+'E.5 Contingency'!C32+'E.6 ECF'!C31</f>
        <v>17000000</v>
      </c>
      <c r="D32" s="70">
        <f>'E.2 SFAG'!D32+'E.5 Contingency'!D32+'E.6 ECF'!D31</f>
        <v>0</v>
      </c>
      <c r="E32" s="70">
        <f>'E.2 SFAG'!E32+'E.5 Contingency'!E32+'E.6 ECF'!E31</f>
        <v>39833778</v>
      </c>
      <c r="F32" s="70">
        <f>'E.2 SFAG'!F32+'E.5 Contingency'!F32+'E.6 ECF'!F31</f>
        <v>59981915</v>
      </c>
      <c r="G32" s="70">
        <f>'E.2 SFAG'!G32+'E.5 Contingency'!G32+'E.6 ECF'!G31</f>
        <v>15393338</v>
      </c>
      <c r="H32" s="70">
        <f>'E.2 SFAG'!H32+'E.5 Contingency'!H32+'E.6 ECF'!H31</f>
        <v>15393338</v>
      </c>
      <c r="I32" s="70">
        <f>'E.2 SFAG'!I32+'E.5 Contingency'!I32+'E.6 ECF'!I31</f>
        <v>0</v>
      </c>
      <c r="J32" s="70">
        <f>'E.2 SFAG'!J32+'E.5 Contingency'!J32+'E.6 ECF'!J31</f>
        <v>0</v>
      </c>
      <c r="K32" s="70">
        <f>'E.2 SFAG'!K32+'E.5 Contingency'!K32+'E.6 ECF'!K31</f>
        <v>0</v>
      </c>
      <c r="L32" s="70">
        <f>'E.2 SFAG'!L32+'E.5 Contingency'!L32+'E.6 ECF'!L31</f>
        <v>0</v>
      </c>
      <c r="M32" s="70">
        <f>'E.2 SFAG'!M32+'E.5 Contingency'!M32+'E.6 ECF'!M31</f>
        <v>0</v>
      </c>
      <c r="N32" s="70">
        <f>'E.2 SFAG'!N32+'E.5 Contingency'!N32+'E.6 ECF'!N31</f>
        <v>0</v>
      </c>
      <c r="O32" s="70">
        <f>'E.2 SFAG'!O32+'E.5 Contingency'!O32+'E.6 ECF'!O31</f>
        <v>0</v>
      </c>
      <c r="P32" s="70">
        <f>'E.2 SFAG'!P32+'E.5 Contingency'!P32+'E.6 ECF'!P31</f>
        <v>0</v>
      </c>
      <c r="Q32" s="70">
        <f>'E.2 SFAG'!Q32+'E.5 Contingency'!Q32+'E.6 ECF'!Q31</f>
        <v>0</v>
      </c>
      <c r="R32" s="70">
        <f>'E.2 SFAG'!R32+'E.5 Contingency'!R32+'E.6 ECF'!R31</f>
        <v>13534623</v>
      </c>
      <c r="S32" s="70">
        <f>'E.2 SFAG'!S32+'E.5 Contingency'!S32+'E.6 ECF'!S31</f>
        <v>490212</v>
      </c>
      <c r="T32" s="70">
        <f>'E.2 SFAG'!T32+'E.5 Contingency'!T32+'E.6 ECF'!T31</f>
        <v>0</v>
      </c>
      <c r="U32" s="70">
        <f>'E.2 SFAG'!U32+'E.5 Contingency'!U32+'E.6 ECF'!U31</f>
        <v>13044411</v>
      </c>
      <c r="V32" s="70">
        <f>'E.2 SFAG'!V32+'E.5 Contingency'!V32+'E.6 ECF'!V31</f>
        <v>0</v>
      </c>
      <c r="W32" s="70">
        <f>'E.2 SFAG'!W32+'E.5 Contingency'!W32+'E.6 ECF'!W31</f>
        <v>0</v>
      </c>
      <c r="X32" s="70">
        <f>'E.2 SFAG'!X32+'E.5 Contingency'!X32+'E.6 ECF'!X31</f>
        <v>0</v>
      </c>
      <c r="Y32" s="70">
        <f>'E.2 SFAG'!Y32+'E.5 Contingency'!Y32+'E.6 ECF'!Y31</f>
        <v>0</v>
      </c>
      <c r="Z32" s="70">
        <f>'E.2 SFAG'!Z32+'E.5 Contingency'!Z32+'E.6 ECF'!Z31</f>
        <v>0</v>
      </c>
      <c r="AA32" s="70">
        <f>'E.2 SFAG'!AA32+'E.5 Contingency'!AA32+'E.6 ECF'!AA31</f>
        <v>0</v>
      </c>
      <c r="AB32" s="70">
        <f>'E.2 SFAG'!AB32+'E.5 Contingency'!AB32+'E.6 ECF'!AB31</f>
        <v>0</v>
      </c>
      <c r="AC32" s="70">
        <f>'E.2 SFAG'!AC32+'E.5 Contingency'!AC32+'E.6 ECF'!AC31</f>
        <v>0</v>
      </c>
      <c r="AD32" s="70">
        <f>'E.2 SFAG'!AD32+'E.5 Contingency'!AD32+'E.6 ECF'!AD31</f>
        <v>0</v>
      </c>
      <c r="AE32" s="70">
        <f>'E.2 SFAG'!AE32+'E.5 Contingency'!AE32+'E.6 ECF'!AE31</f>
        <v>0</v>
      </c>
      <c r="AF32" s="70">
        <f>'E.2 SFAG'!AF32+'E.5 Contingency'!AF32+'E.6 ECF'!AF31</f>
        <v>0</v>
      </c>
      <c r="AG32" s="70">
        <f>'E.2 SFAG'!AG32+'E.5 Contingency'!AG32+'E.6 ECF'!AG31</f>
        <v>0</v>
      </c>
      <c r="AH32" s="70">
        <f>'E.2 SFAG'!AH32+'E.5 Contingency'!AH32+'E.6 ECF'!AH31</f>
        <v>3549135</v>
      </c>
      <c r="AI32" s="70">
        <f>'E.2 SFAG'!AI32+'E.5 Contingency'!AI32+'E.6 ECF'!AI31</f>
        <v>3549135</v>
      </c>
      <c r="AJ32" s="70">
        <f>'E.2 SFAG'!AJ32+'E.5 Contingency'!AJ32+'E.6 ECF'!AJ31</f>
        <v>0</v>
      </c>
      <c r="AK32" s="70">
        <f>'E.2 SFAG'!AK32+'E.5 Contingency'!AK32+'E.6 ECF'!AK31</f>
        <v>0</v>
      </c>
      <c r="AL32" s="70">
        <f>'E.2 SFAG'!AL32+'E.5 Contingency'!AL32+'E.6 ECF'!AL31</f>
        <v>0</v>
      </c>
      <c r="AM32" s="70">
        <f>'E.2 SFAG'!AM32+'E.5 Contingency'!AM32+'E.6 ECF'!AM31</f>
        <v>5092395</v>
      </c>
      <c r="AN32" s="70">
        <f>'E.2 SFAG'!AN32+'E.5 Contingency'!AN32+'E.6 ECF'!AN31</f>
        <v>4869967</v>
      </c>
      <c r="AO32" s="70">
        <f>'E.2 SFAG'!AO32+'E.5 Contingency'!AO32+'E.6 ECF'!AO31</f>
        <v>0</v>
      </c>
      <c r="AP32" s="70">
        <f>'E.2 SFAG'!AP32+'E.5 Contingency'!AP32+'E.6 ECF'!AP31</f>
        <v>222428</v>
      </c>
      <c r="AQ32" s="70">
        <f>'E.2 SFAG'!AQ32+'E.5 Contingency'!AQ32+'E.6 ECF'!AQ31</f>
        <v>0</v>
      </c>
      <c r="AR32" s="70">
        <f>'E.2 SFAG'!AR32+'E.5 Contingency'!AR32+'E.6 ECF'!AR31</f>
        <v>37569491</v>
      </c>
      <c r="AS32" s="70">
        <f>'E.2 SFAG'!AS32+'E.5 Contingency'!AS32+'E.6 ECF'!AS31</f>
        <v>0</v>
      </c>
      <c r="AT32" s="70">
        <f>'E.2 SFAG'!AT32+'E.5 Contingency'!AT32+'E.6 ECF'!AT31</f>
        <v>62246202</v>
      </c>
      <c r="AU32" s="203"/>
      <c r="AV32" s="11"/>
    </row>
    <row r="33" spans="1:48" x14ac:dyDescent="0.25">
      <c r="A33" s="68" t="s">
        <v>29</v>
      </c>
      <c r="B33" s="70">
        <f>'E.2 SFAG'!B33+'E.5 Contingency'!B33+'E.6 ECF'!B32</f>
        <v>48219623</v>
      </c>
      <c r="C33" s="70">
        <f>'E.2 SFAG'!C33+'E.5 Contingency'!C33+'E.6 ECF'!C32</f>
        <v>0</v>
      </c>
      <c r="D33" s="70">
        <f>'E.2 SFAG'!D33+'E.5 Contingency'!D33+'E.6 ECF'!D32</f>
        <v>0</v>
      </c>
      <c r="E33" s="70">
        <f>'E.2 SFAG'!E33+'E.5 Contingency'!E33+'E.6 ECF'!E32</f>
        <v>43907517</v>
      </c>
      <c r="F33" s="70">
        <f>'E.2 SFAG'!F33+'E.5 Contingency'!F33+'E.6 ECF'!F32</f>
        <v>6361484</v>
      </c>
      <c r="G33" s="70">
        <f>'E.2 SFAG'!G33+'E.5 Contingency'!G33+'E.6 ECF'!G32</f>
        <v>16739364</v>
      </c>
      <c r="H33" s="70">
        <f>'E.2 SFAG'!H33+'E.5 Contingency'!H33+'E.6 ECF'!H32</f>
        <v>16739364</v>
      </c>
      <c r="I33" s="70">
        <f>'E.2 SFAG'!I33+'E.5 Contingency'!I33+'E.6 ECF'!I32</f>
        <v>0</v>
      </c>
      <c r="J33" s="70">
        <f>'E.2 SFAG'!J33+'E.5 Contingency'!J33+'E.6 ECF'!J32</f>
        <v>0</v>
      </c>
      <c r="K33" s="70">
        <f>'E.2 SFAG'!K33+'E.5 Contingency'!K33+'E.6 ECF'!K32</f>
        <v>0</v>
      </c>
      <c r="L33" s="70">
        <f>'E.2 SFAG'!L33+'E.5 Contingency'!L33+'E.6 ECF'!L32</f>
        <v>0</v>
      </c>
      <c r="M33" s="70">
        <f>'E.2 SFAG'!M33+'E.5 Contingency'!M33+'E.6 ECF'!M32</f>
        <v>0</v>
      </c>
      <c r="N33" s="70">
        <f>'E.2 SFAG'!N33+'E.5 Contingency'!N33+'E.6 ECF'!N32</f>
        <v>0</v>
      </c>
      <c r="O33" s="70">
        <f>'E.2 SFAG'!O33+'E.5 Contingency'!O33+'E.6 ECF'!O32</f>
        <v>0</v>
      </c>
      <c r="P33" s="70">
        <f>'E.2 SFAG'!P33+'E.5 Contingency'!P33+'E.6 ECF'!P32</f>
        <v>0</v>
      </c>
      <c r="Q33" s="70">
        <f>'E.2 SFAG'!Q33+'E.5 Contingency'!Q33+'E.6 ECF'!Q32</f>
        <v>0</v>
      </c>
      <c r="R33" s="70">
        <f>'E.2 SFAG'!R33+'E.5 Contingency'!R33+'E.6 ECF'!R32</f>
        <v>54335</v>
      </c>
      <c r="S33" s="70">
        <f>'E.2 SFAG'!S33+'E.5 Contingency'!S33+'E.6 ECF'!S32</f>
        <v>0</v>
      </c>
      <c r="T33" s="70">
        <f>'E.2 SFAG'!T33+'E.5 Contingency'!T33+'E.6 ECF'!T32</f>
        <v>38235</v>
      </c>
      <c r="U33" s="70">
        <f>'E.2 SFAG'!U33+'E.5 Contingency'!U33+'E.6 ECF'!U32</f>
        <v>16100</v>
      </c>
      <c r="V33" s="70">
        <f>'E.2 SFAG'!V33+'E.5 Contingency'!V33+'E.6 ECF'!V32</f>
        <v>1320019</v>
      </c>
      <c r="W33" s="70">
        <f>'E.2 SFAG'!W33+'E.5 Contingency'!W33+'E.6 ECF'!W32</f>
        <v>0</v>
      </c>
      <c r="X33" s="70">
        <f>'E.2 SFAG'!X33+'E.5 Contingency'!X33+'E.6 ECF'!X32</f>
        <v>0</v>
      </c>
      <c r="Y33" s="70">
        <f>'E.2 SFAG'!Y33+'E.5 Contingency'!Y33+'E.6 ECF'!Y32</f>
        <v>0</v>
      </c>
      <c r="Z33" s="70">
        <f>'E.2 SFAG'!Z33+'E.5 Contingency'!Z33+'E.6 ECF'!Z32</f>
        <v>0</v>
      </c>
      <c r="AA33" s="70">
        <f>'E.2 SFAG'!AA33+'E.5 Contingency'!AA33+'E.6 ECF'!AA32</f>
        <v>0</v>
      </c>
      <c r="AB33" s="70">
        <f>'E.2 SFAG'!AB33+'E.5 Contingency'!AB33+'E.6 ECF'!AB32</f>
        <v>0</v>
      </c>
      <c r="AC33" s="70">
        <f>'E.2 SFAG'!AC33+'E.5 Contingency'!AC33+'E.6 ECF'!AC32</f>
        <v>0</v>
      </c>
      <c r="AD33" s="70">
        <f>'E.2 SFAG'!AD33+'E.5 Contingency'!AD33+'E.6 ECF'!AD32</f>
        <v>714989</v>
      </c>
      <c r="AE33" s="70">
        <f>'E.2 SFAG'!AE33+'E.5 Contingency'!AE33+'E.6 ECF'!AE32</f>
        <v>0</v>
      </c>
      <c r="AF33" s="70">
        <f>'E.2 SFAG'!AF33+'E.5 Contingency'!AF33+'E.6 ECF'!AF32</f>
        <v>120863</v>
      </c>
      <c r="AG33" s="70">
        <f>'E.2 SFAG'!AG33+'E.5 Contingency'!AG33+'E.6 ECF'!AG32</f>
        <v>0</v>
      </c>
      <c r="AH33" s="70">
        <f>'E.2 SFAG'!AH33+'E.5 Contingency'!AH33+'E.6 ECF'!AH32</f>
        <v>0</v>
      </c>
      <c r="AI33" s="70">
        <f>'E.2 SFAG'!AI33+'E.5 Contingency'!AI33+'E.6 ECF'!AI32</f>
        <v>0</v>
      </c>
      <c r="AJ33" s="70">
        <f>'E.2 SFAG'!AJ33+'E.5 Contingency'!AJ33+'E.6 ECF'!AJ32</f>
        <v>0</v>
      </c>
      <c r="AK33" s="70">
        <f>'E.2 SFAG'!AK33+'E.5 Contingency'!AK33+'E.6 ECF'!AK32</f>
        <v>0</v>
      </c>
      <c r="AL33" s="70">
        <f>'E.2 SFAG'!AL33+'E.5 Contingency'!AL33+'E.6 ECF'!AL32</f>
        <v>0</v>
      </c>
      <c r="AM33" s="70">
        <f>'E.2 SFAG'!AM33+'E.5 Contingency'!AM33+'E.6 ECF'!AM32</f>
        <v>8833309</v>
      </c>
      <c r="AN33" s="70">
        <f>'E.2 SFAG'!AN33+'E.5 Contingency'!AN33+'E.6 ECF'!AN32</f>
        <v>3709706</v>
      </c>
      <c r="AO33" s="70">
        <f>'E.2 SFAG'!AO33+'E.5 Contingency'!AO33+'E.6 ECF'!AO32</f>
        <v>0</v>
      </c>
      <c r="AP33" s="70">
        <f>'E.2 SFAG'!AP33+'E.5 Contingency'!AP33+'E.6 ECF'!AP32</f>
        <v>5123603</v>
      </c>
      <c r="AQ33" s="70">
        <f>'E.2 SFAG'!AQ33+'E.5 Contingency'!AQ33+'E.6 ECF'!AQ32</f>
        <v>11613483</v>
      </c>
      <c r="AR33" s="70">
        <f>'E.2 SFAG'!AR33+'E.5 Contingency'!AR33+'E.6 ECF'!AR32</f>
        <v>39396362</v>
      </c>
      <c r="AS33" s="70">
        <f>'E.2 SFAG'!AS33+'E.5 Contingency'!AS33+'E.6 ECF'!AS32</f>
        <v>0</v>
      </c>
      <c r="AT33" s="70">
        <f>'E.2 SFAG'!AT33+'E.5 Contingency'!AT33+'E.6 ECF'!AT32</f>
        <v>15184745</v>
      </c>
      <c r="AU33" s="203"/>
      <c r="AV33" s="11"/>
    </row>
    <row r="34" spans="1:48" x14ac:dyDescent="0.25">
      <c r="A34" s="68" t="s">
        <v>30</v>
      </c>
      <c r="B34" s="70">
        <f>'E.2 SFAG'!B34+'E.5 Contingency'!B34+'E.6 ECF'!B33</f>
        <v>38521261</v>
      </c>
      <c r="C34" s="70">
        <f>'E.2 SFAG'!C34+'E.5 Contingency'!C34+'E.6 ECF'!C33</f>
        <v>4200000</v>
      </c>
      <c r="D34" s="70">
        <f>'E.2 SFAG'!D34+'E.5 Contingency'!D34+'E.6 ECF'!D33</f>
        <v>936937</v>
      </c>
      <c r="E34" s="70">
        <f>'E.2 SFAG'!E34+'E.5 Contingency'!E34+'E.6 ECF'!E33</f>
        <v>33384324</v>
      </c>
      <c r="F34" s="70">
        <f>'E.2 SFAG'!F34+'E.5 Contingency'!F34+'E.6 ECF'!F33</f>
        <v>44539464</v>
      </c>
      <c r="G34" s="70">
        <f>'E.2 SFAG'!G34+'E.5 Contingency'!G34+'E.6 ECF'!G33</f>
        <v>3707719</v>
      </c>
      <c r="H34" s="70">
        <f>'E.2 SFAG'!H34+'E.5 Contingency'!H34+'E.6 ECF'!H33</f>
        <v>3470707</v>
      </c>
      <c r="I34" s="70">
        <f>'E.2 SFAG'!I34+'E.5 Contingency'!I34+'E.6 ECF'!I33</f>
        <v>237012</v>
      </c>
      <c r="J34" s="70">
        <f>'E.2 SFAG'!J34+'E.5 Contingency'!J34+'E.6 ECF'!J33</f>
        <v>1415517</v>
      </c>
      <c r="K34" s="70">
        <f>'E.2 SFAG'!K34+'E.5 Contingency'!K34+'E.6 ECF'!K33</f>
        <v>484266</v>
      </c>
      <c r="L34" s="70">
        <f>'E.2 SFAG'!L34+'E.5 Contingency'!L34+'E.6 ECF'!L33</f>
        <v>587979</v>
      </c>
      <c r="M34" s="70">
        <f>'E.2 SFAG'!M34+'E.5 Contingency'!M34+'E.6 ECF'!M33</f>
        <v>343272</v>
      </c>
      <c r="N34" s="70">
        <f>'E.2 SFAG'!N34+'E.5 Contingency'!N34+'E.6 ECF'!N33</f>
        <v>0</v>
      </c>
      <c r="O34" s="70">
        <f>'E.2 SFAG'!O34+'E.5 Contingency'!O34+'E.6 ECF'!O33</f>
        <v>0</v>
      </c>
      <c r="P34" s="70">
        <f>'E.2 SFAG'!P34+'E.5 Contingency'!P34+'E.6 ECF'!P33</f>
        <v>0</v>
      </c>
      <c r="Q34" s="70">
        <f>'E.2 SFAG'!Q34+'E.5 Contingency'!Q34+'E.6 ECF'!Q33</f>
        <v>0</v>
      </c>
      <c r="R34" s="70">
        <f>'E.2 SFAG'!R34+'E.5 Contingency'!R34+'E.6 ECF'!R33</f>
        <v>1674871</v>
      </c>
      <c r="S34" s="70">
        <f>'E.2 SFAG'!S34+'E.5 Contingency'!S34+'E.6 ECF'!S33</f>
        <v>0</v>
      </c>
      <c r="T34" s="70">
        <f>'E.2 SFAG'!T34+'E.5 Contingency'!T34+'E.6 ECF'!T33</f>
        <v>32858</v>
      </c>
      <c r="U34" s="70">
        <f>'E.2 SFAG'!U34+'E.5 Contingency'!U34+'E.6 ECF'!U33</f>
        <v>1642013</v>
      </c>
      <c r="V34" s="70">
        <f>'E.2 SFAG'!V34+'E.5 Contingency'!V34+'E.6 ECF'!V33</f>
        <v>138908</v>
      </c>
      <c r="W34" s="70">
        <f>'E.2 SFAG'!W34+'E.5 Contingency'!W34+'E.6 ECF'!W33</f>
        <v>0</v>
      </c>
      <c r="X34" s="70">
        <f>'E.2 SFAG'!X34+'E.5 Contingency'!X34+'E.6 ECF'!X33</f>
        <v>0</v>
      </c>
      <c r="Y34" s="70">
        <f>'E.2 SFAG'!Y34+'E.5 Contingency'!Y34+'E.6 ECF'!Y33</f>
        <v>0</v>
      </c>
      <c r="Z34" s="70">
        <f>'E.2 SFAG'!Z34+'E.5 Contingency'!Z34+'E.6 ECF'!Z33</f>
        <v>0</v>
      </c>
      <c r="AA34" s="70">
        <f>'E.2 SFAG'!AA34+'E.5 Contingency'!AA34+'E.6 ECF'!AA33</f>
        <v>0</v>
      </c>
      <c r="AB34" s="70">
        <f>'E.2 SFAG'!AB34+'E.5 Contingency'!AB34+'E.6 ECF'!AB33</f>
        <v>0</v>
      </c>
      <c r="AC34" s="70">
        <f>'E.2 SFAG'!AC34+'E.5 Contingency'!AC34+'E.6 ECF'!AC33</f>
        <v>89859</v>
      </c>
      <c r="AD34" s="70">
        <f>'E.2 SFAG'!AD34+'E.5 Contingency'!AD34+'E.6 ECF'!AD33</f>
        <v>5292</v>
      </c>
      <c r="AE34" s="70">
        <f>'E.2 SFAG'!AE34+'E.5 Contingency'!AE34+'E.6 ECF'!AE33</f>
        <v>0</v>
      </c>
      <c r="AF34" s="70">
        <f>'E.2 SFAG'!AF34+'E.5 Contingency'!AF34+'E.6 ECF'!AF33</f>
        <v>28705</v>
      </c>
      <c r="AG34" s="70">
        <f>'E.2 SFAG'!AG34+'E.5 Contingency'!AG34+'E.6 ECF'!AG33</f>
        <v>135416</v>
      </c>
      <c r="AH34" s="70">
        <f>'E.2 SFAG'!AH34+'E.5 Contingency'!AH34+'E.6 ECF'!AH33</f>
        <v>0</v>
      </c>
      <c r="AI34" s="70">
        <f>'E.2 SFAG'!AI34+'E.5 Contingency'!AI34+'E.6 ECF'!AI33</f>
        <v>0</v>
      </c>
      <c r="AJ34" s="70">
        <f>'E.2 SFAG'!AJ34+'E.5 Contingency'!AJ34+'E.6 ECF'!AJ33</f>
        <v>0</v>
      </c>
      <c r="AK34" s="70">
        <f>'E.2 SFAG'!AK34+'E.5 Contingency'!AK34+'E.6 ECF'!AK33</f>
        <v>0</v>
      </c>
      <c r="AL34" s="70">
        <f>'E.2 SFAG'!AL34+'E.5 Contingency'!AL34+'E.6 ECF'!AL33</f>
        <v>87637</v>
      </c>
      <c r="AM34" s="70">
        <f>'E.2 SFAG'!AM34+'E.5 Contingency'!AM34+'E.6 ECF'!AM33</f>
        <v>1038641</v>
      </c>
      <c r="AN34" s="70">
        <f>'E.2 SFAG'!AN34+'E.5 Contingency'!AN34+'E.6 ECF'!AN33</f>
        <v>1038641</v>
      </c>
      <c r="AO34" s="70">
        <f>'E.2 SFAG'!AO34+'E.5 Contingency'!AO34+'E.6 ECF'!AO33</f>
        <v>0</v>
      </c>
      <c r="AP34" s="70">
        <f>'E.2 SFAG'!AP34+'E.5 Contingency'!AP34+'E.6 ECF'!AP33</f>
        <v>0</v>
      </c>
      <c r="AQ34" s="70">
        <f>'E.2 SFAG'!AQ34+'E.5 Contingency'!AQ34+'E.6 ECF'!AQ33</f>
        <v>0</v>
      </c>
      <c r="AR34" s="70">
        <f>'E.2 SFAG'!AR34+'E.5 Contingency'!AR34+'E.6 ECF'!AR33</f>
        <v>8322565</v>
      </c>
      <c r="AS34" s="70">
        <f>'E.2 SFAG'!AS34+'E.5 Contingency'!AS34+'E.6 ECF'!AS33</f>
        <v>0</v>
      </c>
      <c r="AT34" s="70">
        <f>'E.2 SFAG'!AT34+'E.5 Contingency'!AT34+'E.6 ECF'!AT33</f>
        <v>69601223</v>
      </c>
      <c r="AU34" s="203"/>
      <c r="AV34" s="11"/>
    </row>
    <row r="35" spans="1:48" x14ac:dyDescent="0.25">
      <c r="A35" s="68" t="s">
        <v>31</v>
      </c>
      <c r="B35" s="70">
        <f>'E.2 SFAG'!B35+'E.5 Contingency'!B35+'E.6 ECF'!B34</f>
        <v>404034823</v>
      </c>
      <c r="C35" s="70">
        <f>'E.2 SFAG'!C35+'E.5 Contingency'!C35+'E.6 ECF'!C34</f>
        <v>76000000</v>
      </c>
      <c r="D35" s="70">
        <f>'E.2 SFAG'!D35+'E.5 Contingency'!D35+'E.6 ECF'!D34</f>
        <v>16938000</v>
      </c>
      <c r="E35" s="70">
        <f>'E.2 SFAG'!E35+'E.5 Contingency'!E35+'E.6 ECF'!E34</f>
        <v>311096823</v>
      </c>
      <c r="F35" s="70">
        <f>'E.2 SFAG'!F35+'E.5 Contingency'!F35+'E.6 ECF'!F34</f>
        <v>14229974</v>
      </c>
      <c r="G35" s="70">
        <f>'E.2 SFAG'!G35+'E.5 Contingency'!G35+'E.6 ECF'!G34</f>
        <v>121620405</v>
      </c>
      <c r="H35" s="70">
        <f>'E.2 SFAG'!H35+'E.5 Contingency'!H35+'E.6 ECF'!H34</f>
        <v>120092011</v>
      </c>
      <c r="I35" s="70">
        <f>'E.2 SFAG'!I35+'E.5 Contingency'!I35+'E.6 ECF'!I34</f>
        <v>1528394</v>
      </c>
      <c r="J35" s="70">
        <f>'E.2 SFAG'!J35+'E.5 Contingency'!J35+'E.6 ECF'!J34</f>
        <v>6840000</v>
      </c>
      <c r="K35" s="70">
        <f>'E.2 SFAG'!K35+'E.5 Contingency'!K35+'E.6 ECF'!K34</f>
        <v>0</v>
      </c>
      <c r="L35" s="70">
        <f>'E.2 SFAG'!L35+'E.5 Contingency'!L35+'E.6 ECF'!L34</f>
        <v>0</v>
      </c>
      <c r="M35" s="70">
        <f>'E.2 SFAG'!M35+'E.5 Contingency'!M35+'E.6 ECF'!M34</f>
        <v>6840000</v>
      </c>
      <c r="N35" s="70">
        <f>'E.2 SFAG'!N35+'E.5 Contingency'!N35+'E.6 ECF'!N34</f>
        <v>0</v>
      </c>
      <c r="O35" s="70">
        <f>'E.2 SFAG'!O35+'E.5 Contingency'!O35+'E.6 ECF'!O34</f>
        <v>0</v>
      </c>
      <c r="P35" s="70">
        <f>'E.2 SFAG'!P35+'E.5 Contingency'!P35+'E.6 ECF'!P34</f>
        <v>0</v>
      </c>
      <c r="Q35" s="70">
        <f>'E.2 SFAG'!Q35+'E.5 Contingency'!Q35+'E.6 ECF'!Q34</f>
        <v>0</v>
      </c>
      <c r="R35" s="70">
        <f>'E.2 SFAG'!R35+'E.5 Contingency'!R35+'E.6 ECF'!R34</f>
        <v>45105271</v>
      </c>
      <c r="S35" s="70">
        <f>'E.2 SFAG'!S35+'E.5 Contingency'!S35+'E.6 ECF'!S34</f>
        <v>108798</v>
      </c>
      <c r="T35" s="70">
        <f>'E.2 SFAG'!T35+'E.5 Contingency'!T35+'E.6 ECF'!T34</f>
        <v>12956002</v>
      </c>
      <c r="U35" s="70">
        <f>'E.2 SFAG'!U35+'E.5 Contingency'!U35+'E.6 ECF'!U34</f>
        <v>32040471</v>
      </c>
      <c r="V35" s="70">
        <f>'E.2 SFAG'!V35+'E.5 Contingency'!V35+'E.6 ECF'!V34</f>
        <v>7574058</v>
      </c>
      <c r="W35" s="70">
        <f>'E.2 SFAG'!W35+'E.5 Contingency'!W35+'E.6 ECF'!W34</f>
        <v>0</v>
      </c>
      <c r="X35" s="70">
        <f>'E.2 SFAG'!X35+'E.5 Contingency'!X35+'E.6 ECF'!X34</f>
        <v>0</v>
      </c>
      <c r="Y35" s="70">
        <f>'E.2 SFAG'!Y35+'E.5 Contingency'!Y35+'E.6 ECF'!Y34</f>
        <v>0</v>
      </c>
      <c r="Z35" s="70">
        <f>'E.2 SFAG'!Z35+'E.5 Contingency'!Z35+'E.6 ECF'!Z34</f>
        <v>15095</v>
      </c>
      <c r="AA35" s="70">
        <f>'E.2 SFAG'!AA35+'E.5 Contingency'!AA35+'E.6 ECF'!AA34</f>
        <v>18393000</v>
      </c>
      <c r="AB35" s="70">
        <f>'E.2 SFAG'!AB35+'E.5 Contingency'!AB35+'E.6 ECF'!AB34</f>
        <v>0</v>
      </c>
      <c r="AC35" s="70">
        <f>'E.2 SFAG'!AC35+'E.5 Contingency'!AC35+'E.6 ECF'!AC34</f>
        <v>3183931</v>
      </c>
      <c r="AD35" s="70">
        <f>'E.2 SFAG'!AD35+'E.5 Contingency'!AD35+'E.6 ECF'!AD34</f>
        <v>5948448</v>
      </c>
      <c r="AE35" s="70">
        <f>'E.2 SFAG'!AE35+'E.5 Contingency'!AE35+'E.6 ECF'!AE34</f>
        <v>12900982</v>
      </c>
      <c r="AF35" s="70">
        <f>'E.2 SFAG'!AF35+'E.5 Contingency'!AF35+'E.6 ECF'!AF34</f>
        <v>1927411</v>
      </c>
      <c r="AG35" s="70">
        <f>'E.2 SFAG'!AG35+'E.5 Contingency'!AG35+'E.6 ECF'!AG34</f>
        <v>5918031</v>
      </c>
      <c r="AH35" s="70">
        <f>'E.2 SFAG'!AH35+'E.5 Contingency'!AH35+'E.6 ECF'!AH34</f>
        <v>0</v>
      </c>
      <c r="AI35" s="70">
        <f>'E.2 SFAG'!AI35+'E.5 Contingency'!AI35+'E.6 ECF'!AI34</f>
        <v>0</v>
      </c>
      <c r="AJ35" s="70">
        <f>'E.2 SFAG'!AJ35+'E.5 Contingency'!AJ35+'E.6 ECF'!AJ34</f>
        <v>0</v>
      </c>
      <c r="AK35" s="70">
        <f>'E.2 SFAG'!AK35+'E.5 Contingency'!AK35+'E.6 ECF'!AK34</f>
        <v>0</v>
      </c>
      <c r="AL35" s="70">
        <f>'E.2 SFAG'!AL35+'E.5 Contingency'!AL35+'E.6 ECF'!AL34</f>
        <v>0</v>
      </c>
      <c r="AM35" s="70">
        <f>'E.2 SFAG'!AM35+'E.5 Contingency'!AM35+'E.6 ECF'!AM34</f>
        <v>36223317</v>
      </c>
      <c r="AN35" s="70">
        <f>'E.2 SFAG'!AN35+'E.5 Contingency'!AN35+'E.6 ECF'!AN34</f>
        <v>34663948</v>
      </c>
      <c r="AO35" s="70">
        <f>'E.2 SFAG'!AO35+'E.5 Contingency'!AO35+'E.6 ECF'!AO34</f>
        <v>0</v>
      </c>
      <c r="AP35" s="70">
        <f>'E.2 SFAG'!AP35+'E.5 Contingency'!AP35+'E.6 ECF'!AP34</f>
        <v>1559369</v>
      </c>
      <c r="AQ35" s="70">
        <f>'E.2 SFAG'!AQ35+'E.5 Contingency'!AQ35+'E.6 ECF'!AQ34</f>
        <v>0</v>
      </c>
      <c r="AR35" s="70">
        <f>'E.2 SFAG'!AR35+'E.5 Contingency'!AR35+'E.6 ECF'!AR34</f>
        <v>265649949</v>
      </c>
      <c r="AS35" s="70">
        <f>'E.2 SFAG'!AS35+'E.5 Contingency'!AS35+'E.6 ECF'!AS34</f>
        <v>14676848</v>
      </c>
      <c r="AT35" s="70">
        <f>'E.2 SFAG'!AT35+'E.5 Contingency'!AT35+'E.6 ECF'!AT34</f>
        <v>45000000</v>
      </c>
      <c r="AU35" s="203"/>
      <c r="AV35" s="11"/>
    </row>
    <row r="36" spans="1:48" x14ac:dyDescent="0.25">
      <c r="A36" s="68" t="s">
        <v>32</v>
      </c>
      <c r="B36" s="70">
        <f>'E.2 SFAG'!B36+'E.5 Contingency'!B36+'E.6 ECF'!B35</f>
        <v>121316787</v>
      </c>
      <c r="C36" s="70">
        <f>'E.2 SFAG'!C36+'E.5 Contingency'!C36+'E.6 ECF'!C35</f>
        <v>30527500</v>
      </c>
      <c r="D36" s="70">
        <f>'E.2 SFAG'!D36+'E.5 Contingency'!D36+'E.6 ECF'!D35</f>
        <v>0</v>
      </c>
      <c r="E36" s="70">
        <f>'E.2 SFAG'!E36+'E.5 Contingency'!E36+'E.6 ECF'!E35</f>
        <v>79929543</v>
      </c>
      <c r="F36" s="70">
        <f>'E.2 SFAG'!F36+'E.5 Contingency'!F36+'E.6 ECF'!F35</f>
        <v>93551103</v>
      </c>
      <c r="G36" s="70">
        <f>'E.2 SFAG'!G36+'E.5 Contingency'!G36+'E.6 ECF'!G35</f>
        <v>46988012</v>
      </c>
      <c r="H36" s="70">
        <f>'E.2 SFAG'!H36+'E.5 Contingency'!H36+'E.6 ECF'!H35</f>
        <v>46988012</v>
      </c>
      <c r="I36" s="70">
        <f>'E.2 SFAG'!I36+'E.5 Contingency'!I36+'E.6 ECF'!I35</f>
        <v>0</v>
      </c>
      <c r="J36" s="70">
        <f>'E.2 SFAG'!J36+'E.5 Contingency'!J36+'E.6 ECF'!J35</f>
        <v>0</v>
      </c>
      <c r="K36" s="70">
        <f>'E.2 SFAG'!K36+'E.5 Contingency'!K36+'E.6 ECF'!K35</f>
        <v>0</v>
      </c>
      <c r="L36" s="70">
        <f>'E.2 SFAG'!L36+'E.5 Contingency'!L36+'E.6 ECF'!L35</f>
        <v>0</v>
      </c>
      <c r="M36" s="70">
        <f>'E.2 SFAG'!M36+'E.5 Contingency'!M36+'E.6 ECF'!M35</f>
        <v>0</v>
      </c>
      <c r="N36" s="70">
        <f>'E.2 SFAG'!N36+'E.5 Contingency'!N36+'E.6 ECF'!N35</f>
        <v>0</v>
      </c>
      <c r="O36" s="70">
        <f>'E.2 SFAG'!O36+'E.5 Contingency'!O36+'E.6 ECF'!O35</f>
        <v>0</v>
      </c>
      <c r="P36" s="70">
        <f>'E.2 SFAG'!P36+'E.5 Contingency'!P36+'E.6 ECF'!P35</f>
        <v>0</v>
      </c>
      <c r="Q36" s="70">
        <f>'E.2 SFAG'!Q36+'E.5 Contingency'!Q36+'E.6 ECF'!Q35</f>
        <v>0</v>
      </c>
      <c r="R36" s="70">
        <f>'E.2 SFAG'!R36+'E.5 Contingency'!R36+'E.6 ECF'!R35</f>
        <v>13313464</v>
      </c>
      <c r="S36" s="70">
        <f>'E.2 SFAG'!S36+'E.5 Contingency'!S36+'E.6 ECF'!S35</f>
        <v>4673085</v>
      </c>
      <c r="T36" s="70">
        <f>'E.2 SFAG'!T36+'E.5 Contingency'!T36+'E.6 ECF'!T35</f>
        <v>0</v>
      </c>
      <c r="U36" s="70">
        <f>'E.2 SFAG'!U36+'E.5 Contingency'!U36+'E.6 ECF'!U35</f>
        <v>8640379</v>
      </c>
      <c r="V36" s="70">
        <f>'E.2 SFAG'!V36+'E.5 Contingency'!V36+'E.6 ECF'!V35</f>
        <v>569224</v>
      </c>
      <c r="W36" s="70">
        <f>'E.2 SFAG'!W36+'E.5 Contingency'!W36+'E.6 ECF'!W35</f>
        <v>17100000</v>
      </c>
      <c r="X36" s="70">
        <f>'E.2 SFAG'!X36+'E.5 Contingency'!X36+'E.6 ECF'!X35</f>
        <v>0</v>
      </c>
      <c r="Y36" s="70">
        <f>'E.2 SFAG'!Y36+'E.5 Contingency'!Y36+'E.6 ECF'!Y35</f>
        <v>17100000</v>
      </c>
      <c r="Z36" s="70">
        <f>'E.2 SFAG'!Z36+'E.5 Contingency'!Z36+'E.6 ECF'!Z35</f>
        <v>0</v>
      </c>
      <c r="AA36" s="70">
        <f>'E.2 SFAG'!AA36+'E.5 Contingency'!AA36+'E.6 ECF'!AA35</f>
        <v>0</v>
      </c>
      <c r="AB36" s="70">
        <f>'E.2 SFAG'!AB36+'E.5 Contingency'!AB36+'E.6 ECF'!AB35</f>
        <v>0</v>
      </c>
      <c r="AC36" s="70">
        <f>'E.2 SFAG'!AC36+'E.5 Contingency'!AC36+'E.6 ECF'!AC35</f>
        <v>0</v>
      </c>
      <c r="AD36" s="70">
        <f>'E.2 SFAG'!AD36+'E.5 Contingency'!AD36+'E.6 ECF'!AD35</f>
        <v>1303554</v>
      </c>
      <c r="AE36" s="70">
        <f>'E.2 SFAG'!AE36+'E.5 Contingency'!AE36+'E.6 ECF'!AE35</f>
        <v>0</v>
      </c>
      <c r="AF36" s="70">
        <f>'E.2 SFAG'!AF36+'E.5 Contingency'!AF36+'E.6 ECF'!AF35</f>
        <v>0</v>
      </c>
      <c r="AG36" s="70">
        <f>'E.2 SFAG'!AG36+'E.5 Contingency'!AG36+'E.6 ECF'!AG35</f>
        <v>0</v>
      </c>
      <c r="AH36" s="70">
        <f>'E.2 SFAG'!AH36+'E.5 Contingency'!AH36+'E.6 ECF'!AH35</f>
        <v>834160</v>
      </c>
      <c r="AI36" s="70">
        <f>'E.2 SFAG'!AI36+'E.5 Contingency'!AI36+'E.6 ECF'!AI35</f>
        <v>818342</v>
      </c>
      <c r="AJ36" s="70">
        <f>'E.2 SFAG'!AJ36+'E.5 Contingency'!AJ36+'E.6 ECF'!AJ35</f>
        <v>0</v>
      </c>
      <c r="AK36" s="70">
        <f>'E.2 SFAG'!AK36+'E.5 Contingency'!AK36+'E.6 ECF'!AK35</f>
        <v>15818</v>
      </c>
      <c r="AL36" s="70">
        <f>'E.2 SFAG'!AL36+'E.5 Contingency'!AL36+'E.6 ECF'!AL35</f>
        <v>4500000</v>
      </c>
      <c r="AM36" s="70">
        <f>'E.2 SFAG'!AM36+'E.5 Contingency'!AM36+'E.6 ECF'!AM35</f>
        <v>7805022</v>
      </c>
      <c r="AN36" s="70">
        <f>'E.2 SFAG'!AN36+'E.5 Contingency'!AN36+'E.6 ECF'!AN35</f>
        <v>6855010</v>
      </c>
      <c r="AO36" s="70">
        <f>'E.2 SFAG'!AO36+'E.5 Contingency'!AO36+'E.6 ECF'!AO35</f>
        <v>0</v>
      </c>
      <c r="AP36" s="70">
        <f>'E.2 SFAG'!AP36+'E.5 Contingency'!AP36+'E.6 ECF'!AP35</f>
        <v>950012</v>
      </c>
      <c r="AQ36" s="70">
        <f>'E.2 SFAG'!AQ36+'E.5 Contingency'!AQ36+'E.6 ECF'!AQ35</f>
        <v>0</v>
      </c>
      <c r="AR36" s="70">
        <f>'E.2 SFAG'!AR36+'E.5 Contingency'!AR36+'E.6 ECF'!AR35</f>
        <v>92413436</v>
      </c>
      <c r="AS36" s="70">
        <f>'E.2 SFAG'!AS36+'E.5 Contingency'!AS36+'E.6 ECF'!AS35</f>
        <v>91878264</v>
      </c>
      <c r="AT36" s="70">
        <f>'E.2 SFAG'!AT36+'E.5 Contingency'!AT36+'E.6 ECF'!AT35</f>
        <v>48690</v>
      </c>
      <c r="AU36" s="203"/>
      <c r="AV36" s="11"/>
    </row>
    <row r="37" spans="1:48" x14ac:dyDescent="0.25">
      <c r="A37" s="68" t="s">
        <v>79</v>
      </c>
      <c r="B37" s="70">
        <f>'E.2 SFAG'!B37+'E.5 Contingency'!B37+'E.6 ECF'!B36</f>
        <v>2682847954</v>
      </c>
      <c r="C37" s="70">
        <f>'E.2 SFAG'!C37+'E.5 Contingency'!C37+'E.6 ECF'!C36</f>
        <v>377075500</v>
      </c>
      <c r="D37" s="70">
        <f>'E.2 SFAG'!D37+'E.5 Contingency'!D37+'E.6 ECF'!D36</f>
        <v>180466610</v>
      </c>
      <c r="E37" s="70">
        <f>'E.2 SFAG'!E37+'E.5 Contingency'!E37+'E.6 ECF'!E36</f>
        <v>1885388492</v>
      </c>
      <c r="F37" s="70">
        <f>'E.2 SFAG'!F37+'E.5 Contingency'!F37+'E.6 ECF'!F36</f>
        <v>170031629</v>
      </c>
      <c r="G37" s="70">
        <f>'E.2 SFAG'!G37+'E.5 Contingency'!G37+'E.6 ECF'!G36</f>
        <v>1109758748</v>
      </c>
      <c r="H37" s="70">
        <f>'E.2 SFAG'!H37+'E.5 Contingency'!H37+'E.6 ECF'!H36</f>
        <v>1109758748</v>
      </c>
      <c r="I37" s="70">
        <f>'E.2 SFAG'!I37+'E.5 Contingency'!I37+'E.6 ECF'!I36</f>
        <v>0</v>
      </c>
      <c r="J37" s="70">
        <f>'E.2 SFAG'!J37+'E.5 Contingency'!J37+'E.6 ECF'!J36</f>
        <v>86890304</v>
      </c>
      <c r="K37" s="70">
        <f>'E.2 SFAG'!K37+'E.5 Contingency'!K37+'E.6 ECF'!K36</f>
        <v>65485300</v>
      </c>
      <c r="L37" s="70">
        <f>'E.2 SFAG'!L37+'E.5 Contingency'!L37+'E.6 ECF'!L36</f>
        <v>21405004</v>
      </c>
      <c r="M37" s="70">
        <f>'E.2 SFAG'!M37+'E.5 Contingency'!M37+'E.6 ECF'!M36</f>
        <v>0</v>
      </c>
      <c r="N37" s="70">
        <f>'E.2 SFAG'!N37+'E.5 Contingency'!N37+'E.6 ECF'!N36</f>
        <v>43195634</v>
      </c>
      <c r="O37" s="70">
        <f>'E.2 SFAG'!O37+'E.5 Contingency'!O37+'E.6 ECF'!O36</f>
        <v>13923758</v>
      </c>
      <c r="P37" s="70">
        <f>'E.2 SFAG'!P37+'E.5 Contingency'!P37+'E.6 ECF'!P36</f>
        <v>8922595</v>
      </c>
      <c r="Q37" s="70">
        <f>'E.2 SFAG'!Q37+'E.5 Contingency'!Q37+'E.6 ECF'!Q36</f>
        <v>20349281</v>
      </c>
      <c r="R37" s="70">
        <f>'E.2 SFAG'!R37+'E.5 Contingency'!R37+'E.6 ECF'!R36</f>
        <v>121396338</v>
      </c>
      <c r="S37" s="70">
        <f>'E.2 SFAG'!S37+'E.5 Contingency'!S37+'E.6 ECF'!S36</f>
        <v>13134920</v>
      </c>
      <c r="T37" s="70">
        <f>'E.2 SFAG'!T37+'E.5 Contingency'!T37+'E.6 ECF'!T36</f>
        <v>7409667</v>
      </c>
      <c r="U37" s="70">
        <f>'E.2 SFAG'!U37+'E.5 Contingency'!U37+'E.6 ECF'!U36</f>
        <v>100851751</v>
      </c>
      <c r="V37" s="70">
        <f>'E.2 SFAG'!V37+'E.5 Contingency'!V37+'E.6 ECF'!V36</f>
        <v>5373798</v>
      </c>
      <c r="W37" s="70">
        <f>'E.2 SFAG'!W37+'E.5 Contingency'!W37+'E.6 ECF'!W36</f>
        <v>0</v>
      </c>
      <c r="X37" s="70">
        <f>'E.2 SFAG'!X37+'E.5 Contingency'!X37+'E.6 ECF'!X36</f>
        <v>0</v>
      </c>
      <c r="Y37" s="70">
        <f>'E.2 SFAG'!Y37+'E.5 Contingency'!Y37+'E.6 ECF'!Y36</f>
        <v>0</v>
      </c>
      <c r="Z37" s="70">
        <f>'E.2 SFAG'!Z37+'E.5 Contingency'!Z37+'E.6 ECF'!Z36</f>
        <v>45576</v>
      </c>
      <c r="AA37" s="70">
        <f>'E.2 SFAG'!AA37+'E.5 Contingency'!AA37+'E.6 ECF'!AA36</f>
        <v>0</v>
      </c>
      <c r="AB37" s="70">
        <f>'E.2 SFAG'!AB37+'E.5 Contingency'!AB37+'E.6 ECF'!AB36</f>
        <v>0</v>
      </c>
      <c r="AC37" s="70">
        <f>'E.2 SFAG'!AC37+'E.5 Contingency'!AC37+'E.6 ECF'!AC36</f>
        <v>174140745</v>
      </c>
      <c r="AD37" s="70">
        <f>'E.2 SFAG'!AD37+'E.5 Contingency'!AD37+'E.6 ECF'!AD36</f>
        <v>38525323</v>
      </c>
      <c r="AE37" s="70">
        <f>'E.2 SFAG'!AE37+'E.5 Contingency'!AE37+'E.6 ECF'!AE36</f>
        <v>3864975</v>
      </c>
      <c r="AF37" s="70">
        <f>'E.2 SFAG'!AF37+'E.5 Contingency'!AF37+'E.6 ECF'!AF36</f>
        <v>50362</v>
      </c>
      <c r="AG37" s="70">
        <f>'E.2 SFAG'!AG37+'E.5 Contingency'!AG37+'E.6 ECF'!AG36</f>
        <v>200646</v>
      </c>
      <c r="AH37" s="70">
        <f>'E.2 SFAG'!AH37+'E.5 Contingency'!AH37+'E.6 ECF'!AH36</f>
        <v>144044509</v>
      </c>
      <c r="AI37" s="70">
        <f>'E.2 SFAG'!AI37+'E.5 Contingency'!AI37+'E.6 ECF'!AI36</f>
        <v>118049410</v>
      </c>
      <c r="AJ37" s="70">
        <f>'E.2 SFAG'!AJ37+'E.5 Contingency'!AJ37+'E.6 ECF'!AJ36</f>
        <v>0</v>
      </c>
      <c r="AK37" s="70">
        <f>'E.2 SFAG'!AK37+'E.5 Contingency'!AK37+'E.6 ECF'!AK36</f>
        <v>25995099</v>
      </c>
      <c r="AL37" s="70">
        <f>'E.2 SFAG'!AL37+'E.5 Contingency'!AL37+'E.6 ECF'!AL36</f>
        <v>1148219</v>
      </c>
      <c r="AM37" s="70">
        <f>'E.2 SFAG'!AM37+'E.5 Contingency'!AM37+'E.6 ECF'!AM36</f>
        <v>257912744</v>
      </c>
      <c r="AN37" s="70">
        <f>'E.2 SFAG'!AN37+'E.5 Contingency'!AN37+'E.6 ECF'!AN36</f>
        <v>202396109</v>
      </c>
      <c r="AO37" s="70">
        <f>'E.2 SFAG'!AO37+'E.5 Contingency'!AO37+'E.6 ECF'!AO36</f>
        <v>55516635</v>
      </c>
      <c r="AP37" s="70">
        <f>'E.2 SFAG'!AP37+'E.5 Contingency'!AP37+'E.6 ECF'!AP36</f>
        <v>0</v>
      </c>
      <c r="AQ37" s="70">
        <f>'E.2 SFAG'!AQ37+'E.5 Contingency'!AQ37+'E.6 ECF'!AQ36</f>
        <v>0</v>
      </c>
      <c r="AR37" s="70">
        <f>'E.2 SFAG'!AR37+'E.5 Contingency'!AR37+'E.6 ECF'!AR36</f>
        <v>1986547921</v>
      </c>
      <c r="AS37" s="70">
        <f>'E.2 SFAG'!AS37+'E.5 Contingency'!AS37+'E.6 ECF'!AS36</f>
        <v>163648838</v>
      </c>
      <c r="AT37" s="70">
        <f>'E.2 SFAG'!AT37+'E.5 Contingency'!AT37+'E.6 ECF'!AT36</f>
        <v>145140714</v>
      </c>
      <c r="AU37" s="203"/>
      <c r="AV37" s="11"/>
    </row>
    <row r="38" spans="1:48" x14ac:dyDescent="0.25">
      <c r="A38" s="68" t="s">
        <v>34</v>
      </c>
      <c r="B38" s="70">
        <f>'E.2 SFAG'!B38+'E.5 Contingency'!B38+'E.6 ECF'!B37</f>
        <v>331038598</v>
      </c>
      <c r="C38" s="70">
        <f>'E.2 SFAG'!C38+'E.5 Contingency'!C38+'E.6 ECF'!C37</f>
        <v>56720282</v>
      </c>
      <c r="D38" s="70">
        <f>'E.2 SFAG'!D38+'E.5 Contingency'!D38+'E.6 ECF'!D37</f>
        <v>5727105</v>
      </c>
      <c r="E38" s="70">
        <f>'E.2 SFAG'!E38+'E.5 Contingency'!E38+'E.6 ECF'!E37</f>
        <v>238987631</v>
      </c>
      <c r="F38" s="70">
        <f>'E.2 SFAG'!F38+'E.5 Contingency'!F38+'E.6 ECF'!F37</f>
        <v>15981984</v>
      </c>
      <c r="G38" s="70">
        <f>'E.2 SFAG'!G38+'E.5 Contingency'!G38+'E.6 ECF'!G37</f>
        <v>45902300</v>
      </c>
      <c r="H38" s="70">
        <f>'E.2 SFAG'!H38+'E.5 Contingency'!H38+'E.6 ECF'!H37</f>
        <v>45902300</v>
      </c>
      <c r="I38" s="70">
        <f>'E.2 SFAG'!I38+'E.5 Contingency'!I38+'E.6 ECF'!I37</f>
        <v>0</v>
      </c>
      <c r="J38" s="70">
        <f>'E.2 SFAG'!J38+'E.5 Contingency'!J38+'E.6 ECF'!J37</f>
        <v>0</v>
      </c>
      <c r="K38" s="70">
        <f>'E.2 SFAG'!K38+'E.5 Contingency'!K38+'E.6 ECF'!K37</f>
        <v>0</v>
      </c>
      <c r="L38" s="70">
        <f>'E.2 SFAG'!L38+'E.5 Contingency'!L38+'E.6 ECF'!L37</f>
        <v>0</v>
      </c>
      <c r="M38" s="70">
        <f>'E.2 SFAG'!M38+'E.5 Contingency'!M38+'E.6 ECF'!M37</f>
        <v>0</v>
      </c>
      <c r="N38" s="70">
        <f>'E.2 SFAG'!N38+'E.5 Contingency'!N38+'E.6 ECF'!N37</f>
        <v>63426478</v>
      </c>
      <c r="O38" s="70">
        <f>'E.2 SFAG'!O38+'E.5 Contingency'!O38+'E.6 ECF'!O37</f>
        <v>63426478</v>
      </c>
      <c r="P38" s="70">
        <f>'E.2 SFAG'!P38+'E.5 Contingency'!P38+'E.6 ECF'!P37</f>
        <v>0</v>
      </c>
      <c r="Q38" s="70">
        <f>'E.2 SFAG'!Q38+'E.5 Contingency'!Q38+'E.6 ECF'!Q37</f>
        <v>0</v>
      </c>
      <c r="R38" s="70">
        <f>'E.2 SFAG'!R38+'E.5 Contingency'!R38+'E.6 ECF'!R37</f>
        <v>894594</v>
      </c>
      <c r="S38" s="70">
        <f>'E.2 SFAG'!S38+'E.5 Contingency'!S38+'E.6 ECF'!S37</f>
        <v>82</v>
      </c>
      <c r="T38" s="70">
        <f>'E.2 SFAG'!T38+'E.5 Contingency'!T38+'E.6 ECF'!T37</f>
        <v>360218</v>
      </c>
      <c r="U38" s="70">
        <f>'E.2 SFAG'!U38+'E.5 Contingency'!U38+'E.6 ECF'!U37</f>
        <v>534294</v>
      </c>
      <c r="V38" s="70">
        <f>'E.2 SFAG'!V38+'E.5 Contingency'!V38+'E.6 ECF'!V37</f>
        <v>237356</v>
      </c>
      <c r="W38" s="70">
        <f>'E.2 SFAG'!W38+'E.5 Contingency'!W38+'E.6 ECF'!W37</f>
        <v>90139101</v>
      </c>
      <c r="X38" s="70">
        <f>'E.2 SFAG'!X38+'E.5 Contingency'!X38+'E.6 ECF'!X37</f>
        <v>90139101</v>
      </c>
      <c r="Y38" s="70">
        <f>'E.2 SFAG'!Y38+'E.5 Contingency'!Y38+'E.6 ECF'!Y37</f>
        <v>0</v>
      </c>
      <c r="Z38" s="70">
        <f>'E.2 SFAG'!Z38+'E.5 Contingency'!Z38+'E.6 ECF'!Z37</f>
        <v>0</v>
      </c>
      <c r="AA38" s="70">
        <f>'E.2 SFAG'!AA38+'E.5 Contingency'!AA38+'E.6 ECF'!AA37</f>
        <v>0</v>
      </c>
      <c r="AB38" s="70">
        <f>'E.2 SFAG'!AB38+'E.5 Contingency'!AB38+'E.6 ECF'!AB37</f>
        <v>0</v>
      </c>
      <c r="AC38" s="70">
        <f>'E.2 SFAG'!AC38+'E.5 Contingency'!AC38+'E.6 ECF'!AC37</f>
        <v>668201</v>
      </c>
      <c r="AD38" s="70">
        <f>'E.2 SFAG'!AD38+'E.5 Contingency'!AD38+'E.6 ECF'!AD37</f>
        <v>220678</v>
      </c>
      <c r="AE38" s="70">
        <f>'E.2 SFAG'!AE38+'E.5 Contingency'!AE38+'E.6 ECF'!AE37</f>
        <v>3748077</v>
      </c>
      <c r="AF38" s="70">
        <f>'E.2 SFAG'!AF38+'E.5 Contingency'!AF38+'E.6 ECF'!AF37</f>
        <v>0</v>
      </c>
      <c r="AG38" s="70">
        <f>'E.2 SFAG'!AG38+'E.5 Contingency'!AG38+'E.6 ECF'!AG37</f>
        <v>125077</v>
      </c>
      <c r="AH38" s="70">
        <f>'E.2 SFAG'!AH38+'E.5 Contingency'!AH38+'E.6 ECF'!AH37</f>
        <v>5501495</v>
      </c>
      <c r="AI38" s="70">
        <f>'E.2 SFAG'!AI38+'E.5 Contingency'!AI38+'E.6 ECF'!AI37</f>
        <v>5065784</v>
      </c>
      <c r="AJ38" s="70">
        <f>'E.2 SFAG'!AJ38+'E.5 Contingency'!AJ38+'E.6 ECF'!AJ37</f>
        <v>435711</v>
      </c>
      <c r="AK38" s="70">
        <f>'E.2 SFAG'!AK38+'E.5 Contingency'!AK38+'E.6 ECF'!AK37</f>
        <v>0</v>
      </c>
      <c r="AL38" s="70">
        <f>'E.2 SFAG'!AL38+'E.5 Contingency'!AL38+'E.6 ECF'!AL37</f>
        <v>147</v>
      </c>
      <c r="AM38" s="70">
        <f>'E.2 SFAG'!AM38+'E.5 Contingency'!AM38+'E.6 ECF'!AM37</f>
        <v>20043459</v>
      </c>
      <c r="AN38" s="70">
        <f>'E.2 SFAG'!AN38+'E.5 Contingency'!AN38+'E.6 ECF'!AN37</f>
        <v>17211024</v>
      </c>
      <c r="AO38" s="70">
        <f>'E.2 SFAG'!AO38+'E.5 Contingency'!AO38+'E.6 ECF'!AO37</f>
        <v>2628744</v>
      </c>
      <c r="AP38" s="70">
        <f>'E.2 SFAG'!AP38+'E.5 Contingency'!AP38+'E.6 ECF'!AP37</f>
        <v>203691</v>
      </c>
      <c r="AQ38" s="70">
        <f>'E.2 SFAG'!AQ38+'E.5 Contingency'!AQ38+'E.6 ECF'!AQ37</f>
        <v>0</v>
      </c>
      <c r="AR38" s="70">
        <f>'E.2 SFAG'!AR38+'E.5 Contingency'!AR38+'E.6 ECF'!AR37</f>
        <v>230906963</v>
      </c>
      <c r="AS38" s="70">
        <f>'E.2 SFAG'!AS38+'E.5 Contingency'!AS38+'E.6 ECF'!AS37</f>
        <v>33762450</v>
      </c>
      <c r="AT38" s="70">
        <f>'E.2 SFAG'!AT38+'E.5 Contingency'!AT38+'E.6 ECF'!AT37</f>
        <v>19903782</v>
      </c>
      <c r="AU38" s="203"/>
      <c r="AV38" s="11"/>
    </row>
    <row r="39" spans="1:48" x14ac:dyDescent="0.25">
      <c r="A39" s="68" t="s">
        <v>35</v>
      </c>
      <c r="B39" s="70">
        <f>'E.2 SFAG'!B39+'E.5 Contingency'!B39+'E.6 ECF'!B38</f>
        <v>26399809</v>
      </c>
      <c r="C39" s="70">
        <f>'E.2 SFAG'!C39+'E.5 Contingency'!C39+'E.6 ECF'!C38</f>
        <v>0</v>
      </c>
      <c r="D39" s="70">
        <f>'E.2 SFAG'!D39+'E.5 Contingency'!D39+'E.6 ECF'!D38</f>
        <v>0</v>
      </c>
      <c r="E39" s="70">
        <f>'E.2 SFAG'!E39+'E.5 Contingency'!E39+'E.6 ECF'!E38</f>
        <v>26399809</v>
      </c>
      <c r="F39" s="70">
        <f>'E.2 SFAG'!F39+'E.5 Contingency'!F39+'E.6 ECF'!F38</f>
        <v>10973387</v>
      </c>
      <c r="G39" s="70">
        <f>'E.2 SFAG'!G39+'E.5 Contingency'!G39+'E.6 ECF'!G38</f>
        <v>2004946</v>
      </c>
      <c r="H39" s="70">
        <f>'E.2 SFAG'!H39+'E.5 Contingency'!H39+'E.6 ECF'!H38</f>
        <v>1712377</v>
      </c>
      <c r="I39" s="70">
        <f>'E.2 SFAG'!I39+'E.5 Contingency'!I39+'E.6 ECF'!I38</f>
        <v>292569</v>
      </c>
      <c r="J39" s="70">
        <f>'E.2 SFAG'!J39+'E.5 Contingency'!J39+'E.6 ECF'!J38</f>
        <v>17730023</v>
      </c>
      <c r="K39" s="70">
        <f>'E.2 SFAG'!K39+'E.5 Contingency'!K39+'E.6 ECF'!K38</f>
        <v>17730023</v>
      </c>
      <c r="L39" s="70">
        <f>'E.2 SFAG'!L39+'E.5 Contingency'!L39+'E.6 ECF'!L38</f>
        <v>0</v>
      </c>
      <c r="M39" s="70">
        <f>'E.2 SFAG'!M39+'E.5 Contingency'!M39+'E.6 ECF'!M38</f>
        <v>0</v>
      </c>
      <c r="N39" s="70">
        <f>'E.2 SFAG'!N39+'E.5 Contingency'!N39+'E.6 ECF'!N38</f>
        <v>3999987</v>
      </c>
      <c r="O39" s="70">
        <f>'E.2 SFAG'!O39+'E.5 Contingency'!O39+'E.6 ECF'!O38</f>
        <v>3999987</v>
      </c>
      <c r="P39" s="70">
        <f>'E.2 SFAG'!P39+'E.5 Contingency'!P39+'E.6 ECF'!P38</f>
        <v>0</v>
      </c>
      <c r="Q39" s="70">
        <f>'E.2 SFAG'!Q39+'E.5 Contingency'!Q39+'E.6 ECF'!Q38</f>
        <v>0</v>
      </c>
      <c r="R39" s="70">
        <f>'E.2 SFAG'!R39+'E.5 Contingency'!R39+'E.6 ECF'!R38</f>
        <v>46386</v>
      </c>
      <c r="S39" s="70">
        <f>'E.2 SFAG'!S39+'E.5 Contingency'!S39+'E.6 ECF'!S38</f>
        <v>0</v>
      </c>
      <c r="T39" s="70">
        <f>'E.2 SFAG'!T39+'E.5 Contingency'!T39+'E.6 ECF'!T38</f>
        <v>19434</v>
      </c>
      <c r="U39" s="70">
        <f>'E.2 SFAG'!U39+'E.5 Contingency'!U39+'E.6 ECF'!U38</f>
        <v>26952</v>
      </c>
      <c r="V39" s="70">
        <f>'E.2 SFAG'!V39+'E.5 Contingency'!V39+'E.6 ECF'!V38</f>
        <v>832454</v>
      </c>
      <c r="W39" s="70">
        <f>'E.2 SFAG'!W39+'E.5 Contingency'!W39+'E.6 ECF'!W38</f>
        <v>2733</v>
      </c>
      <c r="X39" s="70">
        <f>'E.2 SFAG'!X39+'E.5 Contingency'!X39+'E.6 ECF'!X38</f>
        <v>2733</v>
      </c>
      <c r="Y39" s="70">
        <f>'E.2 SFAG'!Y39+'E.5 Contingency'!Y39+'E.6 ECF'!Y38</f>
        <v>0</v>
      </c>
      <c r="Z39" s="70">
        <f>'E.2 SFAG'!Z39+'E.5 Contingency'!Z39+'E.6 ECF'!Z38</f>
        <v>0</v>
      </c>
      <c r="AA39" s="70">
        <f>'E.2 SFAG'!AA39+'E.5 Contingency'!AA39+'E.6 ECF'!AA38</f>
        <v>0</v>
      </c>
      <c r="AB39" s="70">
        <f>'E.2 SFAG'!AB39+'E.5 Contingency'!AB39+'E.6 ECF'!AB38</f>
        <v>0</v>
      </c>
      <c r="AC39" s="70">
        <f>'E.2 SFAG'!AC39+'E.5 Contingency'!AC39+'E.6 ECF'!AC38</f>
        <v>17272</v>
      </c>
      <c r="AD39" s="70">
        <f>'E.2 SFAG'!AD39+'E.5 Contingency'!AD39+'E.6 ECF'!AD38</f>
        <v>0</v>
      </c>
      <c r="AE39" s="70">
        <f>'E.2 SFAG'!AE39+'E.5 Contingency'!AE39+'E.6 ECF'!AE38</f>
        <v>0</v>
      </c>
      <c r="AF39" s="70">
        <f>'E.2 SFAG'!AF39+'E.5 Contingency'!AF39+'E.6 ECF'!AF38</f>
        <v>221933</v>
      </c>
      <c r="AG39" s="70">
        <f>'E.2 SFAG'!AG39+'E.5 Contingency'!AG39+'E.6 ECF'!AG38</f>
        <v>0</v>
      </c>
      <c r="AH39" s="70">
        <f>'E.2 SFAG'!AH39+'E.5 Contingency'!AH39+'E.6 ECF'!AH38</f>
        <v>1947258</v>
      </c>
      <c r="AI39" s="70">
        <f>'E.2 SFAG'!AI39+'E.5 Contingency'!AI39+'E.6 ECF'!AI38</f>
        <v>1947258</v>
      </c>
      <c r="AJ39" s="70">
        <f>'E.2 SFAG'!AJ39+'E.5 Contingency'!AJ39+'E.6 ECF'!AJ38</f>
        <v>0</v>
      </c>
      <c r="AK39" s="70">
        <f>'E.2 SFAG'!AK39+'E.5 Contingency'!AK39+'E.6 ECF'!AK38</f>
        <v>0</v>
      </c>
      <c r="AL39" s="70">
        <f>'E.2 SFAG'!AL39+'E.5 Contingency'!AL39+'E.6 ECF'!AL38</f>
        <v>0</v>
      </c>
      <c r="AM39" s="70">
        <f>'E.2 SFAG'!AM39+'E.5 Contingency'!AM39+'E.6 ECF'!AM38</f>
        <v>4060225</v>
      </c>
      <c r="AN39" s="70">
        <f>'E.2 SFAG'!AN39+'E.5 Contingency'!AN39+'E.6 ECF'!AN38</f>
        <v>3625360</v>
      </c>
      <c r="AO39" s="70">
        <f>'E.2 SFAG'!AO39+'E.5 Contingency'!AO39+'E.6 ECF'!AO38</f>
        <v>22390</v>
      </c>
      <c r="AP39" s="70">
        <f>'E.2 SFAG'!AP39+'E.5 Contingency'!AP39+'E.6 ECF'!AP38</f>
        <v>412475</v>
      </c>
      <c r="AQ39" s="70">
        <f>'E.2 SFAG'!AQ39+'E.5 Contingency'!AQ39+'E.6 ECF'!AQ38</f>
        <v>0</v>
      </c>
      <c r="AR39" s="70">
        <f>'E.2 SFAG'!AR39+'E.5 Contingency'!AR39+'E.6 ECF'!AR38</f>
        <v>30863217</v>
      </c>
      <c r="AS39" s="70">
        <f>'E.2 SFAG'!AS39+'E.5 Contingency'!AS39+'E.6 ECF'!AS38</f>
        <v>0</v>
      </c>
      <c r="AT39" s="70">
        <f>'E.2 SFAG'!AT39+'E.5 Contingency'!AT39+'E.6 ECF'!AT38</f>
        <v>6509979</v>
      </c>
      <c r="AU39" s="203"/>
      <c r="AV39" s="11"/>
    </row>
    <row r="40" spans="1:48" x14ac:dyDescent="0.25">
      <c r="A40" s="68" t="s">
        <v>36</v>
      </c>
      <c r="B40" s="70">
        <f>'E.2 SFAG'!B40+'E.5 Contingency'!B40+'E.6 ECF'!B39</f>
        <v>727968260</v>
      </c>
      <c r="C40" s="70">
        <f>'E.2 SFAG'!C40+'E.5 Contingency'!C40+'E.6 ECF'!C39</f>
        <v>0</v>
      </c>
      <c r="D40" s="70">
        <f>'E.2 SFAG'!D40+'E.5 Contingency'!D40+'E.6 ECF'!D39</f>
        <v>60000000</v>
      </c>
      <c r="E40" s="70">
        <f>'E.2 SFAG'!E40+'E.5 Contingency'!E40+'E.6 ECF'!E39</f>
        <v>667968260</v>
      </c>
      <c r="F40" s="70">
        <f>'E.2 SFAG'!F40+'E.5 Contingency'!F40+'E.6 ECF'!F39</f>
        <v>364484835</v>
      </c>
      <c r="G40" s="70">
        <f>'E.2 SFAG'!G40+'E.5 Contingency'!G40+'E.6 ECF'!G39</f>
        <v>140256740</v>
      </c>
      <c r="H40" s="70">
        <f>'E.2 SFAG'!H40+'E.5 Contingency'!H40+'E.6 ECF'!H39</f>
        <v>140256740</v>
      </c>
      <c r="I40" s="70">
        <f>'E.2 SFAG'!I40+'E.5 Contingency'!I40+'E.6 ECF'!I39</f>
        <v>0</v>
      </c>
      <c r="J40" s="70">
        <f>'E.2 SFAG'!J40+'E.5 Contingency'!J40+'E.6 ECF'!J39</f>
        <v>0</v>
      </c>
      <c r="K40" s="70">
        <f>'E.2 SFAG'!K40+'E.5 Contingency'!K40+'E.6 ECF'!K39</f>
        <v>0</v>
      </c>
      <c r="L40" s="70">
        <f>'E.2 SFAG'!L40+'E.5 Contingency'!L40+'E.6 ECF'!L39</f>
        <v>0</v>
      </c>
      <c r="M40" s="70">
        <f>'E.2 SFAG'!M40+'E.5 Contingency'!M40+'E.6 ECF'!M39</f>
        <v>0</v>
      </c>
      <c r="N40" s="70">
        <f>'E.2 SFAG'!N40+'E.5 Contingency'!N40+'E.6 ECF'!N39</f>
        <v>0</v>
      </c>
      <c r="O40" s="70">
        <f>'E.2 SFAG'!O40+'E.5 Contingency'!O40+'E.6 ECF'!O39</f>
        <v>0</v>
      </c>
      <c r="P40" s="70">
        <f>'E.2 SFAG'!P40+'E.5 Contingency'!P40+'E.6 ECF'!P39</f>
        <v>0</v>
      </c>
      <c r="Q40" s="70">
        <f>'E.2 SFAG'!Q40+'E.5 Contingency'!Q40+'E.6 ECF'!Q39</f>
        <v>0</v>
      </c>
      <c r="R40" s="70">
        <f>'E.2 SFAG'!R40+'E.5 Contingency'!R40+'E.6 ECF'!R39</f>
        <v>82191816</v>
      </c>
      <c r="S40" s="70">
        <f>'E.2 SFAG'!S40+'E.5 Contingency'!S40+'E.6 ECF'!S39</f>
        <v>40180468</v>
      </c>
      <c r="T40" s="70">
        <f>'E.2 SFAG'!T40+'E.5 Contingency'!T40+'E.6 ECF'!T39</f>
        <v>11209859</v>
      </c>
      <c r="U40" s="70">
        <f>'E.2 SFAG'!U40+'E.5 Contingency'!U40+'E.6 ECF'!U39</f>
        <v>30801489</v>
      </c>
      <c r="V40" s="70">
        <f>'E.2 SFAG'!V40+'E.5 Contingency'!V40+'E.6 ECF'!V39</f>
        <v>27960376</v>
      </c>
      <c r="W40" s="70">
        <f>'E.2 SFAG'!W40+'E.5 Contingency'!W40+'E.6 ECF'!W39</f>
        <v>244357788</v>
      </c>
      <c r="X40" s="70">
        <f>'E.2 SFAG'!X40+'E.5 Contingency'!X40+'E.6 ECF'!X39</f>
        <v>244357788</v>
      </c>
      <c r="Y40" s="70">
        <f>'E.2 SFAG'!Y40+'E.5 Contingency'!Y40+'E.6 ECF'!Y39</f>
        <v>0</v>
      </c>
      <c r="Z40" s="70">
        <f>'E.2 SFAG'!Z40+'E.5 Contingency'!Z40+'E.6 ECF'!Z39</f>
        <v>-19</v>
      </c>
      <c r="AA40" s="70">
        <f>'E.2 SFAG'!AA40+'E.5 Contingency'!AA40+'E.6 ECF'!AA39</f>
        <v>639</v>
      </c>
      <c r="AB40" s="70">
        <f>'E.2 SFAG'!AB40+'E.5 Contingency'!AB40+'E.6 ECF'!AB39</f>
        <v>0</v>
      </c>
      <c r="AC40" s="70">
        <f>'E.2 SFAG'!AC40+'E.5 Contingency'!AC40+'E.6 ECF'!AC39</f>
        <v>19384524</v>
      </c>
      <c r="AD40" s="70">
        <f>'E.2 SFAG'!AD40+'E.5 Contingency'!AD40+'E.6 ECF'!AD39</f>
        <v>6930267</v>
      </c>
      <c r="AE40" s="70">
        <f>'E.2 SFAG'!AE40+'E.5 Contingency'!AE40+'E.6 ECF'!AE39</f>
        <v>2689361</v>
      </c>
      <c r="AF40" s="70">
        <f>'E.2 SFAG'!AF40+'E.5 Contingency'!AF40+'E.6 ECF'!AF39</f>
        <v>1895161</v>
      </c>
      <c r="AG40" s="70">
        <f>'E.2 SFAG'!AG40+'E.5 Contingency'!AG40+'E.6 ECF'!AG39</f>
        <v>1940106</v>
      </c>
      <c r="AH40" s="70">
        <f>'E.2 SFAG'!AH40+'E.5 Contingency'!AH40+'E.6 ECF'!AH39</f>
        <v>5384445</v>
      </c>
      <c r="AI40" s="70">
        <f>'E.2 SFAG'!AI40+'E.5 Contingency'!AI40+'E.6 ECF'!AI39</f>
        <v>2052598</v>
      </c>
      <c r="AJ40" s="70">
        <f>'E.2 SFAG'!AJ40+'E.5 Contingency'!AJ40+'E.6 ECF'!AJ39</f>
        <v>0</v>
      </c>
      <c r="AK40" s="70">
        <f>'E.2 SFAG'!AK40+'E.5 Contingency'!AK40+'E.6 ECF'!AK39</f>
        <v>3331847</v>
      </c>
      <c r="AL40" s="70">
        <f>'E.2 SFAG'!AL40+'E.5 Contingency'!AL40+'E.6 ECF'!AL39</f>
        <v>0</v>
      </c>
      <c r="AM40" s="70">
        <f>'E.2 SFAG'!AM40+'E.5 Contingency'!AM40+'E.6 ECF'!AM39</f>
        <v>88868657</v>
      </c>
      <c r="AN40" s="70">
        <f>'E.2 SFAG'!AN40+'E.5 Contingency'!AN40+'E.6 ECF'!AN39</f>
        <v>60753360</v>
      </c>
      <c r="AO40" s="70">
        <f>'E.2 SFAG'!AO40+'E.5 Contingency'!AO40+'E.6 ECF'!AO39</f>
        <v>15127069</v>
      </c>
      <c r="AP40" s="70">
        <f>'E.2 SFAG'!AP40+'E.5 Contingency'!AP40+'E.6 ECF'!AP39</f>
        <v>12988228</v>
      </c>
      <c r="AQ40" s="70">
        <f>'E.2 SFAG'!AQ40+'E.5 Contingency'!AQ40+'E.6 ECF'!AQ39</f>
        <v>0</v>
      </c>
      <c r="AR40" s="70">
        <f>'E.2 SFAG'!AR40+'E.5 Contingency'!AR40+'E.6 ECF'!AR39</f>
        <v>621859861</v>
      </c>
      <c r="AS40" s="70">
        <f>'E.2 SFAG'!AS40+'E.5 Contingency'!AS40+'E.6 ECF'!AS39</f>
        <v>398390195</v>
      </c>
      <c r="AT40" s="70">
        <f>'E.2 SFAG'!AT40+'E.5 Contingency'!AT40+'E.6 ECF'!AT39</f>
        <v>12203039</v>
      </c>
      <c r="AU40" s="203"/>
      <c r="AV40" s="11"/>
    </row>
    <row r="41" spans="1:48" x14ac:dyDescent="0.25">
      <c r="A41" s="68" t="s">
        <v>37</v>
      </c>
      <c r="B41" s="70">
        <f>'E.2 SFAG'!B41+'E.5 Contingency'!B41+'E.6 ECF'!B40</f>
        <v>145281442</v>
      </c>
      <c r="C41" s="70">
        <f>'E.2 SFAG'!C41+'E.5 Contingency'!C41+'E.6 ECF'!C40</f>
        <v>29056288</v>
      </c>
      <c r="D41" s="70">
        <f>'E.2 SFAG'!D41+'E.5 Contingency'!D41+'E.6 ECF'!D40</f>
        <v>14528144</v>
      </c>
      <c r="E41" s="70">
        <f>'E.2 SFAG'!E41+'E.5 Contingency'!E41+'E.6 ECF'!E40</f>
        <v>101697010</v>
      </c>
      <c r="F41" s="70">
        <f>'E.2 SFAG'!F41+'E.5 Contingency'!F41+'E.6 ECF'!F40</f>
        <v>52448280</v>
      </c>
      <c r="G41" s="70">
        <f>'E.2 SFAG'!G41+'E.5 Contingency'!G41+'E.6 ECF'!G40</f>
        <v>17724926</v>
      </c>
      <c r="H41" s="70">
        <f>'E.2 SFAG'!H41+'E.5 Contingency'!H41+'E.6 ECF'!H40</f>
        <v>10825459</v>
      </c>
      <c r="I41" s="70">
        <f>'E.2 SFAG'!I41+'E.5 Contingency'!I41+'E.6 ECF'!I40</f>
        <v>6899467</v>
      </c>
      <c r="J41" s="70">
        <f>'E.2 SFAG'!J41+'E.5 Contingency'!J41+'E.6 ECF'!J40</f>
        <v>12571845</v>
      </c>
      <c r="K41" s="70">
        <f>'E.2 SFAG'!K41+'E.5 Contingency'!K41+'E.6 ECF'!K40</f>
        <v>8539797</v>
      </c>
      <c r="L41" s="70">
        <f>'E.2 SFAG'!L41+'E.5 Contingency'!L41+'E.6 ECF'!L40</f>
        <v>0</v>
      </c>
      <c r="M41" s="70">
        <f>'E.2 SFAG'!M41+'E.5 Contingency'!M41+'E.6 ECF'!M40</f>
        <v>4032048</v>
      </c>
      <c r="N41" s="70">
        <f>'E.2 SFAG'!N41+'E.5 Contingency'!N41+'E.6 ECF'!N40</f>
        <v>0</v>
      </c>
      <c r="O41" s="70">
        <f>'E.2 SFAG'!O41+'E.5 Contingency'!O41+'E.6 ECF'!O40</f>
        <v>0</v>
      </c>
      <c r="P41" s="70">
        <f>'E.2 SFAG'!P41+'E.5 Contingency'!P41+'E.6 ECF'!P40</f>
        <v>0</v>
      </c>
      <c r="Q41" s="70">
        <f>'E.2 SFAG'!Q41+'E.5 Contingency'!Q41+'E.6 ECF'!Q40</f>
        <v>0</v>
      </c>
      <c r="R41" s="70">
        <f>'E.2 SFAG'!R41+'E.5 Contingency'!R41+'E.6 ECF'!R40</f>
        <v>5340301</v>
      </c>
      <c r="S41" s="70">
        <f>'E.2 SFAG'!S41+'E.5 Contingency'!S41+'E.6 ECF'!S40</f>
        <v>0</v>
      </c>
      <c r="T41" s="70">
        <f>'E.2 SFAG'!T41+'E.5 Contingency'!T41+'E.6 ECF'!T40</f>
        <v>5223052</v>
      </c>
      <c r="U41" s="70">
        <f>'E.2 SFAG'!U41+'E.5 Contingency'!U41+'E.6 ECF'!U40</f>
        <v>117249</v>
      </c>
      <c r="V41" s="70">
        <f>'E.2 SFAG'!V41+'E.5 Contingency'!V41+'E.6 ECF'!V40</f>
        <v>1024242</v>
      </c>
      <c r="W41" s="70">
        <f>'E.2 SFAG'!W41+'E.5 Contingency'!W41+'E.6 ECF'!W40</f>
        <v>42427022</v>
      </c>
      <c r="X41" s="70">
        <f>'E.2 SFAG'!X41+'E.5 Contingency'!X41+'E.6 ECF'!X40</f>
        <v>42427022</v>
      </c>
      <c r="Y41" s="70">
        <f>'E.2 SFAG'!Y41+'E.5 Contingency'!Y41+'E.6 ECF'!Y40</f>
        <v>0</v>
      </c>
      <c r="Z41" s="70">
        <f>'E.2 SFAG'!Z41+'E.5 Contingency'!Z41+'E.6 ECF'!Z40</f>
        <v>0</v>
      </c>
      <c r="AA41" s="70">
        <f>'E.2 SFAG'!AA41+'E.5 Contingency'!AA41+'E.6 ECF'!AA40</f>
        <v>0</v>
      </c>
      <c r="AB41" s="70">
        <f>'E.2 SFAG'!AB41+'E.5 Contingency'!AB41+'E.6 ECF'!AB40</f>
        <v>0</v>
      </c>
      <c r="AC41" s="70">
        <f>'E.2 SFAG'!AC41+'E.5 Contingency'!AC41+'E.6 ECF'!AC40</f>
        <v>368065</v>
      </c>
      <c r="AD41" s="70">
        <f>'E.2 SFAG'!AD41+'E.5 Contingency'!AD41+'E.6 ECF'!AD40</f>
        <v>2402630</v>
      </c>
      <c r="AE41" s="70">
        <f>'E.2 SFAG'!AE41+'E.5 Contingency'!AE41+'E.6 ECF'!AE40</f>
        <v>536437</v>
      </c>
      <c r="AF41" s="70">
        <f>'E.2 SFAG'!AF41+'E.5 Contingency'!AF41+'E.6 ECF'!AF40</f>
        <v>0</v>
      </c>
      <c r="AG41" s="70">
        <f>'E.2 SFAG'!AG41+'E.5 Contingency'!AG41+'E.6 ECF'!AG40</f>
        <v>10360322</v>
      </c>
      <c r="AH41" s="70">
        <f>'E.2 SFAG'!AH41+'E.5 Contingency'!AH41+'E.6 ECF'!AH40</f>
        <v>4775597</v>
      </c>
      <c r="AI41" s="70">
        <f>'E.2 SFAG'!AI41+'E.5 Contingency'!AI41+'E.6 ECF'!AI40</f>
        <v>4618209</v>
      </c>
      <c r="AJ41" s="70">
        <f>'E.2 SFAG'!AJ41+'E.5 Contingency'!AJ41+'E.6 ECF'!AJ40</f>
        <v>0</v>
      </c>
      <c r="AK41" s="70">
        <f>'E.2 SFAG'!AK41+'E.5 Contingency'!AK41+'E.6 ECF'!AK40</f>
        <v>157388</v>
      </c>
      <c r="AL41" s="70">
        <f>'E.2 SFAG'!AL41+'E.5 Contingency'!AL41+'E.6 ECF'!AL40</f>
        <v>0</v>
      </c>
      <c r="AM41" s="70">
        <f>'E.2 SFAG'!AM41+'E.5 Contingency'!AM41+'E.6 ECF'!AM40</f>
        <v>10901033</v>
      </c>
      <c r="AN41" s="70">
        <f>'E.2 SFAG'!AN41+'E.5 Contingency'!AN41+'E.6 ECF'!AN40</f>
        <v>7048702</v>
      </c>
      <c r="AO41" s="70">
        <f>'E.2 SFAG'!AO41+'E.5 Contingency'!AO41+'E.6 ECF'!AO40</f>
        <v>2908356</v>
      </c>
      <c r="AP41" s="70">
        <f>'E.2 SFAG'!AP41+'E.5 Contingency'!AP41+'E.6 ECF'!AP40</f>
        <v>943975</v>
      </c>
      <c r="AQ41" s="70">
        <f>'E.2 SFAG'!AQ41+'E.5 Contingency'!AQ41+'E.6 ECF'!AQ40</f>
        <v>124988</v>
      </c>
      <c r="AR41" s="70">
        <f>'E.2 SFAG'!AR41+'E.5 Contingency'!AR41+'E.6 ECF'!AR40</f>
        <v>108557408</v>
      </c>
      <c r="AS41" s="70">
        <f>'E.2 SFAG'!AS41+'E.5 Contingency'!AS41+'E.6 ECF'!AS40</f>
        <v>45587882</v>
      </c>
      <c r="AT41" s="70">
        <f>'E.2 SFAG'!AT41+'E.5 Contingency'!AT41+'E.6 ECF'!AT40</f>
        <v>0</v>
      </c>
      <c r="AU41" s="203"/>
      <c r="AV41" s="11"/>
    </row>
    <row r="42" spans="1:48" x14ac:dyDescent="0.25">
      <c r="A42" s="68" t="s">
        <v>38</v>
      </c>
      <c r="B42" s="70">
        <f>'E.2 SFAG'!B42+'E.5 Contingency'!B42+'E.6 ECF'!B41</f>
        <v>183179726</v>
      </c>
      <c r="C42" s="70">
        <f>'E.2 SFAG'!C42+'E.5 Contingency'!C42+'E.6 ECF'!C41</f>
        <v>0</v>
      </c>
      <c r="D42" s="70">
        <f>'E.2 SFAG'!D42+'E.5 Contingency'!D42+'E.6 ECF'!D41</f>
        <v>0</v>
      </c>
      <c r="E42" s="70">
        <f>'E.2 SFAG'!E42+'E.5 Contingency'!E42+'E.6 ECF'!E41</f>
        <v>166798629</v>
      </c>
      <c r="F42" s="70">
        <f>'E.2 SFAG'!F42+'E.5 Contingency'!F42+'E.6 ECF'!F41</f>
        <v>22080165</v>
      </c>
      <c r="G42" s="70">
        <f>'E.2 SFAG'!G42+'E.5 Contingency'!G42+'E.6 ECF'!G41</f>
        <v>54601226</v>
      </c>
      <c r="H42" s="70">
        <f>'E.2 SFAG'!H42+'E.5 Contingency'!H42+'E.6 ECF'!H41</f>
        <v>54601226</v>
      </c>
      <c r="I42" s="70">
        <f>'E.2 SFAG'!I42+'E.5 Contingency'!I42+'E.6 ECF'!I41</f>
        <v>0</v>
      </c>
      <c r="J42" s="70">
        <f>'E.2 SFAG'!J42+'E.5 Contingency'!J42+'E.6 ECF'!J41</f>
        <v>12941419</v>
      </c>
      <c r="K42" s="70">
        <f>'E.2 SFAG'!K42+'E.5 Contingency'!K42+'E.6 ECF'!K41</f>
        <v>10986508</v>
      </c>
      <c r="L42" s="70">
        <f>'E.2 SFAG'!L42+'E.5 Contingency'!L42+'E.6 ECF'!L41</f>
        <v>0</v>
      </c>
      <c r="M42" s="70">
        <f>'E.2 SFAG'!M42+'E.5 Contingency'!M42+'E.6 ECF'!M41</f>
        <v>1954911</v>
      </c>
      <c r="N42" s="70">
        <f>'E.2 SFAG'!N42+'E.5 Contingency'!N42+'E.6 ECF'!N41</f>
        <v>0</v>
      </c>
      <c r="O42" s="70">
        <f>'E.2 SFAG'!O42+'E.5 Contingency'!O42+'E.6 ECF'!O41</f>
        <v>0</v>
      </c>
      <c r="P42" s="70">
        <f>'E.2 SFAG'!P42+'E.5 Contingency'!P42+'E.6 ECF'!P41</f>
        <v>0</v>
      </c>
      <c r="Q42" s="70">
        <f>'E.2 SFAG'!Q42+'E.5 Contingency'!Q42+'E.6 ECF'!Q41</f>
        <v>0</v>
      </c>
      <c r="R42" s="70">
        <f>'E.2 SFAG'!R42+'E.5 Contingency'!R42+'E.6 ECF'!R41</f>
        <v>10023892</v>
      </c>
      <c r="S42" s="70">
        <f>'E.2 SFAG'!S42+'E.5 Contingency'!S42+'E.6 ECF'!S41</f>
        <v>802071</v>
      </c>
      <c r="T42" s="70">
        <f>'E.2 SFAG'!T42+'E.5 Contingency'!T42+'E.6 ECF'!T41</f>
        <v>439858</v>
      </c>
      <c r="U42" s="70">
        <f>'E.2 SFAG'!U42+'E.5 Contingency'!U42+'E.6 ECF'!U41</f>
        <v>8781963</v>
      </c>
      <c r="V42" s="70">
        <f>'E.2 SFAG'!V42+'E.5 Contingency'!V42+'E.6 ECF'!V41</f>
        <v>1854811</v>
      </c>
      <c r="W42" s="70">
        <f>'E.2 SFAG'!W42+'E.5 Contingency'!W42+'E.6 ECF'!W41</f>
        <v>3362938</v>
      </c>
      <c r="X42" s="70">
        <f>'E.2 SFAG'!X42+'E.5 Contingency'!X42+'E.6 ECF'!X41</f>
        <v>3362938</v>
      </c>
      <c r="Y42" s="70">
        <f>'E.2 SFAG'!Y42+'E.5 Contingency'!Y42+'E.6 ECF'!Y41</f>
        <v>0</v>
      </c>
      <c r="Z42" s="70">
        <f>'E.2 SFAG'!Z42+'E.5 Contingency'!Z42+'E.6 ECF'!Z41</f>
        <v>0</v>
      </c>
      <c r="AA42" s="70">
        <f>'E.2 SFAG'!AA42+'E.5 Contingency'!AA42+'E.6 ECF'!AA41</f>
        <v>0</v>
      </c>
      <c r="AB42" s="70">
        <f>'E.2 SFAG'!AB42+'E.5 Contingency'!AB42+'E.6 ECF'!AB41</f>
        <v>0</v>
      </c>
      <c r="AC42" s="70">
        <f>'E.2 SFAG'!AC42+'E.5 Contingency'!AC42+'E.6 ECF'!AC41</f>
        <v>0</v>
      </c>
      <c r="AD42" s="70">
        <f>'E.2 SFAG'!AD42+'E.5 Contingency'!AD42+'E.6 ECF'!AD41</f>
        <v>7000803</v>
      </c>
      <c r="AE42" s="70">
        <f>'E.2 SFAG'!AE42+'E.5 Contingency'!AE42+'E.6 ECF'!AE41</f>
        <v>0</v>
      </c>
      <c r="AF42" s="70">
        <f>'E.2 SFAG'!AF42+'E.5 Contingency'!AF42+'E.6 ECF'!AF41</f>
        <v>0</v>
      </c>
      <c r="AG42" s="70">
        <f>'E.2 SFAG'!AG42+'E.5 Contingency'!AG42+'E.6 ECF'!AG41</f>
        <v>0</v>
      </c>
      <c r="AH42" s="70">
        <f>'E.2 SFAG'!AH42+'E.5 Contingency'!AH42+'E.6 ECF'!AH41</f>
        <v>0</v>
      </c>
      <c r="AI42" s="70">
        <f>'E.2 SFAG'!AI42+'E.5 Contingency'!AI42+'E.6 ECF'!AI41</f>
        <v>0</v>
      </c>
      <c r="AJ42" s="70">
        <f>'E.2 SFAG'!AJ42+'E.5 Contingency'!AJ42+'E.6 ECF'!AJ41</f>
        <v>0</v>
      </c>
      <c r="AK42" s="70">
        <f>'E.2 SFAG'!AK42+'E.5 Contingency'!AK42+'E.6 ECF'!AK41</f>
        <v>0</v>
      </c>
      <c r="AL42" s="70">
        <f>'E.2 SFAG'!AL42+'E.5 Contingency'!AL42+'E.6 ECF'!AL41</f>
        <v>0</v>
      </c>
      <c r="AM42" s="70">
        <f>'E.2 SFAG'!AM42+'E.5 Contingency'!AM42+'E.6 ECF'!AM41</f>
        <v>64072184</v>
      </c>
      <c r="AN42" s="70">
        <f>'E.2 SFAG'!AN42+'E.5 Contingency'!AN42+'E.6 ECF'!AN41</f>
        <v>17655646</v>
      </c>
      <c r="AO42" s="70">
        <f>'E.2 SFAG'!AO42+'E.5 Contingency'!AO42+'E.6 ECF'!AO41</f>
        <v>46341663</v>
      </c>
      <c r="AP42" s="70">
        <f>'E.2 SFAG'!AP42+'E.5 Contingency'!AP42+'E.6 ECF'!AP41</f>
        <v>74875</v>
      </c>
      <c r="AQ42" s="70">
        <f>'E.2 SFAG'!AQ42+'E.5 Contingency'!AQ42+'E.6 ECF'!AQ41</f>
        <v>0</v>
      </c>
      <c r="AR42" s="70">
        <f>'E.2 SFAG'!AR42+'E.5 Contingency'!AR42+'E.6 ECF'!AR41</f>
        <v>153857273</v>
      </c>
      <c r="AS42" s="70">
        <f>'E.2 SFAG'!AS42+'E.5 Contingency'!AS42+'E.6 ECF'!AS41</f>
        <v>51402618</v>
      </c>
      <c r="AT42" s="70">
        <f>'E.2 SFAG'!AT42+'E.5 Contingency'!AT42+'E.6 ECF'!AT41</f>
        <v>0</v>
      </c>
      <c r="AU42" s="203"/>
      <c r="AV42" s="11"/>
    </row>
    <row r="43" spans="1:48" x14ac:dyDescent="0.25">
      <c r="A43" s="68" t="s">
        <v>39</v>
      </c>
      <c r="B43" s="70">
        <f>'E.2 SFAG'!B43+'E.5 Contingency'!B43+'E.6 ECF'!B42</f>
        <v>719499305</v>
      </c>
      <c r="C43" s="70">
        <f>'E.2 SFAG'!C43+'E.5 Contingency'!C43+'E.6 ECF'!C42</f>
        <v>183142000</v>
      </c>
      <c r="D43" s="70">
        <f>'E.2 SFAG'!D43+'E.5 Contingency'!D43+'E.6 ECF'!D42</f>
        <v>30977000</v>
      </c>
      <c r="E43" s="70">
        <f>'E.2 SFAG'!E43+'E.5 Contingency'!E43+'E.6 ECF'!E42</f>
        <v>505380305</v>
      </c>
      <c r="F43" s="70">
        <f>'E.2 SFAG'!F43+'E.5 Contingency'!F43+'E.6 ECF'!F42</f>
        <v>481379074</v>
      </c>
      <c r="G43" s="70">
        <f>'E.2 SFAG'!G43+'E.5 Contingency'!G43+'E.6 ECF'!G42</f>
        <v>223123444</v>
      </c>
      <c r="H43" s="70">
        <f>'E.2 SFAG'!H43+'E.5 Contingency'!H43+'E.6 ECF'!H42</f>
        <v>223123444</v>
      </c>
      <c r="I43" s="70">
        <f>'E.2 SFAG'!I43+'E.5 Contingency'!I43+'E.6 ECF'!I42</f>
        <v>0</v>
      </c>
      <c r="J43" s="70">
        <f>'E.2 SFAG'!J43+'E.5 Contingency'!J43+'E.6 ECF'!J42</f>
        <v>0</v>
      </c>
      <c r="K43" s="70">
        <f>'E.2 SFAG'!K43+'E.5 Contingency'!K43+'E.6 ECF'!K42</f>
        <v>0</v>
      </c>
      <c r="L43" s="70">
        <f>'E.2 SFAG'!L43+'E.5 Contingency'!L43+'E.6 ECF'!L42</f>
        <v>0</v>
      </c>
      <c r="M43" s="70">
        <f>'E.2 SFAG'!M43+'E.5 Contingency'!M43+'E.6 ECF'!M42</f>
        <v>0</v>
      </c>
      <c r="N43" s="70">
        <f>'E.2 SFAG'!N43+'E.5 Contingency'!N43+'E.6 ECF'!N42</f>
        <v>46035215</v>
      </c>
      <c r="O43" s="70">
        <f>'E.2 SFAG'!O43+'E.5 Contingency'!O43+'E.6 ECF'!O42</f>
        <v>0</v>
      </c>
      <c r="P43" s="70">
        <f>'E.2 SFAG'!P43+'E.5 Contingency'!P43+'E.6 ECF'!P42</f>
        <v>45378146</v>
      </c>
      <c r="Q43" s="70">
        <f>'E.2 SFAG'!Q43+'E.5 Contingency'!Q43+'E.6 ECF'!Q42</f>
        <v>657069</v>
      </c>
      <c r="R43" s="70">
        <f>'E.2 SFAG'!R43+'E.5 Contingency'!R43+'E.6 ECF'!R42</f>
        <v>89515712</v>
      </c>
      <c r="S43" s="70">
        <f>'E.2 SFAG'!S43+'E.5 Contingency'!S43+'E.6 ECF'!S42</f>
        <v>0</v>
      </c>
      <c r="T43" s="70">
        <f>'E.2 SFAG'!T43+'E.5 Contingency'!T43+'E.6 ECF'!T42</f>
        <v>2323533</v>
      </c>
      <c r="U43" s="70">
        <f>'E.2 SFAG'!U43+'E.5 Contingency'!U43+'E.6 ECF'!U42</f>
        <v>87192179</v>
      </c>
      <c r="V43" s="70">
        <f>'E.2 SFAG'!V43+'E.5 Contingency'!V43+'E.6 ECF'!V42</f>
        <v>6959464</v>
      </c>
      <c r="W43" s="70">
        <f>'E.2 SFAG'!W43+'E.5 Contingency'!W43+'E.6 ECF'!W42</f>
        <v>25449450</v>
      </c>
      <c r="X43" s="70">
        <f>'E.2 SFAG'!X43+'E.5 Contingency'!X43+'E.6 ECF'!X42</f>
        <v>25449450</v>
      </c>
      <c r="Y43" s="70">
        <f>'E.2 SFAG'!Y43+'E.5 Contingency'!Y43+'E.6 ECF'!Y42</f>
        <v>0</v>
      </c>
      <c r="Z43" s="70">
        <f>'E.2 SFAG'!Z43+'E.5 Contingency'!Z43+'E.6 ECF'!Z42</f>
        <v>0</v>
      </c>
      <c r="AA43" s="70">
        <f>'E.2 SFAG'!AA43+'E.5 Contingency'!AA43+'E.6 ECF'!AA42</f>
        <v>0</v>
      </c>
      <c r="AB43" s="70">
        <f>'E.2 SFAG'!AB43+'E.5 Contingency'!AB43+'E.6 ECF'!AB42</f>
        <v>0</v>
      </c>
      <c r="AC43" s="70">
        <f>'E.2 SFAG'!AC43+'E.5 Contingency'!AC43+'E.6 ECF'!AC42</f>
        <v>12689272</v>
      </c>
      <c r="AD43" s="70">
        <f>'E.2 SFAG'!AD43+'E.5 Contingency'!AD43+'E.6 ECF'!AD42</f>
        <v>0</v>
      </c>
      <c r="AE43" s="70">
        <f>'E.2 SFAG'!AE43+'E.5 Contingency'!AE43+'E.6 ECF'!AE42</f>
        <v>154384</v>
      </c>
      <c r="AF43" s="70">
        <f>'E.2 SFAG'!AF43+'E.5 Contingency'!AF43+'E.6 ECF'!AF42</f>
        <v>26252994</v>
      </c>
      <c r="AG43" s="70">
        <f>'E.2 SFAG'!AG43+'E.5 Contingency'!AG43+'E.6 ECF'!AG42</f>
        <v>1907700</v>
      </c>
      <c r="AH43" s="70">
        <f>'E.2 SFAG'!AH43+'E.5 Contingency'!AH43+'E.6 ECF'!AH42</f>
        <v>0</v>
      </c>
      <c r="AI43" s="70">
        <f>'E.2 SFAG'!AI43+'E.5 Contingency'!AI43+'E.6 ECF'!AI42</f>
        <v>0</v>
      </c>
      <c r="AJ43" s="70">
        <f>'E.2 SFAG'!AJ43+'E.5 Contingency'!AJ43+'E.6 ECF'!AJ42</f>
        <v>0</v>
      </c>
      <c r="AK43" s="70">
        <f>'E.2 SFAG'!AK43+'E.5 Contingency'!AK43+'E.6 ECF'!AK42</f>
        <v>0</v>
      </c>
      <c r="AL43" s="70">
        <f>'E.2 SFAG'!AL43+'E.5 Contingency'!AL43+'E.6 ECF'!AL42</f>
        <v>0</v>
      </c>
      <c r="AM43" s="70">
        <f>'E.2 SFAG'!AM43+'E.5 Contingency'!AM43+'E.6 ECF'!AM42</f>
        <v>57331271</v>
      </c>
      <c r="AN43" s="70">
        <f>'E.2 SFAG'!AN43+'E.5 Contingency'!AN43+'E.6 ECF'!AN42</f>
        <v>48277644</v>
      </c>
      <c r="AO43" s="70">
        <f>'E.2 SFAG'!AO43+'E.5 Contingency'!AO43+'E.6 ECF'!AO42</f>
        <v>0</v>
      </c>
      <c r="AP43" s="70">
        <f>'E.2 SFAG'!AP43+'E.5 Contingency'!AP43+'E.6 ECF'!AP42</f>
        <v>9053627</v>
      </c>
      <c r="AQ43" s="70">
        <f>'E.2 SFAG'!AQ43+'E.5 Contingency'!AQ43+'E.6 ECF'!AQ42</f>
        <v>0</v>
      </c>
      <c r="AR43" s="70">
        <f>'E.2 SFAG'!AR43+'E.5 Contingency'!AR43+'E.6 ECF'!AR42</f>
        <v>489418906</v>
      </c>
      <c r="AS43" s="70">
        <f>'E.2 SFAG'!AS43+'E.5 Contingency'!AS43+'E.6 ECF'!AS42</f>
        <v>64035093</v>
      </c>
      <c r="AT43" s="70">
        <f>'E.2 SFAG'!AT43+'E.5 Contingency'!AT43+'E.6 ECF'!AT42</f>
        <v>433305380</v>
      </c>
      <c r="AU43" s="203"/>
      <c r="AV43" s="11"/>
    </row>
    <row r="44" spans="1:48" x14ac:dyDescent="0.25">
      <c r="A44" s="68" t="s">
        <v>40</v>
      </c>
      <c r="B44" s="70">
        <f>'E.2 SFAG'!B44+'E.5 Contingency'!B44+'E.6 ECF'!B43</f>
        <v>95021587</v>
      </c>
      <c r="C44" s="70">
        <f>'E.2 SFAG'!C44+'E.5 Contingency'!C44+'E.6 ECF'!C43</f>
        <v>13242106</v>
      </c>
      <c r="D44" s="70">
        <f>'E.2 SFAG'!D44+'E.5 Contingency'!D44+'E.6 ECF'!D43</f>
        <v>8280235</v>
      </c>
      <c r="E44" s="70">
        <f>'E.2 SFAG'!E44+'E.5 Contingency'!E44+'E.6 ECF'!E43</f>
        <v>73499246</v>
      </c>
      <c r="F44" s="70">
        <f>'E.2 SFAG'!F44+'E.5 Contingency'!F44+'E.6 ECF'!F43</f>
        <v>11466011</v>
      </c>
      <c r="G44" s="70">
        <f>'E.2 SFAG'!G44+'E.5 Contingency'!G44+'E.6 ECF'!G43</f>
        <v>22548095</v>
      </c>
      <c r="H44" s="70">
        <f>'E.2 SFAG'!H44+'E.5 Contingency'!H44+'E.6 ECF'!H43</f>
        <v>22548095</v>
      </c>
      <c r="I44" s="70">
        <f>'E.2 SFAG'!I44+'E.5 Contingency'!I44+'E.6 ECF'!I43</f>
        <v>0</v>
      </c>
      <c r="J44" s="70">
        <f>'E.2 SFAG'!J44+'E.5 Contingency'!J44+'E.6 ECF'!J43</f>
        <v>0</v>
      </c>
      <c r="K44" s="70">
        <f>'E.2 SFAG'!K44+'E.5 Contingency'!K44+'E.6 ECF'!K43</f>
        <v>0</v>
      </c>
      <c r="L44" s="70">
        <f>'E.2 SFAG'!L44+'E.5 Contingency'!L44+'E.6 ECF'!L43</f>
        <v>0</v>
      </c>
      <c r="M44" s="70">
        <f>'E.2 SFAG'!M44+'E.5 Contingency'!M44+'E.6 ECF'!M43</f>
        <v>0</v>
      </c>
      <c r="N44" s="70">
        <f>'E.2 SFAG'!N44+'E.5 Contingency'!N44+'E.6 ECF'!N43</f>
        <v>0</v>
      </c>
      <c r="O44" s="70">
        <f>'E.2 SFAG'!O44+'E.5 Contingency'!O44+'E.6 ECF'!O43</f>
        <v>0</v>
      </c>
      <c r="P44" s="70">
        <f>'E.2 SFAG'!P44+'E.5 Contingency'!P44+'E.6 ECF'!P43</f>
        <v>0</v>
      </c>
      <c r="Q44" s="70">
        <f>'E.2 SFAG'!Q44+'E.5 Contingency'!Q44+'E.6 ECF'!Q43</f>
        <v>0</v>
      </c>
      <c r="R44" s="70">
        <f>'E.2 SFAG'!R44+'E.5 Contingency'!R44+'E.6 ECF'!R43</f>
        <v>9762961</v>
      </c>
      <c r="S44" s="70">
        <f>'E.2 SFAG'!S44+'E.5 Contingency'!S44+'E.6 ECF'!S43</f>
        <v>0</v>
      </c>
      <c r="T44" s="70">
        <f>'E.2 SFAG'!T44+'E.5 Contingency'!T44+'E.6 ECF'!T43</f>
        <v>0</v>
      </c>
      <c r="U44" s="70">
        <f>'E.2 SFAG'!U44+'E.5 Contingency'!U44+'E.6 ECF'!U43</f>
        <v>9762961</v>
      </c>
      <c r="V44" s="70">
        <f>'E.2 SFAG'!V44+'E.5 Contingency'!V44+'E.6 ECF'!V43</f>
        <v>1717657</v>
      </c>
      <c r="W44" s="70">
        <f>'E.2 SFAG'!W44+'E.5 Contingency'!W44+'E.6 ECF'!W43</f>
        <v>15775138</v>
      </c>
      <c r="X44" s="70">
        <f>'E.2 SFAG'!X44+'E.5 Contingency'!X44+'E.6 ECF'!X43</f>
        <v>15775138</v>
      </c>
      <c r="Y44" s="70">
        <f>'E.2 SFAG'!Y44+'E.5 Contingency'!Y44+'E.6 ECF'!Y43</f>
        <v>0</v>
      </c>
      <c r="Z44" s="70">
        <f>'E.2 SFAG'!Z44+'E.5 Contingency'!Z44+'E.6 ECF'!Z43</f>
        <v>0</v>
      </c>
      <c r="AA44" s="70">
        <f>'E.2 SFAG'!AA44+'E.5 Contingency'!AA44+'E.6 ECF'!AA43</f>
        <v>0</v>
      </c>
      <c r="AB44" s="70">
        <f>'E.2 SFAG'!AB44+'E.5 Contingency'!AB44+'E.6 ECF'!AB43</f>
        <v>0</v>
      </c>
      <c r="AC44" s="70">
        <f>'E.2 SFAG'!AC44+'E.5 Contingency'!AC44+'E.6 ECF'!AC43</f>
        <v>0</v>
      </c>
      <c r="AD44" s="70">
        <f>'E.2 SFAG'!AD44+'E.5 Contingency'!AD44+'E.6 ECF'!AD43</f>
        <v>0</v>
      </c>
      <c r="AE44" s="70">
        <f>'E.2 SFAG'!AE44+'E.5 Contingency'!AE44+'E.6 ECF'!AE43</f>
        <v>0</v>
      </c>
      <c r="AF44" s="70">
        <f>'E.2 SFAG'!AF44+'E.5 Contingency'!AF44+'E.6 ECF'!AF43</f>
        <v>0</v>
      </c>
      <c r="AG44" s="70">
        <f>'E.2 SFAG'!AG44+'E.5 Contingency'!AG44+'E.6 ECF'!AG43</f>
        <v>0</v>
      </c>
      <c r="AH44" s="70">
        <f>'E.2 SFAG'!AH44+'E.5 Contingency'!AH44+'E.6 ECF'!AH43</f>
        <v>11557953</v>
      </c>
      <c r="AI44" s="70">
        <f>'E.2 SFAG'!AI44+'E.5 Contingency'!AI44+'E.6 ECF'!AI43</f>
        <v>0</v>
      </c>
      <c r="AJ44" s="70">
        <f>'E.2 SFAG'!AJ44+'E.5 Contingency'!AJ44+'E.6 ECF'!AJ43</f>
        <v>0</v>
      </c>
      <c r="AK44" s="70">
        <f>'E.2 SFAG'!AK44+'E.5 Contingency'!AK44+'E.6 ECF'!AK43</f>
        <v>11557953</v>
      </c>
      <c r="AL44" s="70">
        <f>'E.2 SFAG'!AL44+'E.5 Contingency'!AL44+'E.6 ECF'!AL43</f>
        <v>0</v>
      </c>
      <c r="AM44" s="70">
        <f>'E.2 SFAG'!AM44+'E.5 Contingency'!AM44+'E.6 ECF'!AM43</f>
        <v>15964413</v>
      </c>
      <c r="AN44" s="70">
        <f>'E.2 SFAG'!AN44+'E.5 Contingency'!AN44+'E.6 ECF'!AN43</f>
        <v>12688769</v>
      </c>
      <c r="AO44" s="70">
        <f>'E.2 SFAG'!AO44+'E.5 Contingency'!AO44+'E.6 ECF'!AO43</f>
        <v>939239</v>
      </c>
      <c r="AP44" s="70">
        <f>'E.2 SFAG'!AP44+'E.5 Contingency'!AP44+'E.6 ECF'!AP43</f>
        <v>2336405</v>
      </c>
      <c r="AQ44" s="70">
        <f>'E.2 SFAG'!AQ44+'E.5 Contingency'!AQ44+'E.6 ECF'!AQ43</f>
        <v>583676</v>
      </c>
      <c r="AR44" s="70">
        <f>'E.2 SFAG'!AR44+'E.5 Contingency'!AR44+'E.6 ECF'!AR43</f>
        <v>77909893</v>
      </c>
      <c r="AS44" s="70">
        <f>'E.2 SFAG'!AS44+'E.5 Contingency'!AS44+'E.6 ECF'!AS43</f>
        <v>0</v>
      </c>
      <c r="AT44" s="70">
        <f>'E.2 SFAG'!AT44+'E.5 Contingency'!AT44+'E.6 ECF'!AT43</f>
        <v>7055364</v>
      </c>
      <c r="AU44" s="203"/>
      <c r="AV44" s="11"/>
    </row>
    <row r="45" spans="1:48" x14ac:dyDescent="0.25">
      <c r="A45" s="68" t="s">
        <v>41</v>
      </c>
      <c r="B45" s="70">
        <f>'E.2 SFAG'!B45+'E.5 Contingency'!B45+'E.6 ECF'!B44</f>
        <v>109785546</v>
      </c>
      <c r="C45" s="70">
        <f>'E.2 SFAG'!C45+'E.5 Contingency'!C45+'E.6 ECF'!C44</f>
        <v>0</v>
      </c>
      <c r="D45" s="70">
        <f>'E.2 SFAG'!D45+'E.5 Contingency'!D45+'E.6 ECF'!D44</f>
        <v>0</v>
      </c>
      <c r="E45" s="70">
        <f>'E.2 SFAG'!E45+'E.5 Contingency'!E45+'E.6 ECF'!E44</f>
        <v>99967824</v>
      </c>
      <c r="F45" s="70">
        <f>'E.2 SFAG'!F45+'E.5 Contingency'!F45+'E.6 ECF'!F44</f>
        <v>24466338</v>
      </c>
      <c r="G45" s="70">
        <f>'E.2 SFAG'!G45+'E.5 Contingency'!G45+'E.6 ECF'!G44</f>
        <v>40736539</v>
      </c>
      <c r="H45" s="70">
        <f>'E.2 SFAG'!H45+'E.5 Contingency'!H45+'E.6 ECF'!H44</f>
        <v>24754712</v>
      </c>
      <c r="I45" s="70">
        <f>'E.2 SFAG'!I45+'E.5 Contingency'!I45+'E.6 ECF'!I44</f>
        <v>15981827</v>
      </c>
      <c r="J45" s="70">
        <f>'E.2 SFAG'!J45+'E.5 Contingency'!J45+'E.6 ECF'!J44</f>
        <v>0</v>
      </c>
      <c r="K45" s="70">
        <f>'E.2 SFAG'!K45+'E.5 Contingency'!K45+'E.6 ECF'!K44</f>
        <v>0</v>
      </c>
      <c r="L45" s="70">
        <f>'E.2 SFAG'!L45+'E.5 Contingency'!L45+'E.6 ECF'!L44</f>
        <v>0</v>
      </c>
      <c r="M45" s="70">
        <f>'E.2 SFAG'!M45+'E.5 Contingency'!M45+'E.6 ECF'!M44</f>
        <v>0</v>
      </c>
      <c r="N45" s="70">
        <f>'E.2 SFAG'!N45+'E.5 Contingency'!N45+'E.6 ECF'!N44</f>
        <v>0</v>
      </c>
      <c r="O45" s="70">
        <f>'E.2 SFAG'!O45+'E.5 Contingency'!O45+'E.6 ECF'!O44</f>
        <v>0</v>
      </c>
      <c r="P45" s="70">
        <f>'E.2 SFAG'!P45+'E.5 Contingency'!P45+'E.6 ECF'!P44</f>
        <v>0</v>
      </c>
      <c r="Q45" s="70">
        <f>'E.2 SFAG'!Q45+'E.5 Contingency'!Q45+'E.6 ECF'!Q44</f>
        <v>0</v>
      </c>
      <c r="R45" s="70">
        <f>'E.2 SFAG'!R45+'E.5 Contingency'!R45+'E.6 ECF'!R44</f>
        <v>19920368</v>
      </c>
      <c r="S45" s="70">
        <f>'E.2 SFAG'!S45+'E.5 Contingency'!S45+'E.6 ECF'!S44</f>
        <v>0</v>
      </c>
      <c r="T45" s="70">
        <f>'E.2 SFAG'!T45+'E.5 Contingency'!T45+'E.6 ECF'!T44</f>
        <v>13720070</v>
      </c>
      <c r="U45" s="70">
        <f>'E.2 SFAG'!U45+'E.5 Contingency'!U45+'E.6 ECF'!U44</f>
        <v>6200298</v>
      </c>
      <c r="V45" s="70">
        <f>'E.2 SFAG'!V45+'E.5 Contingency'!V45+'E.6 ECF'!V44</f>
        <v>856555</v>
      </c>
      <c r="W45" s="70">
        <f>'E.2 SFAG'!W45+'E.5 Contingency'!W45+'E.6 ECF'!W44</f>
        <v>0</v>
      </c>
      <c r="X45" s="70">
        <f>'E.2 SFAG'!X45+'E.5 Contingency'!X45+'E.6 ECF'!X44</f>
        <v>0</v>
      </c>
      <c r="Y45" s="70">
        <f>'E.2 SFAG'!Y45+'E.5 Contingency'!Y45+'E.6 ECF'!Y44</f>
        <v>0</v>
      </c>
      <c r="Z45" s="70">
        <f>'E.2 SFAG'!Z45+'E.5 Contingency'!Z45+'E.6 ECF'!Z44</f>
        <v>0</v>
      </c>
      <c r="AA45" s="70">
        <f>'E.2 SFAG'!AA45+'E.5 Contingency'!AA45+'E.6 ECF'!AA44</f>
        <v>0</v>
      </c>
      <c r="AB45" s="70">
        <f>'E.2 SFAG'!AB45+'E.5 Contingency'!AB45+'E.6 ECF'!AB44</f>
        <v>0</v>
      </c>
      <c r="AC45" s="70">
        <f>'E.2 SFAG'!AC45+'E.5 Contingency'!AC45+'E.6 ECF'!AC44</f>
        <v>0</v>
      </c>
      <c r="AD45" s="70">
        <f>'E.2 SFAG'!AD45+'E.5 Contingency'!AD45+'E.6 ECF'!AD44</f>
        <v>3736330</v>
      </c>
      <c r="AE45" s="70">
        <f>'E.2 SFAG'!AE45+'E.5 Contingency'!AE45+'E.6 ECF'!AE44</f>
        <v>0</v>
      </c>
      <c r="AF45" s="70">
        <f>'E.2 SFAG'!AF45+'E.5 Contingency'!AF45+'E.6 ECF'!AF44</f>
        <v>0</v>
      </c>
      <c r="AG45" s="70">
        <f>'E.2 SFAG'!AG45+'E.5 Contingency'!AG45+'E.6 ECF'!AG44</f>
        <v>3462819</v>
      </c>
      <c r="AH45" s="70">
        <f>'E.2 SFAG'!AH45+'E.5 Contingency'!AH45+'E.6 ECF'!AH44</f>
        <v>0</v>
      </c>
      <c r="AI45" s="70">
        <f>'E.2 SFAG'!AI45+'E.5 Contingency'!AI45+'E.6 ECF'!AI44</f>
        <v>0</v>
      </c>
      <c r="AJ45" s="70">
        <f>'E.2 SFAG'!AJ45+'E.5 Contingency'!AJ45+'E.6 ECF'!AJ44</f>
        <v>0</v>
      </c>
      <c r="AK45" s="70">
        <f>'E.2 SFAG'!AK45+'E.5 Contingency'!AK45+'E.6 ECF'!AK44</f>
        <v>0</v>
      </c>
      <c r="AL45" s="70">
        <f>'E.2 SFAG'!AL45+'E.5 Contingency'!AL45+'E.6 ECF'!AL44</f>
        <v>0</v>
      </c>
      <c r="AM45" s="70">
        <f>'E.2 SFAG'!AM45+'E.5 Contingency'!AM45+'E.6 ECF'!AM44</f>
        <v>51422001</v>
      </c>
      <c r="AN45" s="70">
        <f>'E.2 SFAG'!AN45+'E.5 Contingency'!AN45+'E.6 ECF'!AN44</f>
        <v>16250358</v>
      </c>
      <c r="AO45" s="70">
        <f>'E.2 SFAG'!AO45+'E.5 Contingency'!AO45+'E.6 ECF'!AO44</f>
        <v>31152440</v>
      </c>
      <c r="AP45" s="70">
        <f>'E.2 SFAG'!AP45+'E.5 Contingency'!AP45+'E.6 ECF'!AP44</f>
        <v>4019203</v>
      </c>
      <c r="AQ45" s="70">
        <f>'E.2 SFAG'!AQ45+'E.5 Contingency'!AQ45+'E.6 ECF'!AQ44</f>
        <v>14117272</v>
      </c>
      <c r="AR45" s="70">
        <f>'E.2 SFAG'!AR45+'E.5 Contingency'!AR45+'E.6 ECF'!AR44</f>
        <v>134251884</v>
      </c>
      <c r="AS45" s="70">
        <f>'E.2 SFAG'!AS45+'E.5 Contingency'!AS45+'E.6 ECF'!AS44</f>
        <v>0</v>
      </c>
      <c r="AT45" s="70">
        <f>'E.2 SFAG'!AT45+'E.5 Contingency'!AT45+'E.6 ECF'!AT44</f>
        <v>0</v>
      </c>
      <c r="AU45" s="203"/>
      <c r="AV45" s="11"/>
    </row>
    <row r="46" spans="1:48" x14ac:dyDescent="0.25">
      <c r="A46" s="68" t="s">
        <v>42</v>
      </c>
      <c r="B46" s="70">
        <f>'E.2 SFAG'!B46+'E.5 Contingency'!B46+'E.6 ECF'!B45</f>
        <v>21279651</v>
      </c>
      <c r="C46" s="70">
        <f>'E.2 SFAG'!C46+'E.5 Contingency'!C46+'E.6 ECF'!C45</f>
        <v>0</v>
      </c>
      <c r="D46" s="70">
        <f>'E.2 SFAG'!D46+'E.5 Contingency'!D46+'E.6 ECF'!D45</f>
        <v>2127965</v>
      </c>
      <c r="E46" s="70">
        <f>'E.2 SFAG'!E46+'E.5 Contingency'!E46+'E.6 ECF'!E45</f>
        <v>19151686</v>
      </c>
      <c r="F46" s="70">
        <f>'E.2 SFAG'!F46+'E.5 Contingency'!F46+'E.6 ECF'!F45</f>
        <v>20461806</v>
      </c>
      <c r="G46" s="70">
        <f>'E.2 SFAG'!G46+'E.5 Contingency'!G46+'E.6 ECF'!G45</f>
        <v>7821153</v>
      </c>
      <c r="H46" s="70">
        <f>'E.2 SFAG'!H46+'E.5 Contingency'!H46+'E.6 ECF'!H45</f>
        <v>7821153</v>
      </c>
      <c r="I46" s="70">
        <f>'E.2 SFAG'!I46+'E.5 Contingency'!I46+'E.6 ECF'!I45</f>
        <v>0</v>
      </c>
      <c r="J46" s="70">
        <f>'E.2 SFAG'!J46+'E.5 Contingency'!J46+'E.6 ECF'!J45</f>
        <v>4236174</v>
      </c>
      <c r="K46" s="70">
        <f>'E.2 SFAG'!K46+'E.5 Contingency'!K46+'E.6 ECF'!K45</f>
        <v>1371496</v>
      </c>
      <c r="L46" s="70">
        <f>'E.2 SFAG'!L46+'E.5 Contingency'!L46+'E.6 ECF'!L45</f>
        <v>0</v>
      </c>
      <c r="M46" s="70">
        <f>'E.2 SFAG'!M46+'E.5 Contingency'!M46+'E.6 ECF'!M45</f>
        <v>2864678</v>
      </c>
      <c r="N46" s="70">
        <f>'E.2 SFAG'!N46+'E.5 Contingency'!N46+'E.6 ECF'!N45</f>
        <v>0</v>
      </c>
      <c r="O46" s="70">
        <f>'E.2 SFAG'!O46+'E.5 Contingency'!O46+'E.6 ECF'!O45</f>
        <v>0</v>
      </c>
      <c r="P46" s="70">
        <f>'E.2 SFAG'!P46+'E.5 Contingency'!P46+'E.6 ECF'!P45</f>
        <v>0</v>
      </c>
      <c r="Q46" s="70">
        <f>'E.2 SFAG'!Q46+'E.5 Contingency'!Q46+'E.6 ECF'!Q45</f>
        <v>0</v>
      </c>
      <c r="R46" s="70">
        <f>'E.2 SFAG'!R46+'E.5 Contingency'!R46+'E.6 ECF'!R45</f>
        <v>2619173</v>
      </c>
      <c r="S46" s="70">
        <f>'E.2 SFAG'!S46+'E.5 Contingency'!S46+'E.6 ECF'!S45</f>
        <v>0</v>
      </c>
      <c r="T46" s="70">
        <f>'E.2 SFAG'!T46+'E.5 Contingency'!T46+'E.6 ECF'!T45</f>
        <v>0</v>
      </c>
      <c r="U46" s="70">
        <f>'E.2 SFAG'!U46+'E.5 Contingency'!U46+'E.6 ECF'!U45</f>
        <v>2619173</v>
      </c>
      <c r="V46" s="70">
        <f>'E.2 SFAG'!V46+'E.5 Contingency'!V46+'E.6 ECF'!V45</f>
        <v>41652</v>
      </c>
      <c r="W46" s="70">
        <f>'E.2 SFAG'!W46+'E.5 Contingency'!W46+'E.6 ECF'!W45</f>
        <v>0</v>
      </c>
      <c r="X46" s="70">
        <f>'E.2 SFAG'!X46+'E.5 Contingency'!X46+'E.6 ECF'!X45</f>
        <v>0</v>
      </c>
      <c r="Y46" s="70">
        <f>'E.2 SFAG'!Y46+'E.5 Contingency'!Y46+'E.6 ECF'!Y45</f>
        <v>0</v>
      </c>
      <c r="Z46" s="70">
        <f>'E.2 SFAG'!Z46+'E.5 Contingency'!Z46+'E.6 ECF'!Z45</f>
        <v>0</v>
      </c>
      <c r="AA46" s="70">
        <f>'E.2 SFAG'!AA46+'E.5 Contingency'!AA46+'E.6 ECF'!AA45</f>
        <v>0</v>
      </c>
      <c r="AB46" s="70">
        <f>'E.2 SFAG'!AB46+'E.5 Contingency'!AB46+'E.6 ECF'!AB45</f>
        <v>0</v>
      </c>
      <c r="AC46" s="70">
        <f>'E.2 SFAG'!AC46+'E.5 Contingency'!AC46+'E.6 ECF'!AC45</f>
        <v>0</v>
      </c>
      <c r="AD46" s="70">
        <f>'E.2 SFAG'!AD46+'E.5 Contingency'!AD46+'E.6 ECF'!AD45</f>
        <v>328601</v>
      </c>
      <c r="AE46" s="70">
        <f>'E.2 SFAG'!AE46+'E.5 Contingency'!AE46+'E.6 ECF'!AE45</f>
        <v>0</v>
      </c>
      <c r="AF46" s="70">
        <f>'E.2 SFAG'!AF46+'E.5 Contingency'!AF46+'E.6 ECF'!AF45</f>
        <v>0</v>
      </c>
      <c r="AG46" s="70">
        <f>'E.2 SFAG'!AG46+'E.5 Contingency'!AG46+'E.6 ECF'!AG45</f>
        <v>0</v>
      </c>
      <c r="AH46" s="70">
        <f>'E.2 SFAG'!AH46+'E.5 Contingency'!AH46+'E.6 ECF'!AH45</f>
        <v>0</v>
      </c>
      <c r="AI46" s="70">
        <f>'E.2 SFAG'!AI46+'E.5 Contingency'!AI46+'E.6 ECF'!AI45</f>
        <v>0</v>
      </c>
      <c r="AJ46" s="70">
        <f>'E.2 SFAG'!AJ46+'E.5 Contingency'!AJ46+'E.6 ECF'!AJ45</f>
        <v>0</v>
      </c>
      <c r="AK46" s="70">
        <f>'E.2 SFAG'!AK46+'E.5 Contingency'!AK46+'E.6 ECF'!AK45</f>
        <v>0</v>
      </c>
      <c r="AL46" s="70">
        <f>'E.2 SFAG'!AL46+'E.5 Contingency'!AL46+'E.6 ECF'!AL45</f>
        <v>579830</v>
      </c>
      <c r="AM46" s="70">
        <f>'E.2 SFAG'!AM46+'E.5 Contingency'!AM46+'E.6 ECF'!AM45</f>
        <v>1983296</v>
      </c>
      <c r="AN46" s="70">
        <f>'E.2 SFAG'!AN46+'E.5 Contingency'!AN46+'E.6 ECF'!AN45</f>
        <v>1983296</v>
      </c>
      <c r="AO46" s="70">
        <f>'E.2 SFAG'!AO46+'E.5 Contingency'!AO46+'E.6 ECF'!AO45</f>
        <v>0</v>
      </c>
      <c r="AP46" s="70">
        <f>'E.2 SFAG'!AP46+'E.5 Contingency'!AP46+'E.6 ECF'!AP45</f>
        <v>0</v>
      </c>
      <c r="AQ46" s="70">
        <f>'E.2 SFAG'!AQ46+'E.5 Contingency'!AQ46+'E.6 ECF'!AQ45</f>
        <v>0</v>
      </c>
      <c r="AR46" s="70">
        <f>'E.2 SFAG'!AR46+'E.5 Contingency'!AR46+'E.6 ECF'!AR45</f>
        <v>17609879</v>
      </c>
      <c r="AS46" s="70">
        <f>'E.2 SFAG'!AS46+'E.5 Contingency'!AS46+'E.6 ECF'!AS45</f>
        <v>0</v>
      </c>
      <c r="AT46" s="70">
        <f>'E.2 SFAG'!AT46+'E.5 Contingency'!AT46+'E.6 ECF'!AT45</f>
        <v>22003613</v>
      </c>
      <c r="AU46" s="203"/>
      <c r="AV46" s="11"/>
    </row>
    <row r="47" spans="1:48" x14ac:dyDescent="0.25">
      <c r="A47" s="68" t="s">
        <v>43</v>
      </c>
      <c r="B47" s="70">
        <f>'E.2 SFAG'!B47+'E.5 Contingency'!B47+'E.6 ECF'!B46</f>
        <v>210333124</v>
      </c>
      <c r="C47" s="70">
        <f>'E.2 SFAG'!C47+'E.5 Contingency'!C47+'E.6 ECF'!C46</f>
        <v>15778</v>
      </c>
      <c r="D47" s="70">
        <f>'E.2 SFAG'!D47+'E.5 Contingency'!D47+'E.6 ECF'!D46</f>
        <v>0</v>
      </c>
      <c r="E47" s="70">
        <f>'E.2 SFAG'!E47+'E.5 Contingency'!E47+'E.6 ECF'!E46</f>
        <v>191508019</v>
      </c>
      <c r="F47" s="70">
        <f>'E.2 SFAG'!F47+'E.5 Contingency'!F47+'E.6 ECF'!F46</f>
        <v>242828263</v>
      </c>
      <c r="G47" s="70">
        <f>'E.2 SFAG'!G47+'E.5 Contingency'!G47+'E.6 ECF'!G46</f>
        <v>49969096</v>
      </c>
      <c r="H47" s="70">
        <f>'E.2 SFAG'!H47+'E.5 Contingency'!H47+'E.6 ECF'!H46</f>
        <v>49969096</v>
      </c>
      <c r="I47" s="70">
        <f>'E.2 SFAG'!I47+'E.5 Contingency'!I47+'E.6 ECF'!I46</f>
        <v>0</v>
      </c>
      <c r="J47" s="70">
        <f>'E.2 SFAG'!J47+'E.5 Contingency'!J47+'E.6 ECF'!J46</f>
        <v>0</v>
      </c>
      <c r="K47" s="70">
        <f>'E.2 SFAG'!K47+'E.5 Contingency'!K47+'E.6 ECF'!K46</f>
        <v>0</v>
      </c>
      <c r="L47" s="70">
        <f>'E.2 SFAG'!L47+'E.5 Contingency'!L47+'E.6 ECF'!L46</f>
        <v>0</v>
      </c>
      <c r="M47" s="70">
        <f>'E.2 SFAG'!M47+'E.5 Contingency'!M47+'E.6 ECF'!M46</f>
        <v>0</v>
      </c>
      <c r="N47" s="70">
        <f>'E.2 SFAG'!N47+'E.5 Contingency'!N47+'E.6 ECF'!N46</f>
        <v>0</v>
      </c>
      <c r="O47" s="70">
        <f>'E.2 SFAG'!O47+'E.5 Contingency'!O47+'E.6 ECF'!O46</f>
        <v>0</v>
      </c>
      <c r="P47" s="70">
        <f>'E.2 SFAG'!P47+'E.5 Contingency'!P47+'E.6 ECF'!P46</f>
        <v>0</v>
      </c>
      <c r="Q47" s="70">
        <f>'E.2 SFAG'!Q47+'E.5 Contingency'!Q47+'E.6 ECF'!Q46</f>
        <v>0</v>
      </c>
      <c r="R47" s="70">
        <f>'E.2 SFAG'!R47+'E.5 Contingency'!R47+'E.6 ECF'!R46</f>
        <v>2317622</v>
      </c>
      <c r="S47" s="70">
        <f>'E.2 SFAG'!S47+'E.5 Contingency'!S47+'E.6 ECF'!S46</f>
        <v>0</v>
      </c>
      <c r="T47" s="70">
        <f>'E.2 SFAG'!T47+'E.5 Contingency'!T47+'E.6 ECF'!T46</f>
        <v>0</v>
      </c>
      <c r="U47" s="70">
        <f>'E.2 SFAG'!U47+'E.5 Contingency'!U47+'E.6 ECF'!U46</f>
        <v>2317622</v>
      </c>
      <c r="V47" s="70">
        <f>'E.2 SFAG'!V47+'E.5 Contingency'!V47+'E.6 ECF'!V46</f>
        <v>995795</v>
      </c>
      <c r="W47" s="70">
        <f>'E.2 SFAG'!W47+'E.5 Contingency'!W47+'E.6 ECF'!W46</f>
        <v>68528</v>
      </c>
      <c r="X47" s="70">
        <f>'E.2 SFAG'!X47+'E.5 Contingency'!X47+'E.6 ECF'!X46</f>
        <v>68528</v>
      </c>
      <c r="Y47" s="70">
        <f>'E.2 SFAG'!Y47+'E.5 Contingency'!Y47+'E.6 ECF'!Y46</f>
        <v>0</v>
      </c>
      <c r="Z47" s="70">
        <f>'E.2 SFAG'!Z47+'E.5 Contingency'!Z47+'E.6 ECF'!Z46</f>
        <v>0</v>
      </c>
      <c r="AA47" s="70">
        <f>'E.2 SFAG'!AA47+'E.5 Contingency'!AA47+'E.6 ECF'!AA46</f>
        <v>0</v>
      </c>
      <c r="AB47" s="70">
        <f>'E.2 SFAG'!AB47+'E.5 Contingency'!AB47+'E.6 ECF'!AB46</f>
        <v>0</v>
      </c>
      <c r="AC47" s="70">
        <f>'E.2 SFAG'!AC47+'E.5 Contingency'!AC47+'E.6 ECF'!AC46</f>
        <v>0</v>
      </c>
      <c r="AD47" s="70">
        <f>'E.2 SFAG'!AD47+'E.5 Contingency'!AD47+'E.6 ECF'!AD46</f>
        <v>215605</v>
      </c>
      <c r="AE47" s="70">
        <f>'E.2 SFAG'!AE47+'E.5 Contingency'!AE47+'E.6 ECF'!AE46</f>
        <v>0</v>
      </c>
      <c r="AF47" s="70">
        <f>'E.2 SFAG'!AF47+'E.5 Contingency'!AF47+'E.6 ECF'!AF46</f>
        <v>0</v>
      </c>
      <c r="AG47" s="70">
        <f>'E.2 SFAG'!AG47+'E.5 Contingency'!AG47+'E.6 ECF'!AG46</f>
        <v>0</v>
      </c>
      <c r="AH47" s="70">
        <f>'E.2 SFAG'!AH47+'E.5 Contingency'!AH47+'E.6 ECF'!AH46</f>
        <v>0</v>
      </c>
      <c r="AI47" s="70">
        <f>'E.2 SFAG'!AI47+'E.5 Contingency'!AI47+'E.6 ECF'!AI46</f>
        <v>0</v>
      </c>
      <c r="AJ47" s="70">
        <f>'E.2 SFAG'!AJ47+'E.5 Contingency'!AJ47+'E.6 ECF'!AJ46</f>
        <v>0</v>
      </c>
      <c r="AK47" s="70">
        <f>'E.2 SFAG'!AK47+'E.5 Contingency'!AK47+'E.6 ECF'!AK46</f>
        <v>0</v>
      </c>
      <c r="AL47" s="70">
        <f>'E.2 SFAG'!AL47+'E.5 Contingency'!AL47+'E.6 ECF'!AL46</f>
        <v>0</v>
      </c>
      <c r="AM47" s="70">
        <f>'E.2 SFAG'!AM47+'E.5 Contingency'!AM47+'E.6 ECF'!AM46</f>
        <v>12789360</v>
      </c>
      <c r="AN47" s="70">
        <f>'E.2 SFAG'!AN47+'E.5 Contingency'!AN47+'E.6 ECF'!AN46</f>
        <v>11707589</v>
      </c>
      <c r="AO47" s="70">
        <f>'E.2 SFAG'!AO47+'E.5 Contingency'!AO47+'E.6 ECF'!AO46</f>
        <v>0</v>
      </c>
      <c r="AP47" s="70">
        <f>'E.2 SFAG'!AP47+'E.5 Contingency'!AP47+'E.6 ECF'!AP46</f>
        <v>1081771</v>
      </c>
      <c r="AQ47" s="70">
        <f>'E.2 SFAG'!AQ47+'E.5 Contingency'!AQ47+'E.6 ECF'!AQ46</f>
        <v>0</v>
      </c>
      <c r="AR47" s="70">
        <f>'E.2 SFAG'!AR47+'E.5 Contingency'!AR47+'E.6 ECF'!AR46</f>
        <v>66356006</v>
      </c>
      <c r="AS47" s="70">
        <f>'E.2 SFAG'!AS47+'E.5 Contingency'!AS47+'E.6 ECF'!AS46</f>
        <v>0</v>
      </c>
      <c r="AT47" s="70">
        <f>'E.2 SFAG'!AT47+'E.5 Contingency'!AT47+'E.6 ECF'!AT46</f>
        <v>386789603</v>
      </c>
      <c r="AU47" s="203"/>
      <c r="AV47" s="11"/>
    </row>
    <row r="48" spans="1:48" x14ac:dyDescent="0.25">
      <c r="A48" s="68" t="s">
        <v>44</v>
      </c>
      <c r="B48" s="70">
        <f>'E.2 SFAG'!B48+'E.5 Contingency'!B48+'E.6 ECF'!B47</f>
        <v>534011457</v>
      </c>
      <c r="C48" s="70">
        <f>'E.2 SFAG'!C48+'E.5 Contingency'!C48+'E.6 ECF'!C47</f>
        <v>0</v>
      </c>
      <c r="D48" s="70">
        <f>'E.2 SFAG'!D48+'E.5 Contingency'!D48+'E.6 ECF'!D47</f>
        <v>34561464</v>
      </c>
      <c r="E48" s="70">
        <f>'E.2 SFAG'!E48+'E.5 Contingency'!E48+'E.6 ECF'!E47</f>
        <v>451695288</v>
      </c>
      <c r="F48" s="70">
        <f>'E.2 SFAG'!F48+'E.5 Contingency'!F48+'E.6 ECF'!F47</f>
        <v>93477305</v>
      </c>
      <c r="G48" s="70">
        <f>'E.2 SFAG'!G48+'E.5 Contingency'!G48+'E.6 ECF'!G47</f>
        <v>5554816</v>
      </c>
      <c r="H48" s="70">
        <f>'E.2 SFAG'!H48+'E.5 Contingency'!H48+'E.6 ECF'!H47</f>
        <v>5554816</v>
      </c>
      <c r="I48" s="70">
        <f>'E.2 SFAG'!I48+'E.5 Contingency'!I48+'E.6 ECF'!I47</f>
        <v>0</v>
      </c>
      <c r="J48" s="70">
        <f>'E.2 SFAG'!J48+'E.5 Contingency'!J48+'E.6 ECF'!J47</f>
        <v>88390695</v>
      </c>
      <c r="K48" s="70">
        <f>'E.2 SFAG'!K48+'E.5 Contingency'!K48+'E.6 ECF'!K47</f>
        <v>88390695</v>
      </c>
      <c r="L48" s="70">
        <f>'E.2 SFAG'!L48+'E.5 Contingency'!L48+'E.6 ECF'!L47</f>
        <v>0</v>
      </c>
      <c r="M48" s="70">
        <f>'E.2 SFAG'!M48+'E.5 Contingency'!M48+'E.6 ECF'!M47</f>
        <v>0</v>
      </c>
      <c r="N48" s="70">
        <f>'E.2 SFAG'!N48+'E.5 Contingency'!N48+'E.6 ECF'!N47</f>
        <v>177877777</v>
      </c>
      <c r="O48" s="70">
        <f>'E.2 SFAG'!O48+'E.5 Contingency'!O48+'E.6 ECF'!O47</f>
        <v>177877777</v>
      </c>
      <c r="P48" s="70">
        <f>'E.2 SFAG'!P48+'E.5 Contingency'!P48+'E.6 ECF'!P47</f>
        <v>0</v>
      </c>
      <c r="Q48" s="70">
        <f>'E.2 SFAG'!Q48+'E.5 Contingency'!Q48+'E.6 ECF'!Q47</f>
        <v>0</v>
      </c>
      <c r="R48" s="70">
        <f>'E.2 SFAG'!R48+'E.5 Contingency'!R48+'E.6 ECF'!R47</f>
        <v>77599415</v>
      </c>
      <c r="S48" s="70">
        <f>'E.2 SFAG'!S48+'E.5 Contingency'!S48+'E.6 ECF'!S47</f>
        <v>2861327</v>
      </c>
      <c r="T48" s="70">
        <f>'E.2 SFAG'!T48+'E.5 Contingency'!T48+'E.6 ECF'!T47</f>
        <v>4068025</v>
      </c>
      <c r="U48" s="70">
        <f>'E.2 SFAG'!U48+'E.5 Contingency'!U48+'E.6 ECF'!U47</f>
        <v>70670063</v>
      </c>
      <c r="V48" s="70">
        <f>'E.2 SFAG'!V48+'E.5 Contingency'!V48+'E.6 ECF'!V47</f>
        <v>3310103</v>
      </c>
      <c r="W48" s="70">
        <f>'E.2 SFAG'!W48+'E.5 Contingency'!W48+'E.6 ECF'!W47</f>
        <v>0</v>
      </c>
      <c r="X48" s="70">
        <f>'E.2 SFAG'!X48+'E.5 Contingency'!X48+'E.6 ECF'!X47</f>
        <v>0</v>
      </c>
      <c r="Y48" s="70">
        <f>'E.2 SFAG'!Y48+'E.5 Contingency'!Y48+'E.6 ECF'!Y47</f>
        <v>0</v>
      </c>
      <c r="Z48" s="70">
        <f>'E.2 SFAG'!Z48+'E.5 Contingency'!Z48+'E.6 ECF'!Z47</f>
        <v>0</v>
      </c>
      <c r="AA48" s="70">
        <f>'E.2 SFAG'!AA48+'E.5 Contingency'!AA48+'E.6 ECF'!AA47</f>
        <v>0</v>
      </c>
      <c r="AB48" s="70">
        <f>'E.2 SFAG'!AB48+'E.5 Contingency'!AB48+'E.6 ECF'!AB47</f>
        <v>0</v>
      </c>
      <c r="AC48" s="70">
        <f>'E.2 SFAG'!AC48+'E.5 Contingency'!AC48+'E.6 ECF'!AC47</f>
        <v>3614774</v>
      </c>
      <c r="AD48" s="70">
        <f>'E.2 SFAG'!AD48+'E.5 Contingency'!AD48+'E.6 ECF'!AD47</f>
        <v>0</v>
      </c>
      <c r="AE48" s="70">
        <f>'E.2 SFAG'!AE48+'E.5 Contingency'!AE48+'E.6 ECF'!AE47</f>
        <v>0</v>
      </c>
      <c r="AF48" s="70">
        <f>'E.2 SFAG'!AF48+'E.5 Contingency'!AF48+'E.6 ECF'!AF47</f>
        <v>7042272</v>
      </c>
      <c r="AG48" s="70">
        <f>'E.2 SFAG'!AG48+'E.5 Contingency'!AG48+'E.6 ECF'!AG47</f>
        <v>9658067</v>
      </c>
      <c r="AH48" s="70">
        <f>'E.2 SFAG'!AH48+'E.5 Contingency'!AH48+'E.6 ECF'!AH47</f>
        <v>0</v>
      </c>
      <c r="AI48" s="70">
        <f>'E.2 SFAG'!AI48+'E.5 Contingency'!AI48+'E.6 ECF'!AI47</f>
        <v>0</v>
      </c>
      <c r="AJ48" s="70">
        <f>'E.2 SFAG'!AJ48+'E.5 Contingency'!AJ48+'E.6 ECF'!AJ47</f>
        <v>0</v>
      </c>
      <c r="AK48" s="70">
        <f>'E.2 SFAG'!AK48+'E.5 Contingency'!AK48+'E.6 ECF'!AK47</f>
        <v>0</v>
      </c>
      <c r="AL48" s="70">
        <f>'E.2 SFAG'!AL48+'E.5 Contingency'!AL48+'E.6 ECF'!AL47</f>
        <v>4939142</v>
      </c>
      <c r="AM48" s="70">
        <f>'E.2 SFAG'!AM48+'E.5 Contingency'!AM48+'E.6 ECF'!AM47</f>
        <v>48741192</v>
      </c>
      <c r="AN48" s="70">
        <f>'E.2 SFAG'!AN48+'E.5 Contingency'!AN48+'E.6 ECF'!AN47</f>
        <v>35034564</v>
      </c>
      <c r="AO48" s="70">
        <f>'E.2 SFAG'!AO48+'E.5 Contingency'!AO48+'E.6 ECF'!AO47</f>
        <v>0</v>
      </c>
      <c r="AP48" s="70">
        <f>'E.2 SFAG'!AP48+'E.5 Contingency'!AP48+'E.6 ECF'!AP47</f>
        <v>13706628</v>
      </c>
      <c r="AQ48" s="70">
        <f>'E.2 SFAG'!AQ48+'E.5 Contingency'!AQ48+'E.6 ECF'!AQ47</f>
        <v>11249684</v>
      </c>
      <c r="AR48" s="70">
        <f>'E.2 SFAG'!AR48+'E.5 Contingency'!AR48+'E.6 ECF'!AR47</f>
        <v>437977937</v>
      </c>
      <c r="AS48" s="70">
        <f>'E.2 SFAG'!AS48+'E.5 Contingency'!AS48+'E.6 ECF'!AS47</f>
        <v>154949361</v>
      </c>
      <c r="AT48" s="70">
        <f>'E.2 SFAG'!AT48+'E.5 Contingency'!AT48+'E.6 ECF'!AT47</f>
        <v>0</v>
      </c>
      <c r="AU48" s="203"/>
      <c r="AV48" s="11"/>
    </row>
    <row r="49" spans="1:48" x14ac:dyDescent="0.25">
      <c r="A49" s="68" t="s">
        <v>45</v>
      </c>
      <c r="B49" s="70">
        <f>'E.2 SFAG'!B49+'E.5 Contingency'!B49+'E.6 ECF'!B48</f>
        <v>75609475</v>
      </c>
      <c r="C49" s="70">
        <f>'E.2 SFAG'!C49+'E.5 Contingency'!C49+'E.6 ECF'!C48</f>
        <v>15121895</v>
      </c>
      <c r="D49" s="70">
        <f>'E.2 SFAG'!D49+'E.5 Contingency'!D49+'E.6 ECF'!D48</f>
        <v>7560000</v>
      </c>
      <c r="E49" s="70">
        <f>'E.2 SFAG'!E49+'E.5 Contingency'!E49+'E.6 ECF'!E48</f>
        <v>52927580</v>
      </c>
      <c r="F49" s="70">
        <f>'E.2 SFAG'!F49+'E.5 Contingency'!F49+'E.6 ECF'!F48</f>
        <v>120855274</v>
      </c>
      <c r="G49" s="70">
        <f>'E.2 SFAG'!G49+'E.5 Contingency'!G49+'E.6 ECF'!G48</f>
        <v>17850320</v>
      </c>
      <c r="H49" s="70">
        <f>'E.2 SFAG'!H49+'E.5 Contingency'!H49+'E.6 ECF'!H48</f>
        <v>17850320</v>
      </c>
      <c r="I49" s="70">
        <f>'E.2 SFAG'!I49+'E.5 Contingency'!I49+'E.6 ECF'!I48</f>
        <v>0</v>
      </c>
      <c r="J49" s="70">
        <f>'E.2 SFAG'!J49+'E.5 Contingency'!J49+'E.6 ECF'!J48</f>
        <v>0</v>
      </c>
      <c r="K49" s="70">
        <f>'E.2 SFAG'!K49+'E.5 Contingency'!K49+'E.6 ECF'!K48</f>
        <v>0</v>
      </c>
      <c r="L49" s="70">
        <f>'E.2 SFAG'!L49+'E.5 Contingency'!L49+'E.6 ECF'!L48</f>
        <v>0</v>
      </c>
      <c r="M49" s="70">
        <f>'E.2 SFAG'!M49+'E.5 Contingency'!M49+'E.6 ECF'!M48</f>
        <v>0</v>
      </c>
      <c r="N49" s="70">
        <f>'E.2 SFAG'!N49+'E.5 Contingency'!N49+'E.6 ECF'!N48</f>
        <v>0</v>
      </c>
      <c r="O49" s="70">
        <f>'E.2 SFAG'!O49+'E.5 Contingency'!O49+'E.6 ECF'!O48</f>
        <v>0</v>
      </c>
      <c r="P49" s="70">
        <f>'E.2 SFAG'!P49+'E.5 Contingency'!P49+'E.6 ECF'!P48</f>
        <v>0</v>
      </c>
      <c r="Q49" s="70">
        <f>'E.2 SFAG'!Q49+'E.5 Contingency'!Q49+'E.6 ECF'!Q48</f>
        <v>0</v>
      </c>
      <c r="R49" s="70">
        <f>'E.2 SFAG'!R49+'E.5 Contingency'!R49+'E.6 ECF'!R48</f>
        <v>25209129</v>
      </c>
      <c r="S49" s="70">
        <f>'E.2 SFAG'!S49+'E.5 Contingency'!S49+'E.6 ECF'!S48</f>
        <v>320004</v>
      </c>
      <c r="T49" s="70">
        <f>'E.2 SFAG'!T49+'E.5 Contingency'!T49+'E.6 ECF'!T48</f>
        <v>1506018</v>
      </c>
      <c r="U49" s="70">
        <f>'E.2 SFAG'!U49+'E.5 Contingency'!U49+'E.6 ECF'!U48</f>
        <v>23383107</v>
      </c>
      <c r="V49" s="70">
        <f>'E.2 SFAG'!V49+'E.5 Contingency'!V49+'E.6 ECF'!V48</f>
        <v>74733</v>
      </c>
      <c r="W49" s="70">
        <f>'E.2 SFAG'!W49+'E.5 Contingency'!W49+'E.6 ECF'!W48</f>
        <v>1261618</v>
      </c>
      <c r="X49" s="70">
        <f>'E.2 SFAG'!X49+'E.5 Contingency'!X49+'E.6 ECF'!X48</f>
        <v>280466</v>
      </c>
      <c r="Y49" s="70">
        <f>'E.2 SFAG'!Y49+'E.5 Contingency'!Y49+'E.6 ECF'!Y48</f>
        <v>981152</v>
      </c>
      <c r="Z49" s="70">
        <f>'E.2 SFAG'!Z49+'E.5 Contingency'!Z49+'E.6 ECF'!Z48</f>
        <v>581673</v>
      </c>
      <c r="AA49" s="70">
        <f>'E.2 SFAG'!AA49+'E.5 Contingency'!AA49+'E.6 ECF'!AA48</f>
        <v>0</v>
      </c>
      <c r="AB49" s="70">
        <f>'E.2 SFAG'!AB49+'E.5 Contingency'!AB49+'E.6 ECF'!AB48</f>
        <v>0</v>
      </c>
      <c r="AC49" s="70">
        <f>'E.2 SFAG'!AC49+'E.5 Contingency'!AC49+'E.6 ECF'!AC48</f>
        <v>1387452</v>
      </c>
      <c r="AD49" s="70">
        <f>'E.2 SFAG'!AD49+'E.5 Contingency'!AD49+'E.6 ECF'!AD48</f>
        <v>2955971</v>
      </c>
      <c r="AE49" s="70">
        <f>'E.2 SFAG'!AE49+'E.5 Contingency'!AE49+'E.6 ECF'!AE48</f>
        <v>4839697</v>
      </c>
      <c r="AF49" s="70">
        <f>'E.2 SFAG'!AF49+'E.5 Contingency'!AF49+'E.6 ECF'!AF48</f>
        <v>592339</v>
      </c>
      <c r="AG49" s="70">
        <f>'E.2 SFAG'!AG49+'E.5 Contingency'!AG49+'E.6 ECF'!AG48</f>
        <v>2217285</v>
      </c>
      <c r="AH49" s="70">
        <f>'E.2 SFAG'!AH49+'E.5 Contingency'!AH49+'E.6 ECF'!AH48</f>
        <v>1485375</v>
      </c>
      <c r="AI49" s="70">
        <f>'E.2 SFAG'!AI49+'E.5 Contingency'!AI49+'E.6 ECF'!AI48</f>
        <v>1180511</v>
      </c>
      <c r="AJ49" s="70">
        <f>'E.2 SFAG'!AJ49+'E.5 Contingency'!AJ49+'E.6 ECF'!AJ48</f>
        <v>0</v>
      </c>
      <c r="AK49" s="70">
        <f>'E.2 SFAG'!AK49+'E.5 Contingency'!AK49+'E.6 ECF'!AK48</f>
        <v>304864</v>
      </c>
      <c r="AL49" s="70">
        <f>'E.2 SFAG'!AL49+'E.5 Contingency'!AL49+'E.6 ECF'!AL48</f>
        <v>299290</v>
      </c>
      <c r="AM49" s="70">
        <f>'E.2 SFAG'!AM49+'E.5 Contingency'!AM49+'E.6 ECF'!AM48</f>
        <v>6635003</v>
      </c>
      <c r="AN49" s="70">
        <f>'E.2 SFAG'!AN49+'E.5 Contingency'!AN49+'E.6 ECF'!AN48</f>
        <v>5548741</v>
      </c>
      <c r="AO49" s="70">
        <f>'E.2 SFAG'!AO49+'E.5 Contingency'!AO49+'E.6 ECF'!AO48</f>
        <v>329056</v>
      </c>
      <c r="AP49" s="70">
        <f>'E.2 SFAG'!AP49+'E.5 Contingency'!AP49+'E.6 ECF'!AP48</f>
        <v>757206</v>
      </c>
      <c r="AQ49" s="70">
        <f>'E.2 SFAG'!AQ49+'E.5 Contingency'!AQ49+'E.6 ECF'!AQ48</f>
        <v>0</v>
      </c>
      <c r="AR49" s="70">
        <f>'E.2 SFAG'!AR49+'E.5 Contingency'!AR49+'E.6 ECF'!AR48</f>
        <v>65389885</v>
      </c>
      <c r="AS49" s="70">
        <f>'E.2 SFAG'!AS49+'E.5 Contingency'!AS49+'E.6 ECF'!AS48</f>
        <v>0</v>
      </c>
      <c r="AT49" s="70">
        <f>'E.2 SFAG'!AT49+'E.5 Contingency'!AT49+'E.6 ECF'!AT48</f>
        <v>108392969</v>
      </c>
      <c r="AU49" s="203"/>
      <c r="AV49" s="11"/>
    </row>
    <row r="50" spans="1:48" x14ac:dyDescent="0.25">
      <c r="A50" s="68" t="s">
        <v>46</v>
      </c>
      <c r="B50" s="70">
        <f>'E.2 SFAG'!B50+'E.5 Contingency'!B50+'E.6 ECF'!B49</f>
        <v>47353181</v>
      </c>
      <c r="C50" s="70">
        <f>'E.2 SFAG'!C50+'E.5 Contingency'!C50+'E.6 ECF'!C49</f>
        <v>9224074</v>
      </c>
      <c r="D50" s="70">
        <f>'E.2 SFAG'!D50+'E.5 Contingency'!D50+'E.6 ECF'!D49</f>
        <v>4735318</v>
      </c>
      <c r="E50" s="70">
        <f>'E.2 SFAG'!E50+'E.5 Contingency'!E50+'E.6 ECF'!E49</f>
        <v>33393789</v>
      </c>
      <c r="F50" s="70">
        <f>'E.2 SFAG'!F50+'E.5 Contingency'!F50+'E.6 ECF'!F49</f>
        <v>0</v>
      </c>
      <c r="G50" s="70">
        <f>'E.2 SFAG'!G50+'E.5 Contingency'!G50+'E.6 ECF'!G49</f>
        <v>1228375</v>
      </c>
      <c r="H50" s="70">
        <f>'E.2 SFAG'!H50+'E.5 Contingency'!H50+'E.6 ECF'!H49</f>
        <v>1228375</v>
      </c>
      <c r="I50" s="70">
        <f>'E.2 SFAG'!I50+'E.5 Contingency'!I50+'E.6 ECF'!I49</f>
        <v>0</v>
      </c>
      <c r="J50" s="70">
        <f>'E.2 SFAG'!J50+'E.5 Contingency'!J50+'E.6 ECF'!J49</f>
        <v>0</v>
      </c>
      <c r="K50" s="70">
        <f>'E.2 SFAG'!K50+'E.5 Contingency'!K50+'E.6 ECF'!K49</f>
        <v>0</v>
      </c>
      <c r="L50" s="70">
        <f>'E.2 SFAG'!L50+'E.5 Contingency'!L50+'E.6 ECF'!L49</f>
        <v>0</v>
      </c>
      <c r="M50" s="70">
        <f>'E.2 SFAG'!M50+'E.5 Contingency'!M50+'E.6 ECF'!M49</f>
        <v>0</v>
      </c>
      <c r="N50" s="70">
        <f>'E.2 SFAG'!N50+'E.5 Contingency'!N50+'E.6 ECF'!N49</f>
        <v>4549811</v>
      </c>
      <c r="O50" s="70">
        <f>'E.2 SFAG'!O50+'E.5 Contingency'!O50+'E.6 ECF'!O49</f>
        <v>4549811</v>
      </c>
      <c r="P50" s="70">
        <f>'E.2 SFAG'!P50+'E.5 Contingency'!P50+'E.6 ECF'!P49</f>
        <v>0</v>
      </c>
      <c r="Q50" s="70">
        <f>'E.2 SFAG'!Q50+'E.5 Contingency'!Q50+'E.6 ECF'!Q49</f>
        <v>0</v>
      </c>
      <c r="R50" s="70">
        <f>'E.2 SFAG'!R50+'E.5 Contingency'!R50+'E.6 ECF'!R49</f>
        <v>92901</v>
      </c>
      <c r="S50" s="70">
        <f>'E.2 SFAG'!S50+'E.5 Contingency'!S50+'E.6 ECF'!S49</f>
        <v>0</v>
      </c>
      <c r="T50" s="70">
        <f>'E.2 SFAG'!T50+'E.5 Contingency'!T50+'E.6 ECF'!T49</f>
        <v>0</v>
      </c>
      <c r="U50" s="70">
        <f>'E.2 SFAG'!U50+'E.5 Contingency'!U50+'E.6 ECF'!U49</f>
        <v>92901</v>
      </c>
      <c r="V50" s="70">
        <f>'E.2 SFAG'!V50+'E.5 Contingency'!V50+'E.6 ECF'!V49</f>
        <v>40466</v>
      </c>
      <c r="W50" s="70">
        <f>'E.2 SFAG'!W50+'E.5 Contingency'!W50+'E.6 ECF'!W49</f>
        <v>745863</v>
      </c>
      <c r="X50" s="70">
        <f>'E.2 SFAG'!X50+'E.5 Contingency'!X50+'E.6 ECF'!X49</f>
        <v>745863</v>
      </c>
      <c r="Y50" s="70">
        <f>'E.2 SFAG'!Y50+'E.5 Contingency'!Y50+'E.6 ECF'!Y49</f>
        <v>0</v>
      </c>
      <c r="Z50" s="70">
        <f>'E.2 SFAG'!Z50+'E.5 Contingency'!Z50+'E.6 ECF'!Z49</f>
        <v>0</v>
      </c>
      <c r="AA50" s="70">
        <f>'E.2 SFAG'!AA50+'E.5 Contingency'!AA50+'E.6 ECF'!AA49</f>
        <v>19733685</v>
      </c>
      <c r="AB50" s="70">
        <f>'E.2 SFAG'!AB50+'E.5 Contingency'!AB50+'E.6 ECF'!AB49</f>
        <v>0</v>
      </c>
      <c r="AC50" s="70">
        <f>'E.2 SFAG'!AC50+'E.5 Contingency'!AC50+'E.6 ECF'!AC49</f>
        <v>832362</v>
      </c>
      <c r="AD50" s="70">
        <f>'E.2 SFAG'!AD50+'E.5 Contingency'!AD50+'E.6 ECF'!AD49</f>
        <v>0</v>
      </c>
      <c r="AE50" s="70">
        <f>'E.2 SFAG'!AE50+'E.5 Contingency'!AE50+'E.6 ECF'!AE49</f>
        <v>0</v>
      </c>
      <c r="AF50" s="70">
        <f>'E.2 SFAG'!AF50+'E.5 Contingency'!AF50+'E.6 ECF'!AF49</f>
        <v>0</v>
      </c>
      <c r="AG50" s="70">
        <f>'E.2 SFAG'!AG50+'E.5 Contingency'!AG50+'E.6 ECF'!AG49</f>
        <v>0</v>
      </c>
      <c r="AH50" s="70">
        <f>'E.2 SFAG'!AH50+'E.5 Contingency'!AH50+'E.6 ECF'!AH49</f>
        <v>0</v>
      </c>
      <c r="AI50" s="70">
        <f>'E.2 SFAG'!AI50+'E.5 Contingency'!AI50+'E.6 ECF'!AI49</f>
        <v>0</v>
      </c>
      <c r="AJ50" s="70">
        <f>'E.2 SFAG'!AJ50+'E.5 Contingency'!AJ50+'E.6 ECF'!AJ49</f>
        <v>0</v>
      </c>
      <c r="AK50" s="70">
        <f>'E.2 SFAG'!AK50+'E.5 Contingency'!AK50+'E.6 ECF'!AK49</f>
        <v>0</v>
      </c>
      <c r="AL50" s="70">
        <f>'E.2 SFAG'!AL50+'E.5 Contingency'!AL50+'E.6 ECF'!AL49</f>
        <v>0</v>
      </c>
      <c r="AM50" s="70">
        <f>'E.2 SFAG'!AM50+'E.5 Contingency'!AM50+'E.6 ECF'!AM49</f>
        <v>6170326</v>
      </c>
      <c r="AN50" s="70">
        <f>'E.2 SFAG'!AN50+'E.5 Contingency'!AN50+'E.6 ECF'!AN49</f>
        <v>3115408</v>
      </c>
      <c r="AO50" s="70">
        <f>'E.2 SFAG'!AO50+'E.5 Contingency'!AO50+'E.6 ECF'!AO49</f>
        <v>2855282</v>
      </c>
      <c r="AP50" s="70">
        <f>'E.2 SFAG'!AP50+'E.5 Contingency'!AP50+'E.6 ECF'!AP49</f>
        <v>199636</v>
      </c>
      <c r="AQ50" s="70">
        <f>'E.2 SFAG'!AQ50+'E.5 Contingency'!AQ50+'E.6 ECF'!AQ49</f>
        <v>0</v>
      </c>
      <c r="AR50" s="70">
        <f>'E.2 SFAG'!AR50+'E.5 Contingency'!AR50+'E.6 ECF'!AR49</f>
        <v>33393789</v>
      </c>
      <c r="AS50" s="70">
        <f>'E.2 SFAG'!AS50+'E.5 Contingency'!AS50+'E.6 ECF'!AS49</f>
        <v>0</v>
      </c>
      <c r="AT50" s="70">
        <f>'E.2 SFAG'!AT50+'E.5 Contingency'!AT50+'E.6 ECF'!AT49</f>
        <v>0</v>
      </c>
      <c r="AU50" s="203"/>
      <c r="AV50" s="11"/>
    </row>
    <row r="51" spans="1:48" x14ac:dyDescent="0.25">
      <c r="A51" s="68" t="s">
        <v>47</v>
      </c>
      <c r="B51" s="70">
        <f>'E.2 SFAG'!B51+'E.5 Contingency'!B51+'E.6 ECF'!B50</f>
        <v>158285172</v>
      </c>
      <c r="C51" s="70">
        <f>'E.2 SFAG'!C51+'E.5 Contingency'!C51+'E.6 ECF'!C50</f>
        <v>16840686</v>
      </c>
      <c r="D51" s="70">
        <f>'E.2 SFAG'!D51+'E.5 Contingency'!D51+'E.6 ECF'!D50</f>
        <v>15825500</v>
      </c>
      <c r="E51" s="70">
        <f>'E.2 SFAG'!E51+'E.5 Contingency'!E51+'E.6 ECF'!E50</f>
        <v>125618986</v>
      </c>
      <c r="F51" s="70">
        <f>'E.2 SFAG'!F51+'E.5 Contingency'!F51+'E.6 ECF'!F50</f>
        <v>78193940</v>
      </c>
      <c r="G51" s="70">
        <f>'E.2 SFAG'!G51+'E.5 Contingency'!G51+'E.6 ECF'!G50</f>
        <v>33944727</v>
      </c>
      <c r="H51" s="70">
        <f>'E.2 SFAG'!H51+'E.5 Contingency'!H51+'E.6 ECF'!H50</f>
        <v>33944727</v>
      </c>
      <c r="I51" s="70">
        <f>'E.2 SFAG'!I51+'E.5 Contingency'!I51+'E.6 ECF'!I50</f>
        <v>0</v>
      </c>
      <c r="J51" s="70">
        <f>'E.2 SFAG'!J51+'E.5 Contingency'!J51+'E.6 ECF'!J50</f>
        <v>0</v>
      </c>
      <c r="K51" s="70">
        <f>'E.2 SFAG'!K51+'E.5 Contingency'!K51+'E.6 ECF'!K50</f>
        <v>0</v>
      </c>
      <c r="L51" s="70">
        <f>'E.2 SFAG'!L51+'E.5 Contingency'!L51+'E.6 ECF'!L50</f>
        <v>0</v>
      </c>
      <c r="M51" s="70">
        <f>'E.2 SFAG'!M51+'E.5 Contingency'!M51+'E.6 ECF'!M50</f>
        <v>0</v>
      </c>
      <c r="N51" s="70">
        <f>'E.2 SFAG'!N51+'E.5 Contingency'!N51+'E.6 ECF'!N50</f>
        <v>0</v>
      </c>
      <c r="O51" s="70">
        <f>'E.2 SFAG'!O51+'E.5 Contingency'!O51+'E.6 ECF'!O50</f>
        <v>0</v>
      </c>
      <c r="P51" s="70">
        <f>'E.2 SFAG'!P51+'E.5 Contingency'!P51+'E.6 ECF'!P50</f>
        <v>0</v>
      </c>
      <c r="Q51" s="70">
        <f>'E.2 SFAG'!Q51+'E.5 Contingency'!Q51+'E.6 ECF'!Q50</f>
        <v>0</v>
      </c>
      <c r="R51" s="70">
        <f>'E.2 SFAG'!R51+'E.5 Contingency'!R51+'E.6 ECF'!R50</f>
        <v>13305466</v>
      </c>
      <c r="S51" s="70">
        <f>'E.2 SFAG'!S51+'E.5 Contingency'!S51+'E.6 ECF'!S50</f>
        <v>24346</v>
      </c>
      <c r="T51" s="70">
        <f>'E.2 SFAG'!T51+'E.5 Contingency'!T51+'E.6 ECF'!T50</f>
        <v>156424</v>
      </c>
      <c r="U51" s="70">
        <f>'E.2 SFAG'!U51+'E.5 Contingency'!U51+'E.6 ECF'!U50</f>
        <v>13124696</v>
      </c>
      <c r="V51" s="70">
        <f>'E.2 SFAG'!V51+'E.5 Contingency'!V51+'E.6 ECF'!V50</f>
        <v>224479</v>
      </c>
      <c r="W51" s="70">
        <f>'E.2 SFAG'!W51+'E.5 Contingency'!W51+'E.6 ECF'!W50</f>
        <v>110580</v>
      </c>
      <c r="X51" s="70">
        <f>'E.2 SFAG'!X51+'E.5 Contingency'!X51+'E.6 ECF'!X50</f>
        <v>110580</v>
      </c>
      <c r="Y51" s="70">
        <f>'E.2 SFAG'!Y51+'E.5 Contingency'!Y51+'E.6 ECF'!Y50</f>
        <v>0</v>
      </c>
      <c r="Z51" s="70">
        <f>'E.2 SFAG'!Z51+'E.5 Contingency'!Z51+'E.6 ECF'!Z50</f>
        <v>0</v>
      </c>
      <c r="AA51" s="70">
        <f>'E.2 SFAG'!AA51+'E.5 Contingency'!AA51+'E.6 ECF'!AA50</f>
        <v>185725</v>
      </c>
      <c r="AB51" s="70">
        <f>'E.2 SFAG'!AB51+'E.5 Contingency'!AB51+'E.6 ECF'!AB50</f>
        <v>0</v>
      </c>
      <c r="AC51" s="70">
        <f>'E.2 SFAG'!AC51+'E.5 Contingency'!AC51+'E.6 ECF'!AC50</f>
        <v>3116283</v>
      </c>
      <c r="AD51" s="70">
        <f>'E.2 SFAG'!AD51+'E.5 Contingency'!AD51+'E.6 ECF'!AD50</f>
        <v>0</v>
      </c>
      <c r="AE51" s="70">
        <f>'E.2 SFAG'!AE51+'E.5 Contingency'!AE51+'E.6 ECF'!AE50</f>
        <v>0</v>
      </c>
      <c r="AF51" s="70">
        <f>'E.2 SFAG'!AF51+'E.5 Contingency'!AF51+'E.6 ECF'!AF50</f>
        <v>0</v>
      </c>
      <c r="AG51" s="70">
        <f>'E.2 SFAG'!AG51+'E.5 Contingency'!AG51+'E.6 ECF'!AG50</f>
        <v>35037484</v>
      </c>
      <c r="AH51" s="70">
        <f>'E.2 SFAG'!AH51+'E.5 Contingency'!AH51+'E.6 ECF'!AH50</f>
        <v>0</v>
      </c>
      <c r="AI51" s="70">
        <f>'E.2 SFAG'!AI51+'E.5 Contingency'!AI51+'E.6 ECF'!AI50</f>
        <v>0</v>
      </c>
      <c r="AJ51" s="70">
        <f>'E.2 SFAG'!AJ51+'E.5 Contingency'!AJ51+'E.6 ECF'!AJ50</f>
        <v>0</v>
      </c>
      <c r="AK51" s="70">
        <f>'E.2 SFAG'!AK51+'E.5 Contingency'!AK51+'E.6 ECF'!AK50</f>
        <v>0</v>
      </c>
      <c r="AL51" s="70">
        <f>'E.2 SFAG'!AL51+'E.5 Contingency'!AL51+'E.6 ECF'!AL50</f>
        <v>0</v>
      </c>
      <c r="AM51" s="70">
        <f>'E.2 SFAG'!AM51+'E.5 Contingency'!AM51+'E.6 ECF'!AM50</f>
        <v>8168656</v>
      </c>
      <c r="AN51" s="70">
        <f>'E.2 SFAG'!AN51+'E.5 Contingency'!AN51+'E.6 ECF'!AN50</f>
        <v>5292833</v>
      </c>
      <c r="AO51" s="70">
        <f>'E.2 SFAG'!AO51+'E.5 Contingency'!AO51+'E.6 ECF'!AO50</f>
        <v>0</v>
      </c>
      <c r="AP51" s="70">
        <f>'E.2 SFAG'!AP51+'E.5 Contingency'!AP51+'E.6 ECF'!AP50</f>
        <v>2875823</v>
      </c>
      <c r="AQ51" s="70">
        <f>'E.2 SFAG'!AQ51+'E.5 Contingency'!AQ51+'E.6 ECF'!AQ50</f>
        <v>6417902</v>
      </c>
      <c r="AR51" s="70">
        <f>'E.2 SFAG'!AR51+'E.5 Contingency'!AR51+'E.6 ECF'!AR50</f>
        <v>100511302</v>
      </c>
      <c r="AS51" s="70">
        <f>'E.2 SFAG'!AS51+'E.5 Contingency'!AS51+'E.6 ECF'!AS50</f>
        <v>444161</v>
      </c>
      <c r="AT51" s="70">
        <f>'E.2 SFAG'!AT51+'E.5 Contingency'!AT51+'E.6 ECF'!AT50</f>
        <v>102857463</v>
      </c>
      <c r="AU51" s="203"/>
      <c r="AV51" s="11"/>
    </row>
    <row r="52" spans="1:48" x14ac:dyDescent="0.25">
      <c r="A52" s="68" t="s">
        <v>48</v>
      </c>
      <c r="B52" s="70">
        <f>'E.2 SFAG'!B52+'E.5 Contingency'!B52+'E.6 ECF'!B51</f>
        <v>417821032</v>
      </c>
      <c r="C52" s="70">
        <f>'E.2 SFAG'!C52+'E.5 Contingency'!C52+'E.6 ECF'!C51</f>
        <v>108460335</v>
      </c>
      <c r="D52" s="70">
        <f>'E.2 SFAG'!D52+'E.5 Contingency'!D52+'E.6 ECF'!D51</f>
        <v>5675000</v>
      </c>
      <c r="E52" s="70">
        <f>'E.2 SFAG'!E52+'E.5 Contingency'!E52+'E.6 ECF'!E51</f>
        <v>266315782</v>
      </c>
      <c r="F52" s="70">
        <f>'E.2 SFAG'!F52+'E.5 Contingency'!F52+'E.6 ECF'!F51</f>
        <v>45853103</v>
      </c>
      <c r="G52" s="70">
        <f>'E.2 SFAG'!G52+'E.5 Contingency'!G52+'E.6 ECF'!G51</f>
        <v>139349304</v>
      </c>
      <c r="H52" s="70">
        <f>'E.2 SFAG'!H52+'E.5 Contingency'!H52+'E.6 ECF'!H51</f>
        <v>139349304</v>
      </c>
      <c r="I52" s="70">
        <f>'E.2 SFAG'!I52+'E.5 Contingency'!I52+'E.6 ECF'!I51</f>
        <v>0</v>
      </c>
      <c r="J52" s="70">
        <f>'E.2 SFAG'!J52+'E.5 Contingency'!J52+'E.6 ECF'!J51</f>
        <v>0</v>
      </c>
      <c r="K52" s="70">
        <f>'E.2 SFAG'!K52+'E.5 Contingency'!K52+'E.6 ECF'!K51</f>
        <v>0</v>
      </c>
      <c r="L52" s="70">
        <f>'E.2 SFAG'!L52+'E.5 Contingency'!L52+'E.6 ECF'!L51</f>
        <v>0</v>
      </c>
      <c r="M52" s="70">
        <f>'E.2 SFAG'!M52+'E.5 Contingency'!M52+'E.6 ECF'!M51</f>
        <v>0</v>
      </c>
      <c r="N52" s="70">
        <f>'E.2 SFAG'!N52+'E.5 Contingency'!N52+'E.6 ECF'!N51</f>
        <v>15292704</v>
      </c>
      <c r="O52" s="70">
        <f>'E.2 SFAG'!O52+'E.5 Contingency'!O52+'E.6 ECF'!O51</f>
        <v>0</v>
      </c>
      <c r="P52" s="70">
        <f>'E.2 SFAG'!P52+'E.5 Contingency'!P52+'E.6 ECF'!P51</f>
        <v>0</v>
      </c>
      <c r="Q52" s="70">
        <f>'E.2 SFAG'!Q52+'E.5 Contingency'!Q52+'E.6 ECF'!Q51</f>
        <v>15292704</v>
      </c>
      <c r="R52" s="70">
        <f>'E.2 SFAG'!R52+'E.5 Contingency'!R52+'E.6 ECF'!R51</f>
        <v>65256162</v>
      </c>
      <c r="S52" s="70">
        <f>'E.2 SFAG'!S52+'E.5 Contingency'!S52+'E.6 ECF'!S51</f>
        <v>12570913</v>
      </c>
      <c r="T52" s="70">
        <f>'E.2 SFAG'!T52+'E.5 Contingency'!T52+'E.6 ECF'!T51</f>
        <v>12695153</v>
      </c>
      <c r="U52" s="70">
        <f>'E.2 SFAG'!U52+'E.5 Contingency'!U52+'E.6 ECF'!U51</f>
        <v>39990096</v>
      </c>
      <c r="V52" s="70">
        <f>'E.2 SFAG'!V52+'E.5 Contingency'!V52+'E.6 ECF'!V51</f>
        <v>0</v>
      </c>
      <c r="W52" s="70">
        <f>'E.2 SFAG'!W52+'E.5 Contingency'!W52+'E.6 ECF'!W51</f>
        <v>36805814</v>
      </c>
      <c r="X52" s="70">
        <f>'E.2 SFAG'!X52+'E.5 Contingency'!X52+'E.6 ECF'!X51</f>
        <v>36805814</v>
      </c>
      <c r="Y52" s="70">
        <f>'E.2 SFAG'!Y52+'E.5 Contingency'!Y52+'E.6 ECF'!Y51</f>
        <v>0</v>
      </c>
      <c r="Z52" s="70">
        <f>'E.2 SFAG'!Z52+'E.5 Contingency'!Z52+'E.6 ECF'!Z51</f>
        <v>0</v>
      </c>
      <c r="AA52" s="70">
        <f>'E.2 SFAG'!AA52+'E.5 Contingency'!AA52+'E.6 ECF'!AA51</f>
        <v>0</v>
      </c>
      <c r="AB52" s="70">
        <f>'E.2 SFAG'!AB52+'E.5 Contingency'!AB52+'E.6 ECF'!AB51</f>
        <v>0</v>
      </c>
      <c r="AC52" s="70">
        <f>'E.2 SFAG'!AC52+'E.5 Contingency'!AC52+'E.6 ECF'!AC51</f>
        <v>300000</v>
      </c>
      <c r="AD52" s="70">
        <f>'E.2 SFAG'!AD52+'E.5 Contingency'!AD52+'E.6 ECF'!AD51</f>
        <v>3865304</v>
      </c>
      <c r="AE52" s="70">
        <f>'E.2 SFAG'!AE52+'E.5 Contingency'!AE52+'E.6 ECF'!AE51</f>
        <v>0</v>
      </c>
      <c r="AF52" s="70">
        <f>'E.2 SFAG'!AF52+'E.5 Contingency'!AF52+'E.6 ECF'!AF51</f>
        <v>0</v>
      </c>
      <c r="AG52" s="70">
        <f>'E.2 SFAG'!AG52+'E.5 Contingency'!AG52+'E.6 ECF'!AG51</f>
        <v>0</v>
      </c>
      <c r="AH52" s="70">
        <f>'E.2 SFAG'!AH52+'E.5 Contingency'!AH52+'E.6 ECF'!AH51</f>
        <v>0</v>
      </c>
      <c r="AI52" s="70">
        <f>'E.2 SFAG'!AI52+'E.5 Contingency'!AI52+'E.6 ECF'!AI51</f>
        <v>0</v>
      </c>
      <c r="AJ52" s="70">
        <f>'E.2 SFAG'!AJ52+'E.5 Contingency'!AJ52+'E.6 ECF'!AJ51</f>
        <v>0</v>
      </c>
      <c r="AK52" s="70">
        <f>'E.2 SFAG'!AK52+'E.5 Contingency'!AK52+'E.6 ECF'!AK51</f>
        <v>0</v>
      </c>
      <c r="AL52" s="70">
        <f>'E.2 SFAG'!AL52+'E.5 Contingency'!AL52+'E.6 ECF'!AL51</f>
        <v>0</v>
      </c>
      <c r="AM52" s="70">
        <f>'E.2 SFAG'!AM52+'E.5 Contingency'!AM52+'E.6 ECF'!AM51</f>
        <v>36878636</v>
      </c>
      <c r="AN52" s="70">
        <f>'E.2 SFAG'!AN52+'E.5 Contingency'!AN52+'E.6 ECF'!AN51</f>
        <v>32028361</v>
      </c>
      <c r="AO52" s="70">
        <f>'E.2 SFAG'!AO52+'E.5 Contingency'!AO52+'E.6 ECF'!AO51</f>
        <v>0</v>
      </c>
      <c r="AP52" s="70">
        <f>'E.2 SFAG'!AP52+'E.5 Contingency'!AP52+'E.6 ECF'!AP51</f>
        <v>4850275</v>
      </c>
      <c r="AQ52" s="70">
        <f>'E.2 SFAG'!AQ52+'E.5 Contingency'!AQ52+'E.6 ECF'!AQ51</f>
        <v>0</v>
      </c>
      <c r="AR52" s="70">
        <f>'E.2 SFAG'!AR52+'E.5 Contingency'!AR52+'E.6 ECF'!AR51</f>
        <v>297747924</v>
      </c>
      <c r="AS52" s="70">
        <f>'E.2 SFAG'!AS52+'E.5 Contingency'!AS52+'E.6 ECF'!AS51</f>
        <v>0</v>
      </c>
      <c r="AT52" s="70">
        <f>'E.2 SFAG'!AT52+'E.5 Contingency'!AT52+'E.6 ECF'!AT51</f>
        <v>51790876</v>
      </c>
      <c r="AU52" s="203"/>
      <c r="AV52" s="11"/>
    </row>
    <row r="53" spans="1:48" x14ac:dyDescent="0.25">
      <c r="A53" s="68" t="s">
        <v>49</v>
      </c>
      <c r="B53" s="70">
        <f>'E.2 SFAG'!B53+'E.5 Contingency'!B53+'E.6 ECF'!B52</f>
        <v>110176310</v>
      </c>
      <c r="C53" s="70">
        <f>'E.2 SFAG'!C53+'E.5 Contingency'!C53+'E.6 ECF'!C52</f>
        <v>0</v>
      </c>
      <c r="D53" s="70">
        <f>'E.2 SFAG'!D53+'E.5 Contingency'!D53+'E.6 ECF'!D52</f>
        <v>11017631</v>
      </c>
      <c r="E53" s="70">
        <f>'E.2 SFAG'!E53+'E.5 Contingency'!E53+'E.6 ECF'!E52</f>
        <v>99158679</v>
      </c>
      <c r="F53" s="70">
        <f>'E.2 SFAG'!F53+'E.5 Contingency'!F53+'E.6 ECF'!F52</f>
        <v>22354188</v>
      </c>
      <c r="G53" s="70">
        <f>'E.2 SFAG'!G53+'E.5 Contingency'!G53+'E.6 ECF'!G52</f>
        <v>1434647</v>
      </c>
      <c r="H53" s="70">
        <f>'E.2 SFAG'!H53+'E.5 Contingency'!H53+'E.6 ECF'!H52</f>
        <v>1434647</v>
      </c>
      <c r="I53" s="70">
        <f>'E.2 SFAG'!I53+'E.5 Contingency'!I53+'E.6 ECF'!I52</f>
        <v>0</v>
      </c>
      <c r="J53" s="70">
        <f>'E.2 SFAG'!J53+'E.5 Contingency'!J53+'E.6 ECF'!J52</f>
        <v>18991756</v>
      </c>
      <c r="K53" s="70">
        <f>'E.2 SFAG'!K53+'E.5 Contingency'!K53+'E.6 ECF'!K52</f>
        <v>17556957</v>
      </c>
      <c r="L53" s="70">
        <f>'E.2 SFAG'!L53+'E.5 Contingency'!L53+'E.6 ECF'!L52</f>
        <v>0</v>
      </c>
      <c r="M53" s="70">
        <f>'E.2 SFAG'!M53+'E.5 Contingency'!M53+'E.6 ECF'!M52</f>
        <v>1434799</v>
      </c>
      <c r="N53" s="70">
        <f>'E.2 SFAG'!N53+'E.5 Contingency'!N53+'E.6 ECF'!N52</f>
        <v>0</v>
      </c>
      <c r="O53" s="70">
        <f>'E.2 SFAG'!O53+'E.5 Contingency'!O53+'E.6 ECF'!O52</f>
        <v>0</v>
      </c>
      <c r="P53" s="70">
        <f>'E.2 SFAG'!P53+'E.5 Contingency'!P53+'E.6 ECF'!P52</f>
        <v>0</v>
      </c>
      <c r="Q53" s="70">
        <f>'E.2 SFAG'!Q53+'E.5 Contingency'!Q53+'E.6 ECF'!Q52</f>
        <v>0</v>
      </c>
      <c r="R53" s="70">
        <f>'E.2 SFAG'!R53+'E.5 Contingency'!R53+'E.6 ECF'!R52</f>
        <v>422435</v>
      </c>
      <c r="S53" s="70">
        <f>'E.2 SFAG'!S53+'E.5 Contingency'!S53+'E.6 ECF'!S52</f>
        <v>0</v>
      </c>
      <c r="T53" s="70">
        <f>'E.2 SFAG'!T53+'E.5 Contingency'!T53+'E.6 ECF'!T52</f>
        <v>0</v>
      </c>
      <c r="U53" s="70">
        <f>'E.2 SFAG'!U53+'E.5 Contingency'!U53+'E.6 ECF'!U52</f>
        <v>422435</v>
      </c>
      <c r="V53" s="70">
        <f>'E.2 SFAG'!V53+'E.5 Contingency'!V53+'E.6 ECF'!V52</f>
        <v>11906681</v>
      </c>
      <c r="W53" s="70">
        <f>'E.2 SFAG'!W53+'E.5 Contingency'!W53+'E.6 ECF'!W52</f>
        <v>10109935</v>
      </c>
      <c r="X53" s="70">
        <f>'E.2 SFAG'!X53+'E.5 Contingency'!X53+'E.6 ECF'!X52</f>
        <v>10109935</v>
      </c>
      <c r="Y53" s="70">
        <f>'E.2 SFAG'!Y53+'E.5 Contingency'!Y53+'E.6 ECF'!Y52</f>
        <v>0</v>
      </c>
      <c r="Z53" s="70">
        <f>'E.2 SFAG'!Z53+'E.5 Contingency'!Z53+'E.6 ECF'!Z52</f>
        <v>0</v>
      </c>
      <c r="AA53" s="70">
        <f>'E.2 SFAG'!AA53+'E.5 Contingency'!AA53+'E.6 ECF'!AA52</f>
        <v>0</v>
      </c>
      <c r="AB53" s="70">
        <f>'E.2 SFAG'!AB53+'E.5 Contingency'!AB53+'E.6 ECF'!AB52</f>
        <v>0</v>
      </c>
      <c r="AC53" s="70">
        <f>'E.2 SFAG'!AC53+'E.5 Contingency'!AC53+'E.6 ECF'!AC52</f>
        <v>13686723</v>
      </c>
      <c r="AD53" s="70">
        <f>'E.2 SFAG'!AD53+'E.5 Contingency'!AD53+'E.6 ECF'!AD52</f>
        <v>1558121</v>
      </c>
      <c r="AE53" s="70">
        <f>'E.2 SFAG'!AE53+'E.5 Contingency'!AE53+'E.6 ECF'!AE52</f>
        <v>0</v>
      </c>
      <c r="AF53" s="70">
        <f>'E.2 SFAG'!AF53+'E.5 Contingency'!AF53+'E.6 ECF'!AF52</f>
        <v>0</v>
      </c>
      <c r="AG53" s="70">
        <f>'E.2 SFAG'!AG53+'E.5 Contingency'!AG53+'E.6 ECF'!AG52</f>
        <v>0</v>
      </c>
      <c r="AH53" s="70">
        <f>'E.2 SFAG'!AH53+'E.5 Contingency'!AH53+'E.6 ECF'!AH52</f>
        <v>0</v>
      </c>
      <c r="AI53" s="70">
        <f>'E.2 SFAG'!AI53+'E.5 Contingency'!AI53+'E.6 ECF'!AI52</f>
        <v>0</v>
      </c>
      <c r="AJ53" s="70">
        <f>'E.2 SFAG'!AJ53+'E.5 Contingency'!AJ53+'E.6 ECF'!AJ52</f>
        <v>0</v>
      </c>
      <c r="AK53" s="70">
        <f>'E.2 SFAG'!AK53+'E.5 Contingency'!AK53+'E.6 ECF'!AK52</f>
        <v>0</v>
      </c>
      <c r="AL53" s="70">
        <f>'E.2 SFAG'!AL53+'E.5 Contingency'!AL53+'E.6 ECF'!AL52</f>
        <v>0</v>
      </c>
      <c r="AM53" s="70">
        <f>'E.2 SFAG'!AM53+'E.5 Contingency'!AM53+'E.6 ECF'!AM52</f>
        <v>10857571</v>
      </c>
      <c r="AN53" s="70">
        <f>'E.2 SFAG'!AN53+'E.5 Contingency'!AN53+'E.6 ECF'!AN52</f>
        <v>8426278</v>
      </c>
      <c r="AO53" s="70">
        <f>'E.2 SFAG'!AO53+'E.5 Contingency'!AO53+'E.6 ECF'!AO52</f>
        <v>0</v>
      </c>
      <c r="AP53" s="70">
        <f>'E.2 SFAG'!AP53+'E.5 Contingency'!AP53+'E.6 ECF'!AP52</f>
        <v>2431293</v>
      </c>
      <c r="AQ53" s="70">
        <f>'E.2 SFAG'!AQ53+'E.5 Contingency'!AQ53+'E.6 ECF'!AQ52</f>
        <v>0</v>
      </c>
      <c r="AR53" s="70">
        <f>'E.2 SFAG'!AR53+'E.5 Contingency'!AR53+'E.6 ECF'!AR52</f>
        <v>68967869</v>
      </c>
      <c r="AS53" s="70">
        <f>'E.2 SFAG'!AS53+'E.5 Contingency'!AS53+'E.6 ECF'!AS52</f>
        <v>0</v>
      </c>
      <c r="AT53" s="70">
        <f>'E.2 SFAG'!AT53+'E.5 Contingency'!AT53+'E.6 ECF'!AT52</f>
        <v>52544998</v>
      </c>
      <c r="AU53" s="203"/>
      <c r="AV53" s="11"/>
    </row>
    <row r="54" spans="1:48" x14ac:dyDescent="0.25">
      <c r="A54" s="68" t="s">
        <v>50</v>
      </c>
      <c r="B54" s="70">
        <f>'E.2 SFAG'!B54+'E.5 Contingency'!B54+'E.6 ECF'!B53</f>
        <v>344723360</v>
      </c>
      <c r="C54" s="70">
        <f>'E.2 SFAG'!C54+'E.5 Contingency'!C54+'E.6 ECF'!C53</f>
        <v>61833144</v>
      </c>
      <c r="D54" s="70">
        <f>'E.2 SFAG'!D54+'E.5 Contingency'!D54+'E.6 ECF'!D53</f>
        <v>15443200</v>
      </c>
      <c r="E54" s="70">
        <f>'E.2 SFAG'!E54+'E.5 Contingency'!E54+'E.6 ECF'!E53</f>
        <v>236619658</v>
      </c>
      <c r="F54" s="70">
        <f>'E.2 SFAG'!F54+'E.5 Contingency'!F54+'E.6 ECF'!F53</f>
        <v>83417313</v>
      </c>
      <c r="G54" s="70">
        <f>'E.2 SFAG'!G54+'E.5 Contingency'!G54+'E.6 ECF'!G53</f>
        <v>8151738</v>
      </c>
      <c r="H54" s="70">
        <f>'E.2 SFAG'!H54+'E.5 Contingency'!H54+'E.6 ECF'!H53</f>
        <v>8151738</v>
      </c>
      <c r="I54" s="70">
        <f>'E.2 SFAG'!I54+'E.5 Contingency'!I54+'E.6 ECF'!I53</f>
        <v>0</v>
      </c>
      <c r="J54" s="70">
        <f>'E.2 SFAG'!J54+'E.5 Contingency'!J54+'E.6 ECF'!J53</f>
        <v>0</v>
      </c>
      <c r="K54" s="70">
        <f>'E.2 SFAG'!K54+'E.5 Contingency'!K54+'E.6 ECF'!K53</f>
        <v>0</v>
      </c>
      <c r="L54" s="70">
        <f>'E.2 SFAG'!L54+'E.5 Contingency'!L54+'E.6 ECF'!L53</f>
        <v>0</v>
      </c>
      <c r="M54" s="70">
        <f>'E.2 SFAG'!M54+'E.5 Contingency'!M54+'E.6 ECF'!M53</f>
        <v>0</v>
      </c>
      <c r="N54" s="70">
        <f>'E.2 SFAG'!N54+'E.5 Contingency'!N54+'E.6 ECF'!N53</f>
        <v>0</v>
      </c>
      <c r="O54" s="70">
        <f>'E.2 SFAG'!O54+'E.5 Contingency'!O54+'E.6 ECF'!O53</f>
        <v>0</v>
      </c>
      <c r="P54" s="70">
        <f>'E.2 SFAG'!P54+'E.5 Contingency'!P54+'E.6 ECF'!P53</f>
        <v>0</v>
      </c>
      <c r="Q54" s="70">
        <f>'E.2 SFAG'!Q54+'E.5 Contingency'!Q54+'E.6 ECF'!Q53</f>
        <v>0</v>
      </c>
      <c r="R54" s="70">
        <f>'E.2 SFAG'!R54+'E.5 Contingency'!R54+'E.6 ECF'!R53</f>
        <v>1609883</v>
      </c>
      <c r="S54" s="70">
        <f>'E.2 SFAG'!S54+'E.5 Contingency'!S54+'E.6 ECF'!S53</f>
        <v>0</v>
      </c>
      <c r="T54" s="70">
        <f>'E.2 SFAG'!T54+'E.5 Contingency'!T54+'E.6 ECF'!T53</f>
        <v>169294</v>
      </c>
      <c r="U54" s="70">
        <f>'E.2 SFAG'!U54+'E.5 Contingency'!U54+'E.6 ECF'!U53</f>
        <v>1440589</v>
      </c>
      <c r="V54" s="70">
        <f>'E.2 SFAG'!V54+'E.5 Contingency'!V54+'E.6 ECF'!V53</f>
        <v>60606</v>
      </c>
      <c r="W54" s="70">
        <f>'E.2 SFAG'!W54+'E.5 Contingency'!W54+'E.6 ECF'!W53</f>
        <v>117213579</v>
      </c>
      <c r="X54" s="70">
        <f>'E.2 SFAG'!X54+'E.5 Contingency'!X54+'E.6 ECF'!X53</f>
        <v>117213579</v>
      </c>
      <c r="Y54" s="70">
        <f>'E.2 SFAG'!Y54+'E.5 Contingency'!Y54+'E.6 ECF'!Y53</f>
        <v>0</v>
      </c>
      <c r="Z54" s="70">
        <f>'E.2 SFAG'!Z54+'E.5 Contingency'!Z54+'E.6 ECF'!Z53</f>
        <v>0</v>
      </c>
      <c r="AA54" s="70">
        <f>'E.2 SFAG'!AA54+'E.5 Contingency'!AA54+'E.6 ECF'!AA53</f>
        <v>67600000</v>
      </c>
      <c r="AB54" s="70">
        <f>'E.2 SFAG'!AB54+'E.5 Contingency'!AB54+'E.6 ECF'!AB53</f>
        <v>0</v>
      </c>
      <c r="AC54" s="70">
        <f>'E.2 SFAG'!AC54+'E.5 Contingency'!AC54+'E.6 ECF'!AC53</f>
        <v>600000</v>
      </c>
      <c r="AD54" s="70">
        <f>'E.2 SFAG'!AD54+'E.5 Contingency'!AD54+'E.6 ECF'!AD53</f>
        <v>391945</v>
      </c>
      <c r="AE54" s="70">
        <f>'E.2 SFAG'!AE54+'E.5 Contingency'!AE54+'E.6 ECF'!AE53</f>
        <v>724462</v>
      </c>
      <c r="AF54" s="70">
        <f>'E.2 SFAG'!AF54+'E.5 Contingency'!AF54+'E.6 ECF'!AF53</f>
        <v>0</v>
      </c>
      <c r="AG54" s="70">
        <f>'E.2 SFAG'!AG54+'E.5 Contingency'!AG54+'E.6 ECF'!AG53</f>
        <v>0</v>
      </c>
      <c r="AH54" s="70">
        <f>'E.2 SFAG'!AH54+'E.5 Contingency'!AH54+'E.6 ECF'!AH53</f>
        <v>901231</v>
      </c>
      <c r="AI54" s="70">
        <f>'E.2 SFAG'!AI54+'E.5 Contingency'!AI54+'E.6 ECF'!AI53</f>
        <v>901231</v>
      </c>
      <c r="AJ54" s="70">
        <f>'E.2 SFAG'!AJ54+'E.5 Contingency'!AJ54+'E.6 ECF'!AJ53</f>
        <v>0</v>
      </c>
      <c r="AK54" s="70">
        <f>'E.2 SFAG'!AK54+'E.5 Contingency'!AK54+'E.6 ECF'!AK53</f>
        <v>0</v>
      </c>
      <c r="AL54" s="70">
        <f>'E.2 SFAG'!AL54+'E.5 Contingency'!AL54+'E.6 ECF'!AL53</f>
        <v>0</v>
      </c>
      <c r="AM54" s="70">
        <f>'E.2 SFAG'!AM54+'E.5 Contingency'!AM54+'E.6 ECF'!AM53</f>
        <v>14865792</v>
      </c>
      <c r="AN54" s="70">
        <f>'E.2 SFAG'!AN54+'E.5 Contingency'!AN54+'E.6 ECF'!AN53</f>
        <v>10031545</v>
      </c>
      <c r="AO54" s="70">
        <f>'E.2 SFAG'!AO54+'E.5 Contingency'!AO54+'E.6 ECF'!AO53</f>
        <v>776319</v>
      </c>
      <c r="AP54" s="70">
        <f>'E.2 SFAG'!AP54+'E.5 Contingency'!AP54+'E.6 ECF'!AP53</f>
        <v>4057928</v>
      </c>
      <c r="AQ54" s="70">
        <f>'E.2 SFAG'!AQ54+'E.5 Contingency'!AQ54+'E.6 ECF'!AQ53</f>
        <v>447243</v>
      </c>
      <c r="AR54" s="70">
        <f>'E.2 SFAG'!AR54+'E.5 Contingency'!AR54+'E.6 ECF'!AR53</f>
        <v>212566479</v>
      </c>
      <c r="AS54" s="70">
        <f>'E.2 SFAG'!AS54+'E.5 Contingency'!AS54+'E.6 ECF'!AS53</f>
        <v>0</v>
      </c>
      <c r="AT54" s="70">
        <f>'E.2 SFAG'!AT54+'E.5 Contingency'!AT54+'E.6 ECF'!AT53</f>
        <v>138297850</v>
      </c>
      <c r="AU54" s="203"/>
      <c r="AV54" s="11"/>
    </row>
    <row r="55" spans="1:48" x14ac:dyDescent="0.25">
      <c r="A55" s="68" t="s">
        <v>51</v>
      </c>
      <c r="B55" s="70">
        <f>'E.2 SFAG'!B55+'E.5 Contingency'!B55+'E.6 ECF'!B54</f>
        <v>18500530</v>
      </c>
      <c r="C55" s="70">
        <f>'E.2 SFAG'!C55+'E.5 Contingency'!C55+'E.6 ECF'!C54</f>
        <v>0</v>
      </c>
      <c r="D55" s="70">
        <f>'E.2 SFAG'!D55+'E.5 Contingency'!D55+'E.6 ECF'!D54</f>
        <v>0</v>
      </c>
      <c r="E55" s="70">
        <f>'E.2 SFAG'!E55+'E.5 Contingency'!E55+'E.6 ECF'!E54</f>
        <v>18500530</v>
      </c>
      <c r="F55" s="70">
        <f>'E.2 SFAG'!F55+'E.5 Contingency'!F55+'E.6 ECF'!F54</f>
        <v>28748714</v>
      </c>
      <c r="G55" s="70">
        <f>'E.2 SFAG'!G55+'E.5 Contingency'!G55+'E.6 ECF'!G54</f>
        <v>788155</v>
      </c>
      <c r="H55" s="70">
        <f>'E.2 SFAG'!H55+'E.5 Contingency'!H55+'E.6 ECF'!H54</f>
        <v>788155</v>
      </c>
      <c r="I55" s="70">
        <f>'E.2 SFAG'!I55+'E.5 Contingency'!I55+'E.6 ECF'!I54</f>
        <v>0</v>
      </c>
      <c r="J55" s="70">
        <f>'E.2 SFAG'!J55+'E.5 Contingency'!J55+'E.6 ECF'!J54</f>
        <v>0</v>
      </c>
      <c r="K55" s="70">
        <f>'E.2 SFAG'!K55+'E.5 Contingency'!K55+'E.6 ECF'!K54</f>
        <v>0</v>
      </c>
      <c r="L55" s="70">
        <f>'E.2 SFAG'!L55+'E.5 Contingency'!L55+'E.6 ECF'!L54</f>
        <v>0</v>
      </c>
      <c r="M55" s="70">
        <f>'E.2 SFAG'!M55+'E.5 Contingency'!M55+'E.6 ECF'!M54</f>
        <v>0</v>
      </c>
      <c r="N55" s="70">
        <f>'E.2 SFAG'!N55+'E.5 Contingency'!N55+'E.6 ECF'!N54</f>
        <v>0</v>
      </c>
      <c r="O55" s="70">
        <f>'E.2 SFAG'!O55+'E.5 Contingency'!O55+'E.6 ECF'!O54</f>
        <v>0</v>
      </c>
      <c r="P55" s="70">
        <f>'E.2 SFAG'!P55+'E.5 Contingency'!P55+'E.6 ECF'!P54</f>
        <v>0</v>
      </c>
      <c r="Q55" s="70">
        <f>'E.2 SFAG'!Q55+'E.5 Contingency'!Q55+'E.6 ECF'!Q54</f>
        <v>0</v>
      </c>
      <c r="R55" s="70">
        <f>'E.2 SFAG'!R55+'E.5 Contingency'!R55+'E.6 ECF'!R54</f>
        <v>2521359</v>
      </c>
      <c r="S55" s="70">
        <f>'E.2 SFAG'!S55+'E.5 Contingency'!S55+'E.6 ECF'!S54</f>
        <v>0</v>
      </c>
      <c r="T55" s="70">
        <f>'E.2 SFAG'!T55+'E.5 Contingency'!T55+'E.6 ECF'!T54</f>
        <v>2521354</v>
      </c>
      <c r="U55" s="70">
        <f>'E.2 SFAG'!U55+'E.5 Contingency'!U55+'E.6 ECF'!U54</f>
        <v>5</v>
      </c>
      <c r="V55" s="70">
        <f>'E.2 SFAG'!V55+'E.5 Contingency'!V55+'E.6 ECF'!V54</f>
        <v>0</v>
      </c>
      <c r="W55" s="70">
        <f>'E.2 SFAG'!W55+'E.5 Contingency'!W55+'E.6 ECF'!W54</f>
        <v>2668078</v>
      </c>
      <c r="X55" s="70">
        <f>'E.2 SFAG'!X55+'E.5 Contingency'!X55+'E.6 ECF'!X54</f>
        <v>0</v>
      </c>
      <c r="Y55" s="70">
        <f>'E.2 SFAG'!Y55+'E.5 Contingency'!Y55+'E.6 ECF'!Y54</f>
        <v>2668078</v>
      </c>
      <c r="Z55" s="70">
        <f>'E.2 SFAG'!Z55+'E.5 Contingency'!Z55+'E.6 ECF'!Z54</f>
        <v>0</v>
      </c>
      <c r="AA55" s="70">
        <f>'E.2 SFAG'!AA55+'E.5 Contingency'!AA55+'E.6 ECF'!AA54</f>
        <v>0</v>
      </c>
      <c r="AB55" s="70">
        <f>'E.2 SFAG'!AB55+'E.5 Contingency'!AB55+'E.6 ECF'!AB54</f>
        <v>0</v>
      </c>
      <c r="AC55" s="70">
        <f>'E.2 SFAG'!AC55+'E.5 Contingency'!AC55+'E.6 ECF'!AC54</f>
        <v>1651558</v>
      </c>
      <c r="AD55" s="70">
        <f>'E.2 SFAG'!AD55+'E.5 Contingency'!AD55+'E.6 ECF'!AD54</f>
        <v>878314</v>
      </c>
      <c r="AE55" s="70">
        <f>'E.2 SFAG'!AE55+'E.5 Contingency'!AE55+'E.6 ECF'!AE54</f>
        <v>0</v>
      </c>
      <c r="AF55" s="70">
        <f>'E.2 SFAG'!AF55+'E.5 Contingency'!AF55+'E.6 ECF'!AF54</f>
        <v>0</v>
      </c>
      <c r="AG55" s="70">
        <f>'E.2 SFAG'!AG55+'E.5 Contingency'!AG55+'E.6 ECF'!AG54</f>
        <v>0</v>
      </c>
      <c r="AH55" s="70">
        <f>'E.2 SFAG'!AH55+'E.5 Contingency'!AH55+'E.6 ECF'!AH54</f>
        <v>0</v>
      </c>
      <c r="AI55" s="70">
        <f>'E.2 SFAG'!AI55+'E.5 Contingency'!AI55+'E.6 ECF'!AI54</f>
        <v>0</v>
      </c>
      <c r="AJ55" s="70">
        <f>'E.2 SFAG'!AJ55+'E.5 Contingency'!AJ55+'E.6 ECF'!AJ54</f>
        <v>0</v>
      </c>
      <c r="AK55" s="70">
        <f>'E.2 SFAG'!AK55+'E.5 Contingency'!AK55+'E.6 ECF'!AK54</f>
        <v>0</v>
      </c>
      <c r="AL55" s="70">
        <f>'E.2 SFAG'!AL55+'E.5 Contingency'!AL55+'E.6 ECF'!AL54</f>
        <v>1070782</v>
      </c>
      <c r="AM55" s="70">
        <f>'E.2 SFAG'!AM55+'E.5 Contingency'!AM55+'E.6 ECF'!AM54</f>
        <v>12682363</v>
      </c>
      <c r="AN55" s="70">
        <f>'E.2 SFAG'!AN55+'E.5 Contingency'!AN55+'E.6 ECF'!AN54</f>
        <v>6743493</v>
      </c>
      <c r="AO55" s="70">
        <f>'E.2 SFAG'!AO55+'E.5 Contingency'!AO55+'E.6 ECF'!AO54</f>
        <v>0</v>
      </c>
      <c r="AP55" s="70">
        <f>'E.2 SFAG'!AP55+'E.5 Contingency'!AP55+'E.6 ECF'!AP54</f>
        <v>5938870</v>
      </c>
      <c r="AQ55" s="70">
        <f>'E.2 SFAG'!AQ55+'E.5 Contingency'!AQ55+'E.6 ECF'!AQ54</f>
        <v>1036513</v>
      </c>
      <c r="AR55" s="70">
        <f>'E.2 SFAG'!AR55+'E.5 Contingency'!AR55+'E.6 ECF'!AR54</f>
        <v>23297122</v>
      </c>
      <c r="AS55" s="70">
        <f>'E.2 SFAG'!AS55+'E.5 Contingency'!AS55+'E.6 ECF'!AS54</f>
        <v>992988</v>
      </c>
      <c r="AT55" s="70">
        <f>'E.2 SFAG'!AT55+'E.5 Contingency'!AT55+'E.6 ECF'!AT54</f>
        <v>22959134</v>
      </c>
      <c r="AU55" s="203"/>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5" fitToWidth="0" fitToHeight="0" orientation="landscape" r:id="rId1"/>
  <headerFooter differentFirst="1">
    <oddHeader>&amp;L&amp;"Arial,Regular"&amp;12C.1.: Federal TANF Expenditures in FY 2016</oddHeader>
    <oddFooter>&amp;CPage &amp;P of &amp;N</oddFooter>
    <firstFooter>&amp;CPage &amp;P of &amp;N</firstFooter>
  </headerFooter>
  <colBreaks count="3" manualBreakCount="3">
    <brk id="13" max="1048575" man="1"/>
    <brk id="25" max="54"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8"/>
    <pageSetUpPr fitToPage="1"/>
  </sheetPr>
  <dimension ref="A1:AZ67"/>
  <sheetViews>
    <sheetView zoomScaleNormal="100" workbookViewId="0">
      <pane xSplit="6" ySplit="3" topLeftCell="G6" activePane="bottomRight" state="frozenSplit"/>
      <selection activeCell="A4" sqref="A4"/>
      <selection pane="topRight" activeCell="A4" sqref="A4"/>
      <selection pane="bottomLeft" activeCell="A4" sqref="A4"/>
      <selection pane="bottomRight" activeCell="H12" sqref="H12"/>
    </sheetView>
  </sheetViews>
  <sheetFormatPr defaultColWidth="8.85546875" defaultRowHeight="15" x14ac:dyDescent="0.25"/>
  <cols>
    <col min="1" max="1" width="26.28515625" customWidth="1"/>
    <col min="2" max="2" width="15.7109375" style="11" hidden="1" customWidth="1"/>
    <col min="3" max="6" width="15.7109375" hidden="1" customWidth="1"/>
    <col min="7" max="7" width="15.7109375" customWidth="1"/>
    <col min="8" max="8" width="20.28515625" customWidth="1"/>
    <col min="9" max="9" width="19.28515625" customWidth="1"/>
    <col min="10" max="17" width="15.7109375" hidden="1" customWidth="1"/>
    <col min="18" max="43" width="15.7109375" customWidth="1"/>
    <col min="44" max="44" width="18.28515625" customWidth="1"/>
  </cols>
  <sheetData>
    <row r="1" spans="1:52" ht="15" customHeight="1" x14ac:dyDescent="0.25">
      <c r="B1" s="100"/>
      <c r="C1" s="101"/>
      <c r="D1" s="102"/>
      <c r="G1" s="182" t="s">
        <v>344</v>
      </c>
    </row>
    <row r="2" spans="1:52" s="11" customFormat="1" x14ac:dyDescent="0.25">
      <c r="A2" s="142"/>
      <c r="B2" s="100"/>
      <c r="C2" s="101"/>
      <c r="D2" s="102"/>
      <c r="G2" s="277" t="s">
        <v>200</v>
      </c>
      <c r="H2" s="277"/>
      <c r="I2" s="277"/>
      <c r="J2" s="278" t="s">
        <v>201</v>
      </c>
      <c r="K2" s="279"/>
      <c r="L2" s="279"/>
      <c r="M2" s="280"/>
      <c r="N2" s="278" t="s">
        <v>202</v>
      </c>
      <c r="O2" s="279"/>
      <c r="P2" s="279"/>
      <c r="Q2" s="280"/>
      <c r="R2" s="277" t="s">
        <v>203</v>
      </c>
      <c r="S2" s="277"/>
      <c r="T2" s="277"/>
      <c r="U2" s="277"/>
      <c r="W2" s="277" t="s">
        <v>205</v>
      </c>
      <c r="X2" s="277"/>
      <c r="Y2" s="277"/>
      <c r="AH2" s="277" t="s">
        <v>214</v>
      </c>
      <c r="AI2" s="277"/>
      <c r="AJ2" s="277"/>
      <c r="AK2" s="277"/>
      <c r="AM2" s="277" t="s">
        <v>216</v>
      </c>
      <c r="AN2" s="277"/>
      <c r="AO2" s="277"/>
      <c r="AP2" s="277"/>
    </row>
    <row r="3" spans="1:52" s="1" customFormat="1" ht="48.75" x14ac:dyDescent="0.2">
      <c r="A3" s="73" t="s">
        <v>0</v>
      </c>
      <c r="B3" s="73" t="s">
        <v>196</v>
      </c>
      <c r="C3" s="73" t="s">
        <v>197</v>
      </c>
      <c r="D3" s="73" t="s">
        <v>246</v>
      </c>
      <c r="E3" s="73" t="s">
        <v>198</v>
      </c>
      <c r="F3" s="73" t="s">
        <v>199</v>
      </c>
      <c r="G3" s="73" t="s">
        <v>240</v>
      </c>
      <c r="H3" s="112" t="s">
        <v>221</v>
      </c>
      <c r="I3" s="112" t="s">
        <v>222</v>
      </c>
      <c r="J3" s="73" t="s">
        <v>240</v>
      </c>
      <c r="K3" s="112" t="s">
        <v>223</v>
      </c>
      <c r="L3" s="112" t="s">
        <v>224</v>
      </c>
      <c r="M3" s="112" t="s">
        <v>225</v>
      </c>
      <c r="N3" s="73" t="s">
        <v>240</v>
      </c>
      <c r="O3" s="112" t="s">
        <v>226</v>
      </c>
      <c r="P3" s="112" t="s">
        <v>227</v>
      </c>
      <c r="Q3" s="112" t="s">
        <v>228</v>
      </c>
      <c r="R3" s="73" t="s">
        <v>240</v>
      </c>
      <c r="S3" s="112" t="s">
        <v>229</v>
      </c>
      <c r="T3" s="112" t="s">
        <v>230</v>
      </c>
      <c r="U3" s="112" t="s">
        <v>231</v>
      </c>
      <c r="V3" s="73" t="s">
        <v>204</v>
      </c>
      <c r="W3" s="73" t="s">
        <v>240</v>
      </c>
      <c r="X3" s="112" t="s">
        <v>232</v>
      </c>
      <c r="Y3" s="112" t="s">
        <v>233</v>
      </c>
      <c r="Z3" s="73" t="s">
        <v>206</v>
      </c>
      <c r="AA3" s="73" t="s">
        <v>207</v>
      </c>
      <c r="AB3" s="73" t="s">
        <v>208</v>
      </c>
      <c r="AC3" s="73" t="s">
        <v>209</v>
      </c>
      <c r="AD3" s="73" t="s">
        <v>210</v>
      </c>
      <c r="AE3" s="73" t="s">
        <v>211</v>
      </c>
      <c r="AF3" s="73" t="s">
        <v>212</v>
      </c>
      <c r="AG3" s="73" t="s">
        <v>213</v>
      </c>
      <c r="AH3" s="73" t="s">
        <v>240</v>
      </c>
      <c r="AI3" s="112" t="s">
        <v>234</v>
      </c>
      <c r="AJ3" s="112" t="s">
        <v>235</v>
      </c>
      <c r="AK3" s="112" t="s">
        <v>236</v>
      </c>
      <c r="AL3" s="73" t="s">
        <v>215</v>
      </c>
      <c r="AM3" s="73" t="s">
        <v>240</v>
      </c>
      <c r="AN3" s="112" t="s">
        <v>237</v>
      </c>
      <c r="AO3" s="112" t="s">
        <v>238</v>
      </c>
      <c r="AP3" s="112" t="s">
        <v>239</v>
      </c>
      <c r="AQ3" s="73" t="s">
        <v>217</v>
      </c>
      <c r="AR3" s="73" t="s">
        <v>218</v>
      </c>
    </row>
    <row r="4" spans="1:52" s="5" customFormat="1" x14ac:dyDescent="0.25">
      <c r="A4" s="67" t="s">
        <v>52</v>
      </c>
      <c r="B4" s="113"/>
      <c r="C4" s="113"/>
      <c r="D4" s="113"/>
      <c r="E4" s="113"/>
      <c r="F4" s="113"/>
      <c r="G4" s="70">
        <f>'E.4 MOE SSP'!G4+'E.3 MOE in TANF'!G4</f>
        <v>3684037784</v>
      </c>
      <c r="H4" s="70">
        <f>'E.4 MOE SSP'!H4+'E.3 MOE in TANF'!H4</f>
        <v>3554911271</v>
      </c>
      <c r="I4" s="70">
        <f>'E.4 MOE SSP'!I4+'E.3 MOE in TANF'!I4</f>
        <v>129126513</v>
      </c>
      <c r="J4" s="113"/>
      <c r="K4" s="113"/>
      <c r="L4" s="113"/>
      <c r="M4" s="113"/>
      <c r="N4" s="113"/>
      <c r="O4" s="113"/>
      <c r="P4" s="113"/>
      <c r="Q4" s="113"/>
      <c r="R4" s="70">
        <f>'E.4 MOE SSP'!R4+'E.3 MOE in TANF'!R4</f>
        <v>515626868</v>
      </c>
      <c r="S4" s="70">
        <f>'E.4 MOE SSP'!S4+'E.3 MOE in TANF'!S4</f>
        <v>25110177</v>
      </c>
      <c r="T4" s="70">
        <f>'E.4 MOE SSP'!T4+'E.3 MOE in TANF'!T4</f>
        <v>229543232</v>
      </c>
      <c r="U4" s="70">
        <f>'E.4 MOE SSP'!U4+'E.3 MOE in TANF'!U4</f>
        <v>260973459</v>
      </c>
      <c r="V4" s="70">
        <f>'E.4 MOE SSP'!V4+'E.3 MOE in TANF'!V4</f>
        <v>50646377</v>
      </c>
      <c r="W4" s="70">
        <f>'E.4 MOE SSP'!W4+'E.3 MOE in TANF'!W4</f>
        <v>4644720563</v>
      </c>
      <c r="X4" s="70">
        <f>'E.4 MOE SSP'!X4+'E.3 MOE in TANF'!X4</f>
        <v>2437489856</v>
      </c>
      <c r="Y4" s="70">
        <f>'E.4 MOE SSP'!Y4+'E.3 MOE in TANF'!Y4</f>
        <v>2207230707</v>
      </c>
      <c r="Z4" s="70">
        <f>'E.4 MOE SSP'!Z4+'E.3 MOE in TANF'!Z4</f>
        <v>152186</v>
      </c>
      <c r="AA4" s="70">
        <f>'E.4 MOE SSP'!AA4+'E.3 MOE in TANF'!AA4</f>
        <v>2005634372</v>
      </c>
      <c r="AB4" s="70">
        <f>'E.4 MOE SSP'!AB4+'E.3 MOE in TANF'!AB4</f>
        <v>588880275</v>
      </c>
      <c r="AC4" s="70">
        <f>'E.4 MOE SSP'!AC4+'E.3 MOE in TANF'!AC4</f>
        <v>616602382</v>
      </c>
      <c r="AD4" s="70">
        <f>'E.4 MOE SSP'!AD4+'E.3 MOE in TANF'!AD4</f>
        <v>186111845</v>
      </c>
      <c r="AE4" s="70">
        <f>'E.4 MOE SSP'!AE4+'E.3 MOE in TANF'!AE4</f>
        <v>364770459</v>
      </c>
      <c r="AF4" s="70">
        <f>'E.4 MOE SSP'!AF4+'E.3 MOE in TANF'!AF4</f>
        <v>304295543</v>
      </c>
      <c r="AG4" s="70">
        <f>'E.4 MOE SSP'!AG4+'E.3 MOE in TANF'!AG4</f>
        <v>40196952</v>
      </c>
      <c r="AH4" s="70">
        <f>'E.4 MOE SSP'!AH4+'E.3 MOE in TANF'!AH4</f>
        <v>555740578</v>
      </c>
      <c r="AI4" s="70">
        <f>'E.4 MOE SSP'!AI4+'E.3 MOE in TANF'!AI4</f>
        <v>285590342</v>
      </c>
      <c r="AJ4" s="70">
        <f>'E.4 MOE SSP'!AJ4+'E.3 MOE in TANF'!AJ4</f>
        <v>6577289</v>
      </c>
      <c r="AK4" s="70">
        <f>'E.4 MOE SSP'!AK4+'E.3 MOE in TANF'!AK4</f>
        <v>263572947</v>
      </c>
      <c r="AL4" s="70">
        <f>'E.4 MOE SSP'!AL4+'E.3 MOE in TANF'!AL4</f>
        <v>8785633</v>
      </c>
      <c r="AM4" s="70">
        <f>'E.4 MOE SSP'!AM4+'E.3 MOE in TANF'!AM4</f>
        <v>1085803613</v>
      </c>
      <c r="AN4" s="70">
        <f>'E.4 MOE SSP'!AN4+'E.3 MOE in TANF'!AN4</f>
        <v>845848704</v>
      </c>
      <c r="AO4" s="70">
        <f>'E.4 MOE SSP'!AO4+'E.3 MOE in TANF'!AO4</f>
        <v>186763287</v>
      </c>
      <c r="AP4" s="70">
        <f>'E.4 MOE SSP'!AP4+'E.3 MOE in TANF'!AP4</f>
        <v>53191622</v>
      </c>
      <c r="AQ4" s="70">
        <f>'E.4 MOE SSP'!AQ4+'E.3 MOE in TANF'!AQ4</f>
        <v>315172680</v>
      </c>
      <c r="AR4" s="70">
        <f>'E.4 MOE SSP'!AR4+'E.3 MOE in TANF'!AR4</f>
        <v>14967178110</v>
      </c>
      <c r="AS4" s="50"/>
      <c r="AT4" s="50"/>
      <c r="AU4" s="50"/>
      <c r="AV4" s="50"/>
      <c r="AW4" s="50"/>
      <c r="AX4" s="50"/>
      <c r="AY4" s="50"/>
      <c r="AZ4" s="50"/>
    </row>
    <row r="5" spans="1:52" s="5" customFormat="1" x14ac:dyDescent="0.25">
      <c r="A5" s="68" t="s">
        <v>1</v>
      </c>
      <c r="B5" s="113"/>
      <c r="C5" s="113"/>
      <c r="D5" s="113"/>
      <c r="E5" s="113"/>
      <c r="F5" s="113"/>
      <c r="G5" s="70">
        <f>'E.4 MOE SSP'!G5+'E.3 MOE in TANF'!G5</f>
        <v>0</v>
      </c>
      <c r="H5" s="70">
        <f>'E.4 MOE SSP'!H5+'E.3 MOE in TANF'!H5</f>
        <v>0</v>
      </c>
      <c r="I5" s="70">
        <f>'E.4 MOE SSP'!I5+'E.3 MOE in TANF'!I5</f>
        <v>0</v>
      </c>
      <c r="J5" s="113"/>
      <c r="K5" s="113"/>
      <c r="L5" s="113"/>
      <c r="M5" s="113"/>
      <c r="N5" s="113"/>
      <c r="O5" s="113"/>
      <c r="P5" s="113"/>
      <c r="Q5" s="113"/>
      <c r="R5" s="70">
        <f>'E.4 MOE SSP'!R5+'E.3 MOE in TANF'!R5</f>
        <v>1353764</v>
      </c>
      <c r="S5" s="70">
        <f>'E.4 MOE SSP'!S5+'E.3 MOE in TANF'!S5</f>
        <v>0</v>
      </c>
      <c r="T5" s="70">
        <f>'E.4 MOE SSP'!T5+'E.3 MOE in TANF'!T5</f>
        <v>0</v>
      </c>
      <c r="U5" s="70">
        <f>'E.4 MOE SSP'!U5+'E.3 MOE in TANF'!U5</f>
        <v>1353764</v>
      </c>
      <c r="V5" s="70">
        <f>'E.4 MOE SSP'!V5+'E.3 MOE in TANF'!V5</f>
        <v>2366663</v>
      </c>
      <c r="W5" s="70">
        <f>'E.4 MOE SSP'!W5+'E.3 MOE in TANF'!W5</f>
        <v>20658746</v>
      </c>
      <c r="X5" s="70">
        <f>'E.4 MOE SSP'!X5+'E.3 MOE in TANF'!X5</f>
        <v>5779463</v>
      </c>
      <c r="Y5" s="70">
        <f>'E.4 MOE SSP'!Y5+'E.3 MOE in TANF'!Y5</f>
        <v>14879283</v>
      </c>
      <c r="Z5" s="70">
        <f>'E.4 MOE SSP'!Z5+'E.3 MOE in TANF'!Z5</f>
        <v>0</v>
      </c>
      <c r="AA5" s="70">
        <f>'E.4 MOE SSP'!AA5+'E.3 MOE in TANF'!AA5</f>
        <v>0</v>
      </c>
      <c r="AB5" s="70">
        <f>'E.4 MOE SSP'!AB5+'E.3 MOE in TANF'!AB5</f>
        <v>0</v>
      </c>
      <c r="AC5" s="70">
        <f>'E.4 MOE SSP'!AC5+'E.3 MOE in TANF'!AC5</f>
        <v>38223421</v>
      </c>
      <c r="AD5" s="70">
        <f>'E.4 MOE SSP'!AD5+'E.3 MOE in TANF'!AD5</f>
        <v>10</v>
      </c>
      <c r="AE5" s="70">
        <f>'E.4 MOE SSP'!AE5+'E.3 MOE in TANF'!AE5</f>
        <v>144214</v>
      </c>
      <c r="AF5" s="70">
        <f>'E.4 MOE SSP'!AF5+'E.3 MOE in TANF'!AF5</f>
        <v>0</v>
      </c>
      <c r="AG5" s="70">
        <f>'E.4 MOE SSP'!AG5+'E.3 MOE in TANF'!AG5</f>
        <v>14290</v>
      </c>
      <c r="AH5" s="70">
        <f>'E.4 MOE SSP'!AH5+'E.3 MOE in TANF'!AH5</f>
        <v>23118559</v>
      </c>
      <c r="AI5" s="70">
        <f>'E.4 MOE SSP'!AI5+'E.3 MOE in TANF'!AI5</f>
        <v>0</v>
      </c>
      <c r="AJ5" s="70">
        <f>'E.4 MOE SSP'!AJ5+'E.3 MOE in TANF'!AJ5</f>
        <v>0</v>
      </c>
      <c r="AK5" s="70">
        <f>'E.4 MOE SSP'!AK5+'E.3 MOE in TANF'!AK5</f>
        <v>23118559</v>
      </c>
      <c r="AL5" s="70">
        <f>'E.4 MOE SSP'!AL5+'E.3 MOE in TANF'!AL5</f>
        <v>80661</v>
      </c>
      <c r="AM5" s="70">
        <f>'E.4 MOE SSP'!AM5+'E.3 MOE in TANF'!AM5</f>
        <v>11761430</v>
      </c>
      <c r="AN5" s="70">
        <f>'E.4 MOE SSP'!AN5+'E.3 MOE in TANF'!AN5</f>
        <v>5759532</v>
      </c>
      <c r="AO5" s="70">
        <f>'E.4 MOE SSP'!AO5+'E.3 MOE in TANF'!AO5</f>
        <v>5540226</v>
      </c>
      <c r="AP5" s="70">
        <f>'E.4 MOE SSP'!AP5+'E.3 MOE in TANF'!AP5</f>
        <v>461672</v>
      </c>
      <c r="AQ5" s="70">
        <f>'E.4 MOE SSP'!AQ5+'E.3 MOE in TANF'!AQ5</f>
        <v>0</v>
      </c>
      <c r="AR5" s="70">
        <f>'E.4 MOE SSP'!AR5+'E.3 MOE in TANF'!AR5</f>
        <v>97721758</v>
      </c>
      <c r="AS5" s="50"/>
      <c r="AT5" s="50"/>
      <c r="AU5" s="50"/>
      <c r="AV5" s="50"/>
      <c r="AW5" s="50"/>
      <c r="AX5" s="50"/>
      <c r="AY5" s="50"/>
      <c r="AZ5" s="50"/>
    </row>
    <row r="6" spans="1:52" s="5" customFormat="1" x14ac:dyDescent="0.25">
      <c r="A6" s="68" t="s">
        <v>2</v>
      </c>
      <c r="B6" s="113"/>
      <c r="C6" s="113"/>
      <c r="D6" s="113"/>
      <c r="E6" s="113"/>
      <c r="F6" s="113"/>
      <c r="G6" s="70">
        <f>'E.4 MOE SSP'!G6+'E.3 MOE in TANF'!G6</f>
        <v>28590312</v>
      </c>
      <c r="H6" s="70">
        <f>'E.4 MOE SSP'!H6+'E.3 MOE in TANF'!H6</f>
        <v>28590312</v>
      </c>
      <c r="I6" s="70">
        <f>'E.4 MOE SSP'!I6+'E.3 MOE in TANF'!I6</f>
        <v>0</v>
      </c>
      <c r="J6" s="113"/>
      <c r="K6" s="113"/>
      <c r="L6" s="113"/>
      <c r="M6" s="113"/>
      <c r="N6" s="113"/>
      <c r="O6" s="113"/>
      <c r="P6" s="113"/>
      <c r="Q6" s="113"/>
      <c r="R6" s="70">
        <f>'E.4 MOE SSP'!R6+'E.3 MOE in TANF'!R6</f>
        <v>0</v>
      </c>
      <c r="S6" s="70">
        <f>'E.4 MOE SSP'!S6+'E.3 MOE in TANF'!S6</f>
        <v>0</v>
      </c>
      <c r="T6" s="70">
        <f>'E.4 MOE SSP'!T6+'E.3 MOE in TANF'!T6</f>
        <v>0</v>
      </c>
      <c r="U6" s="70">
        <f>'E.4 MOE SSP'!U6+'E.3 MOE in TANF'!U6</f>
        <v>0</v>
      </c>
      <c r="V6" s="70">
        <f>'E.4 MOE SSP'!V6+'E.3 MOE in TANF'!V6</f>
        <v>127671</v>
      </c>
      <c r="W6" s="70">
        <f>'E.4 MOE SSP'!W6+'E.3 MOE in TANF'!W6</f>
        <v>7870017</v>
      </c>
      <c r="X6" s="70">
        <f>'E.4 MOE SSP'!X6+'E.3 MOE in TANF'!X6</f>
        <v>7870017</v>
      </c>
      <c r="Y6" s="70">
        <f>'E.4 MOE SSP'!Y6+'E.3 MOE in TANF'!Y6</f>
        <v>0</v>
      </c>
      <c r="Z6" s="70">
        <f>'E.4 MOE SSP'!Z6+'E.3 MOE in TANF'!Z6</f>
        <v>0</v>
      </c>
      <c r="AA6" s="70">
        <f>'E.4 MOE SSP'!AA6+'E.3 MOE in TANF'!AA6</f>
        <v>0</v>
      </c>
      <c r="AB6" s="70">
        <f>'E.4 MOE SSP'!AB6+'E.3 MOE in TANF'!AB6</f>
        <v>0</v>
      </c>
      <c r="AC6" s="70">
        <f>'E.4 MOE SSP'!AC6+'E.3 MOE in TANF'!AC6</f>
        <v>0</v>
      </c>
      <c r="AD6" s="70">
        <f>'E.4 MOE SSP'!AD6+'E.3 MOE in TANF'!AD6</f>
        <v>0</v>
      </c>
      <c r="AE6" s="70">
        <f>'E.4 MOE SSP'!AE6+'E.3 MOE in TANF'!AE6</f>
        <v>0</v>
      </c>
      <c r="AF6" s="70">
        <f>'E.4 MOE SSP'!AF6+'E.3 MOE in TANF'!AF6</f>
        <v>35858</v>
      </c>
      <c r="AG6" s="70">
        <f>'E.4 MOE SSP'!AG6+'E.3 MOE in TANF'!AG6</f>
        <v>0</v>
      </c>
      <c r="AH6" s="70">
        <f>'E.4 MOE SSP'!AH6+'E.3 MOE in TANF'!AH6</f>
        <v>0</v>
      </c>
      <c r="AI6" s="70">
        <f>'E.4 MOE SSP'!AI6+'E.3 MOE in TANF'!AI6</f>
        <v>0</v>
      </c>
      <c r="AJ6" s="70">
        <f>'E.4 MOE SSP'!AJ6+'E.3 MOE in TANF'!AJ6</f>
        <v>0</v>
      </c>
      <c r="AK6" s="70">
        <f>'E.4 MOE SSP'!AK6+'E.3 MOE in TANF'!AK6</f>
        <v>0</v>
      </c>
      <c r="AL6" s="70">
        <f>'E.4 MOE SSP'!AL6+'E.3 MOE in TANF'!AL6</f>
        <v>0</v>
      </c>
      <c r="AM6" s="70">
        <f>'E.4 MOE SSP'!AM6+'E.3 MOE in TANF'!AM6</f>
        <v>1485905</v>
      </c>
      <c r="AN6" s="70">
        <f>'E.4 MOE SSP'!AN6+'E.3 MOE in TANF'!AN6</f>
        <v>1416504</v>
      </c>
      <c r="AO6" s="70">
        <f>'E.4 MOE SSP'!AO6+'E.3 MOE in TANF'!AO6</f>
        <v>0</v>
      </c>
      <c r="AP6" s="70">
        <f>'E.4 MOE SSP'!AP6+'E.3 MOE in TANF'!AP6</f>
        <v>69401</v>
      </c>
      <c r="AQ6" s="70">
        <f>'E.4 MOE SSP'!AQ6+'E.3 MOE in TANF'!AQ6</f>
        <v>0</v>
      </c>
      <c r="AR6" s="70">
        <f>'E.4 MOE SSP'!AR6+'E.3 MOE in TANF'!AR6</f>
        <v>38109763</v>
      </c>
      <c r="AS6" s="50"/>
      <c r="AT6" s="50"/>
      <c r="AU6" s="50"/>
      <c r="AV6" s="50"/>
      <c r="AW6" s="50"/>
      <c r="AX6" s="50"/>
      <c r="AY6" s="50"/>
      <c r="AZ6" s="50"/>
    </row>
    <row r="7" spans="1:52" s="5" customFormat="1" x14ac:dyDescent="0.25">
      <c r="A7" s="68" t="s">
        <v>3</v>
      </c>
      <c r="B7" s="113"/>
      <c r="C7" s="113"/>
      <c r="D7" s="113"/>
      <c r="E7" s="113"/>
      <c r="F7" s="113"/>
      <c r="G7" s="70">
        <f>'E.4 MOE SSP'!G7+'E.3 MOE in TANF'!G7</f>
        <v>0</v>
      </c>
      <c r="H7" s="70">
        <f>'E.4 MOE SSP'!H7+'E.3 MOE in TANF'!H7</f>
        <v>0</v>
      </c>
      <c r="I7" s="70">
        <f>'E.4 MOE SSP'!I7+'E.3 MOE in TANF'!I7</f>
        <v>0</v>
      </c>
      <c r="J7" s="113"/>
      <c r="K7" s="113"/>
      <c r="L7" s="113"/>
      <c r="M7" s="113"/>
      <c r="N7" s="113"/>
      <c r="O7" s="113"/>
      <c r="P7" s="113"/>
      <c r="Q7" s="113"/>
      <c r="R7" s="70">
        <f>'E.4 MOE SSP'!R7+'E.3 MOE in TANF'!R7</f>
        <v>1094855</v>
      </c>
      <c r="S7" s="70">
        <f>'E.4 MOE SSP'!S7+'E.3 MOE in TANF'!S7</f>
        <v>1094855</v>
      </c>
      <c r="T7" s="70">
        <f>'E.4 MOE SSP'!T7+'E.3 MOE in TANF'!T7</f>
        <v>0</v>
      </c>
      <c r="U7" s="70">
        <f>'E.4 MOE SSP'!U7+'E.3 MOE in TANF'!U7</f>
        <v>0</v>
      </c>
      <c r="V7" s="70">
        <f>'E.4 MOE SSP'!V7+'E.3 MOE in TANF'!V7</f>
        <v>0</v>
      </c>
      <c r="W7" s="70">
        <f>'E.4 MOE SSP'!W7+'E.3 MOE in TANF'!W7</f>
        <v>0</v>
      </c>
      <c r="X7" s="70">
        <f>'E.4 MOE SSP'!X7+'E.3 MOE in TANF'!X7</f>
        <v>0</v>
      </c>
      <c r="Y7" s="70">
        <f>'E.4 MOE SSP'!Y7+'E.3 MOE in TANF'!Y7</f>
        <v>0</v>
      </c>
      <c r="Z7" s="70">
        <f>'E.4 MOE SSP'!Z7+'E.3 MOE in TANF'!Z7</f>
        <v>0</v>
      </c>
      <c r="AA7" s="70">
        <f>'E.4 MOE SSP'!AA7+'E.3 MOE in TANF'!AA7</f>
        <v>0</v>
      </c>
      <c r="AB7" s="70">
        <f>'E.4 MOE SSP'!AB7+'E.3 MOE in TANF'!AB7</f>
        <v>0</v>
      </c>
      <c r="AC7" s="70">
        <f>'E.4 MOE SSP'!AC7+'E.3 MOE in TANF'!AC7</f>
        <v>0</v>
      </c>
      <c r="AD7" s="70">
        <f>'E.4 MOE SSP'!AD7+'E.3 MOE in TANF'!AD7</f>
        <v>630621</v>
      </c>
      <c r="AE7" s="70">
        <f>'E.4 MOE SSP'!AE7+'E.3 MOE in TANF'!AE7</f>
        <v>0</v>
      </c>
      <c r="AF7" s="70">
        <f>'E.4 MOE SSP'!AF7+'E.3 MOE in TANF'!AF7</f>
        <v>0</v>
      </c>
      <c r="AG7" s="70">
        <f>'E.4 MOE SSP'!AG7+'E.3 MOE in TANF'!AG7</f>
        <v>0</v>
      </c>
      <c r="AH7" s="70">
        <f>'E.4 MOE SSP'!AH7+'E.3 MOE in TANF'!AH7</f>
        <v>127293735</v>
      </c>
      <c r="AI7" s="70">
        <f>'E.4 MOE SSP'!AI7+'E.3 MOE in TANF'!AI7</f>
        <v>94545420</v>
      </c>
      <c r="AJ7" s="70">
        <f>'E.4 MOE SSP'!AJ7+'E.3 MOE in TANF'!AJ7</f>
        <v>3600000</v>
      </c>
      <c r="AK7" s="70">
        <f>'E.4 MOE SSP'!AK7+'E.3 MOE in TANF'!AK7</f>
        <v>29148315</v>
      </c>
      <c r="AL7" s="70">
        <f>'E.4 MOE SSP'!AL7+'E.3 MOE in TANF'!AL7</f>
        <v>0</v>
      </c>
      <c r="AM7" s="70">
        <f>'E.4 MOE SSP'!AM7+'E.3 MOE in TANF'!AM7</f>
        <v>24413874</v>
      </c>
      <c r="AN7" s="70">
        <f>'E.4 MOE SSP'!AN7+'E.3 MOE in TANF'!AN7</f>
        <v>24352260</v>
      </c>
      <c r="AO7" s="70">
        <f>'E.4 MOE SSP'!AO7+'E.3 MOE in TANF'!AO7</f>
        <v>0</v>
      </c>
      <c r="AP7" s="70">
        <f>'E.4 MOE SSP'!AP7+'E.3 MOE in TANF'!AP7</f>
        <v>61614</v>
      </c>
      <c r="AQ7" s="70">
        <f>'E.4 MOE SSP'!AQ7+'E.3 MOE in TANF'!AQ7</f>
        <v>11834767</v>
      </c>
      <c r="AR7" s="70">
        <f>'E.4 MOE SSP'!AR7+'E.3 MOE in TANF'!AR7</f>
        <v>165267852</v>
      </c>
      <c r="AS7" s="50"/>
      <c r="AT7" s="50"/>
      <c r="AU7" s="50"/>
      <c r="AV7" s="50"/>
      <c r="AW7" s="50"/>
      <c r="AX7" s="50"/>
      <c r="AY7" s="50"/>
      <c r="AZ7" s="50"/>
    </row>
    <row r="8" spans="1:52" s="5" customFormat="1" x14ac:dyDescent="0.25">
      <c r="A8" s="68" t="s">
        <v>4</v>
      </c>
      <c r="B8" s="113"/>
      <c r="C8" s="113"/>
      <c r="D8" s="113"/>
      <c r="E8" s="113"/>
      <c r="F8" s="113"/>
      <c r="G8" s="70">
        <f>'E.4 MOE SSP'!G8+'E.3 MOE in TANF'!G8</f>
        <v>0</v>
      </c>
      <c r="H8" s="70">
        <f>'E.4 MOE SSP'!H8+'E.3 MOE in TANF'!H8</f>
        <v>0</v>
      </c>
      <c r="I8" s="70">
        <f>'E.4 MOE SSP'!I8+'E.3 MOE in TANF'!I8</f>
        <v>0</v>
      </c>
      <c r="J8" s="113"/>
      <c r="K8" s="113"/>
      <c r="L8" s="113"/>
      <c r="M8" s="113"/>
      <c r="N8" s="113"/>
      <c r="O8" s="113"/>
      <c r="P8" s="113"/>
      <c r="Q8" s="113"/>
      <c r="R8" s="70">
        <f>'E.4 MOE SSP'!R8+'E.3 MOE in TANF'!R8</f>
        <v>0</v>
      </c>
      <c r="S8" s="70">
        <f>'E.4 MOE SSP'!S8+'E.3 MOE in TANF'!S8</f>
        <v>0</v>
      </c>
      <c r="T8" s="70">
        <f>'E.4 MOE SSP'!T8+'E.3 MOE in TANF'!T8</f>
        <v>0</v>
      </c>
      <c r="U8" s="70">
        <f>'E.4 MOE SSP'!U8+'E.3 MOE in TANF'!U8</f>
        <v>0</v>
      </c>
      <c r="V8" s="70">
        <f>'E.4 MOE SSP'!V8+'E.3 MOE in TANF'!V8</f>
        <v>339600</v>
      </c>
      <c r="W8" s="70">
        <f>'E.4 MOE SSP'!W8+'E.3 MOE in TANF'!W8</f>
        <v>96594930</v>
      </c>
      <c r="X8" s="70">
        <f>'E.4 MOE SSP'!X8+'E.3 MOE in TANF'!X8</f>
        <v>0</v>
      </c>
      <c r="Y8" s="70">
        <f>'E.4 MOE SSP'!Y8+'E.3 MOE in TANF'!Y8</f>
        <v>96594930</v>
      </c>
      <c r="Z8" s="70">
        <f>'E.4 MOE SSP'!Z8+'E.3 MOE in TANF'!Z8</f>
        <v>0</v>
      </c>
      <c r="AA8" s="70">
        <f>'E.4 MOE SSP'!AA8+'E.3 MOE in TANF'!AA8</f>
        <v>0</v>
      </c>
      <c r="AB8" s="70">
        <f>'E.4 MOE SSP'!AB8+'E.3 MOE in TANF'!AB8</f>
        <v>0</v>
      </c>
      <c r="AC8" s="70">
        <f>'E.4 MOE SSP'!AC8+'E.3 MOE in TANF'!AC8</f>
        <v>0</v>
      </c>
      <c r="AD8" s="70">
        <f>'E.4 MOE SSP'!AD8+'E.3 MOE in TANF'!AD8</f>
        <v>0</v>
      </c>
      <c r="AE8" s="70">
        <f>'E.4 MOE SSP'!AE8+'E.3 MOE in TANF'!AE8</f>
        <v>0</v>
      </c>
      <c r="AF8" s="70">
        <f>'E.4 MOE SSP'!AF8+'E.3 MOE in TANF'!AF8</f>
        <v>0</v>
      </c>
      <c r="AG8" s="70">
        <f>'E.4 MOE SSP'!AG8+'E.3 MOE in TANF'!AG8</f>
        <v>0</v>
      </c>
      <c r="AH8" s="70">
        <f>'E.4 MOE SSP'!AH8+'E.3 MOE in TANF'!AH8</f>
        <v>0</v>
      </c>
      <c r="AI8" s="70">
        <f>'E.4 MOE SSP'!AI8+'E.3 MOE in TANF'!AI8</f>
        <v>0</v>
      </c>
      <c r="AJ8" s="70">
        <f>'E.4 MOE SSP'!AJ8+'E.3 MOE in TANF'!AJ8</f>
        <v>0</v>
      </c>
      <c r="AK8" s="70">
        <f>'E.4 MOE SSP'!AK8+'E.3 MOE in TANF'!AK8</f>
        <v>0</v>
      </c>
      <c r="AL8" s="70">
        <f>'E.4 MOE SSP'!AL8+'E.3 MOE in TANF'!AL8</f>
        <v>0</v>
      </c>
      <c r="AM8" s="70">
        <f>'E.4 MOE SSP'!AM8+'E.3 MOE in TANF'!AM8</f>
        <v>2135886</v>
      </c>
      <c r="AN8" s="70">
        <f>'E.4 MOE SSP'!AN8+'E.3 MOE in TANF'!AN8</f>
        <v>1924358</v>
      </c>
      <c r="AO8" s="70">
        <f>'E.4 MOE SSP'!AO8+'E.3 MOE in TANF'!AO8</f>
        <v>0</v>
      </c>
      <c r="AP8" s="70">
        <f>'E.4 MOE SSP'!AP8+'E.3 MOE in TANF'!AP8</f>
        <v>211528</v>
      </c>
      <c r="AQ8" s="70">
        <f>'E.4 MOE SSP'!AQ8+'E.3 MOE in TANF'!AQ8</f>
        <v>0</v>
      </c>
      <c r="AR8" s="70">
        <f>'E.4 MOE SSP'!AR8+'E.3 MOE in TANF'!AR8</f>
        <v>99070416</v>
      </c>
      <c r="AS8" s="50"/>
      <c r="AT8" s="50"/>
      <c r="AU8" s="50"/>
      <c r="AV8" s="50"/>
      <c r="AW8" s="50"/>
      <c r="AX8" s="50"/>
      <c r="AY8" s="50"/>
      <c r="AZ8" s="50"/>
    </row>
    <row r="9" spans="1:52" s="5" customFormat="1" x14ac:dyDescent="0.25">
      <c r="A9" s="68" t="s">
        <v>5</v>
      </c>
      <c r="B9" s="113"/>
      <c r="C9" s="113"/>
      <c r="D9" s="113"/>
      <c r="E9" s="113"/>
      <c r="F9" s="113"/>
      <c r="G9" s="70">
        <f>'E.4 MOE SSP'!G9+'E.3 MOE in TANF'!G9</f>
        <v>1973077682</v>
      </c>
      <c r="H9" s="70">
        <f>'E.4 MOE SSP'!H9+'E.3 MOE in TANF'!H9</f>
        <v>1886528372</v>
      </c>
      <c r="I9" s="70">
        <f>'E.4 MOE SSP'!I9+'E.3 MOE in TANF'!I9</f>
        <v>86549310</v>
      </c>
      <c r="J9" s="113"/>
      <c r="K9" s="113"/>
      <c r="L9" s="113"/>
      <c r="M9" s="113"/>
      <c r="N9" s="113"/>
      <c r="O9" s="113"/>
      <c r="P9" s="113"/>
      <c r="Q9" s="113"/>
      <c r="R9" s="70">
        <f>'E.4 MOE SSP'!R9+'E.3 MOE in TANF'!R9</f>
        <v>49983761</v>
      </c>
      <c r="S9" s="70">
        <f>'E.4 MOE SSP'!S9+'E.3 MOE in TANF'!S9</f>
        <v>9006616</v>
      </c>
      <c r="T9" s="70">
        <f>'E.4 MOE SSP'!T9+'E.3 MOE in TANF'!T9</f>
        <v>25893039</v>
      </c>
      <c r="U9" s="70">
        <f>'E.4 MOE SSP'!U9+'E.3 MOE in TANF'!U9</f>
        <v>15084106</v>
      </c>
      <c r="V9" s="70">
        <f>'E.4 MOE SSP'!V9+'E.3 MOE in TANF'!V9</f>
        <v>11375528</v>
      </c>
      <c r="W9" s="70">
        <f>'E.4 MOE SSP'!W9+'E.3 MOE in TANF'!W9</f>
        <v>423644801</v>
      </c>
      <c r="X9" s="70">
        <f>'E.4 MOE SSP'!X9+'E.3 MOE in TANF'!X9</f>
        <v>423644801</v>
      </c>
      <c r="Y9" s="70">
        <f>'E.4 MOE SSP'!Y9+'E.3 MOE in TANF'!Y9</f>
        <v>0</v>
      </c>
      <c r="Z9" s="70">
        <f>'E.4 MOE SSP'!Z9+'E.3 MOE in TANF'!Z9</f>
        <v>9944</v>
      </c>
      <c r="AA9" s="70">
        <f>'E.4 MOE SSP'!AA9+'E.3 MOE in TANF'!AA9</f>
        <v>99765</v>
      </c>
      <c r="AB9" s="70">
        <f>'E.4 MOE SSP'!AB9+'E.3 MOE in TANF'!AB9</f>
        <v>0</v>
      </c>
      <c r="AC9" s="70">
        <f>'E.4 MOE SSP'!AC9+'E.3 MOE in TANF'!AC9</f>
        <v>515558</v>
      </c>
      <c r="AD9" s="70">
        <f>'E.4 MOE SSP'!AD9+'E.3 MOE in TANF'!AD9</f>
        <v>111662044</v>
      </c>
      <c r="AE9" s="70">
        <f>'E.4 MOE SSP'!AE9+'E.3 MOE in TANF'!AE9</f>
        <v>729105</v>
      </c>
      <c r="AF9" s="70">
        <f>'E.4 MOE SSP'!AF9+'E.3 MOE in TANF'!AF9</f>
        <v>13108284</v>
      </c>
      <c r="AG9" s="70">
        <f>'E.4 MOE SSP'!AG9+'E.3 MOE in TANF'!AG9</f>
        <v>2058787</v>
      </c>
      <c r="AH9" s="70">
        <f>'E.4 MOE SSP'!AH9+'E.3 MOE in TANF'!AH9</f>
        <v>397</v>
      </c>
      <c r="AI9" s="70">
        <f>'E.4 MOE SSP'!AI9+'E.3 MOE in TANF'!AI9</f>
        <v>284</v>
      </c>
      <c r="AJ9" s="70">
        <f>'E.4 MOE SSP'!AJ9+'E.3 MOE in TANF'!AJ9</f>
        <v>0</v>
      </c>
      <c r="AK9" s="70">
        <f>'E.4 MOE SSP'!AK9+'E.3 MOE in TANF'!AK9</f>
        <v>113</v>
      </c>
      <c r="AL9" s="70">
        <f>'E.4 MOE SSP'!AL9+'E.3 MOE in TANF'!AL9</f>
        <v>0</v>
      </c>
      <c r="AM9" s="70">
        <f>'E.4 MOE SSP'!AM9+'E.3 MOE in TANF'!AM9</f>
        <v>323359400</v>
      </c>
      <c r="AN9" s="70">
        <f>'E.4 MOE SSP'!AN9+'E.3 MOE in TANF'!AN9</f>
        <v>282930697</v>
      </c>
      <c r="AO9" s="70">
        <f>'E.4 MOE SSP'!AO9+'E.3 MOE in TANF'!AO9</f>
        <v>35301372</v>
      </c>
      <c r="AP9" s="70">
        <f>'E.4 MOE SSP'!AP9+'E.3 MOE in TANF'!AP9</f>
        <v>5127331</v>
      </c>
      <c r="AQ9" s="70">
        <f>'E.4 MOE SSP'!AQ9+'E.3 MOE in TANF'!AQ9</f>
        <v>45813</v>
      </c>
      <c r="AR9" s="70">
        <f>'E.4 MOE SSP'!AR9+'E.3 MOE in TANF'!AR9</f>
        <v>2909670869</v>
      </c>
      <c r="AS9" s="50"/>
      <c r="AT9" s="50"/>
      <c r="AU9" s="50"/>
      <c r="AV9" s="50"/>
      <c r="AW9" s="50"/>
      <c r="AX9" s="50"/>
      <c r="AY9" s="50"/>
      <c r="AZ9" s="50"/>
    </row>
    <row r="10" spans="1:52" s="5" customFormat="1" x14ac:dyDescent="0.25">
      <c r="A10" s="68" t="s">
        <v>6</v>
      </c>
      <c r="B10" s="113"/>
      <c r="C10" s="113"/>
      <c r="D10" s="113"/>
      <c r="E10" s="113"/>
      <c r="F10" s="113"/>
      <c r="G10" s="70">
        <f>'E.4 MOE SSP'!G10+'E.3 MOE in TANF'!G10</f>
        <v>8265301</v>
      </c>
      <c r="H10" s="70">
        <f>'E.4 MOE SSP'!H10+'E.3 MOE in TANF'!H10</f>
        <v>8265301</v>
      </c>
      <c r="I10" s="70">
        <f>'E.4 MOE SSP'!I10+'E.3 MOE in TANF'!I10</f>
        <v>0</v>
      </c>
      <c r="J10" s="113"/>
      <c r="K10" s="113"/>
      <c r="L10" s="113"/>
      <c r="M10" s="113"/>
      <c r="N10" s="113"/>
      <c r="O10" s="113"/>
      <c r="P10" s="113"/>
      <c r="Q10" s="113"/>
      <c r="R10" s="70">
        <f>'E.4 MOE SSP'!R10+'E.3 MOE in TANF'!R10</f>
        <v>738756</v>
      </c>
      <c r="S10" s="70">
        <f>'E.4 MOE SSP'!S10+'E.3 MOE in TANF'!S10</f>
        <v>10251</v>
      </c>
      <c r="T10" s="70">
        <f>'E.4 MOE SSP'!T10+'E.3 MOE in TANF'!T10</f>
        <v>340714</v>
      </c>
      <c r="U10" s="70">
        <f>'E.4 MOE SSP'!U10+'E.3 MOE in TANF'!U10</f>
        <v>387791</v>
      </c>
      <c r="V10" s="70">
        <f>'E.4 MOE SSP'!V10+'E.3 MOE in TANF'!V10</f>
        <v>1235847</v>
      </c>
      <c r="W10" s="70">
        <f>'E.4 MOE SSP'!W10+'E.3 MOE in TANF'!W10</f>
        <v>74516465</v>
      </c>
      <c r="X10" s="70">
        <f>'E.4 MOE SSP'!X10+'E.3 MOE in TANF'!X10</f>
        <v>10704633</v>
      </c>
      <c r="Y10" s="70">
        <f>'E.4 MOE SSP'!Y10+'E.3 MOE in TANF'!Y10</f>
        <v>63811832</v>
      </c>
      <c r="Z10" s="70">
        <f>'E.4 MOE SSP'!Z10+'E.3 MOE in TANF'!Z10</f>
        <v>205</v>
      </c>
      <c r="AA10" s="70">
        <f>'E.4 MOE SSP'!AA10+'E.3 MOE in TANF'!AA10</f>
        <v>71520591</v>
      </c>
      <c r="AB10" s="70">
        <f>'E.4 MOE SSP'!AB10+'E.3 MOE in TANF'!AB10</f>
        <v>5211320</v>
      </c>
      <c r="AC10" s="70">
        <f>'E.4 MOE SSP'!AC10+'E.3 MOE in TANF'!AC10</f>
        <v>18760729</v>
      </c>
      <c r="AD10" s="70">
        <f>'E.4 MOE SSP'!AD10+'E.3 MOE in TANF'!AD10</f>
        <v>190390</v>
      </c>
      <c r="AE10" s="70">
        <f>'E.4 MOE SSP'!AE10+'E.3 MOE in TANF'!AE10</f>
        <v>37247</v>
      </c>
      <c r="AF10" s="70">
        <f>'E.4 MOE SSP'!AF10+'E.3 MOE in TANF'!AF10</f>
        <v>25618</v>
      </c>
      <c r="AG10" s="70">
        <f>'E.4 MOE SSP'!AG10+'E.3 MOE in TANF'!AG10</f>
        <v>8932</v>
      </c>
      <c r="AH10" s="70">
        <f>'E.4 MOE SSP'!AH10+'E.3 MOE in TANF'!AH10</f>
        <v>43960322</v>
      </c>
      <c r="AI10" s="70">
        <f>'E.4 MOE SSP'!AI10+'E.3 MOE in TANF'!AI10</f>
        <v>30344108</v>
      </c>
      <c r="AJ10" s="70">
        <f>'E.4 MOE SSP'!AJ10+'E.3 MOE in TANF'!AJ10</f>
        <v>0</v>
      </c>
      <c r="AK10" s="70">
        <f>'E.4 MOE SSP'!AK10+'E.3 MOE in TANF'!AK10</f>
        <v>13616214</v>
      </c>
      <c r="AL10" s="70">
        <f>'E.4 MOE SSP'!AL10+'E.3 MOE in TANF'!AL10</f>
        <v>7101988</v>
      </c>
      <c r="AM10" s="70">
        <f>'E.4 MOE SSP'!AM10+'E.3 MOE in TANF'!AM10</f>
        <v>7574912</v>
      </c>
      <c r="AN10" s="70">
        <f>'E.4 MOE SSP'!AN10+'E.3 MOE in TANF'!AN10</f>
        <v>3215900</v>
      </c>
      <c r="AO10" s="70">
        <f>'E.4 MOE SSP'!AO10+'E.3 MOE in TANF'!AO10</f>
        <v>3176064</v>
      </c>
      <c r="AP10" s="70">
        <f>'E.4 MOE SSP'!AP10+'E.3 MOE in TANF'!AP10</f>
        <v>1182948</v>
      </c>
      <c r="AQ10" s="70">
        <f>'E.4 MOE SSP'!AQ10+'E.3 MOE in TANF'!AQ10</f>
        <v>0</v>
      </c>
      <c r="AR10" s="70">
        <f>'E.4 MOE SSP'!AR10+'E.3 MOE in TANF'!AR10</f>
        <v>239148623</v>
      </c>
      <c r="AS10" s="50"/>
      <c r="AT10" s="50"/>
      <c r="AU10" s="50"/>
      <c r="AV10" s="50"/>
      <c r="AW10" s="50"/>
      <c r="AX10" s="50"/>
      <c r="AY10" s="50"/>
      <c r="AZ10" s="50"/>
    </row>
    <row r="11" spans="1:52" s="5" customFormat="1" x14ac:dyDescent="0.25">
      <c r="A11" s="68" t="s">
        <v>7</v>
      </c>
      <c r="B11" s="113"/>
      <c r="C11" s="113"/>
      <c r="D11" s="113"/>
      <c r="E11" s="113"/>
      <c r="F11" s="113"/>
      <c r="G11" s="70">
        <f>'E.4 MOE SSP'!G11+'E.3 MOE in TANF'!G11</f>
        <v>42557174</v>
      </c>
      <c r="H11" s="70">
        <f>'E.4 MOE SSP'!H11+'E.3 MOE in TANF'!H11</f>
        <v>42557174</v>
      </c>
      <c r="I11" s="70">
        <f>'E.4 MOE SSP'!I11+'E.3 MOE in TANF'!I11</f>
        <v>0</v>
      </c>
      <c r="J11" s="113"/>
      <c r="K11" s="113"/>
      <c r="L11" s="113"/>
      <c r="M11" s="113"/>
      <c r="N11" s="113"/>
      <c r="O11" s="113"/>
      <c r="P11" s="113"/>
      <c r="Q11" s="113"/>
      <c r="R11" s="70">
        <f>'E.4 MOE SSP'!R11+'E.3 MOE in TANF'!R11</f>
        <v>13953244</v>
      </c>
      <c r="S11" s="70">
        <f>'E.4 MOE SSP'!S11+'E.3 MOE in TANF'!S11</f>
        <v>0</v>
      </c>
      <c r="T11" s="70">
        <f>'E.4 MOE SSP'!T11+'E.3 MOE in TANF'!T11</f>
        <v>13953244</v>
      </c>
      <c r="U11" s="70">
        <f>'E.4 MOE SSP'!U11+'E.3 MOE in TANF'!U11</f>
        <v>0</v>
      </c>
      <c r="V11" s="70">
        <f>'E.4 MOE SSP'!V11+'E.3 MOE in TANF'!V11</f>
        <v>0</v>
      </c>
      <c r="W11" s="70">
        <f>'E.4 MOE SSP'!W11+'E.3 MOE in TANF'!W11</f>
        <v>110244588</v>
      </c>
      <c r="X11" s="70">
        <f>'E.4 MOE SSP'!X11+'E.3 MOE in TANF'!X11</f>
        <v>25536029</v>
      </c>
      <c r="Y11" s="70">
        <f>'E.4 MOE SSP'!Y11+'E.3 MOE in TANF'!Y11</f>
        <v>84708559</v>
      </c>
      <c r="Z11" s="70">
        <f>'E.4 MOE SSP'!Z11+'E.3 MOE in TANF'!Z11</f>
        <v>0</v>
      </c>
      <c r="AA11" s="70">
        <f>'E.4 MOE SSP'!AA11+'E.3 MOE in TANF'!AA11</f>
        <v>0</v>
      </c>
      <c r="AB11" s="70">
        <f>'E.4 MOE SSP'!AB11+'E.3 MOE in TANF'!AB11</f>
        <v>0</v>
      </c>
      <c r="AC11" s="70">
        <f>'E.4 MOE SSP'!AC11+'E.3 MOE in TANF'!AC11</f>
        <v>0</v>
      </c>
      <c r="AD11" s="70">
        <f>'E.4 MOE SSP'!AD11+'E.3 MOE in TANF'!AD11</f>
        <v>2026488</v>
      </c>
      <c r="AE11" s="70">
        <f>'E.4 MOE SSP'!AE11+'E.3 MOE in TANF'!AE11</f>
        <v>0</v>
      </c>
      <c r="AF11" s="70">
        <f>'E.4 MOE SSP'!AF11+'E.3 MOE in TANF'!AF11</f>
        <v>0</v>
      </c>
      <c r="AG11" s="70">
        <f>'E.4 MOE SSP'!AG11+'E.3 MOE in TANF'!AG11</f>
        <v>663071</v>
      </c>
      <c r="AH11" s="70">
        <f>'E.4 MOE SSP'!AH11+'E.3 MOE in TANF'!AH11</f>
        <v>0</v>
      </c>
      <c r="AI11" s="70">
        <f>'E.4 MOE SSP'!AI11+'E.3 MOE in TANF'!AI11</f>
        <v>0</v>
      </c>
      <c r="AJ11" s="70">
        <f>'E.4 MOE SSP'!AJ11+'E.3 MOE in TANF'!AJ11</f>
        <v>0</v>
      </c>
      <c r="AK11" s="70">
        <f>'E.4 MOE SSP'!AK11+'E.3 MOE in TANF'!AK11</f>
        <v>0</v>
      </c>
      <c r="AL11" s="70">
        <f>'E.4 MOE SSP'!AL11+'E.3 MOE in TANF'!AL11</f>
        <v>0</v>
      </c>
      <c r="AM11" s="70">
        <f>'E.4 MOE SSP'!AM11+'E.3 MOE in TANF'!AM11</f>
        <v>32435992</v>
      </c>
      <c r="AN11" s="70">
        <f>'E.4 MOE SSP'!AN11+'E.3 MOE in TANF'!AN11</f>
        <v>21919436</v>
      </c>
      <c r="AO11" s="70">
        <f>'E.4 MOE SSP'!AO11+'E.3 MOE in TANF'!AO11</f>
        <v>0</v>
      </c>
      <c r="AP11" s="70">
        <f>'E.4 MOE SSP'!AP11+'E.3 MOE in TANF'!AP11</f>
        <v>10516556</v>
      </c>
      <c r="AQ11" s="70">
        <f>'E.4 MOE SSP'!AQ11+'E.3 MOE in TANF'!AQ11</f>
        <v>0</v>
      </c>
      <c r="AR11" s="70">
        <f>'E.4 MOE SSP'!AR11+'E.3 MOE in TANF'!AR11</f>
        <v>201880557</v>
      </c>
      <c r="AS11" s="50"/>
      <c r="AT11" s="50"/>
      <c r="AU11" s="50"/>
      <c r="AV11" s="50"/>
      <c r="AW11" s="50"/>
      <c r="AX11" s="50"/>
      <c r="AY11" s="50"/>
      <c r="AZ11" s="50"/>
    </row>
    <row r="12" spans="1:52" s="5" customFormat="1" x14ac:dyDescent="0.25">
      <c r="A12" s="68" t="s">
        <v>8</v>
      </c>
      <c r="B12" s="113"/>
      <c r="C12" s="113"/>
      <c r="D12" s="113"/>
      <c r="E12" s="113"/>
      <c r="F12" s="113"/>
      <c r="G12" s="70">
        <f>'E.4 MOE SSP'!G12+'E.3 MOE in TANF'!G12</f>
        <v>19275676</v>
      </c>
      <c r="H12" s="70">
        <f>'E.4 MOE SSP'!H12+'E.3 MOE in TANF'!H12</f>
        <v>19275676</v>
      </c>
      <c r="I12" s="70">
        <f>'E.4 MOE SSP'!I12+'E.3 MOE in TANF'!I12</f>
        <v>0</v>
      </c>
      <c r="J12" s="113"/>
      <c r="K12" s="113"/>
      <c r="L12" s="113"/>
      <c r="M12" s="113"/>
      <c r="N12" s="113"/>
      <c r="O12" s="113"/>
      <c r="P12" s="113"/>
      <c r="Q12" s="113"/>
      <c r="R12" s="70">
        <f>'E.4 MOE SSP'!R12+'E.3 MOE in TANF'!R12</f>
        <v>959000</v>
      </c>
      <c r="S12" s="70">
        <f>'E.4 MOE SSP'!S12+'E.3 MOE in TANF'!S12</f>
        <v>0</v>
      </c>
      <c r="T12" s="70">
        <f>'E.4 MOE SSP'!T12+'E.3 MOE in TANF'!T12</f>
        <v>0</v>
      </c>
      <c r="U12" s="70">
        <f>'E.4 MOE SSP'!U12+'E.3 MOE in TANF'!U12</f>
        <v>959000</v>
      </c>
      <c r="V12" s="70">
        <f>'E.4 MOE SSP'!V12+'E.3 MOE in TANF'!V12</f>
        <v>0</v>
      </c>
      <c r="W12" s="70">
        <f>'E.4 MOE SSP'!W12+'E.3 MOE in TANF'!W12</f>
        <v>47091336</v>
      </c>
      <c r="X12" s="70">
        <f>'E.4 MOE SSP'!X12+'E.3 MOE in TANF'!X12</f>
        <v>47091336</v>
      </c>
      <c r="Y12" s="70">
        <f>'E.4 MOE SSP'!Y12+'E.3 MOE in TANF'!Y12</f>
        <v>0</v>
      </c>
      <c r="Z12" s="70">
        <f>'E.4 MOE SSP'!Z12+'E.3 MOE in TANF'!Z12</f>
        <v>0</v>
      </c>
      <c r="AA12" s="70">
        <f>'E.4 MOE SSP'!AA12+'E.3 MOE in TANF'!AA12</f>
        <v>0</v>
      </c>
      <c r="AB12" s="70">
        <f>'E.4 MOE SSP'!AB12+'E.3 MOE in TANF'!AB12</f>
        <v>0</v>
      </c>
      <c r="AC12" s="70">
        <f>'E.4 MOE SSP'!AC12+'E.3 MOE in TANF'!AC12</f>
        <v>2128304</v>
      </c>
      <c r="AD12" s="70">
        <f>'E.4 MOE SSP'!AD12+'E.3 MOE in TANF'!AD12</f>
        <v>0</v>
      </c>
      <c r="AE12" s="70">
        <f>'E.4 MOE SSP'!AE12+'E.3 MOE in TANF'!AE12</f>
        <v>0</v>
      </c>
      <c r="AF12" s="70">
        <f>'E.4 MOE SSP'!AF12+'E.3 MOE in TANF'!AF12</f>
        <v>0</v>
      </c>
      <c r="AG12" s="70">
        <f>'E.4 MOE SSP'!AG12+'E.3 MOE in TANF'!AG12</f>
        <v>0</v>
      </c>
      <c r="AH12" s="70">
        <f>'E.4 MOE SSP'!AH12+'E.3 MOE in TANF'!AH12</f>
        <v>0</v>
      </c>
      <c r="AI12" s="70">
        <f>'E.4 MOE SSP'!AI12+'E.3 MOE in TANF'!AI12</f>
        <v>0</v>
      </c>
      <c r="AJ12" s="70">
        <f>'E.4 MOE SSP'!AJ12+'E.3 MOE in TANF'!AJ12</f>
        <v>0</v>
      </c>
      <c r="AK12" s="70">
        <f>'E.4 MOE SSP'!AK12+'E.3 MOE in TANF'!AK12</f>
        <v>0</v>
      </c>
      <c r="AL12" s="70">
        <f>'E.4 MOE SSP'!AL12+'E.3 MOE in TANF'!AL12</f>
        <v>0</v>
      </c>
      <c r="AM12" s="70">
        <f>'E.4 MOE SSP'!AM12+'E.3 MOE in TANF'!AM12</f>
        <v>10401939</v>
      </c>
      <c r="AN12" s="70">
        <f>'E.4 MOE SSP'!AN12+'E.3 MOE in TANF'!AN12</f>
        <v>96892</v>
      </c>
      <c r="AO12" s="70">
        <f>'E.4 MOE SSP'!AO12+'E.3 MOE in TANF'!AO12</f>
        <v>10263392</v>
      </c>
      <c r="AP12" s="70">
        <f>'E.4 MOE SSP'!AP12+'E.3 MOE in TANF'!AP12</f>
        <v>41655</v>
      </c>
      <c r="AQ12" s="70">
        <f>'E.4 MOE SSP'!AQ12+'E.3 MOE in TANF'!AQ12</f>
        <v>0</v>
      </c>
      <c r="AR12" s="70">
        <f>'E.4 MOE SSP'!AR12+'E.3 MOE in TANF'!AR12</f>
        <v>79856255</v>
      </c>
      <c r="AS12" s="50"/>
      <c r="AT12" s="50"/>
      <c r="AU12" s="50"/>
      <c r="AV12" s="50"/>
      <c r="AW12" s="50"/>
      <c r="AX12" s="50"/>
      <c r="AY12" s="50"/>
      <c r="AZ12" s="50"/>
    </row>
    <row r="13" spans="1:52" s="5" customFormat="1" x14ac:dyDescent="0.25">
      <c r="A13" s="68" t="s">
        <v>95</v>
      </c>
      <c r="B13" s="113"/>
      <c r="C13" s="113"/>
      <c r="D13" s="113"/>
      <c r="E13" s="113"/>
      <c r="F13" s="113"/>
      <c r="G13" s="70">
        <f>'E.4 MOE SSP'!G13+'E.3 MOE in TANF'!G13</f>
        <v>44040393</v>
      </c>
      <c r="H13" s="70">
        <f>'E.4 MOE SSP'!H13+'E.3 MOE in TANF'!H13</f>
        <v>44040393</v>
      </c>
      <c r="I13" s="70">
        <f>'E.4 MOE SSP'!I13+'E.3 MOE in TANF'!I13</f>
        <v>0</v>
      </c>
      <c r="J13" s="113"/>
      <c r="K13" s="113"/>
      <c r="L13" s="113"/>
      <c r="M13" s="113"/>
      <c r="N13" s="113"/>
      <c r="O13" s="113"/>
      <c r="P13" s="113"/>
      <c r="Q13" s="113"/>
      <c r="R13" s="70">
        <f>'E.4 MOE SSP'!R13+'E.3 MOE in TANF'!R13</f>
        <v>23089133</v>
      </c>
      <c r="S13" s="70">
        <f>'E.4 MOE SSP'!S13+'E.3 MOE in TANF'!S13</f>
        <v>5971302</v>
      </c>
      <c r="T13" s="70">
        <f>'E.4 MOE SSP'!T13+'E.3 MOE in TANF'!T13</f>
        <v>800000</v>
      </c>
      <c r="U13" s="70">
        <f>'E.4 MOE SSP'!U13+'E.3 MOE in TANF'!U13</f>
        <v>16317831</v>
      </c>
      <c r="V13" s="70">
        <f>'E.4 MOE SSP'!V13+'E.3 MOE in TANF'!V13</f>
        <v>0</v>
      </c>
      <c r="W13" s="70">
        <f>'E.4 MOE SSP'!W13+'E.3 MOE in TANF'!W13</f>
        <v>22584565</v>
      </c>
      <c r="X13" s="70">
        <f>'E.4 MOE SSP'!X13+'E.3 MOE in TANF'!X13</f>
        <v>22584565</v>
      </c>
      <c r="Y13" s="70">
        <f>'E.4 MOE SSP'!Y13+'E.3 MOE in TANF'!Y13</f>
        <v>0</v>
      </c>
      <c r="Z13" s="70">
        <f>'E.4 MOE SSP'!Z13+'E.3 MOE in TANF'!Z13</f>
        <v>0</v>
      </c>
      <c r="AA13" s="70">
        <f>'E.4 MOE SSP'!AA13+'E.3 MOE in TANF'!AA13</f>
        <v>30196659</v>
      </c>
      <c r="AB13" s="70">
        <f>'E.4 MOE SSP'!AB13+'E.3 MOE in TANF'!AB13</f>
        <v>0</v>
      </c>
      <c r="AC13" s="70">
        <f>'E.4 MOE SSP'!AC13+'E.3 MOE in TANF'!AC13</f>
        <v>52684109</v>
      </c>
      <c r="AD13" s="70">
        <f>'E.4 MOE SSP'!AD13+'E.3 MOE in TANF'!AD13</f>
        <v>781314</v>
      </c>
      <c r="AE13" s="70">
        <f>'E.4 MOE SSP'!AE13+'E.3 MOE in TANF'!AE13</f>
        <v>0</v>
      </c>
      <c r="AF13" s="70">
        <f>'E.4 MOE SSP'!AF13+'E.3 MOE in TANF'!AF13</f>
        <v>0</v>
      </c>
      <c r="AG13" s="70">
        <f>'E.4 MOE SSP'!AG13+'E.3 MOE in TANF'!AG13</f>
        <v>0</v>
      </c>
      <c r="AH13" s="70">
        <f>'E.4 MOE SSP'!AH13+'E.3 MOE in TANF'!AH13</f>
        <v>0</v>
      </c>
      <c r="AI13" s="70">
        <f>'E.4 MOE SSP'!AI13+'E.3 MOE in TANF'!AI13</f>
        <v>0</v>
      </c>
      <c r="AJ13" s="70">
        <f>'E.4 MOE SSP'!AJ13+'E.3 MOE in TANF'!AJ13</f>
        <v>0</v>
      </c>
      <c r="AK13" s="70">
        <f>'E.4 MOE SSP'!AK13+'E.3 MOE in TANF'!AK13</f>
        <v>0</v>
      </c>
      <c r="AL13" s="70">
        <f>'E.4 MOE SSP'!AL13+'E.3 MOE in TANF'!AL13</f>
        <v>0</v>
      </c>
      <c r="AM13" s="70">
        <f>'E.4 MOE SSP'!AM13+'E.3 MOE in TANF'!AM13</f>
        <v>0</v>
      </c>
      <c r="AN13" s="70">
        <f>'E.4 MOE SSP'!AN13+'E.3 MOE in TANF'!AN13</f>
        <v>0</v>
      </c>
      <c r="AO13" s="70">
        <f>'E.4 MOE SSP'!AO13+'E.3 MOE in TANF'!AO13</f>
        <v>0</v>
      </c>
      <c r="AP13" s="70">
        <f>'E.4 MOE SSP'!AP13+'E.3 MOE in TANF'!AP13</f>
        <v>0</v>
      </c>
      <c r="AQ13" s="70">
        <f>'E.4 MOE SSP'!AQ13+'E.3 MOE in TANF'!AQ13</f>
        <v>5008960</v>
      </c>
      <c r="AR13" s="70">
        <f>'E.4 MOE SSP'!AR13+'E.3 MOE in TANF'!AR13</f>
        <v>178385133</v>
      </c>
      <c r="AS13" s="50"/>
      <c r="AT13" s="50"/>
      <c r="AU13" s="50"/>
      <c r="AV13" s="50"/>
      <c r="AW13" s="50"/>
      <c r="AX13" s="50"/>
      <c r="AY13" s="50"/>
      <c r="AZ13" s="50"/>
    </row>
    <row r="14" spans="1:52" s="5" customFormat="1" x14ac:dyDescent="0.25">
      <c r="A14" s="68" t="s">
        <v>10</v>
      </c>
      <c r="B14" s="113"/>
      <c r="C14" s="113"/>
      <c r="D14" s="113"/>
      <c r="E14" s="113"/>
      <c r="F14" s="113"/>
      <c r="G14" s="70">
        <f>'E.4 MOE SSP'!G14+'E.3 MOE in TANF'!G14</f>
        <v>130242001</v>
      </c>
      <c r="H14" s="70">
        <f>'E.4 MOE SSP'!H14+'E.3 MOE in TANF'!H14</f>
        <v>128284676</v>
      </c>
      <c r="I14" s="70">
        <f>'E.4 MOE SSP'!I14+'E.3 MOE in TANF'!I14</f>
        <v>1957325</v>
      </c>
      <c r="J14" s="113"/>
      <c r="K14" s="113"/>
      <c r="L14" s="113"/>
      <c r="M14" s="113"/>
      <c r="N14" s="113"/>
      <c r="O14" s="113"/>
      <c r="P14" s="113"/>
      <c r="Q14" s="113"/>
      <c r="R14" s="70">
        <f>'E.4 MOE SSP'!R14+'E.3 MOE in TANF'!R14</f>
        <v>0</v>
      </c>
      <c r="S14" s="70">
        <f>'E.4 MOE SSP'!S14+'E.3 MOE in TANF'!S14</f>
        <v>0</v>
      </c>
      <c r="T14" s="70">
        <f>'E.4 MOE SSP'!T14+'E.3 MOE in TANF'!T14</f>
        <v>0</v>
      </c>
      <c r="U14" s="70">
        <f>'E.4 MOE SSP'!U14+'E.3 MOE in TANF'!U14</f>
        <v>0</v>
      </c>
      <c r="V14" s="70">
        <f>'E.4 MOE SSP'!V14+'E.3 MOE in TANF'!V14</f>
        <v>0</v>
      </c>
      <c r="W14" s="70">
        <f>'E.4 MOE SSP'!W14+'E.3 MOE in TANF'!W14</f>
        <v>128925050</v>
      </c>
      <c r="X14" s="70">
        <f>'E.4 MOE SSP'!X14+'E.3 MOE in TANF'!X14</f>
        <v>128925050</v>
      </c>
      <c r="Y14" s="70">
        <f>'E.4 MOE SSP'!Y14+'E.3 MOE in TANF'!Y14</f>
        <v>0</v>
      </c>
      <c r="Z14" s="70">
        <f>'E.4 MOE SSP'!Z14+'E.3 MOE in TANF'!Z14</f>
        <v>0</v>
      </c>
      <c r="AA14" s="70">
        <f>'E.4 MOE SSP'!AA14+'E.3 MOE in TANF'!AA14</f>
        <v>0</v>
      </c>
      <c r="AB14" s="70">
        <f>'E.4 MOE SSP'!AB14+'E.3 MOE in TANF'!AB14</f>
        <v>0</v>
      </c>
      <c r="AC14" s="70">
        <f>'E.4 MOE SSP'!AC14+'E.3 MOE in TANF'!AC14</f>
        <v>0</v>
      </c>
      <c r="AD14" s="70">
        <f>'E.4 MOE SSP'!AD14+'E.3 MOE in TANF'!AD14</f>
        <v>0</v>
      </c>
      <c r="AE14" s="70">
        <f>'E.4 MOE SSP'!AE14+'E.3 MOE in TANF'!AE14</f>
        <v>0</v>
      </c>
      <c r="AF14" s="70">
        <f>'E.4 MOE SSP'!AF14+'E.3 MOE in TANF'!AF14</f>
        <v>0</v>
      </c>
      <c r="AG14" s="70">
        <f>'E.4 MOE SSP'!AG14+'E.3 MOE in TANF'!AG14</f>
        <v>0</v>
      </c>
      <c r="AH14" s="70">
        <f>'E.4 MOE SSP'!AH14+'E.3 MOE in TANF'!AH14</f>
        <v>94858380</v>
      </c>
      <c r="AI14" s="70">
        <f>'E.4 MOE SSP'!AI14+'E.3 MOE in TANF'!AI14</f>
        <v>41470075</v>
      </c>
      <c r="AJ14" s="70">
        <f>'E.4 MOE SSP'!AJ14+'E.3 MOE in TANF'!AJ14</f>
        <v>254530</v>
      </c>
      <c r="AK14" s="70">
        <f>'E.4 MOE SSP'!AK14+'E.3 MOE in TANF'!AK14</f>
        <v>53133775</v>
      </c>
      <c r="AL14" s="70">
        <f>'E.4 MOE SSP'!AL14+'E.3 MOE in TANF'!AL14</f>
        <v>0</v>
      </c>
      <c r="AM14" s="70">
        <f>'E.4 MOE SSP'!AM14+'E.3 MOE in TANF'!AM14</f>
        <v>15491568</v>
      </c>
      <c r="AN14" s="70">
        <f>'E.4 MOE SSP'!AN14+'E.3 MOE in TANF'!AN14</f>
        <v>8574425</v>
      </c>
      <c r="AO14" s="70">
        <f>'E.4 MOE SSP'!AO14+'E.3 MOE in TANF'!AO14</f>
        <v>0</v>
      </c>
      <c r="AP14" s="70">
        <f>'E.4 MOE SSP'!AP14+'E.3 MOE in TANF'!AP14</f>
        <v>6917143</v>
      </c>
      <c r="AQ14" s="70">
        <f>'E.4 MOE SSP'!AQ14+'E.3 MOE in TANF'!AQ14</f>
        <v>0</v>
      </c>
      <c r="AR14" s="70">
        <f>'E.4 MOE SSP'!AR14+'E.3 MOE in TANF'!AR14</f>
        <v>369516999</v>
      </c>
      <c r="AS14" s="50"/>
      <c r="AT14" s="50"/>
      <c r="AU14" s="50"/>
      <c r="AV14" s="50"/>
      <c r="AW14" s="50"/>
      <c r="AX14" s="50"/>
      <c r="AY14" s="50"/>
      <c r="AZ14" s="50"/>
    </row>
    <row r="15" spans="1:52" s="5" customFormat="1" x14ac:dyDescent="0.25">
      <c r="A15" s="68" t="s">
        <v>11</v>
      </c>
      <c r="B15" s="113"/>
      <c r="C15" s="113"/>
      <c r="D15" s="113"/>
      <c r="E15" s="113"/>
      <c r="F15" s="113"/>
      <c r="G15" s="70">
        <f>'E.4 MOE SSP'!G15+'E.3 MOE in TANF'!G15</f>
        <v>16296371</v>
      </c>
      <c r="H15" s="70">
        <f>'E.4 MOE SSP'!H15+'E.3 MOE in TANF'!H15</f>
        <v>16296371</v>
      </c>
      <c r="I15" s="70">
        <f>'E.4 MOE SSP'!I15+'E.3 MOE in TANF'!I15</f>
        <v>0</v>
      </c>
      <c r="J15" s="113"/>
      <c r="K15" s="113"/>
      <c r="L15" s="113"/>
      <c r="M15" s="113"/>
      <c r="N15" s="113"/>
      <c r="O15" s="113"/>
      <c r="P15" s="113"/>
      <c r="Q15" s="113"/>
      <c r="R15" s="70">
        <f>'E.4 MOE SSP'!R15+'E.3 MOE in TANF'!R15</f>
        <v>1988086</v>
      </c>
      <c r="S15" s="70">
        <f>'E.4 MOE SSP'!S15+'E.3 MOE in TANF'!S15</f>
        <v>0</v>
      </c>
      <c r="T15" s="70">
        <f>'E.4 MOE SSP'!T15+'E.3 MOE in TANF'!T15</f>
        <v>0</v>
      </c>
      <c r="U15" s="70">
        <f>'E.4 MOE SSP'!U15+'E.3 MOE in TANF'!U15</f>
        <v>1988086</v>
      </c>
      <c r="V15" s="70">
        <f>'E.4 MOE SSP'!V15+'E.3 MOE in TANF'!V15</f>
        <v>0</v>
      </c>
      <c r="W15" s="70">
        <f>'E.4 MOE SSP'!W15+'E.3 MOE in TANF'!W15</f>
        <v>22182651</v>
      </c>
      <c r="X15" s="70">
        <f>'E.4 MOE SSP'!X15+'E.3 MOE in TANF'!X15</f>
        <v>22182651</v>
      </c>
      <c r="Y15" s="70">
        <f>'E.4 MOE SSP'!Y15+'E.3 MOE in TANF'!Y15</f>
        <v>0</v>
      </c>
      <c r="Z15" s="70">
        <f>'E.4 MOE SSP'!Z15+'E.3 MOE in TANF'!Z15</f>
        <v>0</v>
      </c>
      <c r="AA15" s="70">
        <f>'E.4 MOE SSP'!AA15+'E.3 MOE in TANF'!AA15</f>
        <v>0</v>
      </c>
      <c r="AB15" s="70">
        <f>'E.4 MOE SSP'!AB15+'E.3 MOE in TANF'!AB15</f>
        <v>0</v>
      </c>
      <c r="AC15" s="70">
        <f>'E.4 MOE SSP'!AC15+'E.3 MOE in TANF'!AC15</f>
        <v>0</v>
      </c>
      <c r="AD15" s="70">
        <f>'E.4 MOE SSP'!AD15+'E.3 MOE in TANF'!AD15</f>
        <v>0</v>
      </c>
      <c r="AE15" s="70">
        <f>'E.4 MOE SSP'!AE15+'E.3 MOE in TANF'!AE15</f>
        <v>49883609</v>
      </c>
      <c r="AF15" s="70">
        <f>'E.4 MOE SSP'!AF15+'E.3 MOE in TANF'!AF15</f>
        <v>0</v>
      </c>
      <c r="AG15" s="70">
        <f>'E.4 MOE SSP'!AG15+'E.3 MOE in TANF'!AG15</f>
        <v>0</v>
      </c>
      <c r="AH15" s="70">
        <f>'E.4 MOE SSP'!AH15+'E.3 MOE in TANF'!AH15</f>
        <v>82778952</v>
      </c>
      <c r="AI15" s="70">
        <f>'E.4 MOE SSP'!AI15+'E.3 MOE in TANF'!AI15</f>
        <v>74923568</v>
      </c>
      <c r="AJ15" s="70">
        <f>'E.4 MOE SSP'!AJ15+'E.3 MOE in TANF'!AJ15</f>
        <v>2590759</v>
      </c>
      <c r="AK15" s="70">
        <f>'E.4 MOE SSP'!AK15+'E.3 MOE in TANF'!AK15</f>
        <v>5264625</v>
      </c>
      <c r="AL15" s="70">
        <f>'E.4 MOE SSP'!AL15+'E.3 MOE in TANF'!AL15</f>
        <v>0</v>
      </c>
      <c r="AM15" s="70">
        <f>'E.4 MOE SSP'!AM15+'E.3 MOE in TANF'!AM15</f>
        <v>238858</v>
      </c>
      <c r="AN15" s="70">
        <f>'E.4 MOE SSP'!AN15+'E.3 MOE in TANF'!AN15</f>
        <v>38859</v>
      </c>
      <c r="AO15" s="70">
        <f>'E.4 MOE SSP'!AO15+'E.3 MOE in TANF'!AO15</f>
        <v>75251</v>
      </c>
      <c r="AP15" s="70">
        <f>'E.4 MOE SSP'!AP15+'E.3 MOE in TANF'!AP15</f>
        <v>124748</v>
      </c>
      <c r="AQ15" s="70">
        <f>'E.4 MOE SSP'!AQ15+'E.3 MOE in TANF'!AQ15</f>
        <v>0</v>
      </c>
      <c r="AR15" s="70">
        <f>'E.4 MOE SSP'!AR15+'E.3 MOE in TANF'!AR15</f>
        <v>173368527</v>
      </c>
      <c r="AS15" s="50"/>
      <c r="AT15" s="50"/>
      <c r="AU15" s="50"/>
      <c r="AV15" s="50"/>
      <c r="AW15" s="50"/>
      <c r="AX15" s="50"/>
      <c r="AY15" s="50"/>
      <c r="AZ15" s="50"/>
    </row>
    <row r="16" spans="1:52" s="5" customFormat="1" x14ac:dyDescent="0.25">
      <c r="A16" s="68" t="s">
        <v>12</v>
      </c>
      <c r="B16" s="113"/>
      <c r="C16" s="113"/>
      <c r="D16" s="113"/>
      <c r="E16" s="113"/>
      <c r="F16" s="113"/>
      <c r="G16" s="70">
        <f>'E.4 MOE SSP'!G16+'E.3 MOE in TANF'!G16</f>
        <v>21316293</v>
      </c>
      <c r="H16" s="70">
        <f>'E.4 MOE SSP'!H16+'E.3 MOE in TANF'!H16</f>
        <v>21316293</v>
      </c>
      <c r="I16" s="70">
        <f>'E.4 MOE SSP'!I16+'E.3 MOE in TANF'!I16</f>
        <v>0</v>
      </c>
      <c r="J16" s="113"/>
      <c r="K16" s="113"/>
      <c r="L16" s="113"/>
      <c r="M16" s="113"/>
      <c r="N16" s="113"/>
      <c r="O16" s="113"/>
      <c r="P16" s="113"/>
      <c r="Q16" s="113"/>
      <c r="R16" s="70">
        <f>'E.4 MOE SSP'!R16+'E.3 MOE in TANF'!R16</f>
        <v>67352417</v>
      </c>
      <c r="S16" s="70">
        <f>'E.4 MOE SSP'!S16+'E.3 MOE in TANF'!S16</f>
        <v>1479071</v>
      </c>
      <c r="T16" s="70">
        <f>'E.4 MOE SSP'!T16+'E.3 MOE in TANF'!T16</f>
        <v>62686116</v>
      </c>
      <c r="U16" s="70">
        <f>'E.4 MOE SSP'!U16+'E.3 MOE in TANF'!U16</f>
        <v>3187230</v>
      </c>
      <c r="V16" s="70">
        <f>'E.4 MOE SSP'!V16+'E.3 MOE in TANF'!V16</f>
        <v>995772</v>
      </c>
      <c r="W16" s="70">
        <f>'E.4 MOE SSP'!W16+'E.3 MOE in TANF'!W16</f>
        <v>4971633</v>
      </c>
      <c r="X16" s="70">
        <f>'E.4 MOE SSP'!X16+'E.3 MOE in TANF'!X16</f>
        <v>4971633</v>
      </c>
      <c r="Y16" s="70">
        <f>'E.4 MOE SSP'!Y16+'E.3 MOE in TANF'!Y16</f>
        <v>0</v>
      </c>
      <c r="Z16" s="70">
        <f>'E.4 MOE SSP'!Z16+'E.3 MOE in TANF'!Z16</f>
        <v>0</v>
      </c>
      <c r="AA16" s="70">
        <f>'E.4 MOE SSP'!AA16+'E.3 MOE in TANF'!AA16</f>
        <v>0</v>
      </c>
      <c r="AB16" s="70">
        <f>'E.4 MOE SSP'!AB16+'E.3 MOE in TANF'!AB16</f>
        <v>0</v>
      </c>
      <c r="AC16" s="70">
        <f>'E.4 MOE SSP'!AC16+'E.3 MOE in TANF'!AC16</f>
        <v>220901</v>
      </c>
      <c r="AD16" s="70">
        <f>'E.4 MOE SSP'!AD16+'E.3 MOE in TANF'!AD16</f>
        <v>17573072</v>
      </c>
      <c r="AE16" s="70">
        <f>'E.4 MOE SSP'!AE16+'E.3 MOE in TANF'!AE16</f>
        <v>15630578</v>
      </c>
      <c r="AF16" s="70">
        <f>'E.4 MOE SSP'!AF16+'E.3 MOE in TANF'!AF16</f>
        <v>109678</v>
      </c>
      <c r="AG16" s="70">
        <f>'E.4 MOE SSP'!AG16+'E.3 MOE in TANF'!AG16</f>
        <v>4854500</v>
      </c>
      <c r="AH16" s="70">
        <f>'E.4 MOE SSP'!AH16+'E.3 MOE in TANF'!AH16</f>
        <v>132000</v>
      </c>
      <c r="AI16" s="70">
        <f>'E.4 MOE SSP'!AI16+'E.3 MOE in TANF'!AI16</f>
        <v>0</v>
      </c>
      <c r="AJ16" s="70">
        <f>'E.4 MOE SSP'!AJ16+'E.3 MOE in TANF'!AJ16</f>
        <v>132000</v>
      </c>
      <c r="AK16" s="70">
        <f>'E.4 MOE SSP'!AK16+'E.3 MOE in TANF'!AK16</f>
        <v>0</v>
      </c>
      <c r="AL16" s="70">
        <f>'E.4 MOE SSP'!AL16+'E.3 MOE in TANF'!AL16</f>
        <v>0</v>
      </c>
      <c r="AM16" s="70">
        <f>'E.4 MOE SSP'!AM16+'E.3 MOE in TANF'!AM16</f>
        <v>13649365</v>
      </c>
      <c r="AN16" s="70">
        <f>'E.4 MOE SSP'!AN16+'E.3 MOE in TANF'!AN16</f>
        <v>6055773</v>
      </c>
      <c r="AO16" s="70">
        <f>'E.4 MOE SSP'!AO16+'E.3 MOE in TANF'!AO16</f>
        <v>6362181</v>
      </c>
      <c r="AP16" s="70">
        <f>'E.4 MOE SSP'!AP16+'E.3 MOE in TANF'!AP16</f>
        <v>1231411</v>
      </c>
      <c r="AQ16" s="70">
        <f>'E.4 MOE SSP'!AQ16+'E.3 MOE in TANF'!AQ16</f>
        <v>12019831</v>
      </c>
      <c r="AR16" s="70">
        <f>'E.4 MOE SSP'!AR16+'E.3 MOE in TANF'!AR16</f>
        <v>158826040</v>
      </c>
      <c r="AS16" s="50"/>
      <c r="AT16" s="50"/>
      <c r="AU16" s="50"/>
      <c r="AV16" s="50"/>
      <c r="AW16" s="50"/>
      <c r="AX16" s="50"/>
      <c r="AY16" s="50"/>
      <c r="AZ16" s="50"/>
    </row>
    <row r="17" spans="1:52" s="5" customFormat="1" x14ac:dyDescent="0.25">
      <c r="A17" s="68" t="s">
        <v>13</v>
      </c>
      <c r="B17" s="113"/>
      <c r="C17" s="113"/>
      <c r="D17" s="113"/>
      <c r="E17" s="113"/>
      <c r="F17" s="113"/>
      <c r="G17" s="70">
        <f>'E.4 MOE SSP'!G17+'E.3 MOE in TANF'!G17</f>
        <v>5000686</v>
      </c>
      <c r="H17" s="70">
        <f>'E.4 MOE SSP'!H17+'E.3 MOE in TANF'!H17</f>
        <v>5000686</v>
      </c>
      <c r="I17" s="70">
        <f>'E.4 MOE SSP'!I17+'E.3 MOE in TANF'!I17</f>
        <v>0</v>
      </c>
      <c r="J17" s="113"/>
      <c r="K17" s="113"/>
      <c r="L17" s="113"/>
      <c r="M17" s="113"/>
      <c r="N17" s="113"/>
      <c r="O17" s="113"/>
      <c r="P17" s="113"/>
      <c r="Q17" s="113"/>
      <c r="R17" s="70">
        <f>'E.4 MOE SSP'!R17+'E.3 MOE in TANF'!R17</f>
        <v>3313550</v>
      </c>
      <c r="S17" s="70">
        <f>'E.4 MOE SSP'!S17+'E.3 MOE in TANF'!S17</f>
        <v>0</v>
      </c>
      <c r="T17" s="70">
        <f>'E.4 MOE SSP'!T17+'E.3 MOE in TANF'!T17</f>
        <v>0</v>
      </c>
      <c r="U17" s="70">
        <f>'E.4 MOE SSP'!U17+'E.3 MOE in TANF'!U17</f>
        <v>3313550</v>
      </c>
      <c r="V17" s="70">
        <f>'E.4 MOE SSP'!V17+'E.3 MOE in TANF'!V17</f>
        <v>91227</v>
      </c>
      <c r="W17" s="70">
        <f>'E.4 MOE SSP'!W17+'E.3 MOE in TANF'!W17</f>
        <v>1609587</v>
      </c>
      <c r="X17" s="70">
        <f>'E.4 MOE SSP'!X17+'E.3 MOE in TANF'!X17</f>
        <v>1175820</v>
      </c>
      <c r="Y17" s="70">
        <f>'E.4 MOE SSP'!Y17+'E.3 MOE in TANF'!Y17</f>
        <v>433767</v>
      </c>
      <c r="Z17" s="70">
        <f>'E.4 MOE SSP'!Z17+'E.3 MOE in TANF'!Z17</f>
        <v>0</v>
      </c>
      <c r="AA17" s="70">
        <f>'E.4 MOE SSP'!AA17+'E.3 MOE in TANF'!AA17</f>
        <v>0</v>
      </c>
      <c r="AB17" s="70">
        <f>'E.4 MOE SSP'!AB17+'E.3 MOE in TANF'!AB17</f>
        <v>0</v>
      </c>
      <c r="AC17" s="70">
        <f>'E.4 MOE SSP'!AC17+'E.3 MOE in TANF'!AC17</f>
        <v>70080</v>
      </c>
      <c r="AD17" s="70">
        <f>'E.4 MOE SSP'!AD17+'E.3 MOE in TANF'!AD17</f>
        <v>0</v>
      </c>
      <c r="AE17" s="70">
        <f>'E.4 MOE SSP'!AE17+'E.3 MOE in TANF'!AE17</f>
        <v>0</v>
      </c>
      <c r="AF17" s="70">
        <f>'E.4 MOE SSP'!AF17+'E.3 MOE in TANF'!AF17</f>
        <v>0</v>
      </c>
      <c r="AG17" s="70">
        <f>'E.4 MOE SSP'!AG17+'E.3 MOE in TANF'!AG17</f>
        <v>0</v>
      </c>
      <c r="AH17" s="70">
        <f>'E.4 MOE SSP'!AH17+'E.3 MOE in TANF'!AH17</f>
        <v>1401427</v>
      </c>
      <c r="AI17" s="70">
        <f>'E.4 MOE SSP'!AI17+'E.3 MOE in TANF'!AI17</f>
        <v>1401427</v>
      </c>
      <c r="AJ17" s="70">
        <f>'E.4 MOE SSP'!AJ17+'E.3 MOE in TANF'!AJ17</f>
        <v>0</v>
      </c>
      <c r="AK17" s="70">
        <f>'E.4 MOE SSP'!AK17+'E.3 MOE in TANF'!AK17</f>
        <v>0</v>
      </c>
      <c r="AL17" s="70">
        <f>'E.4 MOE SSP'!AL17+'E.3 MOE in TANF'!AL17</f>
        <v>0</v>
      </c>
      <c r="AM17" s="70">
        <f>'E.4 MOE SSP'!AM17+'E.3 MOE in TANF'!AM17</f>
        <v>1538822</v>
      </c>
      <c r="AN17" s="70">
        <f>'E.4 MOE SSP'!AN17+'E.3 MOE in TANF'!AN17</f>
        <v>1321099</v>
      </c>
      <c r="AO17" s="70">
        <f>'E.4 MOE SSP'!AO17+'E.3 MOE in TANF'!AO17</f>
        <v>0</v>
      </c>
      <c r="AP17" s="70">
        <f>'E.4 MOE SSP'!AP17+'E.3 MOE in TANF'!AP17</f>
        <v>217723</v>
      </c>
      <c r="AQ17" s="70">
        <f>'E.4 MOE SSP'!AQ17+'E.3 MOE in TANF'!AQ17</f>
        <v>0</v>
      </c>
      <c r="AR17" s="70">
        <f>'E.4 MOE SSP'!AR17+'E.3 MOE in TANF'!AR17</f>
        <v>13025379</v>
      </c>
      <c r="AS17" s="50"/>
      <c r="AT17" s="50"/>
      <c r="AU17" s="50"/>
      <c r="AV17" s="50"/>
      <c r="AW17" s="50"/>
      <c r="AX17" s="50"/>
      <c r="AY17" s="50"/>
      <c r="AZ17" s="50"/>
    </row>
    <row r="18" spans="1:52" s="5" customFormat="1" x14ac:dyDescent="0.25">
      <c r="A18" s="68" t="s">
        <v>14</v>
      </c>
      <c r="B18" s="113"/>
      <c r="C18" s="113"/>
      <c r="D18" s="113"/>
      <c r="E18" s="113"/>
      <c r="F18" s="113"/>
      <c r="G18" s="70">
        <f>'E.4 MOE SSP'!G18+'E.3 MOE in TANF'!G18</f>
        <v>4199198</v>
      </c>
      <c r="H18" s="70">
        <f>'E.4 MOE SSP'!H18+'E.3 MOE in TANF'!H18</f>
        <v>4199198</v>
      </c>
      <c r="I18" s="70">
        <f>'E.4 MOE SSP'!I18+'E.3 MOE in TANF'!I18</f>
        <v>0</v>
      </c>
      <c r="J18" s="113"/>
      <c r="K18" s="113"/>
      <c r="L18" s="113"/>
      <c r="M18" s="113"/>
      <c r="N18" s="113"/>
      <c r="O18" s="113"/>
      <c r="P18" s="113"/>
      <c r="Q18" s="113"/>
      <c r="R18" s="70">
        <f>'E.4 MOE SSP'!R18+'E.3 MOE in TANF'!R18</f>
        <v>123492</v>
      </c>
      <c r="S18" s="70">
        <f>'E.4 MOE SSP'!S18+'E.3 MOE in TANF'!S18</f>
        <v>0</v>
      </c>
      <c r="T18" s="70">
        <f>'E.4 MOE SSP'!T18+'E.3 MOE in TANF'!T18</f>
        <v>0</v>
      </c>
      <c r="U18" s="70">
        <f>'E.4 MOE SSP'!U18+'E.3 MOE in TANF'!U18</f>
        <v>123492</v>
      </c>
      <c r="V18" s="70">
        <f>'E.4 MOE SSP'!V18+'E.3 MOE in TANF'!V18</f>
        <v>64455</v>
      </c>
      <c r="W18" s="70">
        <f>'E.4 MOE SSP'!W18+'E.3 MOE in TANF'!W18</f>
        <v>559013017</v>
      </c>
      <c r="X18" s="70">
        <f>'E.4 MOE SSP'!X18+'E.3 MOE in TANF'!X18</f>
        <v>518249644</v>
      </c>
      <c r="Y18" s="70">
        <f>'E.4 MOE SSP'!Y18+'E.3 MOE in TANF'!Y18</f>
        <v>40763373</v>
      </c>
      <c r="Z18" s="70">
        <f>'E.4 MOE SSP'!Z18+'E.3 MOE in TANF'!Z18</f>
        <v>0</v>
      </c>
      <c r="AA18" s="70">
        <f>'E.4 MOE SSP'!AA18+'E.3 MOE in TANF'!AA18</f>
        <v>0</v>
      </c>
      <c r="AB18" s="70">
        <f>'E.4 MOE SSP'!AB18+'E.3 MOE in TANF'!AB18</f>
        <v>0</v>
      </c>
      <c r="AC18" s="70">
        <f>'E.4 MOE SSP'!AC18+'E.3 MOE in TANF'!AC18</f>
        <v>0</v>
      </c>
      <c r="AD18" s="70">
        <f>'E.4 MOE SSP'!AD18+'E.3 MOE in TANF'!AD18</f>
        <v>5803515</v>
      </c>
      <c r="AE18" s="70">
        <f>'E.4 MOE SSP'!AE18+'E.3 MOE in TANF'!AE18</f>
        <v>0</v>
      </c>
      <c r="AF18" s="70">
        <f>'E.4 MOE SSP'!AF18+'E.3 MOE in TANF'!AF18</f>
        <v>0</v>
      </c>
      <c r="AG18" s="70">
        <f>'E.4 MOE SSP'!AG18+'E.3 MOE in TANF'!AG18</f>
        <v>0</v>
      </c>
      <c r="AH18" s="70">
        <f>'E.4 MOE SSP'!AH18+'E.3 MOE in TANF'!AH18</f>
        <v>0</v>
      </c>
      <c r="AI18" s="70">
        <f>'E.4 MOE SSP'!AI18+'E.3 MOE in TANF'!AI18</f>
        <v>0</v>
      </c>
      <c r="AJ18" s="70">
        <f>'E.4 MOE SSP'!AJ18+'E.3 MOE in TANF'!AJ18</f>
        <v>0</v>
      </c>
      <c r="AK18" s="70">
        <f>'E.4 MOE SSP'!AK18+'E.3 MOE in TANF'!AK18</f>
        <v>0</v>
      </c>
      <c r="AL18" s="70">
        <f>'E.4 MOE SSP'!AL18+'E.3 MOE in TANF'!AL18</f>
        <v>0</v>
      </c>
      <c r="AM18" s="70">
        <f>'E.4 MOE SSP'!AM18+'E.3 MOE in TANF'!AM18</f>
        <v>759733</v>
      </c>
      <c r="AN18" s="70">
        <f>'E.4 MOE SSP'!AN18+'E.3 MOE in TANF'!AN18</f>
        <v>0</v>
      </c>
      <c r="AO18" s="70">
        <f>'E.4 MOE SSP'!AO18+'E.3 MOE in TANF'!AO18</f>
        <v>754674</v>
      </c>
      <c r="AP18" s="70">
        <f>'E.4 MOE SSP'!AP18+'E.3 MOE in TANF'!AP18</f>
        <v>5059</v>
      </c>
      <c r="AQ18" s="70">
        <f>'E.4 MOE SSP'!AQ18+'E.3 MOE in TANF'!AQ18</f>
        <v>0</v>
      </c>
      <c r="AR18" s="70">
        <f>'E.4 MOE SSP'!AR18+'E.3 MOE in TANF'!AR18</f>
        <v>569963410</v>
      </c>
      <c r="AS18" s="50"/>
      <c r="AT18" s="50"/>
      <c r="AU18" s="50"/>
      <c r="AV18" s="50"/>
      <c r="AW18" s="50"/>
      <c r="AX18" s="50"/>
      <c r="AY18" s="50"/>
      <c r="AZ18" s="50"/>
    </row>
    <row r="19" spans="1:52" s="5" customFormat="1" x14ac:dyDescent="0.25">
      <c r="A19" s="68" t="s">
        <v>15</v>
      </c>
      <c r="B19" s="113"/>
      <c r="C19" s="113"/>
      <c r="D19" s="113"/>
      <c r="E19" s="113"/>
      <c r="F19" s="113"/>
      <c r="G19" s="70">
        <f>'E.4 MOE SSP'!G19+'E.3 MOE in TANF'!G19</f>
        <v>4183869</v>
      </c>
      <c r="H19" s="70">
        <f>'E.4 MOE SSP'!H19+'E.3 MOE in TANF'!H19</f>
        <v>4183869</v>
      </c>
      <c r="I19" s="70">
        <f>'E.4 MOE SSP'!I19+'E.3 MOE in TANF'!I19</f>
        <v>0</v>
      </c>
      <c r="J19" s="113"/>
      <c r="K19" s="113"/>
      <c r="L19" s="113"/>
      <c r="M19" s="113"/>
      <c r="N19" s="113"/>
      <c r="O19" s="113"/>
      <c r="P19" s="113"/>
      <c r="Q19" s="113"/>
      <c r="R19" s="70">
        <f>'E.4 MOE SSP'!R19+'E.3 MOE in TANF'!R19</f>
        <v>479233</v>
      </c>
      <c r="S19" s="70">
        <f>'E.4 MOE SSP'!S19+'E.3 MOE in TANF'!S19</f>
        <v>0</v>
      </c>
      <c r="T19" s="70">
        <f>'E.4 MOE SSP'!T19+'E.3 MOE in TANF'!T19</f>
        <v>479233</v>
      </c>
      <c r="U19" s="70">
        <f>'E.4 MOE SSP'!U19+'E.3 MOE in TANF'!U19</f>
        <v>0</v>
      </c>
      <c r="V19" s="70">
        <f>'E.4 MOE SSP'!V19+'E.3 MOE in TANF'!V19</f>
        <v>0</v>
      </c>
      <c r="W19" s="70">
        <f>'E.4 MOE SSP'!W19+'E.3 MOE in TANF'!W19</f>
        <v>15356947</v>
      </c>
      <c r="X19" s="70">
        <f>'E.4 MOE SSP'!X19+'E.3 MOE in TANF'!X19</f>
        <v>15356947</v>
      </c>
      <c r="Y19" s="70">
        <f>'E.4 MOE SSP'!Y19+'E.3 MOE in TANF'!Y19</f>
        <v>0</v>
      </c>
      <c r="Z19" s="70">
        <f>'E.4 MOE SSP'!Z19+'E.3 MOE in TANF'!Z19</f>
        <v>0</v>
      </c>
      <c r="AA19" s="70">
        <f>'E.4 MOE SSP'!AA19+'E.3 MOE in TANF'!AA19</f>
        <v>32034389</v>
      </c>
      <c r="AB19" s="70">
        <f>'E.4 MOE SSP'!AB19+'E.3 MOE in TANF'!AB19</f>
        <v>0</v>
      </c>
      <c r="AC19" s="70">
        <f>'E.4 MOE SSP'!AC19+'E.3 MOE in TANF'!AC19</f>
        <v>0</v>
      </c>
      <c r="AD19" s="70">
        <f>'E.4 MOE SSP'!AD19+'E.3 MOE in TANF'!AD19</f>
        <v>0</v>
      </c>
      <c r="AE19" s="70">
        <f>'E.4 MOE SSP'!AE19+'E.3 MOE in TANF'!AE19</f>
        <v>13390596</v>
      </c>
      <c r="AF19" s="70">
        <f>'E.4 MOE SSP'!AF19+'E.3 MOE in TANF'!AF19</f>
        <v>0</v>
      </c>
      <c r="AG19" s="70">
        <f>'E.4 MOE SSP'!AG19+'E.3 MOE in TANF'!AG19</f>
        <v>0</v>
      </c>
      <c r="AH19" s="70">
        <f>'E.4 MOE SSP'!AH19+'E.3 MOE in TANF'!AH19</f>
        <v>0</v>
      </c>
      <c r="AI19" s="70">
        <f>'E.4 MOE SSP'!AI19+'E.3 MOE in TANF'!AI19</f>
        <v>0</v>
      </c>
      <c r="AJ19" s="70">
        <f>'E.4 MOE SSP'!AJ19+'E.3 MOE in TANF'!AJ19</f>
        <v>0</v>
      </c>
      <c r="AK19" s="70">
        <f>'E.4 MOE SSP'!AK19+'E.3 MOE in TANF'!AK19</f>
        <v>0</v>
      </c>
      <c r="AL19" s="70">
        <f>'E.4 MOE SSP'!AL19+'E.3 MOE in TANF'!AL19</f>
        <v>0</v>
      </c>
      <c r="AM19" s="70">
        <f>'E.4 MOE SSP'!AM19+'E.3 MOE in TANF'!AM19</f>
        <v>0</v>
      </c>
      <c r="AN19" s="70">
        <f>'E.4 MOE SSP'!AN19+'E.3 MOE in TANF'!AN19</f>
        <v>0</v>
      </c>
      <c r="AO19" s="70">
        <f>'E.4 MOE SSP'!AO19+'E.3 MOE in TANF'!AO19</f>
        <v>0</v>
      </c>
      <c r="AP19" s="70">
        <f>'E.4 MOE SSP'!AP19+'E.3 MOE in TANF'!AP19</f>
        <v>0</v>
      </c>
      <c r="AQ19" s="70">
        <f>'E.4 MOE SSP'!AQ19+'E.3 MOE in TANF'!AQ19</f>
        <v>48080489</v>
      </c>
      <c r="AR19" s="70">
        <f>'E.4 MOE SSP'!AR19+'E.3 MOE in TANF'!AR19</f>
        <v>113525523</v>
      </c>
      <c r="AS19" s="50"/>
      <c r="AT19" s="50"/>
      <c r="AU19" s="50"/>
      <c r="AV19" s="50"/>
      <c r="AW19" s="50"/>
      <c r="AX19" s="50"/>
      <c r="AY19" s="50"/>
      <c r="AZ19" s="50"/>
    </row>
    <row r="20" spans="1:52" s="5" customFormat="1" x14ac:dyDescent="0.25">
      <c r="A20" s="68" t="s">
        <v>16</v>
      </c>
      <c r="B20" s="113"/>
      <c r="C20" s="113"/>
      <c r="D20" s="113"/>
      <c r="E20" s="113"/>
      <c r="F20" s="113"/>
      <c r="G20" s="70">
        <f>'E.4 MOE SSP'!G20+'E.3 MOE in TANF'!G20</f>
        <v>35471135</v>
      </c>
      <c r="H20" s="70">
        <f>'E.4 MOE SSP'!H20+'E.3 MOE in TANF'!H20</f>
        <v>35471135</v>
      </c>
      <c r="I20" s="70">
        <f>'E.4 MOE SSP'!I20+'E.3 MOE in TANF'!I20</f>
        <v>0</v>
      </c>
      <c r="J20" s="113"/>
      <c r="K20" s="113"/>
      <c r="L20" s="113"/>
      <c r="M20" s="113"/>
      <c r="N20" s="113"/>
      <c r="O20" s="113"/>
      <c r="P20" s="113"/>
      <c r="Q20" s="113"/>
      <c r="R20" s="70">
        <f>'E.4 MOE SSP'!R20+'E.3 MOE in TANF'!R20</f>
        <v>6746316</v>
      </c>
      <c r="S20" s="70">
        <f>'E.4 MOE SSP'!S20+'E.3 MOE in TANF'!S20</f>
        <v>0</v>
      </c>
      <c r="T20" s="70">
        <f>'E.4 MOE SSP'!T20+'E.3 MOE in TANF'!T20</f>
        <v>1451</v>
      </c>
      <c r="U20" s="70">
        <f>'E.4 MOE SSP'!U20+'E.3 MOE in TANF'!U20</f>
        <v>6744865</v>
      </c>
      <c r="V20" s="70">
        <f>'E.4 MOE SSP'!V20+'E.3 MOE in TANF'!V20</f>
        <v>1494101</v>
      </c>
      <c r="W20" s="70">
        <f>'E.4 MOE SSP'!W20+'E.3 MOE in TANF'!W20</f>
        <v>8921568</v>
      </c>
      <c r="X20" s="70">
        <f>'E.4 MOE SSP'!X20+'E.3 MOE in TANF'!X20</f>
        <v>8921568</v>
      </c>
      <c r="Y20" s="70">
        <f>'E.4 MOE SSP'!Y20+'E.3 MOE in TANF'!Y20</f>
        <v>0</v>
      </c>
      <c r="Z20" s="70">
        <f>'E.4 MOE SSP'!Z20+'E.3 MOE in TANF'!Z20</f>
        <v>0</v>
      </c>
      <c r="AA20" s="70">
        <f>'E.4 MOE SSP'!AA20+'E.3 MOE in TANF'!AA20</f>
        <v>26754944</v>
      </c>
      <c r="AB20" s="70">
        <f>'E.4 MOE SSP'!AB20+'E.3 MOE in TANF'!AB20</f>
        <v>0</v>
      </c>
      <c r="AC20" s="70">
        <f>'E.4 MOE SSP'!AC20+'E.3 MOE in TANF'!AC20</f>
        <v>0</v>
      </c>
      <c r="AD20" s="70">
        <f>'E.4 MOE SSP'!AD20+'E.3 MOE in TANF'!AD20</f>
        <v>0</v>
      </c>
      <c r="AE20" s="70">
        <f>'E.4 MOE SSP'!AE20+'E.3 MOE in TANF'!AE20</f>
        <v>0</v>
      </c>
      <c r="AF20" s="70">
        <f>'E.4 MOE SSP'!AF20+'E.3 MOE in TANF'!AF20</f>
        <v>0</v>
      </c>
      <c r="AG20" s="70">
        <f>'E.4 MOE SSP'!AG20+'E.3 MOE in TANF'!AG20</f>
        <v>0</v>
      </c>
      <c r="AH20" s="70">
        <f>'E.4 MOE SSP'!AH20+'E.3 MOE in TANF'!AH20</f>
        <v>0</v>
      </c>
      <c r="AI20" s="70">
        <f>'E.4 MOE SSP'!AI20+'E.3 MOE in TANF'!AI20</f>
        <v>0</v>
      </c>
      <c r="AJ20" s="70">
        <f>'E.4 MOE SSP'!AJ20+'E.3 MOE in TANF'!AJ20</f>
        <v>0</v>
      </c>
      <c r="AK20" s="70">
        <f>'E.4 MOE SSP'!AK20+'E.3 MOE in TANF'!AK20</f>
        <v>0</v>
      </c>
      <c r="AL20" s="70">
        <f>'E.4 MOE SSP'!AL20+'E.3 MOE in TANF'!AL20</f>
        <v>0</v>
      </c>
      <c r="AM20" s="70">
        <f>'E.4 MOE SSP'!AM20+'E.3 MOE in TANF'!AM20</f>
        <v>4895936</v>
      </c>
      <c r="AN20" s="70">
        <f>'E.4 MOE SSP'!AN20+'E.3 MOE in TANF'!AN20</f>
        <v>1451671</v>
      </c>
      <c r="AO20" s="70">
        <f>'E.4 MOE SSP'!AO20+'E.3 MOE in TANF'!AO20</f>
        <v>3004596</v>
      </c>
      <c r="AP20" s="70">
        <f>'E.4 MOE SSP'!AP20+'E.3 MOE in TANF'!AP20</f>
        <v>439669</v>
      </c>
      <c r="AQ20" s="70">
        <f>'E.4 MOE SSP'!AQ20+'E.3 MOE in TANF'!AQ20</f>
        <v>0</v>
      </c>
      <c r="AR20" s="70">
        <f>'E.4 MOE SSP'!AR20+'E.3 MOE in TANF'!AR20</f>
        <v>84284000</v>
      </c>
      <c r="AS20" s="50"/>
      <c r="AT20" s="50"/>
      <c r="AU20" s="50"/>
      <c r="AV20" s="50"/>
      <c r="AW20" s="50"/>
      <c r="AX20" s="50"/>
      <c r="AY20" s="50"/>
      <c r="AZ20" s="50"/>
    </row>
    <row r="21" spans="1:52" s="5" customFormat="1" x14ac:dyDescent="0.25">
      <c r="A21" s="68" t="s">
        <v>77</v>
      </c>
      <c r="B21" s="113"/>
      <c r="C21" s="113"/>
      <c r="D21" s="113"/>
      <c r="E21" s="113"/>
      <c r="F21" s="113"/>
      <c r="G21" s="70">
        <f>'E.4 MOE SSP'!G21+'E.3 MOE in TANF'!G21</f>
        <v>0</v>
      </c>
      <c r="H21" s="70">
        <f>'E.4 MOE SSP'!H21+'E.3 MOE in TANF'!H21</f>
        <v>0</v>
      </c>
      <c r="I21" s="70">
        <f>'E.4 MOE SSP'!I21+'E.3 MOE in TANF'!I21</f>
        <v>0</v>
      </c>
      <c r="J21" s="113"/>
      <c r="K21" s="113"/>
      <c r="L21" s="113"/>
      <c r="M21" s="113"/>
      <c r="N21" s="113"/>
      <c r="O21" s="113"/>
      <c r="P21" s="113"/>
      <c r="Q21" s="113"/>
      <c r="R21" s="70">
        <f>'E.4 MOE SSP'!R21+'E.3 MOE in TANF'!R21</f>
        <v>0</v>
      </c>
      <c r="S21" s="70">
        <f>'E.4 MOE SSP'!S21+'E.3 MOE in TANF'!S21</f>
        <v>0</v>
      </c>
      <c r="T21" s="70">
        <f>'E.4 MOE SSP'!T21+'E.3 MOE in TANF'!T21</f>
        <v>0</v>
      </c>
      <c r="U21" s="70">
        <f>'E.4 MOE SSP'!U21+'E.3 MOE in TANF'!U21</f>
        <v>0</v>
      </c>
      <c r="V21" s="70">
        <f>'E.4 MOE SSP'!V21+'E.3 MOE in TANF'!V21</f>
        <v>0</v>
      </c>
      <c r="W21" s="70">
        <f>'E.4 MOE SSP'!W21+'E.3 MOE in TANF'!W21</f>
        <v>20113698</v>
      </c>
      <c r="X21" s="70">
        <f>'E.4 MOE SSP'!X21+'E.3 MOE in TANF'!X21</f>
        <v>6673025</v>
      </c>
      <c r="Y21" s="70">
        <f>'E.4 MOE SSP'!Y21+'E.3 MOE in TANF'!Y21</f>
        <v>13440673</v>
      </c>
      <c r="Z21" s="70">
        <f>'E.4 MOE SSP'!Z21+'E.3 MOE in TANF'!Z21</f>
        <v>0</v>
      </c>
      <c r="AA21" s="70">
        <f>'E.4 MOE SSP'!AA21+'E.3 MOE in TANF'!AA21</f>
        <v>46157342</v>
      </c>
      <c r="AB21" s="70">
        <f>'E.4 MOE SSP'!AB21+'E.3 MOE in TANF'!AB21</f>
        <v>0</v>
      </c>
      <c r="AC21" s="70">
        <f>'E.4 MOE SSP'!AC21+'E.3 MOE in TANF'!AC21</f>
        <v>0</v>
      </c>
      <c r="AD21" s="70">
        <f>'E.4 MOE SSP'!AD21+'E.3 MOE in TANF'!AD21</f>
        <v>0</v>
      </c>
      <c r="AE21" s="70">
        <f>'E.4 MOE SSP'!AE21+'E.3 MOE in TANF'!AE21</f>
        <v>0</v>
      </c>
      <c r="AF21" s="70">
        <f>'E.4 MOE SSP'!AF21+'E.3 MOE in TANF'!AF21</f>
        <v>0</v>
      </c>
      <c r="AG21" s="70">
        <f>'E.4 MOE SSP'!AG21+'E.3 MOE in TANF'!AG21</f>
        <v>0</v>
      </c>
      <c r="AH21" s="70">
        <f>'E.4 MOE SSP'!AH21+'E.3 MOE in TANF'!AH21</f>
        <v>0</v>
      </c>
      <c r="AI21" s="70">
        <f>'E.4 MOE SSP'!AI21+'E.3 MOE in TANF'!AI21</f>
        <v>0</v>
      </c>
      <c r="AJ21" s="70">
        <f>'E.4 MOE SSP'!AJ21+'E.3 MOE in TANF'!AJ21</f>
        <v>0</v>
      </c>
      <c r="AK21" s="70">
        <f>'E.4 MOE SSP'!AK21+'E.3 MOE in TANF'!AK21</f>
        <v>0</v>
      </c>
      <c r="AL21" s="70">
        <f>'E.4 MOE SSP'!AL21+'E.3 MOE in TANF'!AL21</f>
        <v>0</v>
      </c>
      <c r="AM21" s="70">
        <f>'E.4 MOE SSP'!AM21+'E.3 MOE in TANF'!AM21</f>
        <v>0</v>
      </c>
      <c r="AN21" s="70">
        <f>'E.4 MOE SSP'!AN21+'E.3 MOE in TANF'!AN21</f>
        <v>0</v>
      </c>
      <c r="AO21" s="70">
        <f>'E.4 MOE SSP'!AO21+'E.3 MOE in TANF'!AO21</f>
        <v>0</v>
      </c>
      <c r="AP21" s="70">
        <f>'E.4 MOE SSP'!AP21+'E.3 MOE in TANF'!AP21</f>
        <v>0</v>
      </c>
      <c r="AQ21" s="70">
        <f>'E.4 MOE SSP'!AQ21+'E.3 MOE in TANF'!AQ21</f>
        <v>0</v>
      </c>
      <c r="AR21" s="70">
        <f>'E.4 MOE SSP'!AR21+'E.3 MOE in TANF'!AR21</f>
        <v>66271040</v>
      </c>
      <c r="AS21" s="50"/>
      <c r="AT21" s="50"/>
      <c r="AU21" s="50"/>
      <c r="AV21" s="50"/>
      <c r="AW21" s="50"/>
      <c r="AX21" s="50"/>
      <c r="AY21" s="50"/>
      <c r="AZ21" s="50"/>
    </row>
    <row r="22" spans="1:52" s="5" customFormat="1" x14ac:dyDescent="0.25">
      <c r="A22" s="68" t="s">
        <v>18</v>
      </c>
      <c r="B22" s="113"/>
      <c r="C22" s="113"/>
      <c r="D22" s="113"/>
      <c r="E22" s="113"/>
      <c r="F22" s="113"/>
      <c r="G22" s="70">
        <f>'E.4 MOE SSP'!G22+'E.3 MOE in TANF'!G22</f>
        <v>63697037</v>
      </c>
      <c r="H22" s="70">
        <f>'E.4 MOE SSP'!H22+'E.3 MOE in TANF'!H22</f>
        <v>37013520</v>
      </c>
      <c r="I22" s="70">
        <f>'E.4 MOE SSP'!I22+'E.3 MOE in TANF'!I22</f>
        <v>26683517</v>
      </c>
      <c r="J22" s="113"/>
      <c r="K22" s="113"/>
      <c r="L22" s="113"/>
      <c r="M22" s="113"/>
      <c r="N22" s="113"/>
      <c r="O22" s="113"/>
      <c r="P22" s="113"/>
      <c r="Q22" s="113"/>
      <c r="R22" s="70">
        <f>'E.4 MOE SSP'!R22+'E.3 MOE in TANF'!R22</f>
        <v>3126059</v>
      </c>
      <c r="S22" s="70">
        <f>'E.4 MOE SSP'!S22+'E.3 MOE in TANF'!S22</f>
        <v>3126059</v>
      </c>
      <c r="T22" s="70">
        <f>'E.4 MOE SSP'!T22+'E.3 MOE in TANF'!T22</f>
        <v>0</v>
      </c>
      <c r="U22" s="70">
        <f>'E.4 MOE SSP'!U22+'E.3 MOE in TANF'!U22</f>
        <v>0</v>
      </c>
      <c r="V22" s="70">
        <f>'E.4 MOE SSP'!V22+'E.3 MOE in TANF'!V22</f>
        <v>0</v>
      </c>
      <c r="W22" s="70">
        <f>'E.4 MOE SSP'!W22+'E.3 MOE in TANF'!W22</f>
        <v>12383974</v>
      </c>
      <c r="X22" s="70">
        <f>'E.4 MOE SSP'!X22+'E.3 MOE in TANF'!X22</f>
        <v>12383974</v>
      </c>
      <c r="Y22" s="70">
        <f>'E.4 MOE SSP'!Y22+'E.3 MOE in TANF'!Y22</f>
        <v>0</v>
      </c>
      <c r="Z22" s="70">
        <f>'E.4 MOE SSP'!Z22+'E.3 MOE in TANF'!Z22</f>
        <v>0</v>
      </c>
      <c r="AA22" s="70">
        <f>'E.4 MOE SSP'!AA22+'E.3 MOE in TANF'!AA22</f>
        <v>0</v>
      </c>
      <c r="AB22" s="70">
        <f>'E.4 MOE SSP'!AB22+'E.3 MOE in TANF'!AB22</f>
        <v>0</v>
      </c>
      <c r="AC22" s="70">
        <f>'E.4 MOE SSP'!AC22+'E.3 MOE in TANF'!AC22</f>
        <v>0</v>
      </c>
      <c r="AD22" s="70">
        <f>'E.4 MOE SSP'!AD22+'E.3 MOE in TANF'!AD22</f>
        <v>173658</v>
      </c>
      <c r="AE22" s="70">
        <f>'E.4 MOE SSP'!AE22+'E.3 MOE in TANF'!AE22</f>
        <v>0</v>
      </c>
      <c r="AF22" s="70">
        <f>'E.4 MOE SSP'!AF22+'E.3 MOE in TANF'!AF22</f>
        <v>0</v>
      </c>
      <c r="AG22" s="70">
        <f>'E.4 MOE SSP'!AG22+'E.3 MOE in TANF'!AG22</f>
        <v>4744389</v>
      </c>
      <c r="AH22" s="70">
        <f>'E.4 MOE SSP'!AH22+'E.3 MOE in TANF'!AH22</f>
        <v>0</v>
      </c>
      <c r="AI22" s="70">
        <f>'E.4 MOE SSP'!AI22+'E.3 MOE in TANF'!AI22</f>
        <v>0</v>
      </c>
      <c r="AJ22" s="70">
        <f>'E.4 MOE SSP'!AJ22+'E.3 MOE in TANF'!AJ22</f>
        <v>0</v>
      </c>
      <c r="AK22" s="70">
        <f>'E.4 MOE SSP'!AK22+'E.3 MOE in TANF'!AK22</f>
        <v>0</v>
      </c>
      <c r="AL22" s="70">
        <f>'E.4 MOE SSP'!AL22+'E.3 MOE in TANF'!AL22</f>
        <v>0</v>
      </c>
      <c r="AM22" s="70">
        <f>'E.4 MOE SSP'!AM22+'E.3 MOE in TANF'!AM22</f>
        <v>2062948</v>
      </c>
      <c r="AN22" s="70">
        <f>'E.4 MOE SSP'!AN22+'E.3 MOE in TANF'!AN22</f>
        <v>234153</v>
      </c>
      <c r="AO22" s="70">
        <f>'E.4 MOE SSP'!AO22+'E.3 MOE in TANF'!AO22</f>
        <v>0</v>
      </c>
      <c r="AP22" s="70">
        <f>'E.4 MOE SSP'!AP22+'E.3 MOE in TANF'!AP22</f>
        <v>1828795</v>
      </c>
      <c r="AQ22" s="70">
        <f>'E.4 MOE SSP'!AQ22+'E.3 MOE in TANF'!AQ22</f>
        <v>0</v>
      </c>
      <c r="AR22" s="70">
        <f>'E.4 MOE SSP'!AR22+'E.3 MOE in TANF'!AR22</f>
        <v>86188065</v>
      </c>
      <c r="AS22" s="50"/>
      <c r="AT22" s="50"/>
      <c r="AU22" s="50"/>
      <c r="AV22" s="50"/>
      <c r="AW22" s="50"/>
      <c r="AX22" s="50"/>
      <c r="AY22" s="50"/>
      <c r="AZ22" s="50"/>
    </row>
    <row r="23" spans="1:52" s="5" customFormat="1" x14ac:dyDescent="0.25">
      <c r="A23" s="68" t="s">
        <v>78</v>
      </c>
      <c r="B23" s="113"/>
      <c r="C23" s="113"/>
      <c r="D23" s="113"/>
      <c r="E23" s="113"/>
      <c r="F23" s="113"/>
      <c r="G23" s="70">
        <f>'E.4 MOE SSP'!G23+'E.3 MOE in TANF'!G23</f>
        <v>566355</v>
      </c>
      <c r="H23" s="70">
        <f>'E.4 MOE SSP'!H23+'E.3 MOE in TANF'!H23</f>
        <v>566355</v>
      </c>
      <c r="I23" s="70">
        <f>'E.4 MOE SSP'!I23+'E.3 MOE in TANF'!I23</f>
        <v>0</v>
      </c>
      <c r="J23" s="113"/>
      <c r="K23" s="113"/>
      <c r="L23" s="113"/>
      <c r="M23" s="113"/>
      <c r="N23" s="113"/>
      <c r="O23" s="113"/>
      <c r="P23" s="113"/>
      <c r="Q23" s="113"/>
      <c r="R23" s="70">
        <f>'E.4 MOE SSP'!R23+'E.3 MOE in TANF'!R23</f>
        <v>30154869</v>
      </c>
      <c r="S23" s="70">
        <f>'E.4 MOE SSP'!S23+'E.3 MOE in TANF'!S23</f>
        <v>0</v>
      </c>
      <c r="T23" s="70">
        <f>'E.4 MOE SSP'!T23+'E.3 MOE in TANF'!T23</f>
        <v>30154869</v>
      </c>
      <c r="U23" s="70">
        <f>'E.4 MOE SSP'!U23+'E.3 MOE in TANF'!U23</f>
        <v>0</v>
      </c>
      <c r="V23" s="70">
        <f>'E.4 MOE SSP'!V23+'E.3 MOE in TANF'!V23</f>
        <v>0</v>
      </c>
      <c r="W23" s="70">
        <f>'E.4 MOE SSP'!W23+'E.3 MOE in TANF'!W23</f>
        <v>6880663</v>
      </c>
      <c r="X23" s="70">
        <f>'E.4 MOE SSP'!X23+'E.3 MOE in TANF'!X23</f>
        <v>6880663</v>
      </c>
      <c r="Y23" s="70">
        <f>'E.4 MOE SSP'!Y23+'E.3 MOE in TANF'!Y23</f>
        <v>0</v>
      </c>
      <c r="Z23" s="70">
        <f>'E.4 MOE SSP'!Z23+'E.3 MOE in TANF'!Z23</f>
        <v>0</v>
      </c>
      <c r="AA23" s="70">
        <f>'E.4 MOE SSP'!AA23+'E.3 MOE in TANF'!AA23</f>
        <v>14980869</v>
      </c>
      <c r="AB23" s="70">
        <f>'E.4 MOE SSP'!AB23+'E.3 MOE in TANF'!AB23</f>
        <v>0</v>
      </c>
      <c r="AC23" s="70">
        <f>'E.4 MOE SSP'!AC23+'E.3 MOE in TANF'!AC23</f>
        <v>0</v>
      </c>
      <c r="AD23" s="70">
        <f>'E.4 MOE SSP'!AD23+'E.3 MOE in TANF'!AD23</f>
        <v>0</v>
      </c>
      <c r="AE23" s="70">
        <f>'E.4 MOE SSP'!AE23+'E.3 MOE in TANF'!AE23</f>
        <v>693358</v>
      </c>
      <c r="AF23" s="70">
        <f>'E.4 MOE SSP'!AF23+'E.3 MOE in TANF'!AF23</f>
        <v>0</v>
      </c>
      <c r="AG23" s="70">
        <f>'E.4 MOE SSP'!AG23+'E.3 MOE in TANF'!AG23</f>
        <v>0</v>
      </c>
      <c r="AH23" s="70">
        <f>'E.4 MOE SSP'!AH23+'E.3 MOE in TANF'!AH23</f>
        <v>2139174</v>
      </c>
      <c r="AI23" s="70">
        <f>'E.4 MOE SSP'!AI23+'E.3 MOE in TANF'!AI23</f>
        <v>0</v>
      </c>
      <c r="AJ23" s="70">
        <f>'E.4 MOE SSP'!AJ23+'E.3 MOE in TANF'!AJ23</f>
        <v>0</v>
      </c>
      <c r="AK23" s="70">
        <f>'E.4 MOE SSP'!AK23+'E.3 MOE in TANF'!AK23</f>
        <v>2139174</v>
      </c>
      <c r="AL23" s="70">
        <f>'E.4 MOE SSP'!AL23+'E.3 MOE in TANF'!AL23</f>
        <v>0</v>
      </c>
      <c r="AM23" s="70">
        <f>'E.4 MOE SSP'!AM23+'E.3 MOE in TANF'!AM23</f>
        <v>0</v>
      </c>
      <c r="AN23" s="70">
        <f>'E.4 MOE SSP'!AN23+'E.3 MOE in TANF'!AN23</f>
        <v>0</v>
      </c>
      <c r="AO23" s="70">
        <f>'E.4 MOE SSP'!AO23+'E.3 MOE in TANF'!AO23</f>
        <v>0</v>
      </c>
      <c r="AP23" s="70">
        <f>'E.4 MOE SSP'!AP23+'E.3 MOE in TANF'!AP23</f>
        <v>0</v>
      </c>
      <c r="AQ23" s="70">
        <f>'E.4 MOE SSP'!AQ23+'E.3 MOE in TANF'!AQ23</f>
        <v>0</v>
      </c>
      <c r="AR23" s="70">
        <f>'E.4 MOE SSP'!AR23+'E.3 MOE in TANF'!AR23</f>
        <v>55415288</v>
      </c>
      <c r="AS23" s="50"/>
      <c r="AT23" s="50"/>
      <c r="AU23" s="50"/>
      <c r="AV23" s="50"/>
      <c r="AW23" s="50"/>
      <c r="AX23" s="50"/>
      <c r="AY23" s="50"/>
      <c r="AZ23" s="50"/>
    </row>
    <row r="24" spans="1:52" s="5" customFormat="1" x14ac:dyDescent="0.25">
      <c r="A24" s="68" t="s">
        <v>20</v>
      </c>
      <c r="B24" s="113"/>
      <c r="C24" s="113"/>
      <c r="D24" s="113"/>
      <c r="E24" s="113"/>
      <c r="F24" s="113"/>
      <c r="G24" s="70">
        <f>'E.4 MOE SSP'!G24+'E.3 MOE in TANF'!G24</f>
        <v>18381670</v>
      </c>
      <c r="H24" s="70">
        <f>'E.4 MOE SSP'!H24+'E.3 MOE in TANF'!H24</f>
        <v>14294673</v>
      </c>
      <c r="I24" s="70">
        <f>'E.4 MOE SSP'!I24+'E.3 MOE in TANF'!I24</f>
        <v>4086997</v>
      </c>
      <c r="J24" s="113"/>
      <c r="K24" s="113"/>
      <c r="L24" s="113"/>
      <c r="M24" s="113"/>
      <c r="N24" s="113"/>
      <c r="O24" s="113"/>
      <c r="P24" s="113"/>
      <c r="Q24" s="113"/>
      <c r="R24" s="70">
        <f>'E.4 MOE SSP'!R24+'E.3 MOE in TANF'!R24</f>
        <v>460585</v>
      </c>
      <c r="S24" s="70">
        <f>'E.4 MOE SSP'!S24+'E.3 MOE in TANF'!S24</f>
        <v>0</v>
      </c>
      <c r="T24" s="70">
        <f>'E.4 MOE SSP'!T24+'E.3 MOE in TANF'!T24</f>
        <v>339311</v>
      </c>
      <c r="U24" s="70">
        <f>'E.4 MOE SSP'!U24+'E.3 MOE in TANF'!U24</f>
        <v>121274</v>
      </c>
      <c r="V24" s="70">
        <f>'E.4 MOE SSP'!V24+'E.3 MOE in TANF'!V24</f>
        <v>1979230</v>
      </c>
      <c r="W24" s="70">
        <f>'E.4 MOE SSP'!W24+'E.3 MOE in TANF'!W24</f>
        <v>6168451</v>
      </c>
      <c r="X24" s="70">
        <f>'E.4 MOE SSP'!X24+'E.3 MOE in TANF'!X24</f>
        <v>3754552</v>
      </c>
      <c r="Y24" s="70">
        <f>'E.4 MOE SSP'!Y24+'E.3 MOE in TANF'!Y24</f>
        <v>2413899</v>
      </c>
      <c r="Z24" s="70">
        <f>'E.4 MOE SSP'!Z24+'E.3 MOE in TANF'!Z24</f>
        <v>0</v>
      </c>
      <c r="AA24" s="70">
        <f>'E.4 MOE SSP'!AA24+'E.3 MOE in TANF'!AA24</f>
        <v>0</v>
      </c>
      <c r="AB24" s="70">
        <f>'E.4 MOE SSP'!AB24+'E.3 MOE in TANF'!AB24</f>
        <v>85126</v>
      </c>
      <c r="AC24" s="70">
        <f>'E.4 MOE SSP'!AC24+'E.3 MOE in TANF'!AC24</f>
        <v>3404650</v>
      </c>
      <c r="AD24" s="70">
        <f>'E.4 MOE SSP'!AD24+'E.3 MOE in TANF'!AD24</f>
        <v>80677</v>
      </c>
      <c r="AE24" s="70">
        <f>'E.4 MOE SSP'!AE24+'E.3 MOE in TANF'!AE24</f>
        <v>0</v>
      </c>
      <c r="AF24" s="70">
        <f>'E.4 MOE SSP'!AF24+'E.3 MOE in TANF'!AF24</f>
        <v>0</v>
      </c>
      <c r="AG24" s="70">
        <f>'E.4 MOE SSP'!AG24+'E.3 MOE in TANF'!AG24</f>
        <v>0</v>
      </c>
      <c r="AH24" s="70">
        <f>'E.4 MOE SSP'!AH24+'E.3 MOE in TANF'!AH24</f>
        <v>4300366</v>
      </c>
      <c r="AI24" s="70">
        <f>'E.4 MOE SSP'!AI24+'E.3 MOE in TANF'!AI24</f>
        <v>0</v>
      </c>
      <c r="AJ24" s="70">
        <f>'E.4 MOE SSP'!AJ24+'E.3 MOE in TANF'!AJ24</f>
        <v>0</v>
      </c>
      <c r="AK24" s="70">
        <f>'E.4 MOE SSP'!AK24+'E.3 MOE in TANF'!AK24</f>
        <v>4300366</v>
      </c>
      <c r="AL24" s="70">
        <f>'E.4 MOE SSP'!AL24+'E.3 MOE in TANF'!AL24</f>
        <v>0</v>
      </c>
      <c r="AM24" s="70">
        <f>'E.4 MOE SSP'!AM24+'E.3 MOE in TANF'!AM24</f>
        <v>2663188</v>
      </c>
      <c r="AN24" s="70">
        <f>'E.4 MOE SSP'!AN24+'E.3 MOE in TANF'!AN24</f>
        <v>412423</v>
      </c>
      <c r="AO24" s="70">
        <f>'E.4 MOE SSP'!AO24+'E.3 MOE in TANF'!AO24</f>
        <v>1870261</v>
      </c>
      <c r="AP24" s="70">
        <f>'E.4 MOE SSP'!AP24+'E.3 MOE in TANF'!AP24</f>
        <v>380504</v>
      </c>
      <c r="AQ24" s="70">
        <f>'E.4 MOE SSP'!AQ24+'E.3 MOE in TANF'!AQ24</f>
        <v>0</v>
      </c>
      <c r="AR24" s="70">
        <f>'E.4 MOE SSP'!AR24+'E.3 MOE in TANF'!AR24</f>
        <v>37523943</v>
      </c>
      <c r="AS24" s="50"/>
      <c r="AT24" s="50"/>
      <c r="AU24" s="50"/>
      <c r="AV24" s="50"/>
      <c r="AW24" s="50"/>
      <c r="AX24" s="50"/>
      <c r="AY24" s="50"/>
      <c r="AZ24" s="50"/>
    </row>
    <row r="25" spans="1:52" s="5" customFormat="1" x14ac:dyDescent="0.25">
      <c r="A25" s="68" t="s">
        <v>21</v>
      </c>
      <c r="B25" s="113"/>
      <c r="C25" s="113"/>
      <c r="D25" s="113"/>
      <c r="E25" s="113"/>
      <c r="F25" s="113"/>
      <c r="G25" s="70">
        <f>'E.4 MOE SSP'!G25+'E.3 MOE in TANF'!G25</f>
        <v>12173406</v>
      </c>
      <c r="H25" s="70">
        <f>'E.4 MOE SSP'!H25+'E.3 MOE in TANF'!H25</f>
        <v>12173406</v>
      </c>
      <c r="I25" s="70">
        <f>'E.4 MOE SSP'!I25+'E.3 MOE in TANF'!I25</f>
        <v>0</v>
      </c>
      <c r="J25" s="113"/>
      <c r="K25" s="113"/>
      <c r="L25" s="113"/>
      <c r="M25" s="113"/>
      <c r="N25" s="113"/>
      <c r="O25" s="113"/>
      <c r="P25" s="113"/>
      <c r="Q25" s="113"/>
      <c r="R25" s="70">
        <f>'E.4 MOE SSP'!R25+'E.3 MOE in TANF'!R25</f>
        <v>118979</v>
      </c>
      <c r="S25" s="70">
        <f>'E.4 MOE SSP'!S25+'E.3 MOE in TANF'!S25</f>
        <v>741</v>
      </c>
      <c r="T25" s="70">
        <f>'E.4 MOE SSP'!T25+'E.3 MOE in TANF'!T25</f>
        <v>0</v>
      </c>
      <c r="U25" s="70">
        <f>'E.4 MOE SSP'!U25+'E.3 MOE in TANF'!U25</f>
        <v>118238</v>
      </c>
      <c r="V25" s="70">
        <f>'E.4 MOE SSP'!V25+'E.3 MOE in TANF'!V25</f>
        <v>6291</v>
      </c>
      <c r="W25" s="70">
        <f>'E.4 MOE SSP'!W25+'E.3 MOE in TANF'!W25</f>
        <v>97940091</v>
      </c>
      <c r="X25" s="70">
        <f>'E.4 MOE SSP'!X25+'E.3 MOE in TANF'!X25</f>
        <v>24122696</v>
      </c>
      <c r="Y25" s="70">
        <f>'E.4 MOE SSP'!Y25+'E.3 MOE in TANF'!Y25</f>
        <v>73817395</v>
      </c>
      <c r="Z25" s="70">
        <f>'E.4 MOE SSP'!Z25+'E.3 MOE in TANF'!Z25</f>
        <v>0</v>
      </c>
      <c r="AA25" s="70">
        <f>'E.4 MOE SSP'!AA25+'E.3 MOE in TANF'!AA25</f>
        <v>158859483</v>
      </c>
      <c r="AB25" s="70">
        <f>'E.4 MOE SSP'!AB25+'E.3 MOE in TANF'!AB25</f>
        <v>0</v>
      </c>
      <c r="AC25" s="70">
        <f>'E.4 MOE SSP'!AC25+'E.3 MOE in TANF'!AC25</f>
        <v>35912405</v>
      </c>
      <c r="AD25" s="70">
        <f>'E.4 MOE SSP'!AD25+'E.3 MOE in TANF'!AD25</f>
        <v>0</v>
      </c>
      <c r="AE25" s="70">
        <f>'E.4 MOE SSP'!AE25+'E.3 MOE in TANF'!AE25</f>
        <v>0</v>
      </c>
      <c r="AF25" s="70">
        <f>'E.4 MOE SSP'!AF25+'E.3 MOE in TANF'!AF25</f>
        <v>0</v>
      </c>
      <c r="AG25" s="70">
        <f>'E.4 MOE SSP'!AG25+'E.3 MOE in TANF'!AG25</f>
        <v>0</v>
      </c>
      <c r="AH25" s="70">
        <f>'E.4 MOE SSP'!AH25+'E.3 MOE in TANF'!AH25</f>
        <v>14980</v>
      </c>
      <c r="AI25" s="70">
        <f>'E.4 MOE SSP'!AI25+'E.3 MOE in TANF'!AI25</f>
        <v>14980</v>
      </c>
      <c r="AJ25" s="70">
        <f>'E.4 MOE SSP'!AJ25+'E.3 MOE in TANF'!AJ25</f>
        <v>0</v>
      </c>
      <c r="AK25" s="70">
        <f>'E.4 MOE SSP'!AK25+'E.3 MOE in TANF'!AK25</f>
        <v>0</v>
      </c>
      <c r="AL25" s="70">
        <f>'E.4 MOE SSP'!AL25+'E.3 MOE in TANF'!AL25</f>
        <v>0</v>
      </c>
      <c r="AM25" s="70">
        <f>'E.4 MOE SSP'!AM25+'E.3 MOE in TANF'!AM25</f>
        <v>2026847</v>
      </c>
      <c r="AN25" s="70">
        <f>'E.4 MOE SSP'!AN25+'E.3 MOE in TANF'!AN25</f>
        <v>0</v>
      </c>
      <c r="AO25" s="70">
        <f>'E.4 MOE SSP'!AO25+'E.3 MOE in TANF'!AO25</f>
        <v>1668337</v>
      </c>
      <c r="AP25" s="70">
        <f>'E.4 MOE SSP'!AP25+'E.3 MOE in TANF'!AP25</f>
        <v>358510</v>
      </c>
      <c r="AQ25" s="70">
        <f>'E.4 MOE SSP'!AQ25+'E.3 MOE in TANF'!AQ25</f>
        <v>0</v>
      </c>
      <c r="AR25" s="70">
        <f>'E.4 MOE SSP'!AR25+'E.3 MOE in TANF'!AR25</f>
        <v>307052482</v>
      </c>
      <c r="AS25" s="50"/>
      <c r="AT25" s="50"/>
      <c r="AU25" s="50"/>
      <c r="AV25" s="50"/>
      <c r="AW25" s="50"/>
      <c r="AX25" s="50"/>
      <c r="AY25" s="50"/>
      <c r="AZ25" s="50"/>
    </row>
    <row r="26" spans="1:52" s="5" customFormat="1" x14ac:dyDescent="0.25">
      <c r="A26" s="68" t="s">
        <v>22</v>
      </c>
      <c r="B26" s="113"/>
      <c r="C26" s="113"/>
      <c r="D26" s="113"/>
      <c r="E26" s="113"/>
      <c r="F26" s="113"/>
      <c r="G26" s="70">
        <f>'E.4 MOE SSP'!G26+'E.3 MOE in TANF'!G26</f>
        <v>221051420</v>
      </c>
      <c r="H26" s="70">
        <f>'E.4 MOE SSP'!H26+'E.3 MOE in TANF'!H26</f>
        <v>221051420</v>
      </c>
      <c r="I26" s="70">
        <f>'E.4 MOE SSP'!I26+'E.3 MOE in TANF'!I26</f>
        <v>0</v>
      </c>
      <c r="J26" s="113"/>
      <c r="K26" s="113"/>
      <c r="L26" s="113"/>
      <c r="M26" s="113"/>
      <c r="N26" s="113"/>
      <c r="O26" s="113"/>
      <c r="P26" s="113"/>
      <c r="Q26" s="113"/>
      <c r="R26" s="70">
        <f>'E.4 MOE SSP'!R26+'E.3 MOE in TANF'!R26</f>
        <v>13517236</v>
      </c>
      <c r="S26" s="70">
        <f>'E.4 MOE SSP'!S26+'E.3 MOE in TANF'!S26</f>
        <v>0</v>
      </c>
      <c r="T26" s="70">
        <f>'E.4 MOE SSP'!T26+'E.3 MOE in TANF'!T26</f>
        <v>9488277</v>
      </c>
      <c r="U26" s="70">
        <f>'E.4 MOE SSP'!U26+'E.3 MOE in TANF'!U26</f>
        <v>4028959</v>
      </c>
      <c r="V26" s="70">
        <f>'E.4 MOE SSP'!V26+'E.3 MOE in TANF'!V26</f>
        <v>77841</v>
      </c>
      <c r="W26" s="70">
        <f>'E.4 MOE SSP'!W26+'E.3 MOE in TANF'!W26</f>
        <v>45973368</v>
      </c>
      <c r="X26" s="70">
        <f>'E.4 MOE SSP'!X26+'E.3 MOE in TANF'!X26</f>
        <v>45973368</v>
      </c>
      <c r="Y26" s="70">
        <f>'E.4 MOE SSP'!Y26+'E.3 MOE in TANF'!Y26</f>
        <v>0</v>
      </c>
      <c r="Z26" s="70">
        <f>'E.4 MOE SSP'!Z26+'E.3 MOE in TANF'!Z26</f>
        <v>0</v>
      </c>
      <c r="AA26" s="70">
        <f>'E.4 MOE SSP'!AA26+'E.3 MOE in TANF'!AA26</f>
        <v>115539244</v>
      </c>
      <c r="AB26" s="70">
        <f>'E.4 MOE SSP'!AB26+'E.3 MOE in TANF'!AB26</f>
        <v>0</v>
      </c>
      <c r="AC26" s="70">
        <f>'E.4 MOE SSP'!AC26+'E.3 MOE in TANF'!AC26</f>
        <v>105971454</v>
      </c>
      <c r="AD26" s="70">
        <f>'E.4 MOE SSP'!AD26+'E.3 MOE in TANF'!AD26</f>
        <v>14531007</v>
      </c>
      <c r="AE26" s="70">
        <f>'E.4 MOE SSP'!AE26+'E.3 MOE in TANF'!AE26</f>
        <v>0</v>
      </c>
      <c r="AF26" s="70">
        <f>'E.4 MOE SSP'!AF26+'E.3 MOE in TANF'!AF26</f>
        <v>10207078</v>
      </c>
      <c r="AG26" s="70">
        <f>'E.4 MOE SSP'!AG26+'E.3 MOE in TANF'!AG26</f>
        <v>0</v>
      </c>
      <c r="AH26" s="70">
        <f>'E.4 MOE SSP'!AH26+'E.3 MOE in TANF'!AH26</f>
        <v>16945126</v>
      </c>
      <c r="AI26" s="70">
        <f>'E.4 MOE SSP'!AI26+'E.3 MOE in TANF'!AI26</f>
        <v>16945126</v>
      </c>
      <c r="AJ26" s="70">
        <f>'E.4 MOE SSP'!AJ26+'E.3 MOE in TANF'!AJ26</f>
        <v>0</v>
      </c>
      <c r="AK26" s="70">
        <f>'E.4 MOE SSP'!AK26+'E.3 MOE in TANF'!AK26</f>
        <v>0</v>
      </c>
      <c r="AL26" s="70">
        <f>'E.4 MOE SSP'!AL26+'E.3 MOE in TANF'!AL26</f>
        <v>0</v>
      </c>
      <c r="AM26" s="70">
        <f>'E.4 MOE SSP'!AM26+'E.3 MOE in TANF'!AM26</f>
        <v>34640357</v>
      </c>
      <c r="AN26" s="70">
        <f>'E.4 MOE SSP'!AN26+'E.3 MOE in TANF'!AN26</f>
        <v>34640357</v>
      </c>
      <c r="AO26" s="70">
        <f>'E.4 MOE SSP'!AO26+'E.3 MOE in TANF'!AO26</f>
        <v>0</v>
      </c>
      <c r="AP26" s="70">
        <f>'E.4 MOE SSP'!AP26+'E.3 MOE in TANF'!AP26</f>
        <v>0</v>
      </c>
      <c r="AQ26" s="70">
        <f>'E.4 MOE SSP'!AQ26+'E.3 MOE in TANF'!AQ26</f>
        <v>0</v>
      </c>
      <c r="AR26" s="70">
        <f>'E.4 MOE SSP'!AR26+'E.3 MOE in TANF'!AR26</f>
        <v>578454131</v>
      </c>
      <c r="AS26" s="50"/>
      <c r="AT26" s="50"/>
      <c r="AU26" s="50"/>
      <c r="AV26" s="50"/>
      <c r="AW26" s="50"/>
      <c r="AX26" s="50"/>
      <c r="AY26" s="50"/>
      <c r="AZ26" s="50"/>
    </row>
    <row r="27" spans="1:52" s="5" customFormat="1" x14ac:dyDescent="0.25">
      <c r="A27" s="68" t="s">
        <v>23</v>
      </c>
      <c r="B27" s="113"/>
      <c r="C27" s="113"/>
      <c r="D27" s="113"/>
      <c r="E27" s="113"/>
      <c r="F27" s="113"/>
      <c r="G27" s="70">
        <f>'E.4 MOE SSP'!G27+'E.3 MOE in TANF'!G27</f>
        <v>19044133</v>
      </c>
      <c r="H27" s="70">
        <f>'E.4 MOE SSP'!H27+'E.3 MOE in TANF'!H27</f>
        <v>16181511</v>
      </c>
      <c r="I27" s="70">
        <f>'E.4 MOE SSP'!I27+'E.3 MOE in TANF'!I27</f>
        <v>2862622</v>
      </c>
      <c r="J27" s="113"/>
      <c r="K27" s="113"/>
      <c r="L27" s="113"/>
      <c r="M27" s="113"/>
      <c r="N27" s="113"/>
      <c r="O27" s="113"/>
      <c r="P27" s="113"/>
      <c r="Q27" s="113"/>
      <c r="R27" s="70">
        <f>'E.4 MOE SSP'!R27+'E.3 MOE in TANF'!R27</f>
        <v>628161</v>
      </c>
      <c r="S27" s="70">
        <f>'E.4 MOE SSP'!S27+'E.3 MOE in TANF'!S27</f>
        <v>78427</v>
      </c>
      <c r="T27" s="70">
        <f>'E.4 MOE SSP'!T27+'E.3 MOE in TANF'!T27</f>
        <v>549734</v>
      </c>
      <c r="U27" s="70">
        <f>'E.4 MOE SSP'!U27+'E.3 MOE in TANF'!U27</f>
        <v>0</v>
      </c>
      <c r="V27" s="70">
        <f>'E.4 MOE SSP'!V27+'E.3 MOE in TANF'!V27</f>
        <v>8215772</v>
      </c>
      <c r="W27" s="70">
        <f>'E.4 MOE SSP'!W27+'E.3 MOE in TANF'!W27</f>
        <v>241143468</v>
      </c>
      <c r="X27" s="70">
        <f>'E.4 MOE SSP'!X27+'E.3 MOE in TANF'!X27</f>
        <v>19529091</v>
      </c>
      <c r="Y27" s="70">
        <f>'E.4 MOE SSP'!Y27+'E.3 MOE in TANF'!Y27</f>
        <v>221614377</v>
      </c>
      <c r="Z27" s="70">
        <f>'E.4 MOE SSP'!Z27+'E.3 MOE in TANF'!Z27</f>
        <v>0</v>
      </c>
      <c r="AA27" s="70">
        <f>'E.4 MOE SSP'!AA27+'E.3 MOE in TANF'!AA27</f>
        <v>42677508</v>
      </c>
      <c r="AB27" s="70">
        <f>'E.4 MOE SSP'!AB27+'E.3 MOE in TANF'!AB27</f>
        <v>0</v>
      </c>
      <c r="AC27" s="70">
        <f>'E.4 MOE SSP'!AC27+'E.3 MOE in TANF'!AC27</f>
        <v>47242225</v>
      </c>
      <c r="AD27" s="70">
        <f>'E.4 MOE SSP'!AD27+'E.3 MOE in TANF'!AD27</f>
        <v>0</v>
      </c>
      <c r="AE27" s="70">
        <f>'E.4 MOE SSP'!AE27+'E.3 MOE in TANF'!AE27</f>
        <v>176520299</v>
      </c>
      <c r="AF27" s="70">
        <f>'E.4 MOE SSP'!AF27+'E.3 MOE in TANF'!AF27</f>
        <v>0</v>
      </c>
      <c r="AG27" s="70">
        <f>'E.4 MOE SSP'!AG27+'E.3 MOE in TANF'!AG27</f>
        <v>0</v>
      </c>
      <c r="AH27" s="70">
        <f>'E.4 MOE SSP'!AH27+'E.3 MOE in TANF'!AH27</f>
        <v>6608390</v>
      </c>
      <c r="AI27" s="70">
        <f>'E.4 MOE SSP'!AI27+'E.3 MOE in TANF'!AI27</f>
        <v>6608390</v>
      </c>
      <c r="AJ27" s="70">
        <f>'E.4 MOE SSP'!AJ27+'E.3 MOE in TANF'!AJ27</f>
        <v>0</v>
      </c>
      <c r="AK27" s="70">
        <f>'E.4 MOE SSP'!AK27+'E.3 MOE in TANF'!AK27</f>
        <v>0</v>
      </c>
      <c r="AL27" s="70">
        <f>'E.4 MOE SSP'!AL27+'E.3 MOE in TANF'!AL27</f>
        <v>0</v>
      </c>
      <c r="AM27" s="70">
        <f>'E.4 MOE SSP'!AM27+'E.3 MOE in TANF'!AM27</f>
        <v>67572121</v>
      </c>
      <c r="AN27" s="70">
        <f>'E.4 MOE SSP'!AN27+'E.3 MOE in TANF'!AN27</f>
        <v>11245757</v>
      </c>
      <c r="AO27" s="70">
        <f>'E.4 MOE SSP'!AO27+'E.3 MOE in TANF'!AO27</f>
        <v>55844771</v>
      </c>
      <c r="AP27" s="70">
        <f>'E.4 MOE SSP'!AP27+'E.3 MOE in TANF'!AP27</f>
        <v>481593</v>
      </c>
      <c r="AQ27" s="70">
        <f>'E.4 MOE SSP'!AQ27+'E.3 MOE in TANF'!AQ27</f>
        <v>0</v>
      </c>
      <c r="AR27" s="70">
        <f>'E.4 MOE SSP'!AR27+'E.3 MOE in TANF'!AR27</f>
        <v>609652077</v>
      </c>
      <c r="AS27" s="50"/>
      <c r="AT27" s="50"/>
      <c r="AU27" s="50"/>
      <c r="AV27" s="50"/>
      <c r="AW27" s="50"/>
      <c r="AX27" s="50"/>
      <c r="AY27" s="50"/>
      <c r="AZ27" s="50"/>
    </row>
    <row r="28" spans="1:52" s="5" customFormat="1" x14ac:dyDescent="0.25">
      <c r="A28" s="68" t="s">
        <v>24</v>
      </c>
      <c r="B28" s="113"/>
      <c r="C28" s="113"/>
      <c r="D28" s="113"/>
      <c r="E28" s="113"/>
      <c r="F28" s="113"/>
      <c r="G28" s="70">
        <f>'E.4 MOE SSP'!G28+'E.3 MOE in TANF'!G28</f>
        <v>21021085</v>
      </c>
      <c r="H28" s="70">
        <f>'E.4 MOE SSP'!H28+'E.3 MOE in TANF'!H28</f>
        <v>21021085</v>
      </c>
      <c r="I28" s="70">
        <f>'E.4 MOE SSP'!I28+'E.3 MOE in TANF'!I28</f>
        <v>0</v>
      </c>
      <c r="J28" s="113"/>
      <c r="K28" s="113"/>
      <c r="L28" s="113"/>
      <c r="M28" s="113"/>
      <c r="N28" s="113"/>
      <c r="O28" s="113"/>
      <c r="P28" s="113"/>
      <c r="Q28" s="113"/>
      <c r="R28" s="70">
        <f>'E.4 MOE SSP'!R28+'E.3 MOE in TANF'!R28</f>
        <v>2082833</v>
      </c>
      <c r="S28" s="70">
        <f>'E.4 MOE SSP'!S28+'E.3 MOE in TANF'!S28</f>
        <v>0</v>
      </c>
      <c r="T28" s="70">
        <f>'E.4 MOE SSP'!T28+'E.3 MOE in TANF'!T28</f>
        <v>62700</v>
      </c>
      <c r="U28" s="70">
        <f>'E.4 MOE SSP'!U28+'E.3 MOE in TANF'!U28</f>
        <v>2020133</v>
      </c>
      <c r="V28" s="70">
        <f>'E.4 MOE SSP'!V28+'E.3 MOE in TANF'!V28</f>
        <v>10384</v>
      </c>
      <c r="W28" s="70">
        <f>'E.4 MOE SSP'!W28+'E.3 MOE in TANF'!W28</f>
        <v>127801573</v>
      </c>
      <c r="X28" s="70">
        <f>'E.4 MOE SSP'!X28+'E.3 MOE in TANF'!X28</f>
        <v>122101573</v>
      </c>
      <c r="Y28" s="70">
        <f>'E.4 MOE SSP'!Y28+'E.3 MOE in TANF'!Y28</f>
        <v>5700000</v>
      </c>
      <c r="Z28" s="70">
        <f>'E.4 MOE SSP'!Z28+'E.3 MOE in TANF'!Z28</f>
        <v>0</v>
      </c>
      <c r="AA28" s="70">
        <f>'E.4 MOE SSP'!AA28+'E.3 MOE in TANF'!AA28</f>
        <v>135707000</v>
      </c>
      <c r="AB28" s="70">
        <f>'E.4 MOE SSP'!AB28+'E.3 MOE in TANF'!AB28</f>
        <v>9000000</v>
      </c>
      <c r="AC28" s="70">
        <f>'E.4 MOE SSP'!AC28+'E.3 MOE in TANF'!AC28</f>
        <v>136241</v>
      </c>
      <c r="AD28" s="70">
        <f>'E.4 MOE SSP'!AD28+'E.3 MOE in TANF'!AD28</f>
        <v>0</v>
      </c>
      <c r="AE28" s="70">
        <f>'E.4 MOE SSP'!AE28+'E.3 MOE in TANF'!AE28</f>
        <v>0</v>
      </c>
      <c r="AF28" s="70">
        <f>'E.4 MOE SSP'!AF28+'E.3 MOE in TANF'!AF28</f>
        <v>0</v>
      </c>
      <c r="AG28" s="70">
        <f>'E.4 MOE SSP'!AG28+'E.3 MOE in TANF'!AG28</f>
        <v>0</v>
      </c>
      <c r="AH28" s="70">
        <f>'E.4 MOE SSP'!AH28+'E.3 MOE in TANF'!AH28</f>
        <v>0</v>
      </c>
      <c r="AI28" s="70">
        <f>'E.4 MOE SSP'!AI28+'E.3 MOE in TANF'!AI28</f>
        <v>0</v>
      </c>
      <c r="AJ28" s="70">
        <f>'E.4 MOE SSP'!AJ28+'E.3 MOE in TANF'!AJ28</f>
        <v>0</v>
      </c>
      <c r="AK28" s="70">
        <f>'E.4 MOE SSP'!AK28+'E.3 MOE in TANF'!AK28</f>
        <v>0</v>
      </c>
      <c r="AL28" s="70">
        <f>'E.4 MOE SSP'!AL28+'E.3 MOE in TANF'!AL28</f>
        <v>0</v>
      </c>
      <c r="AM28" s="70">
        <f>'E.4 MOE SSP'!AM28+'E.3 MOE in TANF'!AM28</f>
        <v>17624317</v>
      </c>
      <c r="AN28" s="70">
        <f>'E.4 MOE SSP'!AN28+'E.3 MOE in TANF'!AN28</f>
        <v>17624317</v>
      </c>
      <c r="AO28" s="70">
        <f>'E.4 MOE SSP'!AO28+'E.3 MOE in TANF'!AO28</f>
        <v>0</v>
      </c>
      <c r="AP28" s="70">
        <f>'E.4 MOE SSP'!AP28+'E.3 MOE in TANF'!AP28</f>
        <v>0</v>
      </c>
      <c r="AQ28" s="70">
        <f>'E.4 MOE SSP'!AQ28+'E.3 MOE in TANF'!AQ28</f>
        <v>0</v>
      </c>
      <c r="AR28" s="70">
        <f>'E.4 MOE SSP'!AR28+'E.3 MOE in TANF'!AR28</f>
        <v>313383433</v>
      </c>
      <c r="AS28" s="50"/>
      <c r="AT28" s="50"/>
      <c r="AU28" s="50"/>
      <c r="AV28" s="50"/>
      <c r="AW28" s="50"/>
      <c r="AX28" s="50"/>
      <c r="AY28" s="50"/>
      <c r="AZ28" s="50"/>
    </row>
    <row r="29" spans="1:52" s="5" customFormat="1" x14ac:dyDescent="0.25">
      <c r="A29" s="68" t="s">
        <v>25</v>
      </c>
      <c r="B29" s="113"/>
      <c r="C29" s="113"/>
      <c r="D29" s="113"/>
      <c r="E29" s="113"/>
      <c r="F29" s="113"/>
      <c r="G29" s="70">
        <f>'E.4 MOE SSP'!G29+'E.3 MOE in TANF'!G29</f>
        <v>3046647</v>
      </c>
      <c r="H29" s="70">
        <f>'E.4 MOE SSP'!H29+'E.3 MOE in TANF'!H29</f>
        <v>3046647</v>
      </c>
      <c r="I29" s="70">
        <f>'E.4 MOE SSP'!I29+'E.3 MOE in TANF'!I29</f>
        <v>0</v>
      </c>
      <c r="J29" s="113"/>
      <c r="K29" s="113"/>
      <c r="L29" s="113"/>
      <c r="M29" s="113"/>
      <c r="N29" s="113"/>
      <c r="O29" s="113"/>
      <c r="P29" s="113"/>
      <c r="Q29" s="113"/>
      <c r="R29" s="70">
        <f>'E.4 MOE SSP'!R29+'E.3 MOE in TANF'!R29</f>
        <v>14986779</v>
      </c>
      <c r="S29" s="70">
        <f>'E.4 MOE SSP'!S29+'E.3 MOE in TANF'!S29</f>
        <v>0</v>
      </c>
      <c r="T29" s="70">
        <f>'E.4 MOE SSP'!T29+'E.3 MOE in TANF'!T29</f>
        <v>10968518</v>
      </c>
      <c r="U29" s="70">
        <f>'E.4 MOE SSP'!U29+'E.3 MOE in TANF'!U29</f>
        <v>4018261</v>
      </c>
      <c r="V29" s="70">
        <f>'E.4 MOE SSP'!V29+'E.3 MOE in TANF'!V29</f>
        <v>1757394</v>
      </c>
      <c r="W29" s="70">
        <f>'E.4 MOE SSP'!W29+'E.3 MOE in TANF'!W29</f>
        <v>1715429</v>
      </c>
      <c r="X29" s="70">
        <f>'E.4 MOE SSP'!X29+'E.3 MOE in TANF'!X29</f>
        <v>1715429</v>
      </c>
      <c r="Y29" s="70">
        <f>'E.4 MOE SSP'!Y29+'E.3 MOE in TANF'!Y29</f>
        <v>0</v>
      </c>
      <c r="Z29" s="70">
        <f>'E.4 MOE SSP'!Z29+'E.3 MOE in TANF'!Z29</f>
        <v>0</v>
      </c>
      <c r="AA29" s="70">
        <f>'E.4 MOE SSP'!AA29+'E.3 MOE in TANF'!AA29</f>
        <v>0</v>
      </c>
      <c r="AB29" s="70">
        <f>'E.4 MOE SSP'!AB29+'E.3 MOE in TANF'!AB29</f>
        <v>0</v>
      </c>
      <c r="AC29" s="70">
        <f>'E.4 MOE SSP'!AC29+'E.3 MOE in TANF'!AC29</f>
        <v>0</v>
      </c>
      <c r="AD29" s="70">
        <f>'E.4 MOE SSP'!AD29+'E.3 MOE in TANF'!AD29</f>
        <v>0</v>
      </c>
      <c r="AE29" s="70">
        <f>'E.4 MOE SSP'!AE29+'E.3 MOE in TANF'!AE29</f>
        <v>0</v>
      </c>
      <c r="AF29" s="70">
        <f>'E.4 MOE SSP'!AF29+'E.3 MOE in TANF'!AF29</f>
        <v>0</v>
      </c>
      <c r="AG29" s="70">
        <f>'E.4 MOE SSP'!AG29+'E.3 MOE in TANF'!AG29</f>
        <v>0</v>
      </c>
      <c r="AH29" s="70">
        <f>'E.4 MOE SSP'!AH29+'E.3 MOE in TANF'!AH29</f>
        <v>0</v>
      </c>
      <c r="AI29" s="70">
        <f>'E.4 MOE SSP'!AI29+'E.3 MOE in TANF'!AI29</f>
        <v>0</v>
      </c>
      <c r="AJ29" s="70">
        <f>'E.4 MOE SSP'!AJ29+'E.3 MOE in TANF'!AJ29</f>
        <v>0</v>
      </c>
      <c r="AK29" s="70">
        <f>'E.4 MOE SSP'!AK29+'E.3 MOE in TANF'!AK29</f>
        <v>0</v>
      </c>
      <c r="AL29" s="70">
        <f>'E.4 MOE SSP'!AL29+'E.3 MOE in TANF'!AL29</f>
        <v>0</v>
      </c>
      <c r="AM29" s="70">
        <f>'E.4 MOE SSP'!AM29+'E.3 MOE in TANF'!AM29</f>
        <v>218059</v>
      </c>
      <c r="AN29" s="70">
        <f>'E.4 MOE SSP'!AN29+'E.3 MOE in TANF'!AN29</f>
        <v>18183</v>
      </c>
      <c r="AO29" s="70">
        <f>'E.4 MOE SSP'!AO29+'E.3 MOE in TANF'!AO29</f>
        <v>0</v>
      </c>
      <c r="AP29" s="70">
        <f>'E.4 MOE SSP'!AP29+'E.3 MOE in TANF'!AP29</f>
        <v>199876</v>
      </c>
      <c r="AQ29" s="70">
        <f>'E.4 MOE SSP'!AQ29+'E.3 MOE in TANF'!AQ29</f>
        <v>0</v>
      </c>
      <c r="AR29" s="70">
        <f>'E.4 MOE SSP'!AR29+'E.3 MOE in TANF'!AR29</f>
        <v>21724308</v>
      </c>
      <c r="AS29" s="50"/>
      <c r="AT29" s="50"/>
      <c r="AU29" s="50"/>
      <c r="AV29" s="50"/>
      <c r="AW29" s="50"/>
      <c r="AX29" s="50"/>
      <c r="AY29" s="50"/>
      <c r="AZ29" s="50"/>
    </row>
    <row r="30" spans="1:52" s="5" customFormat="1" x14ac:dyDescent="0.25">
      <c r="A30" s="68" t="s">
        <v>26</v>
      </c>
      <c r="B30" s="113"/>
      <c r="C30" s="113"/>
      <c r="D30" s="113"/>
      <c r="E30" s="113"/>
      <c r="F30" s="113"/>
      <c r="G30" s="70">
        <f>'E.4 MOE SSP'!G30+'E.3 MOE in TANF'!G30</f>
        <v>22229599</v>
      </c>
      <c r="H30" s="70">
        <f>'E.4 MOE SSP'!H30+'E.3 MOE in TANF'!H30</f>
        <v>22229599</v>
      </c>
      <c r="I30" s="70">
        <f>'E.4 MOE SSP'!I30+'E.3 MOE in TANF'!I30</f>
        <v>0</v>
      </c>
      <c r="J30" s="113"/>
      <c r="K30" s="113"/>
      <c r="L30" s="113"/>
      <c r="M30" s="113"/>
      <c r="N30" s="113"/>
      <c r="O30" s="113"/>
      <c r="P30" s="113"/>
      <c r="Q30" s="113"/>
      <c r="R30" s="70">
        <f>'E.4 MOE SSP'!R30+'E.3 MOE in TANF'!R30</f>
        <v>12176487</v>
      </c>
      <c r="S30" s="70">
        <f>'E.4 MOE SSP'!S30+'E.3 MOE in TANF'!S30</f>
        <v>211404</v>
      </c>
      <c r="T30" s="70">
        <f>'E.4 MOE SSP'!T30+'E.3 MOE in TANF'!T30</f>
        <v>520358</v>
      </c>
      <c r="U30" s="70">
        <f>'E.4 MOE SSP'!U30+'E.3 MOE in TANF'!U30</f>
        <v>11444725</v>
      </c>
      <c r="V30" s="70">
        <f>'E.4 MOE SSP'!V30+'E.3 MOE in TANF'!V30</f>
        <v>2051311</v>
      </c>
      <c r="W30" s="70">
        <f>'E.4 MOE SSP'!W30+'E.3 MOE in TANF'!W30</f>
        <v>21319769</v>
      </c>
      <c r="X30" s="70">
        <f>'E.4 MOE SSP'!X30+'E.3 MOE in TANF'!X30</f>
        <v>21319769</v>
      </c>
      <c r="Y30" s="70">
        <f>'E.4 MOE SSP'!Y30+'E.3 MOE in TANF'!Y30</f>
        <v>0</v>
      </c>
      <c r="Z30" s="70">
        <f>'E.4 MOE SSP'!Z30+'E.3 MOE in TANF'!Z30</f>
        <v>0</v>
      </c>
      <c r="AA30" s="70">
        <f>'E.4 MOE SSP'!AA30+'E.3 MOE in TANF'!AA30</f>
        <v>0</v>
      </c>
      <c r="AB30" s="70">
        <f>'E.4 MOE SSP'!AB30+'E.3 MOE in TANF'!AB30</f>
        <v>0</v>
      </c>
      <c r="AC30" s="70">
        <f>'E.4 MOE SSP'!AC30+'E.3 MOE in TANF'!AC30</f>
        <v>63707738</v>
      </c>
      <c r="AD30" s="70">
        <f>'E.4 MOE SSP'!AD30+'E.3 MOE in TANF'!AD30</f>
        <v>49389</v>
      </c>
      <c r="AE30" s="70">
        <f>'E.4 MOE SSP'!AE30+'E.3 MOE in TANF'!AE30</f>
        <v>0</v>
      </c>
      <c r="AF30" s="70">
        <f>'E.4 MOE SSP'!AF30+'E.3 MOE in TANF'!AF30</f>
        <v>0</v>
      </c>
      <c r="AG30" s="70">
        <f>'E.4 MOE SSP'!AG30+'E.3 MOE in TANF'!AG30</f>
        <v>0</v>
      </c>
      <c r="AH30" s="70">
        <f>'E.4 MOE SSP'!AH30+'E.3 MOE in TANF'!AH30</f>
        <v>0</v>
      </c>
      <c r="AI30" s="70">
        <f>'E.4 MOE SSP'!AI30+'E.3 MOE in TANF'!AI30</f>
        <v>0</v>
      </c>
      <c r="AJ30" s="70">
        <f>'E.4 MOE SSP'!AJ30+'E.3 MOE in TANF'!AJ30</f>
        <v>0</v>
      </c>
      <c r="AK30" s="70">
        <f>'E.4 MOE SSP'!AK30+'E.3 MOE in TANF'!AK30</f>
        <v>0</v>
      </c>
      <c r="AL30" s="70">
        <f>'E.4 MOE SSP'!AL30+'E.3 MOE in TANF'!AL30</f>
        <v>0</v>
      </c>
      <c r="AM30" s="70">
        <f>'E.4 MOE SSP'!AM30+'E.3 MOE in TANF'!AM30</f>
        <v>8556402</v>
      </c>
      <c r="AN30" s="70">
        <f>'E.4 MOE SSP'!AN30+'E.3 MOE in TANF'!AN30</f>
        <v>5801425</v>
      </c>
      <c r="AO30" s="70">
        <f>'E.4 MOE SSP'!AO30+'E.3 MOE in TANF'!AO30</f>
        <v>2754977</v>
      </c>
      <c r="AP30" s="70">
        <f>'E.4 MOE SSP'!AP30+'E.3 MOE in TANF'!AP30</f>
        <v>0</v>
      </c>
      <c r="AQ30" s="70">
        <f>'E.4 MOE SSP'!AQ30+'E.3 MOE in TANF'!AQ30</f>
        <v>13649648</v>
      </c>
      <c r="AR30" s="70">
        <f>'E.4 MOE SSP'!AR30+'E.3 MOE in TANF'!AR30</f>
        <v>143740343</v>
      </c>
      <c r="AS30" s="50"/>
      <c r="AT30" s="50"/>
      <c r="AU30" s="50"/>
      <c r="AV30" s="50"/>
      <c r="AW30" s="50"/>
      <c r="AX30" s="50"/>
      <c r="AY30" s="50"/>
      <c r="AZ30" s="50"/>
    </row>
    <row r="31" spans="1:52" s="5" customFormat="1" x14ac:dyDescent="0.25">
      <c r="A31" s="68" t="s">
        <v>27</v>
      </c>
      <c r="B31" s="113"/>
      <c r="C31" s="113"/>
      <c r="D31" s="113"/>
      <c r="E31" s="113"/>
      <c r="F31" s="113"/>
      <c r="G31" s="70">
        <f>'E.4 MOE SSP'!G31+'E.3 MOE in TANF'!G31</f>
        <v>890452</v>
      </c>
      <c r="H31" s="70">
        <f>'E.4 MOE SSP'!H31+'E.3 MOE in TANF'!H31</f>
        <v>890452</v>
      </c>
      <c r="I31" s="70">
        <f>'E.4 MOE SSP'!I31+'E.3 MOE in TANF'!I31</f>
        <v>0</v>
      </c>
      <c r="J31" s="113"/>
      <c r="K31" s="113"/>
      <c r="L31" s="113"/>
      <c r="M31" s="113"/>
      <c r="N31" s="113"/>
      <c r="O31" s="113"/>
      <c r="P31" s="113"/>
      <c r="Q31" s="113"/>
      <c r="R31" s="70">
        <f>'E.4 MOE SSP'!R31+'E.3 MOE in TANF'!R31</f>
        <v>8983143</v>
      </c>
      <c r="S31" s="70">
        <f>'E.4 MOE SSP'!S31+'E.3 MOE in TANF'!S31</f>
        <v>0</v>
      </c>
      <c r="T31" s="70">
        <f>'E.4 MOE SSP'!T31+'E.3 MOE in TANF'!T31</f>
        <v>0</v>
      </c>
      <c r="U31" s="70">
        <f>'E.4 MOE SSP'!U31+'E.3 MOE in TANF'!U31</f>
        <v>8983143</v>
      </c>
      <c r="V31" s="70">
        <f>'E.4 MOE SSP'!V31+'E.3 MOE in TANF'!V31</f>
        <v>660581</v>
      </c>
      <c r="W31" s="70">
        <f>'E.4 MOE SSP'!W31+'E.3 MOE in TANF'!W31</f>
        <v>1313990</v>
      </c>
      <c r="X31" s="70">
        <f>'E.4 MOE SSP'!X31+'E.3 MOE in TANF'!X31</f>
        <v>1313990</v>
      </c>
      <c r="Y31" s="70">
        <f>'E.4 MOE SSP'!Y31+'E.3 MOE in TANF'!Y31</f>
        <v>0</v>
      </c>
      <c r="Z31" s="70">
        <f>'E.4 MOE SSP'!Z31+'E.3 MOE in TANF'!Z31</f>
        <v>0</v>
      </c>
      <c r="AA31" s="70">
        <f>'E.4 MOE SSP'!AA31+'E.3 MOE in TANF'!AA31</f>
        <v>0</v>
      </c>
      <c r="AB31" s="70">
        <f>'E.4 MOE SSP'!AB31+'E.3 MOE in TANF'!AB31</f>
        <v>0</v>
      </c>
      <c r="AC31" s="70">
        <f>'E.4 MOE SSP'!AC31+'E.3 MOE in TANF'!AC31</f>
        <v>531359</v>
      </c>
      <c r="AD31" s="70">
        <f>'E.4 MOE SSP'!AD31+'E.3 MOE in TANF'!AD31</f>
        <v>0</v>
      </c>
      <c r="AE31" s="70">
        <f>'E.4 MOE SSP'!AE31+'E.3 MOE in TANF'!AE31</f>
        <v>0</v>
      </c>
      <c r="AF31" s="70">
        <f>'E.4 MOE SSP'!AF31+'E.3 MOE in TANF'!AF31</f>
        <v>0</v>
      </c>
      <c r="AG31" s="70">
        <f>'E.4 MOE SSP'!AG31+'E.3 MOE in TANF'!AG31</f>
        <v>0</v>
      </c>
      <c r="AH31" s="70">
        <f>'E.4 MOE SSP'!AH31+'E.3 MOE in TANF'!AH31</f>
        <v>0</v>
      </c>
      <c r="AI31" s="70">
        <f>'E.4 MOE SSP'!AI31+'E.3 MOE in TANF'!AI31</f>
        <v>0</v>
      </c>
      <c r="AJ31" s="70">
        <f>'E.4 MOE SSP'!AJ31+'E.3 MOE in TANF'!AJ31</f>
        <v>0</v>
      </c>
      <c r="AK31" s="70">
        <f>'E.4 MOE SSP'!AK31+'E.3 MOE in TANF'!AK31</f>
        <v>0</v>
      </c>
      <c r="AL31" s="70">
        <f>'E.4 MOE SSP'!AL31+'E.3 MOE in TANF'!AL31</f>
        <v>0</v>
      </c>
      <c r="AM31" s="70">
        <f>'E.4 MOE SSP'!AM31+'E.3 MOE in TANF'!AM31</f>
        <v>1635474</v>
      </c>
      <c r="AN31" s="70">
        <f>'E.4 MOE SSP'!AN31+'E.3 MOE in TANF'!AN31</f>
        <v>579100</v>
      </c>
      <c r="AO31" s="70">
        <f>'E.4 MOE SSP'!AO31+'E.3 MOE in TANF'!AO31</f>
        <v>8526</v>
      </c>
      <c r="AP31" s="70">
        <f>'E.4 MOE SSP'!AP31+'E.3 MOE in TANF'!AP31</f>
        <v>1047848</v>
      </c>
      <c r="AQ31" s="70">
        <f>'E.4 MOE SSP'!AQ31+'E.3 MOE in TANF'!AQ31</f>
        <v>0</v>
      </c>
      <c r="AR31" s="70">
        <f>'E.4 MOE SSP'!AR31+'E.3 MOE in TANF'!AR31</f>
        <v>14014999</v>
      </c>
      <c r="AS31" s="50"/>
      <c r="AT31" s="50"/>
      <c r="AU31" s="50"/>
      <c r="AV31" s="50"/>
      <c r="AW31" s="50"/>
      <c r="AX31" s="50"/>
      <c r="AY31" s="50"/>
      <c r="AZ31" s="50"/>
    </row>
    <row r="32" spans="1:52" s="5" customFormat="1" x14ac:dyDescent="0.25">
      <c r="A32" s="68" t="s">
        <v>28</v>
      </c>
      <c r="B32" s="113"/>
      <c r="C32" s="113"/>
      <c r="D32" s="113"/>
      <c r="E32" s="113"/>
      <c r="F32" s="113"/>
      <c r="G32" s="70">
        <f>'E.4 MOE SSP'!G32+'E.3 MOE in TANF'!G32</f>
        <v>11559444</v>
      </c>
      <c r="H32" s="70">
        <f>'E.4 MOE SSP'!H32+'E.3 MOE in TANF'!H32</f>
        <v>11559444</v>
      </c>
      <c r="I32" s="70">
        <f>'E.4 MOE SSP'!I32+'E.3 MOE in TANF'!I32</f>
        <v>0</v>
      </c>
      <c r="J32" s="113"/>
      <c r="K32" s="113"/>
      <c r="L32" s="113"/>
      <c r="M32" s="113"/>
      <c r="N32" s="113"/>
      <c r="O32" s="113"/>
      <c r="P32" s="113"/>
      <c r="Q32" s="113"/>
      <c r="R32" s="70">
        <f>'E.4 MOE SSP'!R32+'E.3 MOE in TANF'!R32</f>
        <v>1017304</v>
      </c>
      <c r="S32" s="70">
        <f>'E.4 MOE SSP'!S32+'E.3 MOE in TANF'!S32</f>
        <v>0</v>
      </c>
      <c r="T32" s="70">
        <f>'E.4 MOE SSP'!T32+'E.3 MOE in TANF'!T32</f>
        <v>0</v>
      </c>
      <c r="U32" s="70">
        <f>'E.4 MOE SSP'!U32+'E.3 MOE in TANF'!U32</f>
        <v>1017304</v>
      </c>
      <c r="V32" s="70">
        <f>'E.4 MOE SSP'!V32+'E.3 MOE in TANF'!V32</f>
        <v>0</v>
      </c>
      <c r="W32" s="70">
        <f>'E.4 MOE SSP'!W32+'E.3 MOE in TANF'!W32</f>
        <v>6498998</v>
      </c>
      <c r="X32" s="70">
        <f>'E.4 MOE SSP'!X32+'E.3 MOE in TANF'!X32</f>
        <v>6498998</v>
      </c>
      <c r="Y32" s="70">
        <f>'E.4 MOE SSP'!Y32+'E.3 MOE in TANF'!Y32</f>
        <v>0</v>
      </c>
      <c r="Z32" s="70">
        <f>'E.4 MOE SSP'!Z32+'E.3 MOE in TANF'!Z32</f>
        <v>0</v>
      </c>
      <c r="AA32" s="70">
        <f>'E.4 MOE SSP'!AA32+'E.3 MOE in TANF'!AA32</f>
        <v>30816481</v>
      </c>
      <c r="AB32" s="70">
        <f>'E.4 MOE SSP'!AB32+'E.3 MOE in TANF'!AB32</f>
        <v>5547685</v>
      </c>
      <c r="AC32" s="70">
        <f>'E.4 MOE SSP'!AC32+'E.3 MOE in TANF'!AC32</f>
        <v>0</v>
      </c>
      <c r="AD32" s="70">
        <f>'E.4 MOE SSP'!AD32+'E.3 MOE in TANF'!AD32</f>
        <v>0</v>
      </c>
      <c r="AE32" s="70">
        <f>'E.4 MOE SSP'!AE32+'E.3 MOE in TANF'!AE32</f>
        <v>218892</v>
      </c>
      <c r="AF32" s="70">
        <f>'E.4 MOE SSP'!AF32+'E.3 MOE in TANF'!AF32</f>
        <v>0</v>
      </c>
      <c r="AG32" s="70">
        <f>'E.4 MOE SSP'!AG32+'E.3 MOE in TANF'!AG32</f>
        <v>0</v>
      </c>
      <c r="AH32" s="70">
        <f>'E.4 MOE SSP'!AH32+'E.3 MOE in TANF'!AH32</f>
        <v>0</v>
      </c>
      <c r="AI32" s="70">
        <f>'E.4 MOE SSP'!AI32+'E.3 MOE in TANF'!AI32</f>
        <v>0</v>
      </c>
      <c r="AJ32" s="70">
        <f>'E.4 MOE SSP'!AJ32+'E.3 MOE in TANF'!AJ32</f>
        <v>0</v>
      </c>
      <c r="AK32" s="70">
        <f>'E.4 MOE SSP'!AK32+'E.3 MOE in TANF'!AK32</f>
        <v>0</v>
      </c>
      <c r="AL32" s="70">
        <f>'E.4 MOE SSP'!AL32+'E.3 MOE in TANF'!AL32</f>
        <v>0</v>
      </c>
      <c r="AM32" s="70">
        <f>'E.4 MOE SSP'!AM32+'E.3 MOE in TANF'!AM32</f>
        <v>0</v>
      </c>
      <c r="AN32" s="70">
        <f>'E.4 MOE SSP'!AN32+'E.3 MOE in TANF'!AN32</f>
        <v>0</v>
      </c>
      <c r="AO32" s="70">
        <f>'E.4 MOE SSP'!AO32+'E.3 MOE in TANF'!AO32</f>
        <v>0</v>
      </c>
      <c r="AP32" s="70">
        <f>'E.4 MOE SSP'!AP32+'E.3 MOE in TANF'!AP32</f>
        <v>0</v>
      </c>
      <c r="AQ32" s="70">
        <f>'E.4 MOE SSP'!AQ32+'E.3 MOE in TANF'!AQ32</f>
        <v>0</v>
      </c>
      <c r="AR32" s="70">
        <f>'E.4 MOE SSP'!AR32+'E.3 MOE in TANF'!AR32</f>
        <v>55658804</v>
      </c>
      <c r="AS32" s="50"/>
      <c r="AT32" s="50"/>
      <c r="AU32" s="50"/>
      <c r="AV32" s="50"/>
      <c r="AW32" s="50"/>
      <c r="AX32" s="50"/>
      <c r="AY32" s="50"/>
      <c r="AZ32" s="50"/>
    </row>
    <row r="33" spans="1:52" s="5" customFormat="1" x14ac:dyDescent="0.25">
      <c r="A33" s="68" t="s">
        <v>29</v>
      </c>
      <c r="B33" s="113"/>
      <c r="C33" s="113"/>
      <c r="D33" s="113"/>
      <c r="E33" s="113"/>
      <c r="F33" s="113"/>
      <c r="G33" s="70">
        <f>'E.4 MOE SSP'!G33+'E.3 MOE in TANF'!G33</f>
        <v>27776013</v>
      </c>
      <c r="H33" s="70">
        <f>'E.4 MOE SSP'!H33+'E.3 MOE in TANF'!H33</f>
        <v>27776013</v>
      </c>
      <c r="I33" s="70">
        <f>'E.4 MOE SSP'!I33+'E.3 MOE in TANF'!I33</f>
        <v>0</v>
      </c>
      <c r="J33" s="113"/>
      <c r="K33" s="113"/>
      <c r="L33" s="113"/>
      <c r="M33" s="113"/>
      <c r="N33" s="113"/>
      <c r="O33" s="113"/>
      <c r="P33" s="113"/>
      <c r="Q33" s="113"/>
      <c r="R33" s="70">
        <f>'E.4 MOE SSP'!R33+'E.3 MOE in TANF'!R33</f>
        <v>0</v>
      </c>
      <c r="S33" s="70">
        <f>'E.4 MOE SSP'!S33+'E.3 MOE in TANF'!S33</f>
        <v>0</v>
      </c>
      <c r="T33" s="70">
        <f>'E.4 MOE SSP'!T33+'E.3 MOE in TANF'!T33</f>
        <v>0</v>
      </c>
      <c r="U33" s="70">
        <f>'E.4 MOE SSP'!U33+'E.3 MOE in TANF'!U33</f>
        <v>0</v>
      </c>
      <c r="V33" s="70">
        <f>'E.4 MOE SSP'!V33+'E.3 MOE in TANF'!V33</f>
        <v>1070215</v>
      </c>
      <c r="W33" s="70">
        <f>'E.4 MOE SSP'!W33+'E.3 MOE in TANF'!W33</f>
        <v>16034348</v>
      </c>
      <c r="X33" s="70">
        <f>'E.4 MOE SSP'!X33+'E.3 MOE in TANF'!X33</f>
        <v>16034348</v>
      </c>
      <c r="Y33" s="70">
        <f>'E.4 MOE SSP'!Y33+'E.3 MOE in TANF'!Y33</f>
        <v>0</v>
      </c>
      <c r="Z33" s="70">
        <f>'E.4 MOE SSP'!Z33+'E.3 MOE in TANF'!Z33</f>
        <v>0</v>
      </c>
      <c r="AA33" s="70">
        <f>'E.4 MOE SSP'!AA33+'E.3 MOE in TANF'!AA33</f>
        <v>0</v>
      </c>
      <c r="AB33" s="70">
        <f>'E.4 MOE SSP'!AB33+'E.3 MOE in TANF'!AB33</f>
        <v>0</v>
      </c>
      <c r="AC33" s="70">
        <f>'E.4 MOE SSP'!AC33+'E.3 MOE in TANF'!AC33</f>
        <v>0</v>
      </c>
      <c r="AD33" s="70">
        <f>'E.4 MOE SSP'!AD33+'E.3 MOE in TANF'!AD33</f>
        <v>0</v>
      </c>
      <c r="AE33" s="70">
        <f>'E.4 MOE SSP'!AE33+'E.3 MOE in TANF'!AE33</f>
        <v>0</v>
      </c>
      <c r="AF33" s="70">
        <f>'E.4 MOE SSP'!AF33+'E.3 MOE in TANF'!AF33</f>
        <v>0</v>
      </c>
      <c r="AG33" s="70">
        <f>'E.4 MOE SSP'!AG33+'E.3 MOE in TANF'!AG33</f>
        <v>0</v>
      </c>
      <c r="AH33" s="70">
        <f>'E.4 MOE SSP'!AH33+'E.3 MOE in TANF'!AH33</f>
        <v>26396473</v>
      </c>
      <c r="AI33" s="70">
        <f>'E.4 MOE SSP'!AI33+'E.3 MOE in TANF'!AI33</f>
        <v>5986623</v>
      </c>
      <c r="AJ33" s="70">
        <f>'E.4 MOE SSP'!AJ33+'E.3 MOE in TANF'!AJ33</f>
        <v>0</v>
      </c>
      <c r="AK33" s="70">
        <f>'E.4 MOE SSP'!AK33+'E.3 MOE in TANF'!AK33</f>
        <v>20409850</v>
      </c>
      <c r="AL33" s="70">
        <f>'E.4 MOE SSP'!AL33+'E.3 MOE in TANF'!AL33</f>
        <v>0</v>
      </c>
      <c r="AM33" s="70">
        <f>'E.4 MOE SSP'!AM33+'E.3 MOE in TANF'!AM33</f>
        <v>0</v>
      </c>
      <c r="AN33" s="70">
        <f>'E.4 MOE SSP'!AN33+'E.3 MOE in TANF'!AN33</f>
        <v>0</v>
      </c>
      <c r="AO33" s="70">
        <f>'E.4 MOE SSP'!AO33+'E.3 MOE in TANF'!AO33</f>
        <v>0</v>
      </c>
      <c r="AP33" s="70">
        <f>'E.4 MOE SSP'!AP33+'E.3 MOE in TANF'!AP33</f>
        <v>0</v>
      </c>
      <c r="AQ33" s="70">
        <f>'E.4 MOE SSP'!AQ33+'E.3 MOE in TANF'!AQ33</f>
        <v>0</v>
      </c>
      <c r="AR33" s="70">
        <f>'E.4 MOE SSP'!AR33+'E.3 MOE in TANF'!AR33</f>
        <v>71277049</v>
      </c>
      <c r="AS33" s="50"/>
      <c r="AT33" s="50"/>
      <c r="AU33" s="50"/>
      <c r="AV33" s="50"/>
      <c r="AW33" s="50"/>
      <c r="AX33" s="50"/>
      <c r="AY33" s="50"/>
      <c r="AZ33" s="50"/>
    </row>
    <row r="34" spans="1:52" s="5" customFormat="1" x14ac:dyDescent="0.25">
      <c r="A34" s="68" t="s">
        <v>30</v>
      </c>
      <c r="B34" s="113"/>
      <c r="C34" s="113"/>
      <c r="D34" s="113"/>
      <c r="E34" s="113"/>
      <c r="F34" s="113"/>
      <c r="G34" s="70">
        <f>'E.4 MOE SSP'!G34+'E.3 MOE in TANF'!G34</f>
        <v>9953722</v>
      </c>
      <c r="H34" s="70">
        <f>'E.4 MOE SSP'!H34+'E.3 MOE in TANF'!H34</f>
        <v>9819542</v>
      </c>
      <c r="I34" s="70">
        <f>'E.4 MOE SSP'!I34+'E.3 MOE in TANF'!I34</f>
        <v>134180</v>
      </c>
      <c r="J34" s="113"/>
      <c r="K34" s="113"/>
      <c r="L34" s="113"/>
      <c r="M34" s="113"/>
      <c r="N34" s="113"/>
      <c r="O34" s="113"/>
      <c r="P34" s="113"/>
      <c r="Q34" s="113"/>
      <c r="R34" s="70">
        <f>'E.4 MOE SSP'!R34+'E.3 MOE in TANF'!R34</f>
        <v>3347434</v>
      </c>
      <c r="S34" s="70">
        <f>'E.4 MOE SSP'!S34+'E.3 MOE in TANF'!S34</f>
        <v>0</v>
      </c>
      <c r="T34" s="70">
        <f>'E.4 MOE SSP'!T34+'E.3 MOE in TANF'!T34</f>
        <v>47795</v>
      </c>
      <c r="U34" s="70">
        <f>'E.4 MOE SSP'!U34+'E.3 MOE in TANF'!U34</f>
        <v>3299639</v>
      </c>
      <c r="V34" s="70">
        <f>'E.4 MOE SSP'!V34+'E.3 MOE in TANF'!V34</f>
        <v>610162</v>
      </c>
      <c r="W34" s="70">
        <f>'E.4 MOE SSP'!W34+'E.3 MOE in TANF'!W34</f>
        <v>4581872</v>
      </c>
      <c r="X34" s="70">
        <f>'E.4 MOE SSP'!X34+'E.3 MOE in TANF'!X34</f>
        <v>4581872</v>
      </c>
      <c r="Y34" s="70">
        <f>'E.4 MOE SSP'!Y34+'E.3 MOE in TANF'!Y34</f>
        <v>0</v>
      </c>
      <c r="Z34" s="70">
        <f>'E.4 MOE SSP'!Z34+'E.3 MOE in TANF'!Z34</f>
        <v>0</v>
      </c>
      <c r="AA34" s="70">
        <f>'E.4 MOE SSP'!AA34+'E.3 MOE in TANF'!AA34</f>
        <v>0</v>
      </c>
      <c r="AB34" s="70">
        <f>'E.4 MOE SSP'!AB34+'E.3 MOE in TANF'!AB34</f>
        <v>0</v>
      </c>
      <c r="AC34" s="70">
        <f>'E.4 MOE SSP'!AC34+'E.3 MOE in TANF'!AC34</f>
        <v>1768927</v>
      </c>
      <c r="AD34" s="70">
        <f>'E.4 MOE SSP'!AD34+'E.3 MOE in TANF'!AD34</f>
        <v>0</v>
      </c>
      <c r="AE34" s="70">
        <f>'E.4 MOE SSP'!AE34+'E.3 MOE in TANF'!AE34</f>
        <v>0</v>
      </c>
      <c r="AF34" s="70">
        <f>'E.4 MOE SSP'!AF34+'E.3 MOE in TANF'!AF34</f>
        <v>1275432</v>
      </c>
      <c r="AG34" s="70">
        <f>'E.4 MOE SSP'!AG34+'E.3 MOE in TANF'!AG34</f>
        <v>2004204</v>
      </c>
      <c r="AH34" s="70">
        <f>'E.4 MOE SSP'!AH34+'E.3 MOE in TANF'!AH34</f>
        <v>0</v>
      </c>
      <c r="AI34" s="70">
        <f>'E.4 MOE SSP'!AI34+'E.3 MOE in TANF'!AI34</f>
        <v>0</v>
      </c>
      <c r="AJ34" s="70">
        <f>'E.4 MOE SSP'!AJ34+'E.3 MOE in TANF'!AJ34</f>
        <v>0</v>
      </c>
      <c r="AK34" s="70">
        <f>'E.4 MOE SSP'!AK34+'E.3 MOE in TANF'!AK34</f>
        <v>0</v>
      </c>
      <c r="AL34" s="70">
        <f>'E.4 MOE SSP'!AL34+'E.3 MOE in TANF'!AL34</f>
        <v>0</v>
      </c>
      <c r="AM34" s="70">
        <f>'E.4 MOE SSP'!AM34+'E.3 MOE in TANF'!AM34</f>
        <v>6418185</v>
      </c>
      <c r="AN34" s="70">
        <f>'E.4 MOE SSP'!AN34+'E.3 MOE in TANF'!AN34</f>
        <v>4791311</v>
      </c>
      <c r="AO34" s="70">
        <f>'E.4 MOE SSP'!AO34+'E.3 MOE in TANF'!AO34</f>
        <v>0</v>
      </c>
      <c r="AP34" s="70">
        <f>'E.4 MOE SSP'!AP34+'E.3 MOE in TANF'!AP34</f>
        <v>1626874</v>
      </c>
      <c r="AQ34" s="70">
        <f>'E.4 MOE SSP'!AQ34+'E.3 MOE in TANF'!AQ34</f>
        <v>2155165</v>
      </c>
      <c r="AR34" s="70">
        <f>'E.4 MOE SSP'!AR34+'E.3 MOE in TANF'!AR34</f>
        <v>32115103</v>
      </c>
      <c r="AS34" s="50"/>
      <c r="AT34" s="50"/>
      <c r="AU34" s="50"/>
      <c r="AV34" s="50"/>
      <c r="AW34" s="50"/>
      <c r="AX34" s="50"/>
      <c r="AY34" s="50"/>
      <c r="AZ34" s="50"/>
    </row>
    <row r="35" spans="1:52" s="5" customFormat="1" x14ac:dyDescent="0.25">
      <c r="A35" s="68" t="s">
        <v>31</v>
      </c>
      <c r="B35" s="113"/>
      <c r="C35" s="113"/>
      <c r="D35" s="113"/>
      <c r="E35" s="113"/>
      <c r="F35" s="113"/>
      <c r="G35" s="70">
        <f>'E.4 MOE SSP'!G35+'E.3 MOE in TANF'!G35</f>
        <v>0</v>
      </c>
      <c r="H35" s="70">
        <f>'E.4 MOE SSP'!H35+'E.3 MOE in TANF'!H35</f>
        <v>0</v>
      </c>
      <c r="I35" s="70">
        <f>'E.4 MOE SSP'!I35+'E.3 MOE in TANF'!I35</f>
        <v>0</v>
      </c>
      <c r="J35" s="113"/>
      <c r="K35" s="113"/>
      <c r="L35" s="113"/>
      <c r="M35" s="113"/>
      <c r="N35" s="113"/>
      <c r="O35" s="113"/>
      <c r="P35" s="113"/>
      <c r="Q35" s="113"/>
      <c r="R35" s="70">
        <f>'E.4 MOE SSP'!R35+'E.3 MOE in TANF'!R35</f>
        <v>34844690</v>
      </c>
      <c r="S35" s="70">
        <f>'E.4 MOE SSP'!S35+'E.3 MOE in TANF'!S35</f>
        <v>55581</v>
      </c>
      <c r="T35" s="70">
        <f>'E.4 MOE SSP'!T35+'E.3 MOE in TANF'!T35</f>
        <v>7153398</v>
      </c>
      <c r="U35" s="70">
        <f>'E.4 MOE SSP'!U35+'E.3 MOE in TANF'!U35</f>
        <v>27635711</v>
      </c>
      <c r="V35" s="70">
        <f>'E.4 MOE SSP'!V35+'E.3 MOE in TANF'!V35</f>
        <v>12793</v>
      </c>
      <c r="W35" s="70">
        <f>'E.4 MOE SSP'!W35+'E.3 MOE in TANF'!W35</f>
        <v>582322651</v>
      </c>
      <c r="X35" s="70">
        <f>'E.4 MOE SSP'!X35+'E.3 MOE in TANF'!X35</f>
        <v>76079017</v>
      </c>
      <c r="Y35" s="70">
        <f>'E.4 MOE SSP'!Y35+'E.3 MOE in TANF'!Y35</f>
        <v>506243634</v>
      </c>
      <c r="Z35" s="70">
        <f>'E.4 MOE SSP'!Z35+'E.3 MOE in TANF'!Z35</f>
        <v>0</v>
      </c>
      <c r="AA35" s="70">
        <f>'E.4 MOE SSP'!AA35+'E.3 MOE in TANF'!AA35</f>
        <v>287177016</v>
      </c>
      <c r="AB35" s="70">
        <f>'E.4 MOE SSP'!AB35+'E.3 MOE in TANF'!AB35</f>
        <v>0</v>
      </c>
      <c r="AC35" s="70">
        <f>'E.4 MOE SSP'!AC35+'E.3 MOE in TANF'!AC35</f>
        <v>6518882</v>
      </c>
      <c r="AD35" s="70">
        <f>'E.4 MOE SSP'!AD35+'E.3 MOE in TANF'!AD35</f>
        <v>7787891</v>
      </c>
      <c r="AE35" s="70">
        <f>'E.4 MOE SSP'!AE35+'E.3 MOE in TANF'!AE35</f>
        <v>5871483</v>
      </c>
      <c r="AF35" s="70">
        <f>'E.4 MOE SSP'!AF35+'E.3 MOE in TANF'!AF35</f>
        <v>0</v>
      </c>
      <c r="AG35" s="70">
        <f>'E.4 MOE SSP'!AG35+'E.3 MOE in TANF'!AG35</f>
        <v>155219</v>
      </c>
      <c r="AH35" s="70">
        <f>'E.4 MOE SSP'!AH35+'E.3 MOE in TANF'!AH35</f>
        <v>0</v>
      </c>
      <c r="AI35" s="70">
        <f>'E.4 MOE SSP'!AI35+'E.3 MOE in TANF'!AI35</f>
        <v>0</v>
      </c>
      <c r="AJ35" s="70">
        <f>'E.4 MOE SSP'!AJ35+'E.3 MOE in TANF'!AJ35</f>
        <v>0</v>
      </c>
      <c r="AK35" s="70">
        <f>'E.4 MOE SSP'!AK35+'E.3 MOE in TANF'!AK35</f>
        <v>0</v>
      </c>
      <c r="AL35" s="70">
        <f>'E.4 MOE SSP'!AL35+'E.3 MOE in TANF'!AL35</f>
        <v>0</v>
      </c>
      <c r="AM35" s="70">
        <f>'E.4 MOE SSP'!AM35+'E.3 MOE in TANF'!AM35</f>
        <v>19439416</v>
      </c>
      <c r="AN35" s="70">
        <f>'E.4 MOE SSP'!AN35+'E.3 MOE in TANF'!AN35</f>
        <v>18814350</v>
      </c>
      <c r="AO35" s="70">
        <f>'E.4 MOE SSP'!AO35+'E.3 MOE in TANF'!AO35</f>
        <v>0</v>
      </c>
      <c r="AP35" s="70">
        <f>'E.4 MOE SSP'!AP35+'E.3 MOE in TANF'!AP35</f>
        <v>625066</v>
      </c>
      <c r="AQ35" s="70">
        <f>'E.4 MOE SSP'!AQ35+'E.3 MOE in TANF'!AQ35</f>
        <v>0</v>
      </c>
      <c r="AR35" s="70">
        <f>'E.4 MOE SSP'!AR35+'E.3 MOE in TANF'!AR35</f>
        <v>944130041</v>
      </c>
      <c r="AS35" s="50"/>
      <c r="AT35" s="50"/>
      <c r="AU35" s="50"/>
      <c r="AV35" s="50"/>
      <c r="AW35" s="50"/>
      <c r="AX35" s="50"/>
      <c r="AY35" s="50"/>
      <c r="AZ35" s="50"/>
    </row>
    <row r="36" spans="1:52" s="5" customFormat="1" x14ac:dyDescent="0.25">
      <c r="A36" s="68" t="s">
        <v>32</v>
      </c>
      <c r="B36" s="113"/>
      <c r="C36" s="113"/>
      <c r="D36" s="113"/>
      <c r="E36" s="113"/>
      <c r="F36" s="113"/>
      <c r="G36" s="70">
        <f>'E.4 MOE SSP'!G36+'E.3 MOE in TANF'!G36</f>
        <v>12159736</v>
      </c>
      <c r="H36" s="70">
        <f>'E.4 MOE SSP'!H36+'E.3 MOE in TANF'!H36</f>
        <v>12159736</v>
      </c>
      <c r="I36" s="70">
        <f>'E.4 MOE SSP'!I36+'E.3 MOE in TANF'!I36</f>
        <v>0</v>
      </c>
      <c r="J36" s="113"/>
      <c r="K36" s="113"/>
      <c r="L36" s="113"/>
      <c r="M36" s="113"/>
      <c r="N36" s="113"/>
      <c r="O36" s="113"/>
      <c r="P36" s="113"/>
      <c r="Q36" s="113"/>
      <c r="R36" s="70">
        <f>'E.4 MOE SSP'!R36+'E.3 MOE in TANF'!R36</f>
        <v>753552</v>
      </c>
      <c r="S36" s="70">
        <f>'E.4 MOE SSP'!S36+'E.3 MOE in TANF'!S36</f>
        <v>0</v>
      </c>
      <c r="T36" s="70">
        <f>'E.4 MOE SSP'!T36+'E.3 MOE in TANF'!T36</f>
        <v>753552</v>
      </c>
      <c r="U36" s="70">
        <f>'E.4 MOE SSP'!U36+'E.3 MOE in TANF'!U36</f>
        <v>0</v>
      </c>
      <c r="V36" s="70">
        <f>'E.4 MOE SSP'!V36+'E.3 MOE in TANF'!V36</f>
        <v>0</v>
      </c>
      <c r="W36" s="70">
        <f>'E.4 MOE SSP'!W36+'E.3 MOE in TANF'!W36</f>
        <v>0</v>
      </c>
      <c r="X36" s="70">
        <f>'E.4 MOE SSP'!X36+'E.3 MOE in TANF'!X36</f>
        <v>0</v>
      </c>
      <c r="Y36" s="70">
        <f>'E.4 MOE SSP'!Y36+'E.3 MOE in TANF'!Y36</f>
        <v>0</v>
      </c>
      <c r="Z36" s="70">
        <f>'E.4 MOE SSP'!Z36+'E.3 MOE in TANF'!Z36</f>
        <v>0</v>
      </c>
      <c r="AA36" s="70">
        <f>'E.4 MOE SSP'!AA36+'E.3 MOE in TANF'!AA36</f>
        <v>0</v>
      </c>
      <c r="AB36" s="70">
        <f>'E.4 MOE SSP'!AB36+'E.3 MOE in TANF'!AB36</f>
        <v>75834533</v>
      </c>
      <c r="AC36" s="70">
        <f>'E.4 MOE SSP'!AC36+'E.3 MOE in TANF'!AC36</f>
        <v>0</v>
      </c>
      <c r="AD36" s="70">
        <f>'E.4 MOE SSP'!AD36+'E.3 MOE in TANF'!AD36</f>
        <v>0</v>
      </c>
      <c r="AE36" s="70">
        <f>'E.4 MOE SSP'!AE36+'E.3 MOE in TANF'!AE36</f>
        <v>0</v>
      </c>
      <c r="AF36" s="70">
        <f>'E.4 MOE SSP'!AF36+'E.3 MOE in TANF'!AF36</f>
        <v>428994</v>
      </c>
      <c r="AG36" s="70">
        <f>'E.4 MOE SSP'!AG36+'E.3 MOE in TANF'!AG36</f>
        <v>6500000</v>
      </c>
      <c r="AH36" s="70">
        <f>'E.4 MOE SSP'!AH36+'E.3 MOE in TANF'!AH36</f>
        <v>0</v>
      </c>
      <c r="AI36" s="70">
        <f>'E.4 MOE SSP'!AI36+'E.3 MOE in TANF'!AI36</f>
        <v>0</v>
      </c>
      <c r="AJ36" s="70">
        <f>'E.4 MOE SSP'!AJ36+'E.3 MOE in TANF'!AJ36</f>
        <v>0</v>
      </c>
      <c r="AK36" s="70">
        <f>'E.4 MOE SSP'!AK36+'E.3 MOE in TANF'!AK36</f>
        <v>0</v>
      </c>
      <c r="AL36" s="70">
        <f>'E.4 MOE SSP'!AL36+'E.3 MOE in TANF'!AL36</f>
        <v>0</v>
      </c>
      <c r="AM36" s="70">
        <f>'E.4 MOE SSP'!AM36+'E.3 MOE in TANF'!AM36</f>
        <v>0</v>
      </c>
      <c r="AN36" s="70">
        <f>'E.4 MOE SSP'!AN36+'E.3 MOE in TANF'!AN36</f>
        <v>0</v>
      </c>
      <c r="AO36" s="70">
        <f>'E.4 MOE SSP'!AO36+'E.3 MOE in TANF'!AO36</f>
        <v>0</v>
      </c>
      <c r="AP36" s="70">
        <f>'E.4 MOE SSP'!AP36+'E.3 MOE in TANF'!AP36</f>
        <v>0</v>
      </c>
      <c r="AQ36" s="70">
        <f>'E.4 MOE SSP'!AQ36+'E.3 MOE in TANF'!AQ36</f>
        <v>64997721</v>
      </c>
      <c r="AR36" s="70">
        <f>'E.4 MOE SSP'!AR36+'E.3 MOE in TANF'!AR36</f>
        <v>160674536</v>
      </c>
      <c r="AS36" s="50"/>
      <c r="AT36" s="50"/>
      <c r="AU36" s="50"/>
      <c r="AV36" s="50"/>
      <c r="AW36" s="50"/>
      <c r="AX36" s="50"/>
      <c r="AY36" s="50"/>
      <c r="AZ36" s="50"/>
    </row>
    <row r="37" spans="1:52" s="5" customFormat="1" x14ac:dyDescent="0.25">
      <c r="A37" s="68" t="s">
        <v>79</v>
      </c>
      <c r="B37" s="113"/>
      <c r="C37" s="113"/>
      <c r="D37" s="113"/>
      <c r="E37" s="113"/>
      <c r="F37" s="113"/>
      <c r="G37" s="70">
        <f>'E.4 MOE SSP'!G37+'E.3 MOE in TANF'!G37</f>
        <v>455950472</v>
      </c>
      <c r="H37" s="70">
        <f>'E.4 MOE SSP'!H37+'E.3 MOE in TANF'!H37</f>
        <v>455950472</v>
      </c>
      <c r="I37" s="70">
        <f>'E.4 MOE SSP'!I37+'E.3 MOE in TANF'!I37</f>
        <v>0</v>
      </c>
      <c r="J37" s="113"/>
      <c r="K37" s="113"/>
      <c r="L37" s="113"/>
      <c r="M37" s="113"/>
      <c r="N37" s="113"/>
      <c r="O37" s="113"/>
      <c r="P37" s="113"/>
      <c r="Q37" s="113"/>
      <c r="R37" s="70">
        <f>'E.4 MOE SSP'!R37+'E.3 MOE in TANF'!R37</f>
        <v>3374498</v>
      </c>
      <c r="S37" s="70">
        <f>'E.4 MOE SSP'!S37+'E.3 MOE in TANF'!S37</f>
        <v>0</v>
      </c>
      <c r="T37" s="70">
        <f>'E.4 MOE SSP'!T37+'E.3 MOE in TANF'!T37</f>
        <v>0</v>
      </c>
      <c r="U37" s="70">
        <f>'E.4 MOE SSP'!U37+'E.3 MOE in TANF'!U37</f>
        <v>3374498</v>
      </c>
      <c r="V37" s="70">
        <f>'E.4 MOE SSP'!V37+'E.3 MOE in TANF'!V37</f>
        <v>46935</v>
      </c>
      <c r="W37" s="70">
        <f>'E.4 MOE SSP'!W37+'E.3 MOE in TANF'!W37</f>
        <v>568187309</v>
      </c>
      <c r="X37" s="70">
        <f>'E.4 MOE SSP'!X37+'E.3 MOE in TANF'!X37</f>
        <v>101983998</v>
      </c>
      <c r="Y37" s="70">
        <f>'E.4 MOE SSP'!Y37+'E.3 MOE in TANF'!Y37</f>
        <v>466203311</v>
      </c>
      <c r="Z37" s="70">
        <f>'E.4 MOE SSP'!Z37+'E.3 MOE in TANF'!Z37</f>
        <v>12082</v>
      </c>
      <c r="AA37" s="70">
        <f>'E.4 MOE SSP'!AA37+'E.3 MOE in TANF'!AA37</f>
        <v>994835703</v>
      </c>
      <c r="AB37" s="70">
        <f>'E.4 MOE SSP'!AB37+'E.3 MOE in TANF'!AB37</f>
        <v>490267304</v>
      </c>
      <c r="AC37" s="70">
        <f>'E.4 MOE SSP'!AC37+'E.3 MOE in TANF'!AC37</f>
        <v>35635851</v>
      </c>
      <c r="AD37" s="70">
        <f>'E.4 MOE SSP'!AD37+'E.3 MOE in TANF'!AD37</f>
        <v>8231689</v>
      </c>
      <c r="AE37" s="70">
        <f>'E.4 MOE SSP'!AE37+'E.3 MOE in TANF'!AE37</f>
        <v>13379355</v>
      </c>
      <c r="AF37" s="70">
        <f>'E.4 MOE SSP'!AF37+'E.3 MOE in TANF'!AF37</f>
        <v>0</v>
      </c>
      <c r="AG37" s="70">
        <f>'E.4 MOE SSP'!AG37+'E.3 MOE in TANF'!AG37</f>
        <v>1918</v>
      </c>
      <c r="AH37" s="70">
        <f>'E.4 MOE SSP'!AH37+'E.3 MOE in TANF'!AH37</f>
        <v>50059450</v>
      </c>
      <c r="AI37" s="70">
        <f>'E.4 MOE SSP'!AI37+'E.3 MOE in TANF'!AI37</f>
        <v>144224</v>
      </c>
      <c r="AJ37" s="70">
        <f>'E.4 MOE SSP'!AJ37+'E.3 MOE in TANF'!AJ37</f>
        <v>0</v>
      </c>
      <c r="AK37" s="70">
        <f>'E.4 MOE SSP'!AK37+'E.3 MOE in TANF'!AK37</f>
        <v>49915226</v>
      </c>
      <c r="AL37" s="70">
        <f>'E.4 MOE SSP'!AL37+'E.3 MOE in TANF'!AL37</f>
        <v>137622</v>
      </c>
      <c r="AM37" s="70">
        <f>'E.4 MOE SSP'!AM37+'E.3 MOE in TANF'!AM37</f>
        <v>195961422</v>
      </c>
      <c r="AN37" s="70">
        <f>'E.4 MOE SSP'!AN37+'E.3 MOE in TANF'!AN37</f>
        <v>183368845</v>
      </c>
      <c r="AO37" s="70">
        <f>'E.4 MOE SSP'!AO37+'E.3 MOE in TANF'!AO37</f>
        <v>4264198</v>
      </c>
      <c r="AP37" s="70">
        <f>'E.4 MOE SSP'!AP37+'E.3 MOE in TANF'!AP37</f>
        <v>8328379</v>
      </c>
      <c r="AQ37" s="70">
        <f>'E.4 MOE SSP'!AQ37+'E.3 MOE in TANF'!AQ37</f>
        <v>0</v>
      </c>
      <c r="AR37" s="70">
        <f>'E.4 MOE SSP'!AR37+'E.3 MOE in TANF'!AR37</f>
        <v>2816081610</v>
      </c>
      <c r="AS37" s="50"/>
      <c r="AT37" s="50"/>
      <c r="AU37" s="50"/>
      <c r="AV37" s="50"/>
      <c r="AW37" s="50"/>
      <c r="AX37" s="50"/>
      <c r="AY37" s="50"/>
      <c r="AZ37" s="50"/>
    </row>
    <row r="38" spans="1:52" s="5" customFormat="1" x14ac:dyDescent="0.25">
      <c r="A38" s="68" t="s">
        <v>34</v>
      </c>
      <c r="B38" s="113"/>
      <c r="C38" s="113"/>
      <c r="D38" s="113"/>
      <c r="E38" s="113"/>
      <c r="F38" s="113"/>
      <c r="G38" s="70">
        <f>'E.4 MOE SSP'!G38+'E.3 MOE in TANF'!G38</f>
        <v>0</v>
      </c>
      <c r="H38" s="70">
        <f>'E.4 MOE SSP'!H38+'E.3 MOE in TANF'!H38</f>
        <v>0</v>
      </c>
      <c r="I38" s="70">
        <f>'E.4 MOE SSP'!I38+'E.3 MOE in TANF'!I38</f>
        <v>0</v>
      </c>
      <c r="J38" s="113"/>
      <c r="K38" s="113"/>
      <c r="L38" s="113"/>
      <c r="M38" s="113"/>
      <c r="N38" s="113"/>
      <c r="O38" s="113"/>
      <c r="P38" s="113"/>
      <c r="Q38" s="113"/>
      <c r="R38" s="70">
        <f>'E.4 MOE SSP'!R38+'E.3 MOE in TANF'!R38</f>
        <v>5127921</v>
      </c>
      <c r="S38" s="70">
        <f>'E.4 MOE SSP'!S38+'E.3 MOE in TANF'!S38</f>
        <v>2820</v>
      </c>
      <c r="T38" s="70">
        <f>'E.4 MOE SSP'!T38+'E.3 MOE in TANF'!T38</f>
        <v>605506</v>
      </c>
      <c r="U38" s="70">
        <f>'E.4 MOE SSP'!U38+'E.3 MOE in TANF'!U38</f>
        <v>4519595</v>
      </c>
      <c r="V38" s="70">
        <f>'E.4 MOE SSP'!V38+'E.3 MOE in TANF'!V38</f>
        <v>2697387</v>
      </c>
      <c r="W38" s="70">
        <f>'E.4 MOE SSP'!W38+'E.3 MOE in TANF'!W38</f>
        <v>142531520</v>
      </c>
      <c r="X38" s="70">
        <f>'E.4 MOE SSP'!X38+'E.3 MOE in TANF'!X38</f>
        <v>32893640</v>
      </c>
      <c r="Y38" s="70">
        <f>'E.4 MOE SSP'!Y38+'E.3 MOE in TANF'!Y38</f>
        <v>109637880</v>
      </c>
      <c r="Z38" s="70">
        <f>'E.4 MOE SSP'!Z38+'E.3 MOE in TANF'!Z38</f>
        <v>0</v>
      </c>
      <c r="AA38" s="70">
        <f>'E.4 MOE SSP'!AA38+'E.3 MOE in TANF'!AA38</f>
        <v>0</v>
      </c>
      <c r="AB38" s="70">
        <f>'E.4 MOE SSP'!AB38+'E.3 MOE in TANF'!AB38</f>
        <v>0</v>
      </c>
      <c r="AC38" s="70">
        <f>'E.4 MOE SSP'!AC38+'E.3 MOE in TANF'!AC38</f>
        <v>3818144</v>
      </c>
      <c r="AD38" s="70">
        <f>'E.4 MOE SSP'!AD38+'E.3 MOE in TANF'!AD38</f>
        <v>300155</v>
      </c>
      <c r="AE38" s="70">
        <f>'E.4 MOE SSP'!AE38+'E.3 MOE in TANF'!AE38</f>
        <v>289819</v>
      </c>
      <c r="AF38" s="70">
        <f>'E.4 MOE SSP'!AF38+'E.3 MOE in TANF'!AF38</f>
        <v>0</v>
      </c>
      <c r="AG38" s="70">
        <f>'E.4 MOE SSP'!AG38+'E.3 MOE in TANF'!AG38</f>
        <v>0</v>
      </c>
      <c r="AH38" s="70">
        <f>'E.4 MOE SSP'!AH38+'E.3 MOE in TANF'!AH38</f>
        <v>42012212</v>
      </c>
      <c r="AI38" s="70">
        <f>'E.4 MOE SSP'!AI38+'E.3 MOE in TANF'!AI38</f>
        <v>3673410</v>
      </c>
      <c r="AJ38" s="70">
        <f>'E.4 MOE SSP'!AJ38+'E.3 MOE in TANF'!AJ38</f>
        <v>0</v>
      </c>
      <c r="AK38" s="70">
        <f>'E.4 MOE SSP'!AK38+'E.3 MOE in TANF'!AK38</f>
        <v>38338802</v>
      </c>
      <c r="AL38" s="70">
        <f>'E.4 MOE SSP'!AL38+'E.3 MOE in TANF'!AL38</f>
        <v>0</v>
      </c>
      <c r="AM38" s="70">
        <f>'E.4 MOE SSP'!AM38+'E.3 MOE in TANF'!AM38</f>
        <v>44493362</v>
      </c>
      <c r="AN38" s="70">
        <f>'E.4 MOE SSP'!AN38+'E.3 MOE in TANF'!AN38</f>
        <v>22880575</v>
      </c>
      <c r="AO38" s="70">
        <f>'E.4 MOE SSP'!AO38+'E.3 MOE in TANF'!AO38</f>
        <v>20939047</v>
      </c>
      <c r="AP38" s="70">
        <f>'E.4 MOE SSP'!AP38+'E.3 MOE in TANF'!AP38</f>
        <v>673740</v>
      </c>
      <c r="AQ38" s="70">
        <f>'E.4 MOE SSP'!AQ38+'E.3 MOE in TANF'!AQ38</f>
        <v>0</v>
      </c>
      <c r="AR38" s="70">
        <f>'E.4 MOE SSP'!AR38+'E.3 MOE in TANF'!AR38</f>
        <v>241270520</v>
      </c>
      <c r="AS38" s="50"/>
      <c r="AT38" s="50"/>
      <c r="AU38" s="50"/>
      <c r="AV38" s="50"/>
      <c r="AW38" s="50"/>
      <c r="AX38" s="50"/>
      <c r="AY38" s="50"/>
      <c r="AZ38" s="50"/>
    </row>
    <row r="39" spans="1:52" s="5" customFormat="1" x14ac:dyDescent="0.25">
      <c r="A39" s="68" t="s">
        <v>35</v>
      </c>
      <c r="B39" s="113"/>
      <c r="C39" s="113"/>
      <c r="D39" s="113"/>
      <c r="E39" s="113"/>
      <c r="F39" s="113"/>
      <c r="G39" s="70">
        <f>'E.4 MOE SSP'!G39+'E.3 MOE in TANF'!G39</f>
        <v>2301605</v>
      </c>
      <c r="H39" s="70">
        <f>'E.4 MOE SSP'!H39+'E.3 MOE in TANF'!H39</f>
        <v>2223744</v>
      </c>
      <c r="I39" s="70">
        <f>'E.4 MOE SSP'!I39+'E.3 MOE in TANF'!I39</f>
        <v>77861</v>
      </c>
      <c r="J39" s="113"/>
      <c r="K39" s="113"/>
      <c r="L39" s="113"/>
      <c r="M39" s="113"/>
      <c r="N39" s="113"/>
      <c r="O39" s="113"/>
      <c r="P39" s="113"/>
      <c r="Q39" s="113"/>
      <c r="R39" s="70">
        <f>'E.4 MOE SSP'!R39+'E.3 MOE in TANF'!R39</f>
        <v>3527341</v>
      </c>
      <c r="S39" s="70">
        <f>'E.4 MOE SSP'!S39+'E.3 MOE in TANF'!S39</f>
        <v>0</v>
      </c>
      <c r="T39" s="70">
        <f>'E.4 MOE SSP'!T39+'E.3 MOE in TANF'!T39</f>
        <v>7603</v>
      </c>
      <c r="U39" s="70">
        <f>'E.4 MOE SSP'!U39+'E.3 MOE in TANF'!U39</f>
        <v>3519738</v>
      </c>
      <c r="V39" s="70">
        <f>'E.4 MOE SSP'!V39+'E.3 MOE in TANF'!V39</f>
        <v>353318</v>
      </c>
      <c r="W39" s="70">
        <f>'E.4 MOE SSP'!W39+'E.3 MOE in TANF'!W39</f>
        <v>1086652</v>
      </c>
      <c r="X39" s="70">
        <f>'E.4 MOE SSP'!X39+'E.3 MOE in TANF'!X39</f>
        <v>1086652</v>
      </c>
      <c r="Y39" s="70">
        <f>'E.4 MOE SSP'!Y39+'E.3 MOE in TANF'!Y39</f>
        <v>0</v>
      </c>
      <c r="Z39" s="70">
        <f>'E.4 MOE SSP'!Z39+'E.3 MOE in TANF'!Z39</f>
        <v>0</v>
      </c>
      <c r="AA39" s="70">
        <f>'E.4 MOE SSP'!AA39+'E.3 MOE in TANF'!AA39</f>
        <v>0</v>
      </c>
      <c r="AB39" s="70">
        <f>'E.4 MOE SSP'!AB39+'E.3 MOE in TANF'!AB39</f>
        <v>0</v>
      </c>
      <c r="AC39" s="70">
        <f>'E.4 MOE SSP'!AC39+'E.3 MOE in TANF'!AC39</f>
        <v>0</v>
      </c>
      <c r="AD39" s="70">
        <f>'E.4 MOE SSP'!AD39+'E.3 MOE in TANF'!AD39</f>
        <v>0</v>
      </c>
      <c r="AE39" s="70">
        <f>'E.4 MOE SSP'!AE39+'E.3 MOE in TANF'!AE39</f>
        <v>0</v>
      </c>
      <c r="AF39" s="70">
        <f>'E.4 MOE SSP'!AF39+'E.3 MOE in TANF'!AF39</f>
        <v>0</v>
      </c>
      <c r="AG39" s="70">
        <f>'E.4 MOE SSP'!AG39+'E.3 MOE in TANF'!AG39</f>
        <v>0</v>
      </c>
      <c r="AH39" s="70">
        <f>'E.4 MOE SSP'!AH39+'E.3 MOE in TANF'!AH39</f>
        <v>1800370</v>
      </c>
      <c r="AI39" s="70">
        <f>'E.4 MOE SSP'!AI39+'E.3 MOE in TANF'!AI39</f>
        <v>1800370</v>
      </c>
      <c r="AJ39" s="70">
        <f>'E.4 MOE SSP'!AJ39+'E.3 MOE in TANF'!AJ39</f>
        <v>0</v>
      </c>
      <c r="AK39" s="70">
        <f>'E.4 MOE SSP'!AK39+'E.3 MOE in TANF'!AK39</f>
        <v>0</v>
      </c>
      <c r="AL39" s="70">
        <f>'E.4 MOE SSP'!AL39+'E.3 MOE in TANF'!AL39</f>
        <v>0</v>
      </c>
      <c r="AM39" s="70">
        <f>'E.4 MOE SSP'!AM39+'E.3 MOE in TANF'!AM39</f>
        <v>0</v>
      </c>
      <c r="AN39" s="70">
        <f>'E.4 MOE SSP'!AN39+'E.3 MOE in TANF'!AN39</f>
        <v>0</v>
      </c>
      <c r="AO39" s="70">
        <f>'E.4 MOE SSP'!AO39+'E.3 MOE in TANF'!AO39</f>
        <v>0</v>
      </c>
      <c r="AP39" s="70">
        <f>'E.4 MOE SSP'!AP39+'E.3 MOE in TANF'!AP39</f>
        <v>0</v>
      </c>
      <c r="AQ39" s="70">
        <f>'E.4 MOE SSP'!AQ39+'E.3 MOE in TANF'!AQ39</f>
        <v>0</v>
      </c>
      <c r="AR39" s="70">
        <f>'E.4 MOE SSP'!AR39+'E.3 MOE in TANF'!AR39</f>
        <v>9069286</v>
      </c>
      <c r="AS39" s="50"/>
      <c r="AT39" s="50"/>
      <c r="AU39" s="50"/>
      <c r="AV39" s="50"/>
      <c r="AW39" s="50"/>
      <c r="AX39" s="50"/>
      <c r="AY39" s="50"/>
      <c r="AZ39" s="50"/>
    </row>
    <row r="40" spans="1:52" s="5" customFormat="1" x14ac:dyDescent="0.25">
      <c r="A40" s="68" t="s">
        <v>36</v>
      </c>
      <c r="B40" s="113"/>
      <c r="C40" s="113"/>
      <c r="D40" s="113"/>
      <c r="E40" s="113"/>
      <c r="F40" s="113"/>
      <c r="G40" s="70">
        <f>'E.4 MOE SSP'!G40+'E.3 MOE in TANF'!G40</f>
        <v>116259895</v>
      </c>
      <c r="H40" s="70">
        <f>'E.4 MOE SSP'!H40+'E.3 MOE in TANF'!H40</f>
        <v>115252176</v>
      </c>
      <c r="I40" s="70">
        <f>'E.4 MOE SSP'!I40+'E.3 MOE in TANF'!I40</f>
        <v>1007719</v>
      </c>
      <c r="J40" s="113"/>
      <c r="K40" s="113"/>
      <c r="L40" s="113"/>
      <c r="M40" s="113"/>
      <c r="N40" s="113"/>
      <c r="O40" s="113"/>
      <c r="P40" s="113"/>
      <c r="Q40" s="113"/>
      <c r="R40" s="70">
        <f>'E.4 MOE SSP'!R40+'E.3 MOE in TANF'!R40</f>
        <v>0</v>
      </c>
      <c r="S40" s="70">
        <f>'E.4 MOE SSP'!S40+'E.3 MOE in TANF'!S40</f>
        <v>0</v>
      </c>
      <c r="T40" s="70">
        <f>'E.4 MOE SSP'!T40+'E.3 MOE in TANF'!T40</f>
        <v>0</v>
      </c>
      <c r="U40" s="70">
        <f>'E.4 MOE SSP'!U40+'E.3 MOE in TANF'!U40</f>
        <v>0</v>
      </c>
      <c r="V40" s="70">
        <f>'E.4 MOE SSP'!V40+'E.3 MOE in TANF'!V40</f>
        <v>0</v>
      </c>
      <c r="W40" s="70">
        <f>'E.4 MOE SSP'!W40+'E.3 MOE in TANF'!W40</f>
        <v>174856307</v>
      </c>
      <c r="X40" s="70">
        <f>'E.4 MOE SSP'!X40+'E.3 MOE in TANF'!X40</f>
        <v>174856307</v>
      </c>
      <c r="Y40" s="70">
        <f>'E.4 MOE SSP'!Y40+'E.3 MOE in TANF'!Y40</f>
        <v>0</v>
      </c>
      <c r="Z40" s="70">
        <f>'E.4 MOE SSP'!Z40+'E.3 MOE in TANF'!Z40</f>
        <v>0</v>
      </c>
      <c r="AA40" s="70">
        <f>'E.4 MOE SSP'!AA40+'E.3 MOE in TANF'!AA40</f>
        <v>0</v>
      </c>
      <c r="AB40" s="70">
        <f>'E.4 MOE SSP'!AB40+'E.3 MOE in TANF'!AB40</f>
        <v>0</v>
      </c>
      <c r="AC40" s="70">
        <f>'E.4 MOE SSP'!AC40+'E.3 MOE in TANF'!AC40</f>
        <v>43192433</v>
      </c>
      <c r="AD40" s="70">
        <f>'E.4 MOE SSP'!AD40+'E.3 MOE in TANF'!AD40</f>
        <v>0</v>
      </c>
      <c r="AE40" s="70">
        <f>'E.4 MOE SSP'!AE40+'E.3 MOE in TANF'!AE40</f>
        <v>0</v>
      </c>
      <c r="AF40" s="70">
        <f>'E.4 MOE SSP'!AF40+'E.3 MOE in TANF'!AF40</f>
        <v>59686026</v>
      </c>
      <c r="AG40" s="70">
        <f>'E.4 MOE SSP'!AG40+'E.3 MOE in TANF'!AG40</f>
        <v>266293</v>
      </c>
      <c r="AH40" s="70">
        <f>'E.4 MOE SSP'!AH40+'E.3 MOE in TANF'!AH40</f>
        <v>3501575</v>
      </c>
      <c r="AI40" s="70">
        <f>'E.4 MOE SSP'!AI40+'E.3 MOE in TANF'!AI40</f>
        <v>3501575</v>
      </c>
      <c r="AJ40" s="70">
        <f>'E.4 MOE SSP'!AJ40+'E.3 MOE in TANF'!AJ40</f>
        <v>0</v>
      </c>
      <c r="AK40" s="70">
        <f>'E.4 MOE SSP'!AK40+'E.3 MOE in TANF'!AK40</f>
        <v>0</v>
      </c>
      <c r="AL40" s="70">
        <f>'E.4 MOE SSP'!AL40+'E.3 MOE in TANF'!AL40</f>
        <v>0</v>
      </c>
      <c r="AM40" s="70">
        <f>'E.4 MOE SSP'!AM40+'E.3 MOE in TANF'!AM40</f>
        <v>46309463</v>
      </c>
      <c r="AN40" s="70">
        <f>'E.4 MOE SSP'!AN40+'E.3 MOE in TANF'!AN40</f>
        <v>46280033</v>
      </c>
      <c r="AO40" s="70">
        <f>'E.4 MOE SSP'!AO40+'E.3 MOE in TANF'!AO40</f>
        <v>29430</v>
      </c>
      <c r="AP40" s="70">
        <f>'E.4 MOE SSP'!AP40+'E.3 MOE in TANF'!AP40</f>
        <v>0</v>
      </c>
      <c r="AQ40" s="70">
        <f>'E.4 MOE SSP'!AQ40+'E.3 MOE in TANF'!AQ40</f>
        <v>0</v>
      </c>
      <c r="AR40" s="70">
        <f>'E.4 MOE SSP'!AR40+'E.3 MOE in TANF'!AR40</f>
        <v>444071992</v>
      </c>
      <c r="AS40" s="50"/>
      <c r="AT40" s="50"/>
      <c r="AU40" s="50"/>
      <c r="AV40" s="50"/>
      <c r="AW40" s="50"/>
      <c r="AX40" s="50"/>
      <c r="AY40" s="50"/>
      <c r="AZ40" s="50"/>
    </row>
    <row r="41" spans="1:52" s="5" customFormat="1" x14ac:dyDescent="0.25">
      <c r="A41" s="68" t="s">
        <v>37</v>
      </c>
      <c r="B41" s="113"/>
      <c r="C41" s="113"/>
      <c r="D41" s="113"/>
      <c r="E41" s="113"/>
      <c r="F41" s="113"/>
      <c r="G41" s="70">
        <f>'E.4 MOE SSP'!G41+'E.3 MOE in TANF'!G41</f>
        <v>14819860</v>
      </c>
      <c r="H41" s="70">
        <f>'E.4 MOE SSP'!H41+'E.3 MOE in TANF'!H41</f>
        <v>9052878</v>
      </c>
      <c r="I41" s="70">
        <f>'E.4 MOE SSP'!I41+'E.3 MOE in TANF'!I41</f>
        <v>5766982</v>
      </c>
      <c r="J41" s="113"/>
      <c r="K41" s="113"/>
      <c r="L41" s="113"/>
      <c r="M41" s="113"/>
      <c r="N41" s="113"/>
      <c r="O41" s="113"/>
      <c r="P41" s="113"/>
      <c r="Q41" s="113"/>
      <c r="R41" s="70">
        <f>'E.4 MOE SSP'!R41+'E.3 MOE in TANF'!R41</f>
        <v>6028207</v>
      </c>
      <c r="S41" s="70">
        <f>'E.4 MOE SSP'!S41+'E.3 MOE in TANF'!S41</f>
        <v>0</v>
      </c>
      <c r="T41" s="70">
        <f>'E.4 MOE SSP'!T41+'E.3 MOE in TANF'!T41</f>
        <v>5936672</v>
      </c>
      <c r="U41" s="70">
        <f>'E.4 MOE SSP'!U41+'E.3 MOE in TANF'!U41</f>
        <v>91535</v>
      </c>
      <c r="V41" s="70">
        <f>'E.4 MOE SSP'!V41+'E.3 MOE in TANF'!V41</f>
        <v>869659</v>
      </c>
      <c r="W41" s="70">
        <f>'E.4 MOE SSP'!W41+'E.3 MOE in TANF'!W41</f>
        <v>19353747</v>
      </c>
      <c r="X41" s="70">
        <f>'E.4 MOE SSP'!X41+'E.3 MOE in TANF'!X41</f>
        <v>7347714</v>
      </c>
      <c r="Y41" s="70">
        <f>'E.4 MOE SSP'!Y41+'E.3 MOE in TANF'!Y41</f>
        <v>12006033</v>
      </c>
      <c r="Z41" s="70">
        <f>'E.4 MOE SSP'!Z41+'E.3 MOE in TANF'!Z41</f>
        <v>0</v>
      </c>
      <c r="AA41" s="70">
        <f>'E.4 MOE SSP'!AA41+'E.3 MOE in TANF'!AA41</f>
        <v>0</v>
      </c>
      <c r="AB41" s="70">
        <f>'E.4 MOE SSP'!AB41+'E.3 MOE in TANF'!AB41</f>
        <v>0</v>
      </c>
      <c r="AC41" s="70">
        <f>'E.4 MOE SSP'!AC41+'E.3 MOE in TANF'!AC41</f>
        <v>340823</v>
      </c>
      <c r="AD41" s="70">
        <f>'E.4 MOE SSP'!AD41+'E.3 MOE in TANF'!AD41</f>
        <v>1779500</v>
      </c>
      <c r="AE41" s="70">
        <f>'E.4 MOE SSP'!AE41+'E.3 MOE in TANF'!AE41</f>
        <v>441319</v>
      </c>
      <c r="AF41" s="70">
        <f>'E.4 MOE SSP'!AF41+'E.3 MOE in TANF'!AF41</f>
        <v>0</v>
      </c>
      <c r="AG41" s="70">
        <f>'E.4 MOE SSP'!AG41+'E.3 MOE in TANF'!AG41</f>
        <v>0</v>
      </c>
      <c r="AH41" s="70">
        <f>'E.4 MOE SSP'!AH41+'E.3 MOE in TANF'!AH41</f>
        <v>4133523</v>
      </c>
      <c r="AI41" s="70">
        <f>'E.4 MOE SSP'!AI41+'E.3 MOE in TANF'!AI41</f>
        <v>3993019</v>
      </c>
      <c r="AJ41" s="70">
        <f>'E.4 MOE SSP'!AJ41+'E.3 MOE in TANF'!AJ41</f>
        <v>0</v>
      </c>
      <c r="AK41" s="70">
        <f>'E.4 MOE SSP'!AK41+'E.3 MOE in TANF'!AK41</f>
        <v>140504</v>
      </c>
      <c r="AL41" s="70">
        <f>'E.4 MOE SSP'!AL41+'E.3 MOE in TANF'!AL41</f>
        <v>0</v>
      </c>
      <c r="AM41" s="70">
        <f>'E.4 MOE SSP'!AM41+'E.3 MOE in TANF'!AM41</f>
        <v>12282971</v>
      </c>
      <c r="AN41" s="70">
        <f>'E.4 MOE SSP'!AN41+'E.3 MOE in TANF'!AN41</f>
        <v>9017957</v>
      </c>
      <c r="AO41" s="70">
        <f>'E.4 MOE SSP'!AO41+'E.3 MOE in TANF'!AO41</f>
        <v>2469940</v>
      </c>
      <c r="AP41" s="70">
        <f>'E.4 MOE SSP'!AP41+'E.3 MOE in TANF'!AP41</f>
        <v>795074</v>
      </c>
      <c r="AQ41" s="70">
        <f>'E.4 MOE SSP'!AQ41+'E.3 MOE in TANF'!AQ41</f>
        <v>70105</v>
      </c>
      <c r="AR41" s="70">
        <f>'E.4 MOE SSP'!AR41+'E.3 MOE in TANF'!AR41</f>
        <v>60119714</v>
      </c>
      <c r="AS41" s="50"/>
      <c r="AT41" s="50"/>
      <c r="AU41" s="50"/>
      <c r="AV41" s="50"/>
      <c r="AW41" s="50"/>
      <c r="AX41" s="50"/>
      <c r="AY41" s="50"/>
      <c r="AZ41" s="50"/>
    </row>
    <row r="42" spans="1:52" s="5" customFormat="1" x14ac:dyDescent="0.25">
      <c r="A42" s="68" t="s">
        <v>38</v>
      </c>
      <c r="B42" s="113"/>
      <c r="C42" s="113"/>
      <c r="D42" s="113"/>
      <c r="E42" s="113"/>
      <c r="F42" s="113"/>
      <c r="G42" s="70">
        <f>'E.4 MOE SSP'!G42+'E.3 MOE in TANF'!G42</f>
        <v>46662749</v>
      </c>
      <c r="H42" s="70">
        <f>'E.4 MOE SSP'!H42+'E.3 MOE in TANF'!H42</f>
        <v>46662749</v>
      </c>
      <c r="I42" s="70">
        <f>'E.4 MOE SSP'!I42+'E.3 MOE in TANF'!I42</f>
        <v>0</v>
      </c>
      <c r="J42" s="113"/>
      <c r="K42" s="113"/>
      <c r="L42" s="113"/>
      <c r="M42" s="113"/>
      <c r="N42" s="113"/>
      <c r="O42" s="113"/>
      <c r="P42" s="113"/>
      <c r="Q42" s="113"/>
      <c r="R42" s="70">
        <f>'E.4 MOE SSP'!R42+'E.3 MOE in TANF'!R42</f>
        <v>9346560</v>
      </c>
      <c r="S42" s="70">
        <f>'E.4 MOE SSP'!S42+'E.3 MOE in TANF'!S42</f>
        <v>3414007</v>
      </c>
      <c r="T42" s="70">
        <f>'E.4 MOE SSP'!T42+'E.3 MOE in TANF'!T42</f>
        <v>294253</v>
      </c>
      <c r="U42" s="70">
        <f>'E.4 MOE SSP'!U42+'E.3 MOE in TANF'!U42</f>
        <v>5638300</v>
      </c>
      <c r="V42" s="70">
        <f>'E.4 MOE SSP'!V42+'E.3 MOE in TANF'!V42</f>
        <v>1241245</v>
      </c>
      <c r="W42" s="70">
        <f>'E.4 MOE SSP'!W42+'E.3 MOE in TANF'!W42</f>
        <v>18667497</v>
      </c>
      <c r="X42" s="70">
        <f>'E.4 MOE SSP'!X42+'E.3 MOE in TANF'!X42</f>
        <v>9937817</v>
      </c>
      <c r="Y42" s="70">
        <f>'E.4 MOE SSP'!Y42+'E.3 MOE in TANF'!Y42</f>
        <v>8729680</v>
      </c>
      <c r="Z42" s="70">
        <f>'E.4 MOE SSP'!Z42+'E.3 MOE in TANF'!Z42</f>
        <v>0</v>
      </c>
      <c r="AA42" s="70">
        <f>'E.4 MOE SSP'!AA42+'E.3 MOE in TANF'!AA42</f>
        <v>0</v>
      </c>
      <c r="AB42" s="70">
        <f>'E.4 MOE SSP'!AB42+'E.3 MOE in TANF'!AB42</f>
        <v>2710603</v>
      </c>
      <c r="AC42" s="70">
        <f>'E.4 MOE SSP'!AC42+'E.3 MOE in TANF'!AC42</f>
        <v>27215516</v>
      </c>
      <c r="AD42" s="70">
        <f>'E.4 MOE SSP'!AD42+'E.3 MOE in TANF'!AD42</f>
        <v>1270215</v>
      </c>
      <c r="AE42" s="70">
        <f>'E.4 MOE SSP'!AE42+'E.3 MOE in TANF'!AE42</f>
        <v>0</v>
      </c>
      <c r="AF42" s="70">
        <f>'E.4 MOE SSP'!AF42+'E.3 MOE in TANF'!AF42</f>
        <v>0</v>
      </c>
      <c r="AG42" s="70">
        <f>'E.4 MOE SSP'!AG42+'E.3 MOE in TANF'!AG42</f>
        <v>0</v>
      </c>
      <c r="AH42" s="70">
        <f>'E.4 MOE SSP'!AH42+'E.3 MOE in TANF'!AH42</f>
        <v>0</v>
      </c>
      <c r="AI42" s="70">
        <f>'E.4 MOE SSP'!AI42+'E.3 MOE in TANF'!AI42</f>
        <v>0</v>
      </c>
      <c r="AJ42" s="70">
        <f>'E.4 MOE SSP'!AJ42+'E.3 MOE in TANF'!AJ42</f>
        <v>0</v>
      </c>
      <c r="AK42" s="70">
        <f>'E.4 MOE SSP'!AK42+'E.3 MOE in TANF'!AK42</f>
        <v>0</v>
      </c>
      <c r="AL42" s="70">
        <f>'E.4 MOE SSP'!AL42+'E.3 MOE in TANF'!AL42</f>
        <v>0</v>
      </c>
      <c r="AM42" s="70">
        <f>'E.4 MOE SSP'!AM42+'E.3 MOE in TANF'!AM42</f>
        <v>49372533</v>
      </c>
      <c r="AN42" s="70">
        <f>'E.4 MOE SSP'!AN42+'E.3 MOE in TANF'!AN42</f>
        <v>20688172</v>
      </c>
      <c r="AO42" s="70">
        <f>'E.4 MOE SSP'!AO42+'E.3 MOE in TANF'!AO42</f>
        <v>28684361</v>
      </c>
      <c r="AP42" s="70">
        <f>'E.4 MOE SSP'!AP42+'E.3 MOE in TANF'!AP42</f>
        <v>0</v>
      </c>
      <c r="AQ42" s="70">
        <f>'E.4 MOE SSP'!AQ42+'E.3 MOE in TANF'!AQ42</f>
        <v>0</v>
      </c>
      <c r="AR42" s="70">
        <f>'E.4 MOE SSP'!AR42+'E.3 MOE in TANF'!AR42</f>
        <v>156486918</v>
      </c>
      <c r="AS42" s="50"/>
      <c r="AT42" s="50"/>
      <c r="AU42" s="50"/>
      <c r="AV42" s="50"/>
      <c r="AW42" s="50"/>
      <c r="AX42" s="50"/>
      <c r="AY42" s="50"/>
      <c r="AZ42" s="50"/>
    </row>
    <row r="43" spans="1:52" s="5" customFormat="1" x14ac:dyDescent="0.25">
      <c r="A43" s="68" t="s">
        <v>39</v>
      </c>
      <c r="B43" s="113"/>
      <c r="C43" s="113"/>
      <c r="D43" s="113"/>
      <c r="E43" s="113"/>
      <c r="F43" s="113"/>
      <c r="G43" s="70">
        <f>'E.4 MOE SSP'!G43+'E.3 MOE in TANF'!G43</f>
        <v>6194817</v>
      </c>
      <c r="H43" s="70">
        <f>'E.4 MOE SSP'!H43+'E.3 MOE in TANF'!H43</f>
        <v>6194817</v>
      </c>
      <c r="I43" s="70">
        <f>'E.4 MOE SSP'!I43+'E.3 MOE in TANF'!I43</f>
        <v>0</v>
      </c>
      <c r="J43" s="113"/>
      <c r="K43" s="113"/>
      <c r="L43" s="113"/>
      <c r="M43" s="113"/>
      <c r="N43" s="113"/>
      <c r="O43" s="113"/>
      <c r="P43" s="113"/>
      <c r="Q43" s="113"/>
      <c r="R43" s="70">
        <f>'E.4 MOE SSP'!R43+'E.3 MOE in TANF'!R43</f>
        <v>7433082</v>
      </c>
      <c r="S43" s="70">
        <f>'E.4 MOE SSP'!S43+'E.3 MOE in TANF'!S43</f>
        <v>0</v>
      </c>
      <c r="T43" s="70">
        <f>'E.4 MOE SSP'!T43+'E.3 MOE in TANF'!T43</f>
        <v>0</v>
      </c>
      <c r="U43" s="70">
        <f>'E.4 MOE SSP'!U43+'E.3 MOE in TANF'!U43</f>
        <v>7433082</v>
      </c>
      <c r="V43" s="70">
        <f>'E.4 MOE SSP'!V43+'E.3 MOE in TANF'!V43</f>
        <v>281303</v>
      </c>
      <c r="W43" s="70">
        <f>'E.4 MOE SSP'!W43+'E.3 MOE in TANF'!W43</f>
        <v>359778170</v>
      </c>
      <c r="X43" s="70">
        <f>'E.4 MOE SSP'!X43+'E.3 MOE in TANF'!X43</f>
        <v>359778170</v>
      </c>
      <c r="Y43" s="70">
        <f>'E.4 MOE SSP'!Y43+'E.3 MOE in TANF'!Y43</f>
        <v>0</v>
      </c>
      <c r="Z43" s="70">
        <f>'E.4 MOE SSP'!Z43+'E.3 MOE in TANF'!Z43</f>
        <v>0</v>
      </c>
      <c r="AA43" s="70">
        <f>'E.4 MOE SSP'!AA43+'E.3 MOE in TANF'!AA43</f>
        <v>0</v>
      </c>
      <c r="AB43" s="70">
        <f>'E.4 MOE SSP'!AB43+'E.3 MOE in TANF'!AB43</f>
        <v>0</v>
      </c>
      <c r="AC43" s="70">
        <f>'E.4 MOE SSP'!AC43+'E.3 MOE in TANF'!AC43</f>
        <v>1335388</v>
      </c>
      <c r="AD43" s="70">
        <f>'E.4 MOE SSP'!AD43+'E.3 MOE in TANF'!AD43</f>
        <v>0</v>
      </c>
      <c r="AE43" s="70">
        <f>'E.4 MOE SSP'!AE43+'E.3 MOE in TANF'!AE43</f>
        <v>0</v>
      </c>
      <c r="AF43" s="70">
        <f>'E.4 MOE SSP'!AF43+'E.3 MOE in TANF'!AF43</f>
        <v>55895790</v>
      </c>
      <c r="AG43" s="70">
        <f>'E.4 MOE SSP'!AG43+'E.3 MOE in TANF'!AG43</f>
        <v>0</v>
      </c>
      <c r="AH43" s="70">
        <f>'E.4 MOE SSP'!AH43+'E.3 MOE in TANF'!AH43</f>
        <v>0</v>
      </c>
      <c r="AI43" s="70">
        <f>'E.4 MOE SSP'!AI43+'E.3 MOE in TANF'!AI43</f>
        <v>0</v>
      </c>
      <c r="AJ43" s="70">
        <f>'E.4 MOE SSP'!AJ43+'E.3 MOE in TANF'!AJ43</f>
        <v>0</v>
      </c>
      <c r="AK43" s="70">
        <f>'E.4 MOE SSP'!AK43+'E.3 MOE in TANF'!AK43</f>
        <v>0</v>
      </c>
      <c r="AL43" s="70">
        <f>'E.4 MOE SSP'!AL43+'E.3 MOE in TANF'!AL43</f>
        <v>0</v>
      </c>
      <c r="AM43" s="70">
        <f>'E.4 MOE SSP'!AM43+'E.3 MOE in TANF'!AM43</f>
        <v>24104874</v>
      </c>
      <c r="AN43" s="70">
        <f>'E.4 MOE SSP'!AN43+'E.3 MOE in TANF'!AN43</f>
        <v>22383044</v>
      </c>
      <c r="AO43" s="70">
        <f>'E.4 MOE SSP'!AO43+'E.3 MOE in TANF'!AO43</f>
        <v>0</v>
      </c>
      <c r="AP43" s="70">
        <f>'E.4 MOE SSP'!AP43+'E.3 MOE in TANF'!AP43</f>
        <v>1721830</v>
      </c>
      <c r="AQ43" s="70">
        <f>'E.4 MOE SSP'!AQ43+'E.3 MOE in TANF'!AQ43</f>
        <v>0</v>
      </c>
      <c r="AR43" s="70">
        <f>'E.4 MOE SSP'!AR43+'E.3 MOE in TANF'!AR43</f>
        <v>455023424</v>
      </c>
      <c r="AS43" s="50"/>
      <c r="AT43" s="50"/>
      <c r="AU43" s="50"/>
      <c r="AV43" s="50"/>
      <c r="AW43" s="50"/>
      <c r="AX43" s="50"/>
      <c r="AY43" s="50"/>
      <c r="AZ43" s="50"/>
    </row>
    <row r="44" spans="1:52" s="5" customFormat="1" x14ac:dyDescent="0.25">
      <c r="A44" s="68" t="s">
        <v>40</v>
      </c>
      <c r="B44" s="113"/>
      <c r="C44" s="113"/>
      <c r="D44" s="113"/>
      <c r="E44" s="113"/>
      <c r="F44" s="113"/>
      <c r="G44" s="70">
        <f>'E.4 MOE SSP'!G44+'E.3 MOE in TANF'!G44</f>
        <v>4383493</v>
      </c>
      <c r="H44" s="70">
        <f>'E.4 MOE SSP'!H44+'E.3 MOE in TANF'!H44</f>
        <v>4383493</v>
      </c>
      <c r="I44" s="70">
        <f>'E.4 MOE SSP'!I44+'E.3 MOE in TANF'!I44</f>
        <v>0</v>
      </c>
      <c r="J44" s="113"/>
      <c r="K44" s="113"/>
      <c r="L44" s="113"/>
      <c r="M44" s="113"/>
      <c r="N44" s="113"/>
      <c r="O44" s="113"/>
      <c r="P44" s="113"/>
      <c r="Q44" s="113"/>
      <c r="R44" s="70">
        <f>'E.4 MOE SSP'!R44+'E.3 MOE in TANF'!R44</f>
        <v>1179897</v>
      </c>
      <c r="S44" s="70">
        <f>'E.4 MOE SSP'!S44+'E.3 MOE in TANF'!S44</f>
        <v>0</v>
      </c>
      <c r="T44" s="70">
        <f>'E.4 MOE SSP'!T44+'E.3 MOE in TANF'!T44</f>
        <v>1179897</v>
      </c>
      <c r="U44" s="70">
        <f>'E.4 MOE SSP'!U44+'E.3 MOE in TANF'!U44</f>
        <v>0</v>
      </c>
      <c r="V44" s="70">
        <f>'E.4 MOE SSP'!V44+'E.3 MOE in TANF'!V44</f>
        <v>0</v>
      </c>
      <c r="W44" s="70">
        <f>'E.4 MOE SSP'!W44+'E.3 MOE in TANF'!W44</f>
        <v>6121031</v>
      </c>
      <c r="X44" s="70">
        <f>'E.4 MOE SSP'!X44+'E.3 MOE in TANF'!X44</f>
        <v>5321031</v>
      </c>
      <c r="Y44" s="70">
        <f>'E.4 MOE SSP'!Y44+'E.3 MOE in TANF'!Y44</f>
        <v>800000</v>
      </c>
      <c r="Z44" s="70">
        <f>'E.4 MOE SSP'!Z44+'E.3 MOE in TANF'!Z44</f>
        <v>0</v>
      </c>
      <c r="AA44" s="70">
        <f>'E.4 MOE SSP'!AA44+'E.3 MOE in TANF'!AA44</f>
        <v>18277378</v>
      </c>
      <c r="AB44" s="70">
        <f>'E.4 MOE SSP'!AB44+'E.3 MOE in TANF'!AB44</f>
        <v>223704</v>
      </c>
      <c r="AC44" s="70">
        <f>'E.4 MOE SSP'!AC44+'E.3 MOE in TANF'!AC44</f>
        <v>32582621</v>
      </c>
      <c r="AD44" s="70">
        <f>'E.4 MOE SSP'!AD44+'E.3 MOE in TANF'!AD44</f>
        <v>0</v>
      </c>
      <c r="AE44" s="70">
        <f>'E.4 MOE SSP'!AE44+'E.3 MOE in TANF'!AE44</f>
        <v>236920</v>
      </c>
      <c r="AF44" s="70">
        <f>'E.4 MOE SSP'!AF44+'E.3 MOE in TANF'!AF44</f>
        <v>0</v>
      </c>
      <c r="AG44" s="70">
        <f>'E.4 MOE SSP'!AG44+'E.3 MOE in TANF'!AG44</f>
        <v>0</v>
      </c>
      <c r="AH44" s="70">
        <f>'E.4 MOE SSP'!AH44+'E.3 MOE in TANF'!AH44</f>
        <v>23957763</v>
      </c>
      <c r="AI44" s="70">
        <f>'E.4 MOE SSP'!AI44+'E.3 MOE in TANF'!AI44</f>
        <v>0</v>
      </c>
      <c r="AJ44" s="70">
        <f>'E.4 MOE SSP'!AJ44+'E.3 MOE in TANF'!AJ44</f>
        <v>0</v>
      </c>
      <c r="AK44" s="70">
        <f>'E.4 MOE SSP'!AK44+'E.3 MOE in TANF'!AK44</f>
        <v>23957763</v>
      </c>
      <c r="AL44" s="70">
        <f>'E.4 MOE SSP'!AL44+'E.3 MOE in TANF'!AL44</f>
        <v>0</v>
      </c>
      <c r="AM44" s="70">
        <f>'E.4 MOE SSP'!AM44+'E.3 MOE in TANF'!AM44</f>
        <v>1095485</v>
      </c>
      <c r="AN44" s="70">
        <f>'E.4 MOE SSP'!AN44+'E.3 MOE in TANF'!AN44</f>
        <v>461483</v>
      </c>
      <c r="AO44" s="70">
        <f>'E.4 MOE SSP'!AO44+'E.3 MOE in TANF'!AO44</f>
        <v>257285</v>
      </c>
      <c r="AP44" s="70">
        <f>'E.4 MOE SSP'!AP44+'E.3 MOE in TANF'!AP44</f>
        <v>376717</v>
      </c>
      <c r="AQ44" s="70">
        <f>'E.4 MOE SSP'!AQ44+'E.3 MOE in TANF'!AQ44</f>
        <v>0</v>
      </c>
      <c r="AR44" s="70">
        <f>'E.4 MOE SSP'!AR44+'E.3 MOE in TANF'!AR44</f>
        <v>88058292</v>
      </c>
      <c r="AS44" s="50"/>
      <c r="AT44" s="50"/>
      <c r="AU44" s="50"/>
      <c r="AV44" s="50"/>
      <c r="AW44" s="50"/>
      <c r="AX44" s="50"/>
      <c r="AY44" s="50"/>
      <c r="AZ44" s="50"/>
    </row>
    <row r="45" spans="1:52" s="5" customFormat="1" x14ac:dyDescent="0.25">
      <c r="A45" s="68" t="s">
        <v>41</v>
      </c>
      <c r="B45" s="113"/>
      <c r="C45" s="113"/>
      <c r="D45" s="113"/>
      <c r="E45" s="113"/>
      <c r="F45" s="113"/>
      <c r="G45" s="70">
        <f>'E.4 MOE SSP'!G45+'E.3 MOE in TANF'!G45</f>
        <v>980152</v>
      </c>
      <c r="H45" s="70">
        <f>'E.4 MOE SSP'!H45+'E.3 MOE in TANF'!H45</f>
        <v>980152</v>
      </c>
      <c r="I45" s="70">
        <f>'E.4 MOE SSP'!I45+'E.3 MOE in TANF'!I45</f>
        <v>0</v>
      </c>
      <c r="J45" s="113"/>
      <c r="K45" s="113"/>
      <c r="L45" s="113"/>
      <c r="M45" s="113"/>
      <c r="N45" s="113"/>
      <c r="O45" s="113"/>
      <c r="P45" s="113"/>
      <c r="Q45" s="113"/>
      <c r="R45" s="70">
        <f>'E.4 MOE SSP'!R45+'E.3 MOE in TANF'!R45</f>
        <v>0</v>
      </c>
      <c r="S45" s="70">
        <f>'E.4 MOE SSP'!S45+'E.3 MOE in TANF'!S45</f>
        <v>0</v>
      </c>
      <c r="T45" s="70">
        <f>'E.4 MOE SSP'!T45+'E.3 MOE in TANF'!T45</f>
        <v>0</v>
      </c>
      <c r="U45" s="70">
        <f>'E.4 MOE SSP'!U45+'E.3 MOE in TANF'!U45</f>
        <v>0</v>
      </c>
      <c r="V45" s="70">
        <f>'E.4 MOE SSP'!V45+'E.3 MOE in TANF'!V45</f>
        <v>0</v>
      </c>
      <c r="W45" s="70">
        <f>'E.4 MOE SSP'!W45+'E.3 MOE in TANF'!W45</f>
        <v>32051493</v>
      </c>
      <c r="X45" s="70">
        <f>'E.4 MOE SSP'!X45+'E.3 MOE in TANF'!X45</f>
        <v>4085269</v>
      </c>
      <c r="Y45" s="70">
        <f>'E.4 MOE SSP'!Y45+'E.3 MOE in TANF'!Y45</f>
        <v>27966224</v>
      </c>
      <c r="Z45" s="70">
        <f>'E.4 MOE SSP'!Z45+'E.3 MOE in TANF'!Z45</f>
        <v>0</v>
      </c>
      <c r="AA45" s="70">
        <f>'E.4 MOE SSP'!AA45+'E.3 MOE in TANF'!AA45</f>
        <v>0</v>
      </c>
      <c r="AB45" s="70">
        <f>'E.4 MOE SSP'!AB45+'E.3 MOE in TANF'!AB45</f>
        <v>0</v>
      </c>
      <c r="AC45" s="70">
        <f>'E.4 MOE SSP'!AC45+'E.3 MOE in TANF'!AC45</f>
        <v>0</v>
      </c>
      <c r="AD45" s="70">
        <f>'E.4 MOE SSP'!AD45+'E.3 MOE in TANF'!AD45</f>
        <v>0</v>
      </c>
      <c r="AE45" s="70">
        <f>'E.4 MOE SSP'!AE45+'E.3 MOE in TANF'!AE45</f>
        <v>0</v>
      </c>
      <c r="AF45" s="70">
        <f>'E.4 MOE SSP'!AF45+'E.3 MOE in TANF'!AF45</f>
        <v>0</v>
      </c>
      <c r="AG45" s="70">
        <f>'E.4 MOE SSP'!AG45+'E.3 MOE in TANF'!AG45</f>
        <v>0</v>
      </c>
      <c r="AH45" s="70">
        <f>'E.4 MOE SSP'!AH45+'E.3 MOE in TANF'!AH45</f>
        <v>0</v>
      </c>
      <c r="AI45" s="70">
        <f>'E.4 MOE SSP'!AI45+'E.3 MOE in TANF'!AI45</f>
        <v>0</v>
      </c>
      <c r="AJ45" s="70">
        <f>'E.4 MOE SSP'!AJ45+'E.3 MOE in TANF'!AJ45</f>
        <v>0</v>
      </c>
      <c r="AK45" s="70">
        <f>'E.4 MOE SSP'!AK45+'E.3 MOE in TANF'!AK45</f>
        <v>0</v>
      </c>
      <c r="AL45" s="70">
        <f>'E.4 MOE SSP'!AL45+'E.3 MOE in TANF'!AL45</f>
        <v>0</v>
      </c>
      <c r="AM45" s="70">
        <f>'E.4 MOE SSP'!AM45+'E.3 MOE in TANF'!AM45</f>
        <v>3837996</v>
      </c>
      <c r="AN45" s="70">
        <f>'E.4 MOE SSP'!AN45+'E.3 MOE in TANF'!AN45</f>
        <v>3443193</v>
      </c>
      <c r="AO45" s="70">
        <f>'E.4 MOE SSP'!AO45+'E.3 MOE in TANF'!AO45</f>
        <v>0</v>
      </c>
      <c r="AP45" s="70">
        <f>'E.4 MOE SSP'!AP45+'E.3 MOE in TANF'!AP45</f>
        <v>394803</v>
      </c>
      <c r="AQ45" s="70">
        <f>'E.4 MOE SSP'!AQ45+'E.3 MOE in TANF'!AQ45</f>
        <v>28405379</v>
      </c>
      <c r="AR45" s="70">
        <f>'E.4 MOE SSP'!AR45+'E.3 MOE in TANF'!AR45</f>
        <v>65275020</v>
      </c>
      <c r="AS45" s="50"/>
      <c r="AT45" s="50"/>
      <c r="AU45" s="50"/>
      <c r="AV45" s="50"/>
      <c r="AW45" s="50"/>
      <c r="AX45" s="50"/>
      <c r="AY45" s="50"/>
      <c r="AZ45" s="50"/>
    </row>
    <row r="46" spans="1:52" s="5" customFormat="1" x14ac:dyDescent="0.25">
      <c r="A46" s="68" t="s">
        <v>42</v>
      </c>
      <c r="B46" s="113"/>
      <c r="C46" s="113"/>
      <c r="D46" s="113"/>
      <c r="E46" s="113"/>
      <c r="F46" s="113"/>
      <c r="G46" s="70">
        <f>'E.4 MOE SSP'!G46+'E.3 MOE in TANF'!G46</f>
        <v>5487590</v>
      </c>
      <c r="H46" s="70">
        <f>'E.4 MOE SSP'!H46+'E.3 MOE in TANF'!H46</f>
        <v>5487590</v>
      </c>
      <c r="I46" s="70">
        <f>'E.4 MOE SSP'!I46+'E.3 MOE in TANF'!I46</f>
        <v>0</v>
      </c>
      <c r="J46" s="113"/>
      <c r="K46" s="113"/>
      <c r="L46" s="113"/>
      <c r="M46" s="113"/>
      <c r="N46" s="113"/>
      <c r="O46" s="113"/>
      <c r="P46" s="113"/>
      <c r="Q46" s="113"/>
      <c r="R46" s="70">
        <f>'E.4 MOE SSP'!R46+'E.3 MOE in TANF'!R46</f>
        <v>1298941</v>
      </c>
      <c r="S46" s="70">
        <f>'E.4 MOE SSP'!S46+'E.3 MOE in TANF'!S46</f>
        <v>0</v>
      </c>
      <c r="T46" s="70">
        <f>'E.4 MOE SSP'!T46+'E.3 MOE in TANF'!T46</f>
        <v>0</v>
      </c>
      <c r="U46" s="70">
        <f>'E.4 MOE SSP'!U46+'E.3 MOE in TANF'!U46</f>
        <v>1298941</v>
      </c>
      <c r="V46" s="70">
        <f>'E.4 MOE SSP'!V46+'E.3 MOE in TANF'!V46</f>
        <v>41652</v>
      </c>
      <c r="W46" s="70">
        <f>'E.4 MOE SSP'!W46+'E.3 MOE in TANF'!W46</f>
        <v>802914</v>
      </c>
      <c r="X46" s="70">
        <f>'E.4 MOE SSP'!X46+'E.3 MOE in TANF'!X46</f>
        <v>802914</v>
      </c>
      <c r="Y46" s="70">
        <f>'E.4 MOE SSP'!Y46+'E.3 MOE in TANF'!Y46</f>
        <v>0</v>
      </c>
      <c r="Z46" s="70">
        <f>'E.4 MOE SSP'!Z46+'E.3 MOE in TANF'!Z46</f>
        <v>0</v>
      </c>
      <c r="AA46" s="70">
        <f>'E.4 MOE SSP'!AA46+'E.3 MOE in TANF'!AA46</f>
        <v>0</v>
      </c>
      <c r="AB46" s="70">
        <f>'E.4 MOE SSP'!AB46+'E.3 MOE in TANF'!AB46</f>
        <v>0</v>
      </c>
      <c r="AC46" s="70">
        <f>'E.4 MOE SSP'!AC46+'E.3 MOE in TANF'!AC46</f>
        <v>0</v>
      </c>
      <c r="AD46" s="70">
        <f>'E.4 MOE SSP'!AD46+'E.3 MOE in TANF'!AD46</f>
        <v>0</v>
      </c>
      <c r="AE46" s="70">
        <f>'E.4 MOE SSP'!AE46+'E.3 MOE in TANF'!AE46</f>
        <v>0</v>
      </c>
      <c r="AF46" s="70">
        <f>'E.4 MOE SSP'!AF46+'E.3 MOE in TANF'!AF46</f>
        <v>0</v>
      </c>
      <c r="AG46" s="70">
        <f>'E.4 MOE SSP'!AG46+'E.3 MOE in TANF'!AG46</f>
        <v>0</v>
      </c>
      <c r="AH46" s="70">
        <f>'E.4 MOE SSP'!AH46+'E.3 MOE in TANF'!AH46</f>
        <v>0</v>
      </c>
      <c r="AI46" s="70">
        <f>'E.4 MOE SSP'!AI46+'E.3 MOE in TANF'!AI46</f>
        <v>0</v>
      </c>
      <c r="AJ46" s="70">
        <f>'E.4 MOE SSP'!AJ46+'E.3 MOE in TANF'!AJ46</f>
        <v>0</v>
      </c>
      <c r="AK46" s="70">
        <f>'E.4 MOE SSP'!AK46+'E.3 MOE in TANF'!AK46</f>
        <v>0</v>
      </c>
      <c r="AL46" s="70">
        <f>'E.4 MOE SSP'!AL46+'E.3 MOE in TANF'!AL46</f>
        <v>0</v>
      </c>
      <c r="AM46" s="70">
        <f>'E.4 MOE SSP'!AM46+'E.3 MOE in TANF'!AM46</f>
        <v>908903</v>
      </c>
      <c r="AN46" s="70">
        <f>'E.4 MOE SSP'!AN46+'E.3 MOE in TANF'!AN46</f>
        <v>908903</v>
      </c>
      <c r="AO46" s="70">
        <f>'E.4 MOE SSP'!AO46+'E.3 MOE in TANF'!AO46</f>
        <v>0</v>
      </c>
      <c r="AP46" s="70">
        <f>'E.4 MOE SSP'!AP46+'E.3 MOE in TANF'!AP46</f>
        <v>0</v>
      </c>
      <c r="AQ46" s="70">
        <f>'E.4 MOE SSP'!AQ46+'E.3 MOE in TANF'!AQ46</f>
        <v>0</v>
      </c>
      <c r="AR46" s="70">
        <f>'E.4 MOE SSP'!AR46+'E.3 MOE in TANF'!AR46</f>
        <v>8540000</v>
      </c>
      <c r="AS46" s="50"/>
      <c r="AT46" s="50"/>
      <c r="AU46" s="50"/>
      <c r="AV46" s="50"/>
      <c r="AW46" s="50"/>
      <c r="AX46" s="50"/>
      <c r="AY46" s="50"/>
      <c r="AZ46" s="50"/>
    </row>
    <row r="47" spans="1:52" s="5" customFormat="1" x14ac:dyDescent="0.25">
      <c r="A47" s="68" t="s">
        <v>43</v>
      </c>
      <c r="B47" s="113"/>
      <c r="C47" s="113"/>
      <c r="D47" s="113"/>
      <c r="E47" s="113"/>
      <c r="F47" s="113"/>
      <c r="G47" s="70">
        <f>'E.4 MOE SSP'!G47+'E.3 MOE in TANF'!G47</f>
        <v>21443381</v>
      </c>
      <c r="H47" s="70">
        <f>'E.4 MOE SSP'!H47+'E.3 MOE in TANF'!H47</f>
        <v>21443381</v>
      </c>
      <c r="I47" s="70">
        <f>'E.4 MOE SSP'!I47+'E.3 MOE in TANF'!I47</f>
        <v>0</v>
      </c>
      <c r="J47" s="113"/>
      <c r="K47" s="113"/>
      <c r="L47" s="113"/>
      <c r="M47" s="113"/>
      <c r="N47" s="113"/>
      <c r="O47" s="113"/>
      <c r="P47" s="113"/>
      <c r="Q47" s="113"/>
      <c r="R47" s="70">
        <f>'E.4 MOE SSP'!R47+'E.3 MOE in TANF'!R47</f>
        <v>18531645</v>
      </c>
      <c r="S47" s="70">
        <f>'E.4 MOE SSP'!S47+'E.3 MOE in TANF'!S47</f>
        <v>0</v>
      </c>
      <c r="T47" s="70">
        <f>'E.4 MOE SSP'!T47+'E.3 MOE in TANF'!T47</f>
        <v>0</v>
      </c>
      <c r="U47" s="70">
        <f>'E.4 MOE SSP'!U47+'E.3 MOE in TANF'!U47</f>
        <v>18531645</v>
      </c>
      <c r="V47" s="70">
        <f>'E.4 MOE SSP'!V47+'E.3 MOE in TANF'!V47</f>
        <v>252020</v>
      </c>
      <c r="W47" s="70">
        <f>'E.4 MOE SSP'!W47+'E.3 MOE in TANF'!W47</f>
        <v>67083029</v>
      </c>
      <c r="X47" s="70">
        <f>'E.4 MOE SSP'!X47+'E.3 MOE in TANF'!X47</f>
        <v>18975781</v>
      </c>
      <c r="Y47" s="70">
        <f>'E.4 MOE SSP'!Y47+'E.3 MOE in TANF'!Y47</f>
        <v>48107248</v>
      </c>
      <c r="Z47" s="70">
        <f>'E.4 MOE SSP'!Z47+'E.3 MOE in TANF'!Z47</f>
        <v>0</v>
      </c>
      <c r="AA47" s="70">
        <f>'E.4 MOE SSP'!AA47+'E.3 MOE in TANF'!AA47</f>
        <v>0</v>
      </c>
      <c r="AB47" s="70">
        <f>'E.4 MOE SSP'!AB47+'E.3 MOE in TANF'!AB47</f>
        <v>0</v>
      </c>
      <c r="AC47" s="70">
        <f>'E.4 MOE SSP'!AC47+'E.3 MOE in TANF'!AC47</f>
        <v>0</v>
      </c>
      <c r="AD47" s="70">
        <f>'E.4 MOE SSP'!AD47+'E.3 MOE in TANF'!AD47</f>
        <v>71868</v>
      </c>
      <c r="AE47" s="70">
        <f>'E.4 MOE SSP'!AE47+'E.3 MOE in TANF'!AE47</f>
        <v>0</v>
      </c>
      <c r="AF47" s="70">
        <f>'E.4 MOE SSP'!AF47+'E.3 MOE in TANF'!AF47</f>
        <v>0</v>
      </c>
      <c r="AG47" s="70">
        <f>'E.4 MOE SSP'!AG47+'E.3 MOE in TANF'!AG47</f>
        <v>0</v>
      </c>
      <c r="AH47" s="70">
        <f>'E.4 MOE SSP'!AH47+'E.3 MOE in TANF'!AH47</f>
        <v>0</v>
      </c>
      <c r="AI47" s="70">
        <f>'E.4 MOE SSP'!AI47+'E.3 MOE in TANF'!AI47</f>
        <v>0</v>
      </c>
      <c r="AJ47" s="70">
        <f>'E.4 MOE SSP'!AJ47+'E.3 MOE in TANF'!AJ47</f>
        <v>0</v>
      </c>
      <c r="AK47" s="70">
        <f>'E.4 MOE SSP'!AK47+'E.3 MOE in TANF'!AK47</f>
        <v>0</v>
      </c>
      <c r="AL47" s="70">
        <f>'E.4 MOE SSP'!AL47+'E.3 MOE in TANF'!AL47</f>
        <v>0</v>
      </c>
      <c r="AM47" s="70">
        <f>'E.4 MOE SSP'!AM47+'E.3 MOE in TANF'!AM47</f>
        <v>13744739</v>
      </c>
      <c r="AN47" s="70">
        <f>'E.4 MOE SSP'!AN47+'E.3 MOE in TANF'!AN47</f>
        <v>12631960</v>
      </c>
      <c r="AO47" s="70">
        <f>'E.4 MOE SSP'!AO47+'E.3 MOE in TANF'!AO47</f>
        <v>0</v>
      </c>
      <c r="AP47" s="70">
        <f>'E.4 MOE SSP'!AP47+'E.3 MOE in TANF'!AP47</f>
        <v>1112779</v>
      </c>
      <c r="AQ47" s="70">
        <f>'E.4 MOE SSP'!AQ47+'E.3 MOE in TANF'!AQ47</f>
        <v>0</v>
      </c>
      <c r="AR47" s="70">
        <f>'E.4 MOE SSP'!AR47+'E.3 MOE in TANF'!AR47</f>
        <v>121126682</v>
      </c>
      <c r="AS47" s="50"/>
      <c r="AT47" s="50"/>
      <c r="AU47" s="50"/>
      <c r="AV47" s="50"/>
      <c r="AW47" s="50"/>
      <c r="AX47" s="50"/>
      <c r="AY47" s="50"/>
      <c r="AZ47" s="50"/>
    </row>
    <row r="48" spans="1:52" s="5" customFormat="1" x14ac:dyDescent="0.25">
      <c r="A48" s="68" t="s">
        <v>44</v>
      </c>
      <c r="B48" s="113"/>
      <c r="C48" s="113"/>
      <c r="D48" s="113"/>
      <c r="E48" s="113"/>
      <c r="F48" s="113"/>
      <c r="G48" s="70">
        <f>'E.4 MOE SSP'!G48+'E.3 MOE in TANF'!G48</f>
        <v>48257311</v>
      </c>
      <c r="H48" s="70">
        <f>'E.4 MOE SSP'!H48+'E.3 MOE in TANF'!H48</f>
        <v>48257311</v>
      </c>
      <c r="I48" s="70">
        <f>'E.4 MOE SSP'!I48+'E.3 MOE in TANF'!I48</f>
        <v>0</v>
      </c>
      <c r="J48" s="113"/>
      <c r="K48" s="113"/>
      <c r="L48" s="113"/>
      <c r="M48" s="113"/>
      <c r="N48" s="113"/>
      <c r="O48" s="113"/>
      <c r="P48" s="113"/>
      <c r="Q48" s="113"/>
      <c r="R48" s="70">
        <f>'E.4 MOE SSP'!R48+'E.3 MOE in TANF'!R48</f>
        <v>7479075</v>
      </c>
      <c r="S48" s="70">
        <f>'E.4 MOE SSP'!S48+'E.3 MOE in TANF'!S48</f>
        <v>413569</v>
      </c>
      <c r="T48" s="70">
        <f>'E.4 MOE SSP'!T48+'E.3 MOE in TANF'!T48</f>
        <v>73368</v>
      </c>
      <c r="U48" s="70">
        <f>'E.4 MOE SSP'!U48+'E.3 MOE in TANF'!U48</f>
        <v>6992138</v>
      </c>
      <c r="V48" s="70">
        <f>'E.4 MOE SSP'!V48+'E.3 MOE in TANF'!V48</f>
        <v>406019</v>
      </c>
      <c r="W48" s="70">
        <f>'E.4 MOE SSP'!W48+'E.3 MOE in TANF'!W48</f>
        <v>348283347</v>
      </c>
      <c r="X48" s="70">
        <f>'E.4 MOE SSP'!X48+'E.3 MOE in TANF'!X48</f>
        <v>0</v>
      </c>
      <c r="Y48" s="70">
        <f>'E.4 MOE SSP'!Y48+'E.3 MOE in TANF'!Y48</f>
        <v>348283347</v>
      </c>
      <c r="Z48" s="70">
        <f>'E.4 MOE SSP'!Z48+'E.3 MOE in TANF'!Z48</f>
        <v>0</v>
      </c>
      <c r="AA48" s="70">
        <f>'E.4 MOE SSP'!AA48+'E.3 MOE in TANF'!AA48</f>
        <v>0</v>
      </c>
      <c r="AB48" s="70">
        <f>'E.4 MOE SSP'!AB48+'E.3 MOE in TANF'!AB48</f>
        <v>0</v>
      </c>
      <c r="AC48" s="70">
        <f>'E.4 MOE SSP'!AC48+'E.3 MOE in TANF'!AC48</f>
        <v>80560</v>
      </c>
      <c r="AD48" s="70">
        <f>'E.4 MOE SSP'!AD48+'E.3 MOE in TANF'!AD48</f>
        <v>0</v>
      </c>
      <c r="AE48" s="70">
        <f>'E.4 MOE SSP'!AE48+'E.3 MOE in TANF'!AE48</f>
        <v>0</v>
      </c>
      <c r="AF48" s="70">
        <f>'E.4 MOE SSP'!AF48+'E.3 MOE in TANF'!AF48</f>
        <v>0</v>
      </c>
      <c r="AG48" s="70">
        <f>'E.4 MOE SSP'!AG48+'E.3 MOE in TANF'!AG48</f>
        <v>0</v>
      </c>
      <c r="AH48" s="70">
        <f>'E.4 MOE SSP'!AH48+'E.3 MOE in TANF'!AH48</f>
        <v>0</v>
      </c>
      <c r="AI48" s="70">
        <f>'E.4 MOE SSP'!AI48+'E.3 MOE in TANF'!AI48</f>
        <v>0</v>
      </c>
      <c r="AJ48" s="70">
        <f>'E.4 MOE SSP'!AJ48+'E.3 MOE in TANF'!AJ48</f>
        <v>0</v>
      </c>
      <c r="AK48" s="70">
        <f>'E.4 MOE SSP'!AK48+'E.3 MOE in TANF'!AK48</f>
        <v>0</v>
      </c>
      <c r="AL48" s="70">
        <f>'E.4 MOE SSP'!AL48+'E.3 MOE in TANF'!AL48</f>
        <v>0</v>
      </c>
      <c r="AM48" s="70">
        <f>'E.4 MOE SSP'!AM48+'E.3 MOE in TANF'!AM48</f>
        <v>863698</v>
      </c>
      <c r="AN48" s="70">
        <f>'E.4 MOE SSP'!AN48+'E.3 MOE in TANF'!AN48</f>
        <v>772465</v>
      </c>
      <c r="AO48" s="70">
        <f>'E.4 MOE SSP'!AO48+'E.3 MOE in TANF'!AO48</f>
        <v>0</v>
      </c>
      <c r="AP48" s="70">
        <f>'E.4 MOE SSP'!AP48+'E.3 MOE in TANF'!AP48</f>
        <v>91233</v>
      </c>
      <c r="AQ48" s="70">
        <f>'E.4 MOE SSP'!AQ48+'E.3 MOE in TANF'!AQ48</f>
        <v>0</v>
      </c>
      <c r="AR48" s="70">
        <f>'E.4 MOE SSP'!AR48+'E.3 MOE in TANF'!AR48</f>
        <v>405370010</v>
      </c>
      <c r="AS48" s="50"/>
      <c r="AT48" s="50"/>
      <c r="AU48" s="50"/>
      <c r="AV48" s="50"/>
      <c r="AW48" s="50"/>
      <c r="AX48" s="50"/>
      <c r="AY48" s="50"/>
      <c r="AZ48" s="50"/>
    </row>
    <row r="49" spans="1:52" s="5" customFormat="1" x14ac:dyDescent="0.25">
      <c r="A49" s="68" t="s">
        <v>45</v>
      </c>
      <c r="B49" s="113"/>
      <c r="C49" s="113"/>
      <c r="D49" s="113"/>
      <c r="E49" s="113"/>
      <c r="F49" s="113"/>
      <c r="G49" s="70">
        <f>'E.4 MOE SSP'!G49+'E.3 MOE in TANF'!G49</f>
        <v>3615734</v>
      </c>
      <c r="H49" s="70">
        <f>'E.4 MOE SSP'!H49+'E.3 MOE in TANF'!H49</f>
        <v>3615734</v>
      </c>
      <c r="I49" s="70">
        <f>'E.4 MOE SSP'!I49+'E.3 MOE in TANF'!I49</f>
        <v>0</v>
      </c>
      <c r="J49" s="113"/>
      <c r="K49" s="113"/>
      <c r="L49" s="113"/>
      <c r="M49" s="113"/>
      <c r="N49" s="113"/>
      <c r="O49" s="113"/>
      <c r="P49" s="113"/>
      <c r="Q49" s="113"/>
      <c r="R49" s="70">
        <f>'E.4 MOE SSP'!R49+'E.3 MOE in TANF'!R49</f>
        <v>8155078</v>
      </c>
      <c r="S49" s="70">
        <f>'E.4 MOE SSP'!S49+'E.3 MOE in TANF'!S49</f>
        <v>82215</v>
      </c>
      <c r="T49" s="70">
        <f>'E.4 MOE SSP'!T49+'E.3 MOE in TANF'!T49</f>
        <v>309758</v>
      </c>
      <c r="U49" s="70">
        <f>'E.4 MOE SSP'!U49+'E.3 MOE in TANF'!U49</f>
        <v>7763105</v>
      </c>
      <c r="V49" s="70">
        <f>'E.4 MOE SSP'!V49+'E.3 MOE in TANF'!V49</f>
        <v>15121</v>
      </c>
      <c r="W49" s="70">
        <f>'E.4 MOE SSP'!W49+'E.3 MOE in TANF'!W49</f>
        <v>4696442</v>
      </c>
      <c r="X49" s="70">
        <f>'E.4 MOE SSP'!X49+'E.3 MOE in TANF'!X49</f>
        <v>4474924</v>
      </c>
      <c r="Y49" s="70">
        <f>'E.4 MOE SSP'!Y49+'E.3 MOE in TANF'!Y49</f>
        <v>221518</v>
      </c>
      <c r="Z49" s="70">
        <f>'E.4 MOE SSP'!Z49+'E.3 MOE in TANF'!Z49</f>
        <v>129955</v>
      </c>
      <c r="AA49" s="70">
        <f>'E.4 MOE SSP'!AA49+'E.3 MOE in TANF'!AA49</f>
        <v>0</v>
      </c>
      <c r="AB49" s="70">
        <f>'E.4 MOE SSP'!AB49+'E.3 MOE in TANF'!AB49</f>
        <v>0</v>
      </c>
      <c r="AC49" s="70">
        <f>'E.4 MOE SSP'!AC49+'E.3 MOE in TANF'!AC49</f>
        <v>183744</v>
      </c>
      <c r="AD49" s="70">
        <f>'E.4 MOE SSP'!AD49+'E.3 MOE in TANF'!AD49</f>
        <v>1766532</v>
      </c>
      <c r="AE49" s="70">
        <f>'E.4 MOE SSP'!AE49+'E.3 MOE in TANF'!AE49</f>
        <v>4167422</v>
      </c>
      <c r="AF49" s="70">
        <f>'E.4 MOE SSP'!AF49+'E.3 MOE in TANF'!AF49</f>
        <v>182072</v>
      </c>
      <c r="AG49" s="70">
        <f>'E.4 MOE SSP'!AG49+'E.3 MOE in TANF'!AG49</f>
        <v>570611</v>
      </c>
      <c r="AH49" s="70">
        <f>'E.4 MOE SSP'!AH49+'E.3 MOE in TANF'!AH49</f>
        <v>327404</v>
      </c>
      <c r="AI49" s="70">
        <f>'E.4 MOE SSP'!AI49+'E.3 MOE in TANF'!AI49</f>
        <v>237743</v>
      </c>
      <c r="AJ49" s="70">
        <f>'E.4 MOE SSP'!AJ49+'E.3 MOE in TANF'!AJ49</f>
        <v>0</v>
      </c>
      <c r="AK49" s="70">
        <f>'E.4 MOE SSP'!AK49+'E.3 MOE in TANF'!AK49</f>
        <v>89661</v>
      </c>
      <c r="AL49" s="70">
        <f>'E.4 MOE SSP'!AL49+'E.3 MOE in TANF'!AL49</f>
        <v>74967</v>
      </c>
      <c r="AM49" s="70">
        <f>'E.4 MOE SSP'!AM49+'E.3 MOE in TANF'!AM49</f>
        <v>1003953</v>
      </c>
      <c r="AN49" s="70">
        <f>'E.4 MOE SSP'!AN49+'E.3 MOE in TANF'!AN49</f>
        <v>932015</v>
      </c>
      <c r="AO49" s="70">
        <f>'E.4 MOE SSP'!AO49+'E.3 MOE in TANF'!AO49</f>
        <v>28766</v>
      </c>
      <c r="AP49" s="70">
        <f>'E.4 MOE SSP'!AP49+'E.3 MOE in TANF'!AP49</f>
        <v>43172</v>
      </c>
      <c r="AQ49" s="70">
        <f>'E.4 MOE SSP'!AQ49+'E.3 MOE in TANF'!AQ49</f>
        <v>0</v>
      </c>
      <c r="AR49" s="70">
        <f>'E.4 MOE SSP'!AR49+'E.3 MOE in TANF'!AR49</f>
        <v>24889035</v>
      </c>
      <c r="AS49" s="50"/>
      <c r="AT49" s="50"/>
      <c r="AU49" s="50"/>
      <c r="AV49" s="50"/>
      <c r="AW49" s="50"/>
      <c r="AX49" s="50"/>
      <c r="AY49" s="50"/>
      <c r="AZ49" s="50"/>
    </row>
    <row r="50" spans="1:52" s="5" customFormat="1" x14ac:dyDescent="0.25">
      <c r="A50" s="68" t="s">
        <v>46</v>
      </c>
      <c r="B50" s="113"/>
      <c r="C50" s="113"/>
      <c r="D50" s="113"/>
      <c r="E50" s="113"/>
      <c r="F50" s="113"/>
      <c r="G50" s="70">
        <f>'E.4 MOE SSP'!G50+'E.3 MOE in TANF'!G50</f>
        <v>14156623</v>
      </c>
      <c r="H50" s="70">
        <f>'E.4 MOE SSP'!H50+'E.3 MOE in TANF'!H50</f>
        <v>14156623</v>
      </c>
      <c r="I50" s="70">
        <f>'E.4 MOE SSP'!I50+'E.3 MOE in TANF'!I50</f>
        <v>0</v>
      </c>
      <c r="J50" s="113"/>
      <c r="K50" s="113"/>
      <c r="L50" s="113"/>
      <c r="M50" s="113"/>
      <c r="N50" s="113"/>
      <c r="O50" s="113"/>
      <c r="P50" s="113"/>
      <c r="Q50" s="113"/>
      <c r="R50" s="70">
        <f>'E.4 MOE SSP'!R50+'E.3 MOE in TANF'!R50</f>
        <v>566239</v>
      </c>
      <c r="S50" s="70">
        <f>'E.4 MOE SSP'!S50+'E.3 MOE in TANF'!S50</f>
        <v>0</v>
      </c>
      <c r="T50" s="70">
        <f>'E.4 MOE SSP'!T50+'E.3 MOE in TANF'!T50</f>
        <v>0</v>
      </c>
      <c r="U50" s="70">
        <f>'E.4 MOE SSP'!U50+'E.3 MOE in TANF'!U50</f>
        <v>566239</v>
      </c>
      <c r="V50" s="70">
        <f>'E.4 MOE SSP'!V50+'E.3 MOE in TANF'!V50</f>
        <v>222202</v>
      </c>
      <c r="W50" s="70">
        <f>'E.4 MOE SSP'!W50+'E.3 MOE in TANF'!W50</f>
        <v>19989153</v>
      </c>
      <c r="X50" s="70">
        <f>'E.4 MOE SSP'!X50+'E.3 MOE in TANF'!X50</f>
        <v>19989153</v>
      </c>
      <c r="Y50" s="70">
        <f>'E.4 MOE SSP'!Y50+'E.3 MOE in TANF'!Y50</f>
        <v>0</v>
      </c>
      <c r="Z50" s="70">
        <f>'E.4 MOE SSP'!Z50+'E.3 MOE in TANF'!Z50</f>
        <v>0</v>
      </c>
      <c r="AA50" s="70">
        <f>'E.4 MOE SSP'!AA50+'E.3 MOE in TANF'!AA50</f>
        <v>0</v>
      </c>
      <c r="AB50" s="70">
        <f>'E.4 MOE SSP'!AB50+'E.3 MOE in TANF'!AB50</f>
        <v>0</v>
      </c>
      <c r="AC50" s="70">
        <f>'E.4 MOE SSP'!AC50+'E.3 MOE in TANF'!AC50</f>
        <v>553745</v>
      </c>
      <c r="AD50" s="70">
        <f>'E.4 MOE SSP'!AD50+'E.3 MOE in TANF'!AD50</f>
        <v>0</v>
      </c>
      <c r="AE50" s="70">
        <f>'E.4 MOE SSP'!AE50+'E.3 MOE in TANF'!AE50</f>
        <v>2404273</v>
      </c>
      <c r="AF50" s="70">
        <f>'E.4 MOE SSP'!AF50+'E.3 MOE in TANF'!AF50</f>
        <v>0</v>
      </c>
      <c r="AG50" s="70">
        <f>'E.4 MOE SSP'!AG50+'E.3 MOE in TANF'!AG50</f>
        <v>0</v>
      </c>
      <c r="AH50" s="70">
        <f>'E.4 MOE SSP'!AH50+'E.3 MOE in TANF'!AH50</f>
        <v>0</v>
      </c>
      <c r="AI50" s="70">
        <f>'E.4 MOE SSP'!AI50+'E.3 MOE in TANF'!AI50</f>
        <v>0</v>
      </c>
      <c r="AJ50" s="70">
        <f>'E.4 MOE SSP'!AJ50+'E.3 MOE in TANF'!AJ50</f>
        <v>0</v>
      </c>
      <c r="AK50" s="70">
        <f>'E.4 MOE SSP'!AK50+'E.3 MOE in TANF'!AK50</f>
        <v>0</v>
      </c>
      <c r="AL50" s="70">
        <f>'E.4 MOE SSP'!AL50+'E.3 MOE in TANF'!AL50</f>
        <v>0</v>
      </c>
      <c r="AM50" s="70">
        <f>'E.4 MOE SSP'!AM50+'E.3 MOE in TANF'!AM50</f>
        <v>4885357</v>
      </c>
      <c r="AN50" s="70">
        <f>'E.4 MOE SSP'!AN50+'E.3 MOE in TANF'!AN50</f>
        <v>2275867</v>
      </c>
      <c r="AO50" s="70">
        <f>'E.4 MOE SSP'!AO50+'E.3 MOE in TANF'!AO50</f>
        <v>2603300</v>
      </c>
      <c r="AP50" s="70">
        <f>'E.4 MOE SSP'!AP50+'E.3 MOE in TANF'!AP50</f>
        <v>6190</v>
      </c>
      <c r="AQ50" s="70">
        <f>'E.4 MOE SSP'!AQ50+'E.3 MOE in TANF'!AQ50</f>
        <v>0</v>
      </c>
      <c r="AR50" s="70">
        <f>'E.4 MOE SSP'!AR50+'E.3 MOE in TANF'!AR50</f>
        <v>42777592</v>
      </c>
      <c r="AS50" s="50"/>
      <c r="AT50" s="50"/>
      <c r="AU50" s="50"/>
      <c r="AV50" s="50"/>
      <c r="AW50" s="50"/>
      <c r="AX50" s="50"/>
      <c r="AY50" s="50"/>
      <c r="AZ50" s="50"/>
    </row>
    <row r="51" spans="1:52" s="5" customFormat="1" x14ac:dyDescent="0.25">
      <c r="A51" s="68" t="s">
        <v>47</v>
      </c>
      <c r="B51" s="113"/>
      <c r="C51" s="113"/>
      <c r="D51" s="113"/>
      <c r="E51" s="113"/>
      <c r="F51" s="113"/>
      <c r="G51" s="70">
        <f>'E.4 MOE SSP'!G51+'E.3 MOE in TANF'!G51</f>
        <v>43243130</v>
      </c>
      <c r="H51" s="70">
        <f>'E.4 MOE SSP'!H51+'E.3 MOE in TANF'!H51</f>
        <v>43243130</v>
      </c>
      <c r="I51" s="70">
        <f>'E.4 MOE SSP'!I51+'E.3 MOE in TANF'!I51</f>
        <v>0</v>
      </c>
      <c r="J51" s="113"/>
      <c r="K51" s="113"/>
      <c r="L51" s="113"/>
      <c r="M51" s="113"/>
      <c r="N51" s="113"/>
      <c r="O51" s="113"/>
      <c r="P51" s="113"/>
      <c r="Q51" s="113"/>
      <c r="R51" s="70">
        <f>'E.4 MOE SSP'!R51+'E.3 MOE in TANF'!R51</f>
        <v>31436146</v>
      </c>
      <c r="S51" s="70">
        <f>'E.4 MOE SSP'!S51+'E.3 MOE in TANF'!S51</f>
        <v>0</v>
      </c>
      <c r="T51" s="70">
        <f>'E.4 MOE SSP'!T51+'E.3 MOE in TANF'!T51</f>
        <v>323</v>
      </c>
      <c r="U51" s="70">
        <f>'E.4 MOE SSP'!U51+'E.3 MOE in TANF'!U51</f>
        <v>31435823</v>
      </c>
      <c r="V51" s="70">
        <f>'E.4 MOE SSP'!V51+'E.3 MOE in TANF'!V51</f>
        <v>6704479</v>
      </c>
      <c r="W51" s="70">
        <f>'E.4 MOE SSP'!W51+'E.3 MOE in TANF'!W51</f>
        <v>21328762</v>
      </c>
      <c r="X51" s="70">
        <f>'E.4 MOE SSP'!X51+'E.3 MOE in TANF'!X51</f>
        <v>17063010</v>
      </c>
      <c r="Y51" s="70">
        <f>'E.4 MOE SSP'!Y51+'E.3 MOE in TANF'!Y51</f>
        <v>4265752</v>
      </c>
      <c r="Z51" s="70">
        <f>'E.4 MOE SSP'!Z51+'E.3 MOE in TANF'!Z51</f>
        <v>0</v>
      </c>
      <c r="AA51" s="70">
        <f>'E.4 MOE SSP'!AA51+'E.3 MOE in TANF'!AA51</f>
        <v>0</v>
      </c>
      <c r="AB51" s="70">
        <f>'E.4 MOE SSP'!AB51+'E.3 MOE in TANF'!AB51</f>
        <v>0</v>
      </c>
      <c r="AC51" s="70">
        <f>'E.4 MOE SSP'!AC51+'E.3 MOE in TANF'!AC51</f>
        <v>118</v>
      </c>
      <c r="AD51" s="70">
        <f>'E.4 MOE SSP'!AD51+'E.3 MOE in TANF'!AD51</f>
        <v>0</v>
      </c>
      <c r="AE51" s="70">
        <f>'E.4 MOE SSP'!AE51+'E.3 MOE in TANF'!AE51</f>
        <v>0</v>
      </c>
      <c r="AF51" s="70">
        <f>'E.4 MOE SSP'!AF51+'E.3 MOE in TANF'!AF51</f>
        <v>0</v>
      </c>
      <c r="AG51" s="70">
        <f>'E.4 MOE SSP'!AG51+'E.3 MOE in TANF'!AG51</f>
        <v>14899144</v>
      </c>
      <c r="AH51" s="70">
        <f>'E.4 MOE SSP'!AH51+'E.3 MOE in TANF'!AH51</f>
        <v>0</v>
      </c>
      <c r="AI51" s="70">
        <f>'E.4 MOE SSP'!AI51+'E.3 MOE in TANF'!AI51</f>
        <v>0</v>
      </c>
      <c r="AJ51" s="70">
        <f>'E.4 MOE SSP'!AJ51+'E.3 MOE in TANF'!AJ51</f>
        <v>0</v>
      </c>
      <c r="AK51" s="70">
        <f>'E.4 MOE SSP'!AK51+'E.3 MOE in TANF'!AK51</f>
        <v>0</v>
      </c>
      <c r="AL51" s="70">
        <f>'E.4 MOE SSP'!AL51+'E.3 MOE in TANF'!AL51</f>
        <v>0</v>
      </c>
      <c r="AM51" s="70">
        <f>'E.4 MOE SSP'!AM51+'E.3 MOE in TANF'!AM51</f>
        <v>11064291</v>
      </c>
      <c r="AN51" s="70">
        <f>'E.4 MOE SSP'!AN51+'E.3 MOE in TANF'!AN51</f>
        <v>10011200</v>
      </c>
      <c r="AO51" s="70">
        <f>'E.4 MOE SSP'!AO51+'E.3 MOE in TANF'!AO51</f>
        <v>0</v>
      </c>
      <c r="AP51" s="70">
        <f>'E.4 MOE SSP'!AP51+'E.3 MOE in TANF'!AP51</f>
        <v>1053091</v>
      </c>
      <c r="AQ51" s="70">
        <f>'E.4 MOE SSP'!AQ51+'E.3 MOE in TANF'!AQ51</f>
        <v>6770726</v>
      </c>
      <c r="AR51" s="70">
        <f>'E.4 MOE SSP'!AR51+'E.3 MOE in TANF'!AR51</f>
        <v>135446796</v>
      </c>
      <c r="AS51" s="50"/>
      <c r="AT51" s="50"/>
      <c r="AU51" s="50"/>
      <c r="AV51" s="50"/>
      <c r="AW51" s="50"/>
      <c r="AX51" s="50"/>
      <c r="AY51" s="50"/>
      <c r="AZ51" s="50"/>
    </row>
    <row r="52" spans="1:52" s="5" customFormat="1" x14ac:dyDescent="0.25">
      <c r="A52" s="68" t="s">
        <v>48</v>
      </c>
      <c r="B52" s="113"/>
      <c r="C52" s="113"/>
      <c r="D52" s="113"/>
      <c r="E52" s="113"/>
      <c r="F52" s="113"/>
      <c r="G52" s="70">
        <f>'E.4 MOE SSP'!G52+'E.3 MOE in TANF'!G52</f>
        <v>19514155</v>
      </c>
      <c r="H52" s="70">
        <f>'E.4 MOE SSP'!H52+'E.3 MOE in TANF'!H52</f>
        <v>19514155</v>
      </c>
      <c r="I52" s="70">
        <f>'E.4 MOE SSP'!I52+'E.3 MOE in TANF'!I52</f>
        <v>0</v>
      </c>
      <c r="J52" s="113"/>
      <c r="K52" s="113"/>
      <c r="L52" s="113"/>
      <c r="M52" s="113"/>
      <c r="N52" s="113"/>
      <c r="O52" s="113"/>
      <c r="P52" s="113"/>
      <c r="Q52" s="113"/>
      <c r="R52" s="70">
        <f>'E.4 MOE SSP'!R52+'E.3 MOE in TANF'!R52</f>
        <v>80350125</v>
      </c>
      <c r="S52" s="70">
        <f>'E.4 MOE SSP'!S52+'E.3 MOE in TANF'!S52</f>
        <v>163259</v>
      </c>
      <c r="T52" s="70">
        <f>'E.4 MOE SSP'!T52+'E.3 MOE in TANF'!T52</f>
        <v>54854284</v>
      </c>
      <c r="U52" s="70">
        <f>'E.4 MOE SSP'!U52+'E.3 MOE in TANF'!U52</f>
        <v>25332582</v>
      </c>
      <c r="V52" s="70">
        <f>'E.4 MOE SSP'!V52+'E.3 MOE in TANF'!V52</f>
        <v>0</v>
      </c>
      <c r="W52" s="70">
        <f>'E.4 MOE SSP'!W52+'E.3 MOE in TANF'!W52</f>
        <v>118999847</v>
      </c>
      <c r="X52" s="70">
        <f>'E.4 MOE SSP'!X52+'E.3 MOE in TANF'!X52</f>
        <v>62411855</v>
      </c>
      <c r="Y52" s="70">
        <f>'E.4 MOE SSP'!Y52+'E.3 MOE in TANF'!Y52</f>
        <v>56587992</v>
      </c>
      <c r="Z52" s="70">
        <f>'E.4 MOE SSP'!Z52+'E.3 MOE in TANF'!Z52</f>
        <v>0</v>
      </c>
      <c r="AA52" s="70">
        <f>'E.4 MOE SSP'!AA52+'E.3 MOE in TANF'!AA52</f>
        <v>0</v>
      </c>
      <c r="AB52" s="70">
        <f>'E.4 MOE SSP'!AB52+'E.3 MOE in TANF'!AB52</f>
        <v>0</v>
      </c>
      <c r="AC52" s="70">
        <f>'E.4 MOE SSP'!AC52+'E.3 MOE in TANF'!AC52</f>
        <v>54158307</v>
      </c>
      <c r="AD52" s="70">
        <f>'E.4 MOE SSP'!AD52+'E.3 MOE in TANF'!AD52</f>
        <v>11753</v>
      </c>
      <c r="AE52" s="70">
        <f>'E.4 MOE SSP'!AE52+'E.3 MOE in TANF'!AE52</f>
        <v>0</v>
      </c>
      <c r="AF52" s="70">
        <f>'E.4 MOE SSP'!AF52+'E.3 MOE in TANF'!AF52</f>
        <v>163196036</v>
      </c>
      <c r="AG52" s="70">
        <f>'E.4 MOE SSP'!AG52+'E.3 MOE in TANF'!AG52</f>
        <v>0</v>
      </c>
      <c r="AH52" s="70">
        <f>'E.4 MOE SSP'!AH52+'E.3 MOE in TANF'!AH52</f>
        <v>0</v>
      </c>
      <c r="AI52" s="70">
        <f>'E.4 MOE SSP'!AI52+'E.3 MOE in TANF'!AI52</f>
        <v>0</v>
      </c>
      <c r="AJ52" s="70">
        <f>'E.4 MOE SSP'!AJ52+'E.3 MOE in TANF'!AJ52</f>
        <v>0</v>
      </c>
      <c r="AK52" s="70">
        <f>'E.4 MOE SSP'!AK52+'E.3 MOE in TANF'!AK52</f>
        <v>0</v>
      </c>
      <c r="AL52" s="70">
        <f>'E.4 MOE SSP'!AL52+'E.3 MOE in TANF'!AL52</f>
        <v>1103972</v>
      </c>
      <c r="AM52" s="70">
        <f>'E.4 MOE SSP'!AM52+'E.3 MOE in TANF'!AM52</f>
        <v>41652741</v>
      </c>
      <c r="AN52" s="70">
        <f>'E.4 MOE SSP'!AN52+'E.3 MOE in TANF'!AN52</f>
        <v>36722411</v>
      </c>
      <c r="AO52" s="70">
        <f>'E.4 MOE SSP'!AO52+'E.3 MOE in TANF'!AO52</f>
        <v>0</v>
      </c>
      <c r="AP52" s="70">
        <f>'E.4 MOE SSP'!AP52+'E.3 MOE in TANF'!AP52</f>
        <v>4930330</v>
      </c>
      <c r="AQ52" s="70">
        <f>'E.4 MOE SSP'!AQ52+'E.3 MOE in TANF'!AQ52</f>
        <v>122134076</v>
      </c>
      <c r="AR52" s="70">
        <f>'E.4 MOE SSP'!AR52+'E.3 MOE in TANF'!AR52</f>
        <v>601121012</v>
      </c>
      <c r="AS52" s="50"/>
      <c r="AT52" s="50"/>
      <c r="AU52" s="50"/>
      <c r="AV52" s="50"/>
      <c r="AW52" s="50"/>
      <c r="AX52" s="50"/>
      <c r="AY52" s="50"/>
      <c r="AZ52" s="50"/>
    </row>
    <row r="53" spans="1:52" s="5" customFormat="1" x14ac:dyDescent="0.25">
      <c r="A53" s="68" t="s">
        <v>49</v>
      </c>
      <c r="B53" s="113"/>
      <c r="C53" s="113"/>
      <c r="D53" s="113"/>
      <c r="E53" s="113"/>
      <c r="F53" s="113"/>
      <c r="G53" s="70">
        <f>'E.4 MOE SSP'!G53+'E.3 MOE in TANF'!G53</f>
        <v>25166925</v>
      </c>
      <c r="H53" s="70">
        <f>'E.4 MOE SSP'!H53+'E.3 MOE in TANF'!H53</f>
        <v>25166925</v>
      </c>
      <c r="I53" s="70">
        <f>'E.4 MOE SSP'!I53+'E.3 MOE in TANF'!I53</f>
        <v>0</v>
      </c>
      <c r="J53" s="113"/>
      <c r="K53" s="113"/>
      <c r="L53" s="113"/>
      <c r="M53" s="113"/>
      <c r="N53" s="113"/>
      <c r="O53" s="113"/>
      <c r="P53" s="113"/>
      <c r="Q53" s="113"/>
      <c r="R53" s="70">
        <f>'E.4 MOE SSP'!R53+'E.3 MOE in TANF'!R53</f>
        <v>0</v>
      </c>
      <c r="S53" s="70">
        <f>'E.4 MOE SSP'!S53+'E.3 MOE in TANF'!S53</f>
        <v>0</v>
      </c>
      <c r="T53" s="70">
        <f>'E.4 MOE SSP'!T53+'E.3 MOE in TANF'!T53</f>
        <v>0</v>
      </c>
      <c r="U53" s="70">
        <f>'E.4 MOE SSP'!U53+'E.3 MOE in TANF'!U53</f>
        <v>0</v>
      </c>
      <c r="V53" s="70">
        <f>'E.4 MOE SSP'!V53+'E.3 MOE in TANF'!V53</f>
        <v>1141163</v>
      </c>
      <c r="W53" s="70">
        <f>'E.4 MOE SSP'!W53+'E.3 MOE in TANF'!W53</f>
        <v>2971392</v>
      </c>
      <c r="X53" s="70">
        <f>'E.4 MOE SSP'!X53+'E.3 MOE in TANF'!X53</f>
        <v>2971392</v>
      </c>
      <c r="Y53" s="70">
        <f>'E.4 MOE SSP'!Y53+'E.3 MOE in TANF'!Y53</f>
        <v>0</v>
      </c>
      <c r="Z53" s="70">
        <f>'E.4 MOE SSP'!Z53+'E.3 MOE in TANF'!Z53</f>
        <v>0</v>
      </c>
      <c r="AA53" s="70">
        <f>'E.4 MOE SSP'!AA53+'E.3 MOE in TANF'!AA53</f>
        <v>0</v>
      </c>
      <c r="AB53" s="70">
        <f>'E.4 MOE SSP'!AB53+'E.3 MOE in TANF'!AB53</f>
        <v>0</v>
      </c>
      <c r="AC53" s="70">
        <f>'E.4 MOE SSP'!AC53+'E.3 MOE in TANF'!AC53</f>
        <v>0</v>
      </c>
      <c r="AD53" s="70">
        <f>'E.4 MOE SSP'!AD53+'E.3 MOE in TANF'!AD53</f>
        <v>0</v>
      </c>
      <c r="AE53" s="70">
        <f>'E.4 MOE SSP'!AE53+'E.3 MOE in TANF'!AE53</f>
        <v>0</v>
      </c>
      <c r="AF53" s="70">
        <f>'E.4 MOE SSP'!AF53+'E.3 MOE in TANF'!AF53</f>
        <v>0</v>
      </c>
      <c r="AG53" s="70">
        <f>'E.4 MOE SSP'!AG53+'E.3 MOE in TANF'!AG53</f>
        <v>0</v>
      </c>
      <c r="AH53" s="70">
        <f>'E.4 MOE SSP'!AH53+'E.3 MOE in TANF'!AH53</f>
        <v>0</v>
      </c>
      <c r="AI53" s="70">
        <f>'E.4 MOE SSP'!AI53+'E.3 MOE in TANF'!AI53</f>
        <v>0</v>
      </c>
      <c r="AJ53" s="70">
        <f>'E.4 MOE SSP'!AJ53+'E.3 MOE in TANF'!AJ53</f>
        <v>0</v>
      </c>
      <c r="AK53" s="70">
        <f>'E.4 MOE SSP'!AK53+'E.3 MOE in TANF'!AK53</f>
        <v>0</v>
      </c>
      <c r="AL53" s="70">
        <f>'E.4 MOE SSP'!AL53+'E.3 MOE in TANF'!AL53</f>
        <v>0</v>
      </c>
      <c r="AM53" s="70">
        <f>'E.4 MOE SSP'!AM53+'E.3 MOE in TANF'!AM53</f>
        <v>5166964</v>
      </c>
      <c r="AN53" s="70">
        <f>'E.4 MOE SSP'!AN53+'E.3 MOE in TANF'!AN53</f>
        <v>5166964</v>
      </c>
      <c r="AO53" s="70">
        <f>'E.4 MOE SSP'!AO53+'E.3 MOE in TANF'!AO53</f>
        <v>0</v>
      </c>
      <c r="AP53" s="70">
        <f>'E.4 MOE SSP'!AP53+'E.3 MOE in TANF'!AP53</f>
        <v>0</v>
      </c>
      <c r="AQ53" s="70">
        <f>'E.4 MOE SSP'!AQ53+'E.3 MOE in TANF'!AQ53</f>
        <v>0</v>
      </c>
      <c r="AR53" s="70">
        <f>'E.4 MOE SSP'!AR53+'E.3 MOE in TANF'!AR53</f>
        <v>34446444</v>
      </c>
      <c r="AS53" s="50"/>
      <c r="AT53" s="50"/>
      <c r="AU53" s="50"/>
      <c r="AV53" s="50"/>
      <c r="AW53" s="50"/>
      <c r="AX53" s="50"/>
      <c r="AY53" s="50"/>
      <c r="AZ53" s="50"/>
    </row>
    <row r="54" spans="1:52" s="5" customFormat="1" x14ac:dyDescent="0.25">
      <c r="A54" s="68" t="s">
        <v>50</v>
      </c>
      <c r="B54" s="113"/>
      <c r="C54" s="113"/>
      <c r="D54" s="113"/>
      <c r="E54" s="113"/>
      <c r="F54" s="113"/>
      <c r="G54" s="70">
        <f>'E.4 MOE SSP'!G54+'E.3 MOE in TANF'!G54</f>
        <v>75909205</v>
      </c>
      <c r="H54" s="70">
        <f>'E.4 MOE SSP'!H54+'E.3 MOE in TANF'!H54</f>
        <v>75909205</v>
      </c>
      <c r="I54" s="70">
        <f>'E.4 MOE SSP'!I54+'E.3 MOE in TANF'!I54</f>
        <v>0</v>
      </c>
      <c r="J54" s="113"/>
      <c r="K54" s="113"/>
      <c r="L54" s="113"/>
      <c r="M54" s="113"/>
      <c r="N54" s="113"/>
      <c r="O54" s="113"/>
      <c r="P54" s="113"/>
      <c r="Q54" s="113"/>
      <c r="R54" s="70">
        <f>'E.4 MOE SSP'!R54+'E.3 MOE in TANF'!R54</f>
        <v>32916990</v>
      </c>
      <c r="S54" s="70">
        <f>'E.4 MOE SSP'!S54+'E.3 MOE in TANF'!S54</f>
        <v>0</v>
      </c>
      <c r="T54" s="70">
        <f>'E.4 MOE SSP'!T54+'E.3 MOE in TANF'!T54</f>
        <v>587854</v>
      </c>
      <c r="U54" s="70">
        <f>'E.4 MOE SSP'!U54+'E.3 MOE in TANF'!U54</f>
        <v>32329136</v>
      </c>
      <c r="V54" s="70">
        <f>'E.4 MOE SSP'!V54+'E.3 MOE in TANF'!V54</f>
        <v>1831036</v>
      </c>
      <c r="W54" s="70">
        <f>'E.4 MOE SSP'!W54+'E.3 MOE in TANF'!W54</f>
        <v>0</v>
      </c>
      <c r="X54" s="70">
        <f>'E.4 MOE SSP'!X54+'E.3 MOE in TANF'!X54</f>
        <v>0</v>
      </c>
      <c r="Y54" s="70">
        <f>'E.4 MOE SSP'!Y54+'E.3 MOE in TANF'!Y54</f>
        <v>0</v>
      </c>
      <c r="Z54" s="70">
        <f>'E.4 MOE SSP'!Z54+'E.3 MOE in TANF'!Z54</f>
        <v>0</v>
      </c>
      <c r="AA54" s="70">
        <f>'E.4 MOE SSP'!AA54+'E.3 MOE in TANF'!AA54</f>
        <v>0</v>
      </c>
      <c r="AB54" s="70">
        <f>'E.4 MOE SSP'!AB54+'E.3 MOE in TANF'!AB54</f>
        <v>0</v>
      </c>
      <c r="AC54" s="70">
        <f>'E.4 MOE SSP'!AC54+'E.3 MOE in TANF'!AC54</f>
        <v>38183634</v>
      </c>
      <c r="AD54" s="70">
        <f>'E.4 MOE SSP'!AD54+'E.3 MOE in TANF'!AD54</f>
        <v>11390057</v>
      </c>
      <c r="AE54" s="70">
        <f>'E.4 MOE SSP'!AE54+'E.3 MOE in TANF'!AE54</f>
        <v>80731970</v>
      </c>
      <c r="AF54" s="70">
        <f>'E.4 MOE SSP'!AF54+'E.3 MOE in TANF'!AF54</f>
        <v>144677</v>
      </c>
      <c r="AG54" s="70">
        <f>'E.4 MOE SSP'!AG54+'E.3 MOE in TANF'!AG54</f>
        <v>3452291</v>
      </c>
      <c r="AH54" s="70">
        <f>'E.4 MOE SSP'!AH54+'E.3 MOE in TANF'!AH54</f>
        <v>0</v>
      </c>
      <c r="AI54" s="70">
        <f>'E.4 MOE SSP'!AI54+'E.3 MOE in TANF'!AI54</f>
        <v>0</v>
      </c>
      <c r="AJ54" s="70">
        <f>'E.4 MOE SSP'!AJ54+'E.3 MOE in TANF'!AJ54</f>
        <v>0</v>
      </c>
      <c r="AK54" s="70">
        <f>'E.4 MOE SSP'!AK54+'E.3 MOE in TANF'!AK54</f>
        <v>0</v>
      </c>
      <c r="AL54" s="70">
        <f>'E.4 MOE SSP'!AL54+'E.3 MOE in TANF'!AL54</f>
        <v>0</v>
      </c>
      <c r="AM54" s="70">
        <f>'E.4 MOE SSP'!AM54+'E.3 MOE in TANF'!AM54</f>
        <v>14552115</v>
      </c>
      <c r="AN54" s="70">
        <f>'E.4 MOE SSP'!AN54+'E.3 MOE in TANF'!AN54</f>
        <v>13221116</v>
      </c>
      <c r="AO54" s="70">
        <f>'E.4 MOE SSP'!AO54+'E.3 MOE in TANF'!AO54</f>
        <v>862332</v>
      </c>
      <c r="AP54" s="70">
        <f>'E.4 MOE SSP'!AP54+'E.3 MOE in TANF'!AP54</f>
        <v>468667</v>
      </c>
      <c r="AQ54" s="70">
        <f>'E.4 MOE SSP'!AQ54+'E.3 MOE in TANF'!AQ54</f>
        <v>0</v>
      </c>
      <c r="AR54" s="70">
        <f>'E.4 MOE SSP'!AR54+'E.3 MOE in TANF'!AR54</f>
        <v>259111975</v>
      </c>
      <c r="AS54" s="50"/>
      <c r="AT54" s="50"/>
      <c r="AU54" s="50"/>
      <c r="AV54" s="50"/>
      <c r="AW54" s="50"/>
      <c r="AX54" s="50"/>
      <c r="AY54" s="50"/>
      <c r="AZ54" s="50"/>
    </row>
    <row r="55" spans="1:52" s="5" customFormat="1" x14ac:dyDescent="0.25">
      <c r="A55" s="77" t="s">
        <v>51</v>
      </c>
      <c r="B55" s="114"/>
      <c r="C55" s="114"/>
      <c r="D55" s="114"/>
      <c r="E55" s="114"/>
      <c r="F55" s="114"/>
      <c r="G55" s="78">
        <f>'E.4 MOE SSP'!G55+'E.3 MOE in TANF'!G55</f>
        <v>3623877</v>
      </c>
      <c r="H55" s="78">
        <f>'E.4 MOE SSP'!H55+'E.3 MOE in TANF'!H55</f>
        <v>3623877</v>
      </c>
      <c r="I55" s="78">
        <f>'E.4 MOE SSP'!I55+'E.3 MOE in TANF'!I55</f>
        <v>0</v>
      </c>
      <c r="J55" s="114"/>
      <c r="K55" s="114"/>
      <c r="L55" s="114"/>
      <c r="M55" s="114"/>
      <c r="N55" s="114"/>
      <c r="O55" s="114"/>
      <c r="P55" s="114"/>
      <c r="Q55" s="114"/>
      <c r="R55" s="78">
        <f>'E.4 MOE SSP'!R55+'E.3 MOE in TANF'!R55</f>
        <v>1501405</v>
      </c>
      <c r="S55" s="78">
        <f>'E.4 MOE SSP'!S55+'E.3 MOE in TANF'!S55</f>
        <v>0</v>
      </c>
      <c r="T55" s="78">
        <f>'E.4 MOE SSP'!T55+'E.3 MOE in TANF'!T55</f>
        <v>1501405</v>
      </c>
      <c r="U55" s="78">
        <f>'E.4 MOE SSP'!U55+'E.3 MOE in TANF'!U55</f>
        <v>0</v>
      </c>
      <c r="V55" s="78">
        <f>'E.4 MOE SSP'!V55+'E.3 MOE in TANF'!V55</f>
        <v>0</v>
      </c>
      <c r="W55" s="78">
        <f>'E.4 MOE SSP'!W55+'E.3 MOE in TANF'!W55</f>
        <v>1553707</v>
      </c>
      <c r="X55" s="78">
        <f>'E.4 MOE SSP'!X55+'E.3 MOE in TANF'!X55</f>
        <v>1553707</v>
      </c>
      <c r="Y55" s="78">
        <f>'E.4 MOE SSP'!Y55+'E.3 MOE in TANF'!Y55</f>
        <v>0</v>
      </c>
      <c r="Z55" s="78">
        <f>'E.4 MOE SSP'!Z55+'E.3 MOE in TANF'!Z55</f>
        <v>0</v>
      </c>
      <c r="AA55" s="78">
        <f>'E.4 MOE SSP'!AA55+'E.3 MOE in TANF'!AA55</f>
        <v>0</v>
      </c>
      <c r="AB55" s="78">
        <f>'E.4 MOE SSP'!AB55+'E.3 MOE in TANF'!AB55</f>
        <v>0</v>
      </c>
      <c r="AC55" s="78">
        <f>'E.4 MOE SSP'!AC55+'E.3 MOE in TANF'!AC55</f>
        <v>1524515</v>
      </c>
      <c r="AD55" s="78">
        <f>'E.4 MOE SSP'!AD55+'E.3 MOE in TANF'!AD55</f>
        <v>0</v>
      </c>
      <c r="AE55" s="78">
        <f>'E.4 MOE SSP'!AE55+'E.3 MOE in TANF'!AE55</f>
        <v>0</v>
      </c>
      <c r="AF55" s="78">
        <f>'E.4 MOE SSP'!AF55+'E.3 MOE in TANF'!AF55</f>
        <v>0</v>
      </c>
      <c r="AG55" s="78">
        <f>'E.4 MOE SSP'!AG55+'E.3 MOE in TANF'!AG55</f>
        <v>3303</v>
      </c>
      <c r="AH55" s="78">
        <f>'E.4 MOE SSP'!AH55+'E.3 MOE in TANF'!AH55</f>
        <v>0</v>
      </c>
      <c r="AI55" s="78">
        <f>'E.4 MOE SSP'!AI55+'E.3 MOE in TANF'!AI55</f>
        <v>0</v>
      </c>
      <c r="AJ55" s="78">
        <f>'E.4 MOE SSP'!AJ55+'E.3 MOE in TANF'!AJ55</f>
        <v>0</v>
      </c>
      <c r="AK55" s="78">
        <f>'E.4 MOE SSP'!AK55+'E.3 MOE in TANF'!AK55</f>
        <v>0</v>
      </c>
      <c r="AL55" s="78">
        <f>'E.4 MOE SSP'!AL55+'E.3 MOE in TANF'!AL55</f>
        <v>286423</v>
      </c>
      <c r="AM55" s="78">
        <f>'E.4 MOE SSP'!AM55+'E.3 MOE in TANF'!AM55</f>
        <v>1501812</v>
      </c>
      <c r="AN55" s="78">
        <f>'E.4 MOE SSP'!AN55+'E.3 MOE in TANF'!AN55</f>
        <v>1463719</v>
      </c>
      <c r="AO55" s="78">
        <f>'E.4 MOE SSP'!AO55+'E.3 MOE in TANF'!AO55</f>
        <v>0</v>
      </c>
      <c r="AP55" s="78">
        <f>'E.4 MOE SSP'!AP55+'E.3 MOE in TANF'!AP55</f>
        <v>38093</v>
      </c>
      <c r="AQ55" s="78">
        <f>'E.4 MOE SSP'!AQ55+'E.3 MOE in TANF'!AQ55</f>
        <v>0</v>
      </c>
      <c r="AR55" s="78">
        <f>'E.4 MOE SSP'!AR55+'E.3 MOE in TANF'!AR55</f>
        <v>9995042</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1" fitToWidth="0" orientation="landscape" r:id="rId1"/>
  <headerFooter differentFirst="1">
    <oddHeader>&amp;L&amp;"Arial,Regular"&amp;12C.2.:  State MOE Expenditures in FY 2016</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8"/>
  </sheetPr>
  <dimension ref="A1:J56"/>
  <sheetViews>
    <sheetView zoomScaleNormal="100" workbookViewId="0">
      <pane ySplit="2" topLeftCell="A3" activePane="bottomLeft" state="frozenSplit"/>
      <selection activeCell="A4" sqref="A4"/>
      <selection pane="bottomLeft" activeCell="A4" sqref="A4"/>
    </sheetView>
  </sheetViews>
  <sheetFormatPr defaultColWidth="8.85546875" defaultRowHeight="15" x14ac:dyDescent="0.25"/>
  <cols>
    <col min="1" max="1" width="20.710937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41" t="s">
        <v>343</v>
      </c>
      <c r="B1" s="151"/>
      <c r="C1" s="151"/>
      <c r="D1" s="151"/>
      <c r="E1" s="151"/>
      <c r="F1" s="151"/>
      <c r="G1" s="151"/>
      <c r="H1" s="151"/>
    </row>
    <row r="2" spans="1:10" s="164" customFormat="1" ht="33.75" x14ac:dyDescent="0.2">
      <c r="A2" s="178" t="s">
        <v>244</v>
      </c>
      <c r="B2" s="180" t="s">
        <v>269</v>
      </c>
      <c r="C2" s="180" t="s">
        <v>271</v>
      </c>
      <c r="D2" s="180" t="s">
        <v>275</v>
      </c>
      <c r="E2" s="180" t="s">
        <v>270</v>
      </c>
      <c r="F2" s="180" t="s">
        <v>272</v>
      </c>
      <c r="G2" s="180" t="s">
        <v>273</v>
      </c>
      <c r="H2" s="180" t="s">
        <v>274</v>
      </c>
      <c r="I2" s="179"/>
    </row>
    <row r="3" spans="1:10" x14ac:dyDescent="0.25">
      <c r="A3" s="6" t="s">
        <v>52</v>
      </c>
      <c r="B3" s="40">
        <f>'E.3 MOE in TANF'!AR4+'E.4 MOE SSP'!AR4</f>
        <v>14967178110</v>
      </c>
      <c r="C3" s="40">
        <v>13748351747.954037</v>
      </c>
      <c r="D3" s="40">
        <f>B3-C3</f>
        <v>1218826362.0459633</v>
      </c>
      <c r="E3" s="40">
        <v>10998681398.363228</v>
      </c>
      <c r="F3" s="40">
        <f>B3-E3</f>
        <v>3968496711.6367722</v>
      </c>
      <c r="G3" s="17">
        <v>10311263810.965527</v>
      </c>
      <c r="H3" s="40">
        <f>B3-G3</f>
        <v>4655914299.0344734</v>
      </c>
      <c r="I3" s="4"/>
      <c r="J3" s="4"/>
    </row>
    <row r="4" spans="1:10" x14ac:dyDescent="0.25">
      <c r="A4" s="9" t="s">
        <v>1</v>
      </c>
      <c r="B4" s="40">
        <f>'E.3 MOE in TANF'!AR5+'E.4 MOE SSP'!AR5</f>
        <v>97721758</v>
      </c>
      <c r="C4" s="12">
        <v>52285491</v>
      </c>
      <c r="D4" s="12">
        <f t="shared" ref="D4:D54" si="0">B4-C4</f>
        <v>45436267</v>
      </c>
      <c r="E4" s="12">
        <v>41828392.800000004</v>
      </c>
      <c r="F4" s="12">
        <f>B4-E4</f>
        <v>55893365.199999996</v>
      </c>
      <c r="G4" s="12">
        <v>39214118.25</v>
      </c>
      <c r="H4" s="12">
        <f>B4-G4</f>
        <v>58507639.75</v>
      </c>
      <c r="J4" s="4"/>
    </row>
    <row r="5" spans="1:10" x14ac:dyDescent="0.25">
      <c r="A5" s="9" t="s">
        <v>2</v>
      </c>
      <c r="B5" s="40">
        <f>'E.3 MOE in TANF'!AR6+'E.4 MOE SSP'!AR6</f>
        <v>38109763</v>
      </c>
      <c r="C5" s="12">
        <v>45762699.349072978</v>
      </c>
      <c r="D5" s="12">
        <f t="shared" si="0"/>
        <v>-7652936.3490729779</v>
      </c>
      <c r="E5" s="12">
        <v>36610159.479258381</v>
      </c>
      <c r="F5" s="12">
        <f t="shared" ref="F5:F54" si="1">B5-E5</f>
        <v>1499603.5207416192</v>
      </c>
      <c r="G5" s="12">
        <v>34322024.51180473</v>
      </c>
      <c r="H5" s="12">
        <f t="shared" ref="H5:H54" si="2">B5-G5</f>
        <v>3787738.4881952703</v>
      </c>
      <c r="J5" s="4"/>
    </row>
    <row r="6" spans="1:10" x14ac:dyDescent="0.25">
      <c r="A6" s="9" t="s">
        <v>3</v>
      </c>
      <c r="B6" s="40">
        <f>'E.3 MOE in TANF'!AR7+'E.4 MOE SSP'!AR7</f>
        <v>165267852</v>
      </c>
      <c r="C6" s="12">
        <v>114012310.2940498</v>
      </c>
      <c r="D6" s="12">
        <f t="shared" si="0"/>
        <v>51255541.705950201</v>
      </c>
      <c r="E6" s="12">
        <v>91209848.235239848</v>
      </c>
      <c r="F6" s="12">
        <f t="shared" si="1"/>
        <v>74058003.764760152</v>
      </c>
      <c r="G6" s="12">
        <v>85509232.72053735</v>
      </c>
      <c r="H6" s="12">
        <f t="shared" si="2"/>
        <v>79758619.27946265</v>
      </c>
      <c r="J6" s="4"/>
    </row>
    <row r="7" spans="1:10" x14ac:dyDescent="0.25">
      <c r="A7" s="9" t="s">
        <v>4</v>
      </c>
      <c r="B7" s="40">
        <f>'E.3 MOE in TANF'!AR8+'E.4 MOE SSP'!AR8</f>
        <v>99070416</v>
      </c>
      <c r="C7" s="12">
        <v>27785269</v>
      </c>
      <c r="D7" s="12">
        <f t="shared" si="0"/>
        <v>71285147</v>
      </c>
      <c r="E7" s="12">
        <v>22228215.200000003</v>
      </c>
      <c r="F7" s="12">
        <f t="shared" si="1"/>
        <v>76842200.799999997</v>
      </c>
      <c r="G7" s="12">
        <v>20838951.75</v>
      </c>
      <c r="H7" s="12">
        <f t="shared" si="2"/>
        <v>78231464.25</v>
      </c>
      <c r="J7" s="4"/>
    </row>
    <row r="8" spans="1:10" x14ac:dyDescent="0.25">
      <c r="A8" s="9" t="s">
        <v>5</v>
      </c>
      <c r="B8" s="40">
        <f>'E.3 MOE in TANF'!AR9+'E.4 MOE SSP'!AR9</f>
        <v>2909670869</v>
      </c>
      <c r="C8" s="12">
        <v>3557909769.2810874</v>
      </c>
      <c r="D8" s="12">
        <f t="shared" si="0"/>
        <v>-648238900.2810874</v>
      </c>
      <c r="E8" s="12">
        <v>2846327815.42487</v>
      </c>
      <c r="F8" s="12">
        <f t="shared" si="1"/>
        <v>63343053.575129986</v>
      </c>
      <c r="G8" s="12">
        <v>2668432326.9608154</v>
      </c>
      <c r="H8" s="12">
        <f t="shared" si="2"/>
        <v>241238542.03918457</v>
      </c>
      <c r="J8" s="4"/>
    </row>
    <row r="9" spans="1:10" x14ac:dyDescent="0.25">
      <c r="A9" s="9" t="s">
        <v>6</v>
      </c>
      <c r="B9" s="40">
        <f>'E.3 MOE in TANF'!AR10+'E.4 MOE SSP'!AR10</f>
        <v>239148623</v>
      </c>
      <c r="C9" s="12">
        <v>110494527</v>
      </c>
      <c r="D9" s="12">
        <f t="shared" si="0"/>
        <v>128654096</v>
      </c>
      <c r="E9" s="12">
        <v>88395621.600000009</v>
      </c>
      <c r="F9" s="12">
        <f t="shared" si="1"/>
        <v>150753001.39999998</v>
      </c>
      <c r="G9" s="12">
        <v>82870895.25</v>
      </c>
      <c r="H9" s="12">
        <f t="shared" si="2"/>
        <v>156277727.75</v>
      </c>
      <c r="J9" s="4"/>
    </row>
    <row r="10" spans="1:10" x14ac:dyDescent="0.25">
      <c r="A10" s="9" t="s">
        <v>7</v>
      </c>
      <c r="B10" s="40">
        <f>'E.3 MOE in TANF'!AR11+'E.4 MOE SSP'!AR11</f>
        <v>201880557</v>
      </c>
      <c r="C10" s="12">
        <v>244561409</v>
      </c>
      <c r="D10" s="12">
        <f t="shared" si="0"/>
        <v>-42680852</v>
      </c>
      <c r="E10" s="12">
        <v>195649127.20000002</v>
      </c>
      <c r="F10" s="12">
        <f t="shared" si="1"/>
        <v>6231429.7999999821</v>
      </c>
      <c r="G10" s="12">
        <v>183421056.75</v>
      </c>
      <c r="H10" s="12">
        <f t="shared" si="2"/>
        <v>18459500.25</v>
      </c>
      <c r="J10" s="4"/>
    </row>
    <row r="11" spans="1:10" x14ac:dyDescent="0.25">
      <c r="A11" s="9" t="s">
        <v>8</v>
      </c>
      <c r="B11" s="40">
        <f>'E.3 MOE in TANF'!AR12+'E.4 MOE SSP'!AR12</f>
        <v>79856255</v>
      </c>
      <c r="C11" s="12">
        <v>29028092</v>
      </c>
      <c r="D11" s="12">
        <f t="shared" si="0"/>
        <v>50828163</v>
      </c>
      <c r="E11" s="12">
        <v>23222473.600000001</v>
      </c>
      <c r="F11" s="12">
        <f t="shared" si="1"/>
        <v>56633781.399999999</v>
      </c>
      <c r="G11" s="12">
        <v>21771069</v>
      </c>
      <c r="H11" s="12">
        <f t="shared" si="2"/>
        <v>58085186</v>
      </c>
      <c r="J11" s="4"/>
    </row>
    <row r="12" spans="1:10" x14ac:dyDescent="0.25">
      <c r="A12" s="9" t="s">
        <v>9</v>
      </c>
      <c r="B12" s="40">
        <f>'E.3 MOE in TANF'!AR13+'E.4 MOE SSP'!AR13</f>
        <v>178385133</v>
      </c>
      <c r="C12" s="12">
        <v>93931934</v>
      </c>
      <c r="D12" s="12">
        <f t="shared" si="0"/>
        <v>84453199</v>
      </c>
      <c r="E12" s="12">
        <v>75145547.200000003</v>
      </c>
      <c r="F12" s="12">
        <f t="shared" si="1"/>
        <v>103239585.8</v>
      </c>
      <c r="G12" s="12">
        <v>70448950.5</v>
      </c>
      <c r="H12" s="12">
        <f t="shared" si="2"/>
        <v>107936182.5</v>
      </c>
      <c r="J12" s="4"/>
    </row>
    <row r="13" spans="1:10" x14ac:dyDescent="0.25">
      <c r="A13" s="9" t="s">
        <v>10</v>
      </c>
      <c r="B13" s="40">
        <f>'E.3 MOE in TANF'!AR14+'E.4 MOE SSP'!AR14</f>
        <v>369516999</v>
      </c>
      <c r="C13" s="12">
        <v>491151302</v>
      </c>
      <c r="D13" s="12">
        <f t="shared" si="0"/>
        <v>-121634303</v>
      </c>
      <c r="E13" s="12">
        <v>392921041.60000002</v>
      </c>
      <c r="F13" s="12">
        <f t="shared" si="1"/>
        <v>-23404042.600000024</v>
      </c>
      <c r="G13" s="12">
        <v>368363476.5</v>
      </c>
      <c r="H13" s="12">
        <f t="shared" si="2"/>
        <v>1153522.5</v>
      </c>
      <c r="J13" s="4"/>
    </row>
    <row r="14" spans="1:10" x14ac:dyDescent="0.25">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x14ac:dyDescent="0.25">
      <c r="A15" s="9" t="s">
        <v>12</v>
      </c>
      <c r="B15" s="40">
        <f>'E.3 MOE in TANF'!AR16+'E.4 MOE SSP'!AR16</f>
        <v>158826040</v>
      </c>
      <c r="C15" s="12">
        <v>94866459</v>
      </c>
      <c r="D15" s="12">
        <f t="shared" si="0"/>
        <v>63959581</v>
      </c>
      <c r="E15" s="12">
        <v>75893167.200000003</v>
      </c>
      <c r="F15" s="12">
        <f t="shared" si="1"/>
        <v>82932872.799999997</v>
      </c>
      <c r="G15" s="12">
        <v>71149844.25</v>
      </c>
      <c r="H15" s="12">
        <f t="shared" si="2"/>
        <v>87676195.75</v>
      </c>
      <c r="J15" s="4"/>
    </row>
    <row r="16" spans="1:10" x14ac:dyDescent="0.25">
      <c r="A16" s="9" t="s">
        <v>13</v>
      </c>
      <c r="B16" s="40">
        <f>'E.3 MOE in TANF'!AR17+'E.4 MOE SSP'!AR17</f>
        <v>13025379</v>
      </c>
      <c r="C16" s="12">
        <v>17367171.999486193</v>
      </c>
      <c r="D16" s="12">
        <f t="shared" si="0"/>
        <v>-4341792.9994861931</v>
      </c>
      <c r="E16" s="12">
        <v>13893737.599588955</v>
      </c>
      <c r="F16" s="12">
        <f t="shared" si="1"/>
        <v>-868358.59958895482</v>
      </c>
      <c r="G16" s="12">
        <v>13025378.999614645</v>
      </c>
      <c r="H16" s="12">
        <f t="shared" si="2"/>
        <v>3.8535520434379578E-4</v>
      </c>
      <c r="J16" s="4"/>
    </row>
    <row r="17" spans="1:10" x14ac:dyDescent="0.25">
      <c r="A17" s="9" t="s">
        <v>14</v>
      </c>
      <c r="B17" s="40">
        <f>'E.3 MOE in TANF'!AR18+'E.4 MOE SSP'!AR18</f>
        <v>569963410</v>
      </c>
      <c r="C17" s="12">
        <v>573450924</v>
      </c>
      <c r="D17" s="12">
        <f t="shared" si="0"/>
        <v>-3487514</v>
      </c>
      <c r="E17" s="12">
        <v>458760739.20000005</v>
      </c>
      <c r="F17" s="12">
        <f t="shared" si="1"/>
        <v>111202670.79999995</v>
      </c>
      <c r="G17" s="12">
        <v>430088193</v>
      </c>
      <c r="H17" s="12">
        <f t="shared" si="2"/>
        <v>139875217</v>
      </c>
      <c r="J17" s="4"/>
    </row>
    <row r="18" spans="1:10" x14ac:dyDescent="0.25">
      <c r="A18" s="9" t="s">
        <v>15</v>
      </c>
      <c r="B18" s="40">
        <f>'E.3 MOE in TANF'!AR19+'E.4 MOE SSP'!AR19</f>
        <v>113525523</v>
      </c>
      <c r="C18" s="12">
        <v>151367364</v>
      </c>
      <c r="D18" s="12">
        <f t="shared" si="0"/>
        <v>-37841841</v>
      </c>
      <c r="E18" s="12">
        <v>121093891.2</v>
      </c>
      <c r="F18" s="12">
        <f t="shared" si="1"/>
        <v>-7568368.200000003</v>
      </c>
      <c r="G18" s="12">
        <v>113525523</v>
      </c>
      <c r="H18" s="12">
        <f t="shared" si="2"/>
        <v>0</v>
      </c>
      <c r="J18" s="4"/>
    </row>
    <row r="19" spans="1:10" x14ac:dyDescent="0.25">
      <c r="A19" s="9" t="s">
        <v>16</v>
      </c>
      <c r="B19" s="40">
        <f>'E.3 MOE in TANF'!AR20+'E.4 MOE SSP'!AR20</f>
        <v>84284000</v>
      </c>
      <c r="C19" s="12">
        <v>82305869.559333518</v>
      </c>
      <c r="D19" s="12">
        <f t="shared" si="0"/>
        <v>1978130.4406664819</v>
      </c>
      <c r="E19" s="12">
        <v>65844695.647466816</v>
      </c>
      <c r="F19" s="12">
        <f t="shared" si="1"/>
        <v>18439304.352533184</v>
      </c>
      <c r="G19" s="12">
        <v>61729402.169500142</v>
      </c>
      <c r="H19" s="12">
        <f t="shared" si="2"/>
        <v>22554597.830499858</v>
      </c>
      <c r="J19" s="4"/>
    </row>
    <row r="20" spans="1:10" x14ac:dyDescent="0.25">
      <c r="A20" s="9" t="s">
        <v>17</v>
      </c>
      <c r="B20" s="40">
        <f>'E.3 MOE in TANF'!AR21+'E.4 MOE SSP'!AR21</f>
        <v>66271040</v>
      </c>
      <c r="C20" s="12">
        <v>82332787</v>
      </c>
      <c r="D20" s="12">
        <f t="shared" si="0"/>
        <v>-16061747</v>
      </c>
      <c r="E20" s="12">
        <v>65866229.600000001</v>
      </c>
      <c r="F20" s="12">
        <f t="shared" si="1"/>
        <v>404810.39999999851</v>
      </c>
      <c r="G20" s="12">
        <v>61749590.25</v>
      </c>
      <c r="H20" s="12">
        <f t="shared" si="2"/>
        <v>4521449.75</v>
      </c>
      <c r="J20" s="4"/>
    </row>
    <row r="21" spans="1:10" x14ac:dyDescent="0.25">
      <c r="A21" s="9" t="s">
        <v>18</v>
      </c>
      <c r="B21" s="40">
        <f>'E.3 MOE in TANF'!AR22+'E.4 MOE SSP'!AR22</f>
        <v>86188065</v>
      </c>
      <c r="C21" s="12">
        <v>89891250</v>
      </c>
      <c r="D21" s="12">
        <f t="shared" si="0"/>
        <v>-3703185</v>
      </c>
      <c r="E21" s="12">
        <v>71913000</v>
      </c>
      <c r="F21" s="12">
        <f t="shared" si="1"/>
        <v>14275065</v>
      </c>
      <c r="G21" s="12">
        <v>67418437.5</v>
      </c>
      <c r="H21" s="12">
        <f t="shared" si="2"/>
        <v>18769627.5</v>
      </c>
      <c r="J21" s="4"/>
    </row>
    <row r="22" spans="1:10" x14ac:dyDescent="0.25">
      <c r="A22" s="9" t="s">
        <v>19</v>
      </c>
      <c r="B22" s="40">
        <f>'E.3 MOE in TANF'!AR23+'E.4 MOE SSP'!AR23</f>
        <v>55415288</v>
      </c>
      <c r="C22" s="12">
        <v>73886837</v>
      </c>
      <c r="D22" s="12">
        <f t="shared" si="0"/>
        <v>-18471549</v>
      </c>
      <c r="E22" s="12">
        <v>59109469.600000001</v>
      </c>
      <c r="F22" s="12">
        <f t="shared" si="1"/>
        <v>-3694181.6000000015</v>
      </c>
      <c r="G22" s="12">
        <v>55415127.75</v>
      </c>
      <c r="H22" s="12">
        <f t="shared" si="2"/>
        <v>160.25</v>
      </c>
      <c r="J22" s="4"/>
    </row>
    <row r="23" spans="1:10" x14ac:dyDescent="0.25">
      <c r="A23" s="9" t="s">
        <v>20</v>
      </c>
      <c r="B23" s="40">
        <f>'E.3 MOE in TANF'!AR24+'E.4 MOE SSP'!AR24</f>
        <v>37523943</v>
      </c>
      <c r="C23" s="12">
        <v>50031924</v>
      </c>
      <c r="D23" s="12">
        <f t="shared" si="0"/>
        <v>-12507981</v>
      </c>
      <c r="E23" s="12">
        <v>40025539.200000003</v>
      </c>
      <c r="F23" s="12">
        <f t="shared" si="1"/>
        <v>-2501596.200000003</v>
      </c>
      <c r="G23" s="12">
        <v>37523943</v>
      </c>
      <c r="H23" s="12">
        <f t="shared" si="2"/>
        <v>0</v>
      </c>
      <c r="J23" s="4"/>
    </row>
    <row r="24" spans="1:10" x14ac:dyDescent="0.25">
      <c r="A24" s="9" t="s">
        <v>21</v>
      </c>
      <c r="B24" s="40">
        <f>'E.3 MOE in TANF'!AR25+'E.4 MOE SSP'!AR25</f>
        <v>307052482</v>
      </c>
      <c r="C24" s="12">
        <v>235953925</v>
      </c>
      <c r="D24" s="12">
        <f>B24-C24</f>
        <v>71098557</v>
      </c>
      <c r="E24" s="12">
        <v>188763140</v>
      </c>
      <c r="F24" s="12">
        <f t="shared" si="1"/>
        <v>118289342</v>
      </c>
      <c r="G24" s="12">
        <v>176965443.75</v>
      </c>
      <c r="H24" s="12">
        <f t="shared" si="2"/>
        <v>130087038.25</v>
      </c>
      <c r="J24" s="4"/>
    </row>
    <row r="25" spans="1:10" x14ac:dyDescent="0.25">
      <c r="A25" s="9" t="s">
        <v>22</v>
      </c>
      <c r="B25" s="40">
        <f>'E.3 MOE in TANF'!AR26+'E.4 MOE SSP'!AR26</f>
        <v>578454131</v>
      </c>
      <c r="C25" s="12">
        <v>478596697</v>
      </c>
      <c r="D25" s="12">
        <f t="shared" si="0"/>
        <v>99857434</v>
      </c>
      <c r="E25" s="12">
        <v>382877357.60000002</v>
      </c>
      <c r="F25" s="12">
        <f t="shared" si="1"/>
        <v>195576773.39999998</v>
      </c>
      <c r="G25" s="12">
        <v>358947522.75</v>
      </c>
      <c r="H25" s="12">
        <f t="shared" si="2"/>
        <v>219506608.25</v>
      </c>
      <c r="J25" s="4"/>
    </row>
    <row r="26" spans="1:10" x14ac:dyDescent="0.25">
      <c r="A26" s="9" t="s">
        <v>23</v>
      </c>
      <c r="B26" s="40">
        <f>'E.3 MOE in TANF'!AR27+'E.4 MOE SSP'!AR27</f>
        <v>609652077</v>
      </c>
      <c r="C26" s="12">
        <v>624691167</v>
      </c>
      <c r="D26" s="12">
        <f t="shared" si="0"/>
        <v>-15039090</v>
      </c>
      <c r="E26" s="12">
        <v>499752933.60000002</v>
      </c>
      <c r="F26" s="12">
        <f t="shared" si="1"/>
        <v>109899143.39999998</v>
      </c>
      <c r="G26" s="12">
        <v>468518375.25</v>
      </c>
      <c r="H26" s="12">
        <f t="shared" si="2"/>
        <v>141133701.75</v>
      </c>
      <c r="J26" s="4"/>
    </row>
    <row r="27" spans="1:10" x14ac:dyDescent="0.25">
      <c r="A27" s="9" t="s">
        <v>24</v>
      </c>
      <c r="B27" s="40">
        <f>'E.3 MOE in TANF'!AR28+'E.4 MOE SSP'!AR28</f>
        <v>313383433</v>
      </c>
      <c r="C27" s="12">
        <v>234281062.98590368</v>
      </c>
      <c r="D27" s="12">
        <f t="shared" si="0"/>
        <v>79102370.01409632</v>
      </c>
      <c r="E27" s="12">
        <v>187424850.38872296</v>
      </c>
      <c r="F27" s="12">
        <f t="shared" si="1"/>
        <v>125958582.61127704</v>
      </c>
      <c r="G27" s="12">
        <v>175710797.23942775</v>
      </c>
      <c r="H27" s="12">
        <f t="shared" si="2"/>
        <v>137672635.76057225</v>
      </c>
      <c r="J27" s="4"/>
    </row>
    <row r="28" spans="1:10" x14ac:dyDescent="0.25">
      <c r="A28" s="9" t="s">
        <v>25</v>
      </c>
      <c r="B28" s="40">
        <f>'E.3 MOE in TANF'!AR29+'E.4 MOE SSP'!AR29</f>
        <v>21724308</v>
      </c>
      <c r="C28" s="12">
        <v>28965744</v>
      </c>
      <c r="D28" s="12">
        <f t="shared" si="0"/>
        <v>-7241436</v>
      </c>
      <c r="E28" s="12">
        <v>23172595.200000003</v>
      </c>
      <c r="F28" s="12">
        <f t="shared" si="1"/>
        <v>-1448287.200000003</v>
      </c>
      <c r="G28" s="12">
        <v>21724308</v>
      </c>
      <c r="H28" s="12">
        <f t="shared" si="2"/>
        <v>0</v>
      </c>
      <c r="J28" s="4"/>
    </row>
    <row r="29" spans="1:10" x14ac:dyDescent="0.25">
      <c r="A29" s="9" t="s">
        <v>26</v>
      </c>
      <c r="B29" s="40">
        <f>'E.3 MOE in TANF'!AR30+'E.4 MOE SSP'!AR30</f>
        <v>143740343</v>
      </c>
      <c r="C29" s="12">
        <v>160161033</v>
      </c>
      <c r="D29" s="12">
        <f t="shared" si="0"/>
        <v>-16420690</v>
      </c>
      <c r="E29" s="12">
        <v>128128826.40000001</v>
      </c>
      <c r="F29" s="12">
        <f t="shared" si="1"/>
        <v>15611516.599999994</v>
      </c>
      <c r="G29" s="12">
        <v>120120774.75</v>
      </c>
      <c r="H29" s="12">
        <f t="shared" si="2"/>
        <v>23619568.25</v>
      </c>
      <c r="J29" s="4"/>
    </row>
    <row r="30" spans="1:10" x14ac:dyDescent="0.25">
      <c r="A30" s="9" t="s">
        <v>27</v>
      </c>
      <c r="B30" s="40">
        <f>'E.3 MOE in TANF'!AR31+'E.4 MOE SSP'!AR31</f>
        <v>14014999</v>
      </c>
      <c r="C30" s="12">
        <v>17505466.214947306</v>
      </c>
      <c r="D30" s="12">
        <f t="shared" si="0"/>
        <v>-3490467.2149473056</v>
      </c>
      <c r="E30" s="12">
        <v>14004372.971957846</v>
      </c>
      <c r="F30" s="12">
        <f t="shared" si="1"/>
        <v>10626.028042154387</v>
      </c>
      <c r="G30" s="12">
        <v>13129099.661210479</v>
      </c>
      <c r="H30" s="12">
        <f t="shared" si="2"/>
        <v>885899.33878952079</v>
      </c>
      <c r="J30" s="4"/>
    </row>
    <row r="31" spans="1:10" x14ac:dyDescent="0.25">
      <c r="A31" s="9" t="s">
        <v>28</v>
      </c>
      <c r="B31" s="40">
        <f>'E.3 MOE in TANF'!AR32+'E.4 MOE SSP'!AR32</f>
        <v>55658804</v>
      </c>
      <c r="C31" s="12">
        <v>37386616.370118767</v>
      </c>
      <c r="D31" s="12">
        <f t="shared" si="0"/>
        <v>18272187.629881233</v>
      </c>
      <c r="E31" s="12">
        <v>29909293.096095014</v>
      </c>
      <c r="F31" s="12">
        <f t="shared" si="1"/>
        <v>25749510.903904986</v>
      </c>
      <c r="G31" s="12">
        <v>28039962.277589075</v>
      </c>
      <c r="H31" s="12">
        <f t="shared" si="2"/>
        <v>27618841.722410925</v>
      </c>
      <c r="J31" s="4"/>
    </row>
    <row r="32" spans="1:10" x14ac:dyDescent="0.25">
      <c r="A32" s="9" t="s">
        <v>29</v>
      </c>
      <c r="B32" s="40">
        <f>'E.3 MOE in TANF'!AR33+'E.4 MOE SSP'!AR33</f>
        <v>71277049</v>
      </c>
      <c r="C32" s="12">
        <v>33931648.864174455</v>
      </c>
      <c r="D32" s="12">
        <f t="shared" si="0"/>
        <v>37345400.135825545</v>
      </c>
      <c r="E32" s="12">
        <v>27145319.091339566</v>
      </c>
      <c r="F32" s="12">
        <f t="shared" si="1"/>
        <v>44131729.908660434</v>
      </c>
      <c r="G32" s="12">
        <v>25448736.648130842</v>
      </c>
      <c r="H32" s="12">
        <f t="shared" si="2"/>
        <v>45828312.351869158</v>
      </c>
      <c r="J32" s="4"/>
    </row>
    <row r="33" spans="1:10" x14ac:dyDescent="0.25">
      <c r="A33" s="9" t="s">
        <v>30</v>
      </c>
      <c r="B33" s="40">
        <f>'E.3 MOE in TANF'!AR34+'E.4 MOE SSP'!AR34</f>
        <v>32115103</v>
      </c>
      <c r="C33" s="12">
        <v>42820004</v>
      </c>
      <c r="D33" s="12">
        <f t="shared" si="0"/>
        <v>-10704901</v>
      </c>
      <c r="E33" s="12">
        <v>34256003.200000003</v>
      </c>
      <c r="F33" s="12">
        <f t="shared" si="1"/>
        <v>-2140900.200000003</v>
      </c>
      <c r="G33" s="12">
        <v>32115003</v>
      </c>
      <c r="H33" s="12">
        <f t="shared" si="2"/>
        <v>100</v>
      </c>
      <c r="J33" s="4"/>
    </row>
    <row r="34" spans="1:10" x14ac:dyDescent="0.25">
      <c r="A34" s="9" t="s">
        <v>31</v>
      </c>
      <c r="B34" s="40">
        <f>'E.3 MOE in TANF'!AR35+'E.4 MOE SSP'!AR35</f>
        <v>944130041</v>
      </c>
      <c r="C34" s="12">
        <v>400213342</v>
      </c>
      <c r="D34" s="12">
        <f t="shared" si="0"/>
        <v>543916699</v>
      </c>
      <c r="E34" s="12">
        <v>320170673.60000002</v>
      </c>
      <c r="F34" s="12">
        <f t="shared" si="1"/>
        <v>623959367.39999998</v>
      </c>
      <c r="G34" s="12">
        <v>300160006.5</v>
      </c>
      <c r="H34" s="12">
        <f t="shared" si="2"/>
        <v>643970034.5</v>
      </c>
      <c r="J34" s="4"/>
    </row>
    <row r="35" spans="1:10" x14ac:dyDescent="0.25">
      <c r="A35" s="9" t="s">
        <v>32</v>
      </c>
      <c r="B35" s="40">
        <f>'E.3 MOE in TANF'!AR36+'E.4 MOE SSP'!AR36</f>
        <v>160674536</v>
      </c>
      <c r="C35" s="12">
        <v>43664402.08349821</v>
      </c>
      <c r="D35" s="12">
        <f t="shared" si="0"/>
        <v>117010133.91650179</v>
      </c>
      <c r="E35" s="12">
        <v>34931521.666798569</v>
      </c>
      <c r="F35" s="12">
        <f t="shared" si="1"/>
        <v>125743014.33320144</v>
      </c>
      <c r="G35" s="12">
        <v>32748301.562623657</v>
      </c>
      <c r="H35" s="12">
        <f t="shared" si="2"/>
        <v>127926234.43737635</v>
      </c>
      <c r="J35" s="4"/>
    </row>
    <row r="36" spans="1:10" x14ac:dyDescent="0.25">
      <c r="A36" s="9" t="s">
        <v>33</v>
      </c>
      <c r="B36" s="40">
        <f>'E.3 MOE in TANF'!AR37+'E.4 MOE SSP'!AR37</f>
        <v>2816081610</v>
      </c>
      <c r="C36" s="12">
        <v>2291437926</v>
      </c>
      <c r="D36" s="12">
        <f t="shared" si="0"/>
        <v>524643684</v>
      </c>
      <c r="E36" s="12">
        <v>1833150340.8000002</v>
      </c>
      <c r="F36" s="12">
        <f t="shared" si="1"/>
        <v>982931269.19999981</v>
      </c>
      <c r="G36" s="12">
        <v>1718578444.5</v>
      </c>
      <c r="H36" s="12">
        <f t="shared" si="2"/>
        <v>1097503165.5</v>
      </c>
      <c r="J36" s="4"/>
    </row>
    <row r="37" spans="1:10" x14ac:dyDescent="0.25">
      <c r="A37" s="9" t="s">
        <v>34</v>
      </c>
      <c r="B37" s="40">
        <f>'E.3 MOE in TANF'!AR38+'E.4 MOE SSP'!AR38</f>
        <v>241270520</v>
      </c>
      <c r="C37" s="12">
        <v>205020449.77487651</v>
      </c>
      <c r="D37" s="12">
        <f t="shared" si="0"/>
        <v>36250070.225123495</v>
      </c>
      <c r="E37" s="12">
        <v>164016359.81990123</v>
      </c>
      <c r="F37" s="12">
        <f t="shared" si="1"/>
        <v>77254160.180098772</v>
      </c>
      <c r="G37" s="12">
        <v>153765337.33115739</v>
      </c>
      <c r="H37" s="12">
        <f t="shared" si="2"/>
        <v>87505182.668842614</v>
      </c>
      <c r="J37" s="4"/>
    </row>
    <row r="38" spans="1:10" x14ac:dyDescent="0.25">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x14ac:dyDescent="0.25">
      <c r="A39" s="9" t="s">
        <v>36</v>
      </c>
      <c r="B39" s="40">
        <f>'E.3 MOE in TANF'!AR40+'E.4 MOE SSP'!AR40</f>
        <v>444071992</v>
      </c>
      <c r="C39" s="12">
        <v>521108327</v>
      </c>
      <c r="D39" s="12">
        <f t="shared" si="0"/>
        <v>-77036335</v>
      </c>
      <c r="E39" s="12">
        <v>416886661.60000002</v>
      </c>
      <c r="F39" s="12">
        <f t="shared" si="1"/>
        <v>27185330.399999976</v>
      </c>
      <c r="G39" s="12">
        <v>390831245.25</v>
      </c>
      <c r="H39" s="12">
        <f t="shared" si="2"/>
        <v>53240746.75</v>
      </c>
      <c r="J39" s="4"/>
    </row>
    <row r="40" spans="1:10" x14ac:dyDescent="0.25">
      <c r="A40" s="9" t="s">
        <v>37</v>
      </c>
      <c r="B40" s="40">
        <f>'E.3 MOE in TANF'!AR41+'E.4 MOE SSP'!AR41</f>
        <v>60119714</v>
      </c>
      <c r="C40" s="12">
        <v>80159619.025725678</v>
      </c>
      <c r="D40" s="12">
        <f t="shared" si="0"/>
        <v>-20039905.025725678</v>
      </c>
      <c r="E40" s="12">
        <v>64127695.220580548</v>
      </c>
      <c r="F40" s="12">
        <f t="shared" si="1"/>
        <v>-4007981.220580548</v>
      </c>
      <c r="G40" s="12">
        <v>60119714.269294262</v>
      </c>
      <c r="H40" s="12">
        <f t="shared" si="2"/>
        <v>-0.26929426193237305</v>
      </c>
      <c r="J40" s="4"/>
    </row>
    <row r="41" spans="1:10" x14ac:dyDescent="0.25">
      <c r="A41" s="9" t="s">
        <v>38</v>
      </c>
      <c r="B41" s="40">
        <f>'E.3 MOE in TANF'!AR42+'E.4 MOE SSP'!AR42</f>
        <v>156486918</v>
      </c>
      <c r="C41" s="12">
        <v>122181732.24865369</v>
      </c>
      <c r="D41" s="12">
        <f t="shared" si="0"/>
        <v>34305185.751346305</v>
      </c>
      <c r="E41" s="12">
        <v>97745385.798922956</v>
      </c>
      <c r="F41" s="12">
        <f t="shared" si="1"/>
        <v>58741532.201077044</v>
      </c>
      <c r="G41" s="12">
        <v>91636299.186490268</v>
      </c>
      <c r="H41" s="12">
        <f t="shared" si="2"/>
        <v>64850618.813509732</v>
      </c>
      <c r="J41" s="4"/>
    </row>
    <row r="42" spans="1:10" x14ac:dyDescent="0.25">
      <c r="A42" s="9" t="s">
        <v>39</v>
      </c>
      <c r="B42" s="40">
        <f>'E.3 MOE in TANF'!AR43+'E.4 MOE SSP'!AR43</f>
        <v>455023424</v>
      </c>
      <c r="C42" s="12">
        <v>542834133</v>
      </c>
      <c r="D42" s="12">
        <f t="shared" si="0"/>
        <v>-87810709</v>
      </c>
      <c r="E42" s="12">
        <v>434267306.40000004</v>
      </c>
      <c r="F42" s="12">
        <f t="shared" si="1"/>
        <v>20756117.599999964</v>
      </c>
      <c r="G42" s="12">
        <v>407125599.75</v>
      </c>
      <c r="H42" s="12">
        <f t="shared" si="2"/>
        <v>47897824.25</v>
      </c>
      <c r="J42" s="4"/>
    </row>
    <row r="43" spans="1:10" x14ac:dyDescent="0.25">
      <c r="A43" s="9" t="s">
        <v>40</v>
      </c>
      <c r="B43" s="40">
        <f>'E.3 MOE in TANF'!AR44+'E.4 MOE SSP'!AR44</f>
        <v>88058292</v>
      </c>
      <c r="C43" s="12">
        <v>80489394</v>
      </c>
      <c r="D43" s="12">
        <f t="shared" si="0"/>
        <v>7568898</v>
      </c>
      <c r="E43" s="12">
        <v>64391515.200000003</v>
      </c>
      <c r="F43" s="12">
        <f t="shared" si="1"/>
        <v>23666776.799999997</v>
      </c>
      <c r="G43" s="12">
        <v>60367045.5</v>
      </c>
      <c r="H43" s="12">
        <f t="shared" si="2"/>
        <v>27691246.5</v>
      </c>
      <c r="J43" s="4"/>
    </row>
    <row r="44" spans="1:10" x14ac:dyDescent="0.25">
      <c r="A44" s="9" t="s">
        <v>41</v>
      </c>
      <c r="B44" s="40">
        <f>'E.3 MOE in TANF'!AR45+'E.4 MOE SSP'!AR45</f>
        <v>65275020</v>
      </c>
      <c r="C44" s="12">
        <v>47902320</v>
      </c>
      <c r="D44" s="12">
        <f t="shared" si="0"/>
        <v>17372700</v>
      </c>
      <c r="E44" s="12">
        <v>38321856</v>
      </c>
      <c r="F44" s="12">
        <f t="shared" si="1"/>
        <v>26953164</v>
      </c>
      <c r="G44" s="12">
        <v>35926740</v>
      </c>
      <c r="H44" s="12">
        <f t="shared" si="2"/>
        <v>29348280</v>
      </c>
      <c r="J44" s="4"/>
    </row>
    <row r="45" spans="1:10" x14ac:dyDescent="0.25">
      <c r="A45" s="9" t="s">
        <v>42</v>
      </c>
      <c r="B45" s="40">
        <f>'E.3 MOE in TANF'!AR46+'E.4 MOE SSP'!AR46</f>
        <v>8540000</v>
      </c>
      <c r="C45" s="12">
        <v>11371028.508914258</v>
      </c>
      <c r="D45" s="12">
        <f t="shared" si="0"/>
        <v>-2831028.5089142583</v>
      </c>
      <c r="E45" s="12">
        <v>9096822.8071314078</v>
      </c>
      <c r="F45" s="12">
        <f t="shared" si="1"/>
        <v>-556822.80713140778</v>
      </c>
      <c r="G45" s="12">
        <v>8528271.3816856928</v>
      </c>
      <c r="H45" s="12">
        <f t="shared" si="2"/>
        <v>11728.618314307183</v>
      </c>
      <c r="J45" s="4"/>
    </row>
    <row r="46" spans="1:10" x14ac:dyDescent="0.25">
      <c r="A46" s="9" t="s">
        <v>43</v>
      </c>
      <c r="B46" s="40">
        <f>'E.3 MOE in TANF'!AR47+'E.4 MOE SSP'!AR47</f>
        <v>121126682</v>
      </c>
      <c r="C46" s="12">
        <v>110413171</v>
      </c>
      <c r="D46" s="12">
        <f t="shared" si="0"/>
        <v>10713511</v>
      </c>
      <c r="E46" s="12">
        <v>88330536.800000012</v>
      </c>
      <c r="F46" s="12">
        <f t="shared" si="1"/>
        <v>32796145.199999988</v>
      </c>
      <c r="G46" s="12">
        <v>82809878.25</v>
      </c>
      <c r="H46" s="12">
        <f t="shared" si="2"/>
        <v>38316803.75</v>
      </c>
      <c r="J46" s="4"/>
    </row>
    <row r="47" spans="1:10" x14ac:dyDescent="0.25">
      <c r="A47" s="9" t="s">
        <v>44</v>
      </c>
      <c r="B47" s="40">
        <f>'E.3 MOE in TANF'!AR48+'E.4 MOE SSP'!AR48</f>
        <v>405370010</v>
      </c>
      <c r="C47" s="12">
        <v>314301005</v>
      </c>
      <c r="D47" s="12">
        <f t="shared" si="0"/>
        <v>91069005</v>
      </c>
      <c r="E47" s="12">
        <v>251440804</v>
      </c>
      <c r="F47" s="12">
        <f t="shared" si="1"/>
        <v>153929206</v>
      </c>
      <c r="G47" s="12">
        <v>235725753.75</v>
      </c>
      <c r="H47" s="12">
        <f t="shared" si="2"/>
        <v>169644256.25</v>
      </c>
      <c r="J47" s="4"/>
    </row>
    <row r="48" spans="1:10" x14ac:dyDescent="0.25">
      <c r="A48" s="9" t="s">
        <v>45</v>
      </c>
      <c r="B48" s="40">
        <f>'E.3 MOE in TANF'!AR49+'E.4 MOE SSP'!AR49</f>
        <v>24889035</v>
      </c>
      <c r="C48" s="12">
        <v>33185380.20197368</v>
      </c>
      <c r="D48" s="12">
        <f t="shared" si="0"/>
        <v>-8296345.2019736804</v>
      </c>
      <c r="E48" s="12">
        <v>26548304.161578946</v>
      </c>
      <c r="F48" s="12">
        <f t="shared" si="1"/>
        <v>-1659269.1615789458</v>
      </c>
      <c r="G48" s="12">
        <v>24889035.151480261</v>
      </c>
      <c r="H48" s="12">
        <f t="shared" si="2"/>
        <v>-0.15148026123642921</v>
      </c>
      <c r="J48" s="4"/>
    </row>
    <row r="49" spans="1:10" x14ac:dyDescent="0.25">
      <c r="A49" s="9" t="s">
        <v>46</v>
      </c>
      <c r="B49" s="40">
        <f>'E.3 MOE in TANF'!AR50+'E.4 MOE SSP'!AR50</f>
        <v>42777592</v>
      </c>
      <c r="C49" s="12">
        <v>34066533</v>
      </c>
      <c r="D49" s="12">
        <f t="shared" si="0"/>
        <v>8711059</v>
      </c>
      <c r="E49" s="12">
        <v>27253226.400000002</v>
      </c>
      <c r="F49" s="12">
        <f t="shared" si="1"/>
        <v>15524365.599999998</v>
      </c>
      <c r="G49" s="12">
        <v>25549899.75</v>
      </c>
      <c r="H49" s="12">
        <f t="shared" si="2"/>
        <v>17227692.25</v>
      </c>
      <c r="J49" s="4"/>
    </row>
    <row r="50" spans="1:10" x14ac:dyDescent="0.25">
      <c r="A50" s="9" t="s">
        <v>47</v>
      </c>
      <c r="B50" s="40">
        <f>'E.3 MOE in TANF'!AR51+'E.4 MOE SSP'!AR51</f>
        <v>135446796</v>
      </c>
      <c r="C50" s="12">
        <v>170897560</v>
      </c>
      <c r="D50" s="12">
        <f t="shared" si="0"/>
        <v>-35450764</v>
      </c>
      <c r="E50" s="12">
        <v>136718048</v>
      </c>
      <c r="F50" s="12">
        <f t="shared" si="1"/>
        <v>-1271252</v>
      </c>
      <c r="G50" s="12">
        <v>128173170</v>
      </c>
      <c r="H50" s="12">
        <f t="shared" si="2"/>
        <v>7273626</v>
      </c>
      <c r="J50" s="4"/>
    </row>
    <row r="51" spans="1:10" x14ac:dyDescent="0.25">
      <c r="A51" s="9" t="s">
        <v>48</v>
      </c>
      <c r="B51" s="40">
        <f>'E.3 MOE in TANF'!AR52+'E.4 MOE SSP'!AR52</f>
        <v>601121012</v>
      </c>
      <c r="C51" s="12">
        <v>341407359.81868124</v>
      </c>
      <c r="D51" s="12">
        <f t="shared" si="0"/>
        <v>259713652.18131876</v>
      </c>
      <c r="E51" s="12">
        <v>273125887.854945</v>
      </c>
      <c r="F51" s="12">
        <f t="shared" si="1"/>
        <v>327995124.145055</v>
      </c>
      <c r="G51" s="12">
        <v>256055519.86401093</v>
      </c>
      <c r="H51" s="12">
        <f t="shared" si="2"/>
        <v>345065492.13598907</v>
      </c>
      <c r="J51" s="4"/>
    </row>
    <row r="52" spans="1:10" x14ac:dyDescent="0.25">
      <c r="A52" s="9" t="s">
        <v>49</v>
      </c>
      <c r="B52" s="40">
        <f>'E.3 MOE in TANF'!AR53+'E.4 MOE SSP'!AR53</f>
        <v>34446444</v>
      </c>
      <c r="C52" s="12">
        <v>43058053</v>
      </c>
      <c r="D52" s="12">
        <f t="shared" si="0"/>
        <v>-8611609</v>
      </c>
      <c r="E52" s="12">
        <v>34446442.399999999</v>
      </c>
      <c r="F52" s="12">
        <f t="shared" si="1"/>
        <v>1.6000000014901161</v>
      </c>
      <c r="G52" s="12">
        <v>32293539.75</v>
      </c>
      <c r="H52" s="12">
        <f t="shared" si="2"/>
        <v>2152904.25</v>
      </c>
      <c r="J52" s="4"/>
    </row>
    <row r="53" spans="1:10" x14ac:dyDescent="0.25">
      <c r="A53" s="9" t="s">
        <v>50</v>
      </c>
      <c r="B53" s="40">
        <f>'E.3 MOE in TANF'!AR54+'E.4 MOE SSP'!AR54</f>
        <v>259111975</v>
      </c>
      <c r="C53" s="12">
        <v>222594415.34385434</v>
      </c>
      <c r="D53" s="12">
        <f t="shared" si="0"/>
        <v>36517559.656145662</v>
      </c>
      <c r="E53" s="12">
        <v>178075532.27508348</v>
      </c>
      <c r="F53" s="12">
        <f t="shared" si="1"/>
        <v>81036442.724916518</v>
      </c>
      <c r="G53" s="12">
        <v>166945811.50789076</v>
      </c>
      <c r="H53" s="12">
        <f t="shared" si="2"/>
        <v>92166163.492109239</v>
      </c>
      <c r="J53" s="4"/>
    </row>
    <row r="54" spans="1:10" x14ac:dyDescent="0.25">
      <c r="A54" s="9" t="s">
        <v>51</v>
      </c>
      <c r="B54" s="40">
        <f>'E.3 MOE in TANF'!AR55+'E.4 MOE SSP'!AR55</f>
        <v>9995042</v>
      </c>
      <c r="C54" s="12">
        <v>12078426.029683704</v>
      </c>
      <c r="D54" s="12">
        <f t="shared" si="0"/>
        <v>-2083384.0296837036</v>
      </c>
      <c r="E54" s="12">
        <v>9662740.8237469625</v>
      </c>
      <c r="F54" s="12">
        <f t="shared" si="1"/>
        <v>332301.17625303753</v>
      </c>
      <c r="G54" s="12">
        <v>9058819.5222627781</v>
      </c>
      <c r="H54" s="12">
        <f t="shared" si="2"/>
        <v>936222.47773722187</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D52"/>
  <sheetViews>
    <sheetView zoomScaleNormal="100" workbookViewId="0">
      <selection activeCell="A4" sqref="A4"/>
    </sheetView>
  </sheetViews>
  <sheetFormatPr defaultRowHeight="15" x14ac:dyDescent="0.25"/>
  <cols>
    <col min="1" max="1" width="26.28515625" style="34" customWidth="1"/>
  </cols>
  <sheetData>
    <row r="1" spans="1:4" s="11" customFormat="1" ht="15.75" x14ac:dyDescent="0.25">
      <c r="A1" s="146" t="s">
        <v>252</v>
      </c>
      <c r="D1" s="127" t="s">
        <v>253</v>
      </c>
    </row>
    <row r="2" spans="1:4" x14ac:dyDescent="0.25">
      <c r="A2" s="126" t="s">
        <v>140</v>
      </c>
    </row>
    <row r="3" spans="1:4" x14ac:dyDescent="0.25">
      <c r="A3" s="126" t="s">
        <v>141</v>
      </c>
    </row>
    <row r="4" spans="1:4" x14ac:dyDescent="0.25">
      <c r="A4" s="126" t="s">
        <v>142</v>
      </c>
    </row>
    <row r="5" spans="1:4" x14ac:dyDescent="0.25">
      <c r="A5" s="126" t="s">
        <v>143</v>
      </c>
    </row>
    <row r="6" spans="1:4" x14ac:dyDescent="0.25">
      <c r="A6" s="126" t="s">
        <v>144</v>
      </c>
    </row>
    <row r="7" spans="1:4" x14ac:dyDescent="0.25">
      <c r="A7" s="126" t="s">
        <v>145</v>
      </c>
    </row>
    <row r="8" spans="1:4" x14ac:dyDescent="0.25">
      <c r="A8" s="126" t="s">
        <v>146</v>
      </c>
    </row>
    <row r="9" spans="1:4" x14ac:dyDescent="0.25">
      <c r="A9" s="126" t="s">
        <v>147</v>
      </c>
    </row>
    <row r="10" spans="1:4" x14ac:dyDescent="0.25">
      <c r="A10" s="126" t="s">
        <v>148</v>
      </c>
    </row>
    <row r="11" spans="1:4" x14ac:dyDescent="0.25">
      <c r="A11" s="126" t="s">
        <v>149</v>
      </c>
    </row>
    <row r="12" spans="1:4" x14ac:dyDescent="0.25">
      <c r="A12" s="126" t="s">
        <v>150</v>
      </c>
    </row>
    <row r="13" spans="1:4" x14ac:dyDescent="0.25">
      <c r="A13" s="126" t="s">
        <v>151</v>
      </c>
    </row>
    <row r="14" spans="1:4" x14ac:dyDescent="0.25">
      <c r="A14" s="126" t="s">
        <v>152</v>
      </c>
    </row>
    <row r="15" spans="1:4" x14ac:dyDescent="0.25">
      <c r="A15" s="126" t="s">
        <v>153</v>
      </c>
    </row>
    <row r="16" spans="1:4" x14ac:dyDescent="0.25">
      <c r="A16" s="126" t="s">
        <v>154</v>
      </c>
    </row>
    <row r="17" spans="1:1" x14ac:dyDescent="0.25">
      <c r="A17" s="126" t="s">
        <v>155</v>
      </c>
    </row>
    <row r="18" spans="1:1" x14ac:dyDescent="0.25">
      <c r="A18" s="126" t="s">
        <v>156</v>
      </c>
    </row>
    <row r="19" spans="1:1" x14ac:dyDescent="0.25">
      <c r="A19" s="126" t="s">
        <v>157</v>
      </c>
    </row>
    <row r="20" spans="1:1" x14ac:dyDescent="0.25">
      <c r="A20" s="126" t="s">
        <v>158</v>
      </c>
    </row>
    <row r="21" spans="1:1" x14ac:dyDescent="0.25">
      <c r="A21" s="126" t="s">
        <v>159</v>
      </c>
    </row>
    <row r="22" spans="1:1" x14ac:dyDescent="0.25">
      <c r="A22" s="126" t="s">
        <v>160</v>
      </c>
    </row>
    <row r="23" spans="1:1" x14ac:dyDescent="0.25">
      <c r="A23" s="126" t="s">
        <v>161</v>
      </c>
    </row>
    <row r="24" spans="1:1" x14ac:dyDescent="0.25">
      <c r="A24" s="126" t="s">
        <v>162</v>
      </c>
    </row>
    <row r="25" spans="1:1" x14ac:dyDescent="0.25">
      <c r="A25" s="126" t="s">
        <v>163</v>
      </c>
    </row>
    <row r="26" spans="1:1" x14ac:dyDescent="0.25">
      <c r="A26" s="126" t="s">
        <v>164</v>
      </c>
    </row>
    <row r="27" spans="1:1" x14ac:dyDescent="0.25">
      <c r="A27" s="126" t="s">
        <v>165</v>
      </c>
    </row>
    <row r="28" spans="1:1" x14ac:dyDescent="0.25">
      <c r="A28" s="126" t="s">
        <v>166</v>
      </c>
    </row>
    <row r="29" spans="1:1" x14ac:dyDescent="0.25">
      <c r="A29" s="126" t="s">
        <v>167</v>
      </c>
    </row>
    <row r="30" spans="1:1" x14ac:dyDescent="0.25">
      <c r="A30" s="126" t="s">
        <v>168</v>
      </c>
    </row>
    <row r="31" spans="1:1" x14ac:dyDescent="0.25">
      <c r="A31" s="126" t="s">
        <v>169</v>
      </c>
    </row>
    <row r="32" spans="1:1" x14ac:dyDescent="0.25">
      <c r="A32" s="126" t="s">
        <v>170</v>
      </c>
    </row>
    <row r="33" spans="1:1" x14ac:dyDescent="0.25">
      <c r="A33" s="126" t="s">
        <v>171</v>
      </c>
    </row>
    <row r="34" spans="1:1" x14ac:dyDescent="0.25">
      <c r="A34" s="126" t="s">
        <v>172</v>
      </c>
    </row>
    <row r="35" spans="1:1" x14ac:dyDescent="0.25">
      <c r="A35" s="126" t="s">
        <v>173</v>
      </c>
    </row>
    <row r="36" spans="1:1" x14ac:dyDescent="0.25">
      <c r="A36" s="126" t="s">
        <v>174</v>
      </c>
    </row>
    <row r="37" spans="1:1" x14ac:dyDescent="0.25">
      <c r="A37" s="126" t="s">
        <v>175</v>
      </c>
    </row>
    <row r="38" spans="1:1" x14ac:dyDescent="0.25">
      <c r="A38" s="126" t="s">
        <v>176</v>
      </c>
    </row>
    <row r="39" spans="1:1" x14ac:dyDescent="0.25">
      <c r="A39" s="126" t="s">
        <v>177</v>
      </c>
    </row>
    <row r="40" spans="1:1" x14ac:dyDescent="0.25">
      <c r="A40" s="126" t="s">
        <v>178</v>
      </c>
    </row>
    <row r="41" spans="1:1" x14ac:dyDescent="0.25">
      <c r="A41" s="126" t="s">
        <v>179</v>
      </c>
    </row>
    <row r="42" spans="1:1" x14ac:dyDescent="0.25">
      <c r="A42" s="126" t="s">
        <v>180</v>
      </c>
    </row>
    <row r="43" spans="1:1" x14ac:dyDescent="0.25">
      <c r="A43" s="126" t="s">
        <v>181</v>
      </c>
    </row>
    <row r="44" spans="1:1" x14ac:dyDescent="0.25">
      <c r="A44" s="126" t="s">
        <v>182</v>
      </c>
    </row>
    <row r="45" spans="1:1" x14ac:dyDescent="0.25">
      <c r="A45" s="126" t="s">
        <v>183</v>
      </c>
    </row>
    <row r="46" spans="1:1" x14ac:dyDescent="0.25">
      <c r="A46" s="126" t="s">
        <v>184</v>
      </c>
    </row>
    <row r="47" spans="1:1" x14ac:dyDescent="0.25">
      <c r="A47" s="126" t="s">
        <v>185</v>
      </c>
    </row>
    <row r="48" spans="1:1" x14ac:dyDescent="0.25">
      <c r="A48" s="126" t="s">
        <v>186</v>
      </c>
    </row>
    <row r="49" spans="1:1" x14ac:dyDescent="0.25">
      <c r="A49" s="126" t="s">
        <v>187</v>
      </c>
    </row>
    <row r="50" spans="1:1" x14ac:dyDescent="0.25">
      <c r="A50" s="126" t="s">
        <v>188</v>
      </c>
    </row>
    <row r="51" spans="1:1" x14ac:dyDescent="0.25">
      <c r="A51" s="126" t="s">
        <v>189</v>
      </c>
    </row>
    <row r="52" spans="1:1" x14ac:dyDescent="0.25">
      <c r="A52" s="126" t="s">
        <v>190</v>
      </c>
    </row>
  </sheetData>
  <hyperlinks>
    <hyperlink ref="A2" location="Alabama!A1" display="Alabama"/>
    <hyperlink ref="A3" location="Alaska!A1" display="Alaska"/>
    <hyperlink ref="D1" location="'Table of Contents'!A1" display="Table of Contents"/>
    <hyperlink ref="A27" location="Missouri!A1" display="Missouri"/>
    <hyperlink ref="A4" location="Arizona!A1" display="Arizona"/>
    <hyperlink ref="A5" location="Arkansas!A1" display="Arkansas"/>
    <hyperlink ref="A6" location="California!A1" display="California"/>
    <hyperlink ref="A7" location="Colorado!A1" display="Colorado"/>
    <hyperlink ref="A8" location="Connecticut!A1" display="Connecticut"/>
    <hyperlink ref="A9" location="Delaware!A1" display="Delaware"/>
    <hyperlink ref="A10" location="DC!A1" display="District of Columbia"/>
    <hyperlink ref="A11" location="Florida!A1" display="Florida"/>
    <hyperlink ref="A12" location="Georgia!A1" display="Georgia"/>
    <hyperlink ref="A13" location="Hawaii!A1" display="Hawaii"/>
    <hyperlink ref="A14" location="Idaho!A1" display="Idaho"/>
    <hyperlink ref="A15" location="Illinois!A1" display="Illinois"/>
    <hyperlink ref="A16" location="Indiana!A1" display="Indiana"/>
    <hyperlink ref="A17" location="Iowa!A1" display="Iowa"/>
    <hyperlink ref="A18" location="Kansas!A1" display="Kansas"/>
    <hyperlink ref="A19" location="Kentucky!A1" display="Kentucky"/>
    <hyperlink ref="A20" location="Louisiana!A1" display="Louisiana"/>
    <hyperlink ref="A21" location="Maine!A1" display="Maine"/>
    <hyperlink ref="A22" location="Maryland!A1" display="Maryland"/>
    <hyperlink ref="A23" location="Massachusetts!A1" display="Massachusetts"/>
    <hyperlink ref="A24" location="Michigan!A1" display="Michigan"/>
    <hyperlink ref="A25" location="Minnesota!A1" display="Minnesota"/>
    <hyperlink ref="A26" location="Mississippi!A1" display="Mississippi"/>
    <hyperlink ref="A28" location="Montana!A1" display="Montana"/>
    <hyperlink ref="A29" location="Nebraska!A1" display="Nebraska"/>
    <hyperlink ref="A30" location="Nevada!A1" display="Nevada"/>
    <hyperlink ref="A31" location="'New Hampshire'!A1" display="New Hampshire"/>
    <hyperlink ref="A32" location="'New Jersey'!A1" display="New Jersey"/>
    <hyperlink ref="A33" location="'New Mexico'!A1" display="New Mexico"/>
    <hyperlink ref="A34" location="'New York'!A1" display="New York"/>
    <hyperlink ref="A35" location="'North Carolina'!A1" display="North Carolina"/>
    <hyperlink ref="A36" location="'North Dakota'!A1" display="North Dakota"/>
    <hyperlink ref="A37" location="Ohio!A1" display="Ohio"/>
    <hyperlink ref="A38" location="Oklahoma!A1" display="Oklahoma"/>
    <hyperlink ref="A39" location="Oregon!A1" display="Oregon"/>
    <hyperlink ref="A40" location="Pennsylvania!A1" display="Pennsylvania"/>
    <hyperlink ref="A41" location="'Rhode Island'!A1" display="Rhode Island"/>
    <hyperlink ref="A42" location="'South Carolina'!A1" display="South Carolina"/>
    <hyperlink ref="A43" location="'South Dakota'!A1" display="South Dakota"/>
    <hyperlink ref="A44" location="Tennessee!A1" display="Tennessee"/>
    <hyperlink ref="A45" location="Texas!A1" display="Texas"/>
    <hyperlink ref="A46" location="Utah!A1" display="Utah"/>
    <hyperlink ref="A47" location="Vermont!A1" display="Vermont"/>
    <hyperlink ref="A48" location="Virginia!A1" display="Virginia"/>
    <hyperlink ref="A49" location="Washington!A1" display="Washington"/>
    <hyperlink ref="A50" location="'West Virginia'!A1" display="West Virginia"/>
    <hyperlink ref="A51" location="Wisconsin!A1" display="Wisconsin"/>
    <hyperlink ref="A52" location="Wyoming!A1" display="Wyoming"/>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34998626667073579"/>
    <pageSetUpPr fitToPage="1"/>
  </sheetPr>
  <dimension ref="A1:F56"/>
  <sheetViews>
    <sheetView zoomScaleNormal="100" workbookViewId="0">
      <selection sqref="A1:E1"/>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customHeight="1" x14ac:dyDescent="0.25">
      <c r="A1" s="281" t="s">
        <v>342</v>
      </c>
      <c r="B1" s="281"/>
      <c r="C1" s="281"/>
      <c r="D1" s="281"/>
      <c r="E1" s="281"/>
    </row>
    <row r="2" spans="1:5" ht="29.25" x14ac:dyDescent="0.25">
      <c r="A2" s="147" t="s">
        <v>58</v>
      </c>
      <c r="B2" s="148" t="s">
        <v>73</v>
      </c>
      <c r="C2" s="149" t="s">
        <v>59</v>
      </c>
      <c r="D2" s="148" t="s">
        <v>71</v>
      </c>
      <c r="E2" s="149" t="s">
        <v>256</v>
      </c>
    </row>
    <row r="3" spans="1:5" ht="15.75" x14ac:dyDescent="0.25">
      <c r="A3" s="105" t="s">
        <v>61</v>
      </c>
      <c r="B3" s="46">
        <f>'C.1 Federal Expenditures'!$G$5</f>
        <v>25672715</v>
      </c>
      <c r="C3" s="46">
        <f>'C.2 State Expenditures'!$G$5</f>
        <v>0</v>
      </c>
      <c r="D3" s="46">
        <f>'B. Total Expenditures'!$G$5</f>
        <v>25672715</v>
      </c>
      <c r="E3" s="55">
        <f t="shared" ref="E3:E44" si="0">D3/($D$44)</f>
        <v>0.14156579975377215</v>
      </c>
    </row>
    <row r="4" spans="1:5" ht="45" customHeight="1" x14ac:dyDescent="0.25">
      <c r="A4" s="106" t="s">
        <v>113</v>
      </c>
      <c r="B4" s="46">
        <f>'C.1 Federal Expenditures'!$H$5</f>
        <v>25672715</v>
      </c>
      <c r="C4" s="46">
        <f>'C.2 State Expenditures'!$H$5</f>
        <v>0</v>
      </c>
      <c r="D4" s="46">
        <f>'B. Total Expenditures'!$H$5</f>
        <v>25672715</v>
      </c>
      <c r="E4" s="55">
        <f t="shared" si="0"/>
        <v>0.14156579975377215</v>
      </c>
    </row>
    <row r="5" spans="1:5" ht="43.5" x14ac:dyDescent="0.25">
      <c r="A5" s="106" t="s">
        <v>112</v>
      </c>
      <c r="B5" s="46">
        <f>'C.1 Federal Expenditures'!$I$5</f>
        <v>0</v>
      </c>
      <c r="C5" s="46">
        <f>'C.2 State Expenditures'!$I$5</f>
        <v>0</v>
      </c>
      <c r="D5" s="46">
        <f>'B. Total Expenditures'!$I$5</f>
        <v>0</v>
      </c>
      <c r="E5" s="55">
        <f t="shared" si="0"/>
        <v>0</v>
      </c>
    </row>
    <row r="6" spans="1:5" ht="30.75" x14ac:dyDescent="0.25">
      <c r="A6" s="105" t="s">
        <v>85</v>
      </c>
      <c r="B6" s="46">
        <f>'C.1 Federal Expenditures'!$J$5</f>
        <v>0</v>
      </c>
      <c r="C6" s="119"/>
      <c r="D6" s="46">
        <f>'B. Total Expenditures'!$J$5</f>
        <v>0</v>
      </c>
      <c r="E6" s="55">
        <f t="shared" si="0"/>
        <v>0</v>
      </c>
    </row>
    <row r="7" spans="1:5" x14ac:dyDescent="0.25">
      <c r="A7" s="106" t="s">
        <v>114</v>
      </c>
      <c r="B7" s="46">
        <f>'C.1 Federal Expenditures'!$K$5</f>
        <v>0</v>
      </c>
      <c r="C7" s="119"/>
      <c r="D7" s="46">
        <f>'B. Total Expenditures'!$K$5</f>
        <v>0</v>
      </c>
      <c r="E7" s="55">
        <f t="shared" si="0"/>
        <v>0</v>
      </c>
    </row>
    <row r="8" spans="1:5" x14ac:dyDescent="0.25">
      <c r="A8" s="106" t="s">
        <v>115</v>
      </c>
      <c r="B8" s="46">
        <f>'C.1 Federal Expenditures'!$L$5</f>
        <v>0</v>
      </c>
      <c r="C8" s="119"/>
      <c r="D8" s="46">
        <f>'B. Total Expenditures'!$L$5</f>
        <v>0</v>
      </c>
      <c r="E8" s="55">
        <f t="shared" si="0"/>
        <v>0</v>
      </c>
    </row>
    <row r="9" spans="1:5" ht="29.25" x14ac:dyDescent="0.25">
      <c r="A9" s="106" t="s">
        <v>116</v>
      </c>
      <c r="B9" s="46">
        <f>'C.1 Federal Expenditures'!$M$5</f>
        <v>0</v>
      </c>
      <c r="C9" s="119"/>
      <c r="D9" s="46">
        <f>'B. Total Expenditures'!$M$5</f>
        <v>0</v>
      </c>
      <c r="E9" s="55">
        <f t="shared" si="0"/>
        <v>0</v>
      </c>
    </row>
    <row r="10" spans="1:5" ht="30.75" x14ac:dyDescent="0.25">
      <c r="A10" s="105" t="s">
        <v>84</v>
      </c>
      <c r="B10" s="46">
        <f>'C.1 Federal Expenditures'!$N$5</f>
        <v>0</v>
      </c>
      <c r="C10" s="119"/>
      <c r="D10" s="46">
        <f>'B. Total Expenditures'!$N$5</f>
        <v>0</v>
      </c>
      <c r="E10" s="55">
        <f t="shared" si="0"/>
        <v>0</v>
      </c>
    </row>
    <row r="11" spans="1:5" x14ac:dyDescent="0.25">
      <c r="A11" s="106" t="s">
        <v>117</v>
      </c>
      <c r="B11" s="46">
        <f>'C.1 Federal Expenditures'!$O$5</f>
        <v>0</v>
      </c>
      <c r="C11" s="119"/>
      <c r="D11" s="46">
        <f>'B. Total Expenditures'!$O$5</f>
        <v>0</v>
      </c>
      <c r="E11" s="55">
        <f t="shared" si="0"/>
        <v>0</v>
      </c>
    </row>
    <row r="12" spans="1:5" x14ac:dyDescent="0.25">
      <c r="A12" s="106" t="s">
        <v>118</v>
      </c>
      <c r="B12" s="46">
        <f>'C.1 Federal Expenditures'!$P$5</f>
        <v>0</v>
      </c>
      <c r="C12" s="119"/>
      <c r="D12" s="46">
        <f>'B. Total Expenditures'!$P$5</f>
        <v>0</v>
      </c>
      <c r="E12" s="55">
        <f t="shared" si="0"/>
        <v>0</v>
      </c>
    </row>
    <row r="13" spans="1:5" ht="29.25" x14ac:dyDescent="0.25">
      <c r="A13" s="106" t="s">
        <v>119</v>
      </c>
      <c r="B13" s="46">
        <f>'C.1 Federal Expenditures'!$Q$5</f>
        <v>0</v>
      </c>
      <c r="C13" s="119"/>
      <c r="D13" s="46">
        <f>'B. Total Expenditures'!$Q$5</f>
        <v>0</v>
      </c>
      <c r="E13" s="55">
        <f t="shared" si="0"/>
        <v>0</v>
      </c>
    </row>
    <row r="14" spans="1:5" ht="15.75" customHeight="1" x14ac:dyDescent="0.25">
      <c r="A14" s="105" t="s">
        <v>120</v>
      </c>
      <c r="B14" s="46">
        <f>'C.1 Federal Expenditures'!$R$5</f>
        <v>2811764</v>
      </c>
      <c r="C14" s="46">
        <f>'C.2 State Expenditures'!$R$5</f>
        <v>1353764</v>
      </c>
      <c r="D14" s="46">
        <f>'B. Total Expenditures'!$R$5</f>
        <v>4165528</v>
      </c>
      <c r="E14" s="55">
        <f t="shared" si="0"/>
        <v>2.2969767814457136E-2</v>
      </c>
    </row>
    <row r="15" spans="1:5" x14ac:dyDescent="0.25">
      <c r="A15" s="106" t="s">
        <v>121</v>
      </c>
      <c r="B15" s="46">
        <f>'C.1 Federal Expenditures'!$S$5</f>
        <v>769798</v>
      </c>
      <c r="C15" s="46">
        <f>'C.2 State Expenditures'!$S$5</f>
        <v>0</v>
      </c>
      <c r="D15" s="46">
        <f>'B. Total Expenditures'!$S$5</f>
        <v>769798</v>
      </c>
      <c r="E15" s="55">
        <f t="shared" si="0"/>
        <v>4.2448595529866739E-3</v>
      </c>
    </row>
    <row r="16" spans="1:5" x14ac:dyDescent="0.25">
      <c r="A16" s="106" t="s">
        <v>122</v>
      </c>
      <c r="B16" s="46">
        <f>'C.1 Federal Expenditures'!$T$5</f>
        <v>630234</v>
      </c>
      <c r="C16" s="46">
        <f>'C.2 State Expenditures'!$T$5</f>
        <v>0</v>
      </c>
      <c r="D16" s="46">
        <f>'B. Total Expenditures'!$T$5</f>
        <v>630234</v>
      </c>
      <c r="E16" s="55">
        <f t="shared" si="0"/>
        <v>3.475268597108597E-3</v>
      </c>
    </row>
    <row r="17" spans="1:6" x14ac:dyDescent="0.25">
      <c r="A17" s="106" t="s">
        <v>123</v>
      </c>
      <c r="B17" s="46">
        <f>'C.1 Federal Expenditures'!$U$5</f>
        <v>1411732</v>
      </c>
      <c r="C17" s="46">
        <f>'C.2 State Expenditures'!$U$5</f>
        <v>1353764</v>
      </c>
      <c r="D17" s="46">
        <f>'B. Total Expenditures'!$U$5</f>
        <v>2765496</v>
      </c>
      <c r="E17" s="55">
        <f t="shared" si="0"/>
        <v>1.5249639664361866E-2</v>
      </c>
    </row>
    <row r="18" spans="1:6" ht="15.75" x14ac:dyDescent="0.25">
      <c r="A18" s="105" t="s">
        <v>124</v>
      </c>
      <c r="B18" s="46">
        <f>'C.1 Federal Expenditures'!$V$5</f>
        <v>1009743</v>
      </c>
      <c r="C18" s="46">
        <f>'C.2 State Expenditures'!$V$5</f>
        <v>2366663</v>
      </c>
      <c r="D18" s="46">
        <f>'B. Total Expenditures'!$V$5</f>
        <v>3376406</v>
      </c>
      <c r="E18" s="55">
        <f t="shared" si="0"/>
        <v>1.8618350871087642E-2</v>
      </c>
    </row>
    <row r="19" spans="1:6" ht="15.75" x14ac:dyDescent="0.25">
      <c r="A19" s="105" t="s">
        <v>89</v>
      </c>
      <c r="B19" s="46">
        <f>'C.1 Federal Expenditures'!$W$5</f>
        <v>0</v>
      </c>
      <c r="C19" s="46">
        <f>'C.2 State Expenditures'!$W$5</f>
        <v>20658746</v>
      </c>
      <c r="D19" s="46">
        <f>'B. Total Expenditures'!$W$5</f>
        <v>20658746</v>
      </c>
      <c r="E19" s="55">
        <f t="shared" si="0"/>
        <v>0.11391751512841712</v>
      </c>
    </row>
    <row r="20" spans="1:6" ht="29.25" x14ac:dyDescent="0.25">
      <c r="A20" s="106" t="s">
        <v>126</v>
      </c>
      <c r="B20" s="46">
        <f>'C.1 Federal Expenditures'!$X$5</f>
        <v>0</v>
      </c>
      <c r="C20" s="46">
        <f>'C.2 State Expenditures'!$X$5</f>
        <v>5779463</v>
      </c>
      <c r="D20" s="46">
        <f>'B. Total Expenditures'!$X$5</f>
        <v>5779463</v>
      </c>
      <c r="E20" s="55">
        <f t="shared" si="0"/>
        <v>3.1869410841133677E-2</v>
      </c>
    </row>
    <row r="21" spans="1:6" x14ac:dyDescent="0.25">
      <c r="A21" s="106" t="s">
        <v>125</v>
      </c>
      <c r="B21" s="46">
        <f>'C.1 Federal Expenditures'!$Y$5</f>
        <v>0</v>
      </c>
      <c r="C21" s="46">
        <f>'C.2 State Expenditures'!$Y$5</f>
        <v>14879283</v>
      </c>
      <c r="D21" s="46">
        <f>'B. Total Expenditures'!$Y$5</f>
        <v>14879283</v>
      </c>
      <c r="E21" s="55">
        <f t="shared" si="0"/>
        <v>8.2048104287283444E-2</v>
      </c>
    </row>
    <row r="22" spans="1:6" ht="30.75" x14ac:dyDescent="0.25">
      <c r="A22" s="105" t="s">
        <v>90</v>
      </c>
      <c r="B22" s="46">
        <f>'C.1 Federal Expenditures'!$Z$5</f>
        <v>0</v>
      </c>
      <c r="C22" s="46">
        <f>'C.2 State Expenditures'!$Z$5</f>
        <v>0</v>
      </c>
      <c r="D22" s="46">
        <f>'B. Total Expenditures'!$Z$5</f>
        <v>0</v>
      </c>
      <c r="E22" s="55">
        <f t="shared" si="0"/>
        <v>0</v>
      </c>
    </row>
    <row r="23" spans="1:6" ht="15.75" customHeight="1" x14ac:dyDescent="0.25">
      <c r="A23" s="105" t="s">
        <v>86</v>
      </c>
      <c r="B23" s="46">
        <f>'C.1 Federal Expenditures'!$AA$5</f>
        <v>0</v>
      </c>
      <c r="C23" s="46">
        <f>'C.2 State Expenditures'!$AA$5</f>
        <v>0</v>
      </c>
      <c r="D23" s="46">
        <f>'B. Total Expenditures'!$AA$5</f>
        <v>0</v>
      </c>
      <c r="E23" s="55">
        <f t="shared" si="0"/>
        <v>0</v>
      </c>
    </row>
    <row r="24" spans="1:6" ht="15.75" customHeight="1" x14ac:dyDescent="0.25">
      <c r="A24" s="105" t="s">
        <v>91</v>
      </c>
      <c r="B24" s="46">
        <f>'C.1 Federal Expenditures'!$AB$5</f>
        <v>0</v>
      </c>
      <c r="C24" s="46">
        <f>'C.2 State Expenditures'!$AB$5</f>
        <v>0</v>
      </c>
      <c r="D24" s="46">
        <f>'B. Total Expenditures'!$AB$5</f>
        <v>0</v>
      </c>
      <c r="E24" s="55">
        <f t="shared" si="0"/>
        <v>0</v>
      </c>
    </row>
    <row r="25" spans="1:6" ht="15.75" x14ac:dyDescent="0.25">
      <c r="A25" s="105" t="s">
        <v>62</v>
      </c>
      <c r="B25" s="46">
        <f>'C.1 Federal Expenditures'!$AC$5</f>
        <v>7564333</v>
      </c>
      <c r="C25" s="46">
        <f>'C.2 State Expenditures'!$AC$5</f>
        <v>38223421</v>
      </c>
      <c r="D25" s="46">
        <f>'B. Total Expenditures'!$AC$5</f>
        <v>45787754</v>
      </c>
      <c r="E25" s="55">
        <f t="shared" si="0"/>
        <v>0.25248517789953184</v>
      </c>
    </row>
    <row r="26" spans="1:6" ht="15.75" x14ac:dyDescent="0.25">
      <c r="A26" s="105" t="s">
        <v>127</v>
      </c>
      <c r="B26" s="46">
        <f>'C.1 Federal Expenditures'!$AD$5</f>
        <v>654573</v>
      </c>
      <c r="C26" s="46">
        <f>'C.2 State Expenditures'!$AD$5</f>
        <v>10</v>
      </c>
      <c r="D26" s="46">
        <f>'B. Total Expenditures'!$AD$5</f>
        <v>654583</v>
      </c>
      <c r="E26" s="55">
        <f t="shared" si="0"/>
        <v>3.6095350998218705E-3</v>
      </c>
    </row>
    <row r="27" spans="1:6" s="11" customFormat="1" ht="15.75" x14ac:dyDescent="0.25">
      <c r="A27" s="105" t="s">
        <v>128</v>
      </c>
      <c r="B27" s="46">
        <f>'C.1 Federal Expenditures'!$AE$5</f>
        <v>1144224</v>
      </c>
      <c r="C27" s="46">
        <f>'C.2 State Expenditures'!$AE$5</f>
        <v>144214</v>
      </c>
      <c r="D27" s="46">
        <f>'B. Total Expenditures'!$AE$5</f>
        <v>1288438</v>
      </c>
      <c r="E27" s="55">
        <f t="shared" si="0"/>
        <v>7.1047708005620236E-3</v>
      </c>
      <c r="F27"/>
    </row>
    <row r="28" spans="1:6" ht="30.75" x14ac:dyDescent="0.25">
      <c r="A28" s="105" t="s">
        <v>129</v>
      </c>
      <c r="B28" s="46">
        <f>'C.1 Federal Expenditures'!$AF$5</f>
        <v>968027</v>
      </c>
      <c r="C28" s="46">
        <f>'C.2 State Expenditures'!$AF$5</f>
        <v>0</v>
      </c>
      <c r="D28" s="46">
        <f>'B. Total Expenditures'!$AF$5</f>
        <v>968027</v>
      </c>
      <c r="E28" s="55">
        <f t="shared" si="0"/>
        <v>5.3379440561017715E-3</v>
      </c>
    </row>
    <row r="29" spans="1:6" ht="30.75" x14ac:dyDescent="0.25">
      <c r="A29" s="105" t="s">
        <v>92</v>
      </c>
      <c r="B29" s="46">
        <f>'C.1 Federal Expenditures'!$AG$5</f>
        <v>2293450</v>
      </c>
      <c r="C29" s="46">
        <f>'C.2 State Expenditures'!$AG$5</f>
        <v>14290</v>
      </c>
      <c r="D29" s="46">
        <f>'B. Total Expenditures'!$AG$5</f>
        <v>2307740</v>
      </c>
      <c r="E29" s="55">
        <f t="shared" si="0"/>
        <v>1.2725458087458615E-2</v>
      </c>
    </row>
    <row r="30" spans="1:6" ht="15.75" x14ac:dyDescent="0.25">
      <c r="A30" s="105" t="s">
        <v>130</v>
      </c>
      <c r="B30" s="46">
        <f>'C.1 Federal Expenditures'!$AH$5</f>
        <v>98584</v>
      </c>
      <c r="C30" s="46">
        <f>'C.2 State Expenditures'!$AH$5</f>
        <v>23118559</v>
      </c>
      <c r="D30" s="46">
        <f>'B. Total Expenditures'!$AH$5</f>
        <v>23217143</v>
      </c>
      <c r="E30" s="55">
        <f t="shared" si="0"/>
        <v>0.12802515888143084</v>
      </c>
    </row>
    <row r="31" spans="1:6" ht="29.25" x14ac:dyDescent="0.25">
      <c r="A31" s="106" t="s">
        <v>373</v>
      </c>
      <c r="B31" s="46">
        <f>'C.1 Federal Expenditures'!$AI$5</f>
        <v>98584</v>
      </c>
      <c r="C31" s="46">
        <f>'C.2 State Expenditures'!$AI$5</f>
        <v>0</v>
      </c>
      <c r="D31" s="46">
        <f>'B. Total Expenditures'!$AI$5</f>
        <v>98584</v>
      </c>
      <c r="E31" s="55">
        <f t="shared" si="0"/>
        <v>5.4361694129062207E-4</v>
      </c>
    </row>
    <row r="32" spans="1:6" x14ac:dyDescent="0.25">
      <c r="A32" s="106" t="s">
        <v>131</v>
      </c>
      <c r="B32" s="46">
        <f>'C.1 Federal Expenditures'!$AJ$5</f>
        <v>0</v>
      </c>
      <c r="C32" s="46">
        <f>'C.2 State Expenditures'!$AJ$5</f>
        <v>0</v>
      </c>
      <c r="D32" s="46">
        <f>'B. Total Expenditures'!$AJ$5</f>
        <v>0</v>
      </c>
      <c r="E32" s="55">
        <f t="shared" si="0"/>
        <v>0</v>
      </c>
    </row>
    <row r="33" spans="1:5" x14ac:dyDescent="0.25">
      <c r="A33" s="106" t="s">
        <v>132</v>
      </c>
      <c r="B33" s="46">
        <f>'C.1 Federal Expenditures'!$AK$5</f>
        <v>0</v>
      </c>
      <c r="C33" s="46">
        <f>'C.2 State Expenditures'!$AK$5</f>
        <v>23118559</v>
      </c>
      <c r="D33" s="46">
        <f>'B. Total Expenditures'!$AK$5</f>
        <v>23118559</v>
      </c>
      <c r="E33" s="55">
        <f t="shared" si="0"/>
        <v>0.12748154194014022</v>
      </c>
    </row>
    <row r="34" spans="1:5" ht="15.75" x14ac:dyDescent="0.25">
      <c r="A34" s="105" t="s">
        <v>133</v>
      </c>
      <c r="B34" s="46">
        <f>'C.1 Federal Expenditures'!$AL$5</f>
        <v>899890</v>
      </c>
      <c r="C34" s="46">
        <f>'C.2 State Expenditures'!$AL$5</f>
        <v>80661</v>
      </c>
      <c r="D34" s="46">
        <f>'B. Total Expenditures'!$AL$5</f>
        <v>980551</v>
      </c>
      <c r="E34" s="55">
        <f t="shared" si="0"/>
        <v>5.4070045382563171E-3</v>
      </c>
    </row>
    <row r="35" spans="1:5" ht="15.75" x14ac:dyDescent="0.25">
      <c r="A35" s="105" t="s">
        <v>93</v>
      </c>
      <c r="B35" s="46">
        <f>'C.1 Federal Expenditures'!$AM$5</f>
        <v>12514663</v>
      </c>
      <c r="C35" s="46">
        <f>'C.2 State Expenditures'!$AM$5</f>
        <v>11761430</v>
      </c>
      <c r="D35" s="46">
        <f>'B. Total Expenditures'!$AM$5</f>
        <v>24276093</v>
      </c>
      <c r="E35" s="55">
        <f t="shared" si="0"/>
        <v>0.13386447520030312</v>
      </c>
    </row>
    <row r="36" spans="1:5" x14ac:dyDescent="0.25">
      <c r="A36" s="106" t="s">
        <v>134</v>
      </c>
      <c r="B36" s="46">
        <f>'C.1 Federal Expenditures'!$AN$5</f>
        <v>4016606</v>
      </c>
      <c r="C36" s="46">
        <f>'C.2 State Expenditures'!$AN$5</f>
        <v>5759532</v>
      </c>
      <c r="D36" s="46">
        <f>'B. Total Expenditures'!$AN$5</f>
        <v>9776138</v>
      </c>
      <c r="E36" s="55">
        <f t="shared" si="0"/>
        <v>5.3908080796021864E-2</v>
      </c>
    </row>
    <row r="37" spans="1:5" x14ac:dyDescent="0.25">
      <c r="A37" s="106" t="s">
        <v>135</v>
      </c>
      <c r="B37" s="46">
        <f>'C.1 Federal Expenditures'!$AO$5</f>
        <v>8019858</v>
      </c>
      <c r="C37" s="46">
        <f>'C.2 State Expenditures'!$AO$5</f>
        <v>5540226</v>
      </c>
      <c r="D37" s="46">
        <f>'B. Total Expenditures'!$AO$5</f>
        <v>13560084</v>
      </c>
      <c r="E37" s="55">
        <f t="shared" si="0"/>
        <v>7.4773709605249372E-2</v>
      </c>
    </row>
    <row r="38" spans="1:5" x14ac:dyDescent="0.25">
      <c r="A38" s="106" t="s">
        <v>136</v>
      </c>
      <c r="B38" s="46">
        <f>'C.1 Federal Expenditures'!$AP$5</f>
        <v>478199</v>
      </c>
      <c r="C38" s="46">
        <f>'C.2 State Expenditures'!$AP$5</f>
        <v>461672</v>
      </c>
      <c r="D38" s="46">
        <f>'B. Total Expenditures'!$AP$5</f>
        <v>939871</v>
      </c>
      <c r="E38" s="55">
        <f t="shared" si="0"/>
        <v>5.1826847990318736E-3</v>
      </c>
    </row>
    <row r="39" spans="1:5" ht="15.75" x14ac:dyDescent="0.25">
      <c r="A39" s="105" t="s">
        <v>87</v>
      </c>
      <c r="B39" s="46">
        <f>'C.1 Federal Expenditures'!$AQ$5</f>
        <v>0</v>
      </c>
      <c r="C39" s="46">
        <f>'C.2 State Expenditures'!$AQ$5</f>
        <v>0</v>
      </c>
      <c r="D39" s="46">
        <f>'B. Total Expenditures'!$AQ$5</f>
        <v>0</v>
      </c>
      <c r="E39" s="55">
        <f t="shared" si="0"/>
        <v>0</v>
      </c>
    </row>
    <row r="40" spans="1:5" ht="15.75" x14ac:dyDescent="0.25">
      <c r="A40" s="93" t="s">
        <v>139</v>
      </c>
      <c r="B40" s="120">
        <f>'C.1 Federal Expenditures'!$AR$5</f>
        <v>55631966</v>
      </c>
      <c r="C40" s="120">
        <f>'C.2 State Expenditures'!$AR$5</f>
        <v>97721758</v>
      </c>
      <c r="D40" s="120">
        <f>'B. Total Expenditures'!$AR$5</f>
        <v>153353724</v>
      </c>
      <c r="E40" s="95">
        <f t="shared" si="0"/>
        <v>0.84563095813120037</v>
      </c>
    </row>
    <row r="41" spans="1:5" ht="15.75" x14ac:dyDescent="0.25">
      <c r="A41" s="105" t="s">
        <v>88</v>
      </c>
      <c r="B41" s="46">
        <f>'C.1 Federal Expenditures'!$C$5</f>
        <v>18663041</v>
      </c>
      <c r="C41" s="119"/>
      <c r="D41" s="46">
        <f>'B. Total Expenditures'!$C$5</f>
        <v>18663041</v>
      </c>
      <c r="E41" s="55">
        <f t="shared" si="0"/>
        <v>0.10291269641728346</v>
      </c>
    </row>
    <row r="42" spans="1:5" ht="15.75" x14ac:dyDescent="0.25">
      <c r="A42" s="105" t="s">
        <v>247</v>
      </c>
      <c r="B42" s="46">
        <f>'C.1 Federal Expenditures'!$D$5</f>
        <v>9331520</v>
      </c>
      <c r="C42" s="119"/>
      <c r="D42" s="46">
        <f>'B. Total Expenditures'!$D$5</f>
        <v>9331520</v>
      </c>
      <c r="E42" s="55">
        <f t="shared" si="0"/>
        <v>5.1456345451516124E-2</v>
      </c>
    </row>
    <row r="43" spans="1:5" ht="15.75" x14ac:dyDescent="0.25">
      <c r="A43" s="107" t="s">
        <v>111</v>
      </c>
      <c r="B43" s="120">
        <f>B41+B42</f>
        <v>27994561</v>
      </c>
      <c r="C43" s="123"/>
      <c r="D43" s="120">
        <f>D41+D42</f>
        <v>27994561</v>
      </c>
      <c r="E43" s="95">
        <f t="shared" si="0"/>
        <v>0.1543690418687996</v>
      </c>
    </row>
    <row r="44" spans="1:5" ht="15.75" x14ac:dyDescent="0.25">
      <c r="A44" s="93" t="s">
        <v>60</v>
      </c>
      <c r="B44" s="94">
        <f>SUM(B41,B42, B3,B6,B10,B14,B18,B19,B22,B23,B24,B25,B26,B27,B28,B29,B30,B34,B35, B39)</f>
        <v>83626527</v>
      </c>
      <c r="C44" s="94">
        <f>SUM(C41,C42,C3,C6,C10,C14,C18,C19,C22,C23,C24,C25,C26,C27,C28,C29,C30,C34,C35, C39)</f>
        <v>97721758</v>
      </c>
      <c r="D44" s="94">
        <f>B44+C44</f>
        <v>181348285</v>
      </c>
      <c r="E44" s="95">
        <f t="shared" si="0"/>
        <v>1</v>
      </c>
    </row>
    <row r="45" spans="1:5" ht="15.75" x14ac:dyDescent="0.25">
      <c r="A45" s="105" t="s">
        <v>137</v>
      </c>
      <c r="B45" s="46">
        <f>'C.1 Federal Expenditures'!$AS$5</f>
        <v>11250000</v>
      </c>
      <c r="C45" s="119"/>
      <c r="D45" s="46">
        <f>'B. Total Expenditures'!$AS$5</f>
        <v>11250000</v>
      </c>
      <c r="E45" s="122"/>
    </row>
    <row r="46" spans="1:5" ht="15.75" x14ac:dyDescent="0.25">
      <c r="A46" s="105" t="s">
        <v>138</v>
      </c>
      <c r="B46" s="46">
        <f>'C.1 Federal Expenditures'!$AT$5</f>
        <v>60686753</v>
      </c>
      <c r="C46" s="119"/>
      <c r="D46" s="46">
        <f>'B. Total Expenditures'!$AT$5</f>
        <v>60686753</v>
      </c>
      <c r="E46" s="122"/>
    </row>
    <row r="47" spans="1:5" ht="15.75" x14ac:dyDescent="0.25">
      <c r="A47" s="109"/>
    </row>
    <row r="48" spans="1:5" ht="15.75" x14ac:dyDescent="0.25">
      <c r="A48" s="108"/>
    </row>
    <row r="49" spans="1:1" ht="15.75" x14ac:dyDescent="0.25">
      <c r="A49" s="108"/>
    </row>
    <row r="50" spans="1:1" ht="15.75" x14ac:dyDescent="0.25">
      <c r="A50" s="110"/>
    </row>
    <row r="51" spans="1:1" ht="15.75" x14ac:dyDescent="0.25">
      <c r="A51" s="108"/>
    </row>
    <row r="52" spans="1:1" ht="15.75" x14ac:dyDescent="0.25">
      <c r="A52" s="108"/>
    </row>
    <row r="53" spans="1:1" ht="15.75" x14ac:dyDescent="0.25">
      <c r="A53" s="109"/>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341</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Expenditures'!$G$6</f>
        <v>10825868</v>
      </c>
      <c r="C3" s="46">
        <f>'C.2 State Expenditures'!$G$6</f>
        <v>28590312</v>
      </c>
      <c r="D3" s="46">
        <f>'B. Total Expenditures'!$G$6</f>
        <v>39416180</v>
      </c>
      <c r="E3" s="55">
        <f t="shared" ref="E3:E44" si="0">D3/($D$44)</f>
        <v>0.45520215059167696</v>
      </c>
    </row>
    <row r="4" spans="1:5" ht="45" customHeight="1" x14ac:dyDescent="0.25">
      <c r="A4" s="106" t="s">
        <v>113</v>
      </c>
      <c r="B4" s="46">
        <f>'C.1 Federal Expenditures'!$H$6</f>
        <v>10825868</v>
      </c>
      <c r="C4" s="46">
        <f>'C.2 State Expenditures'!$H$6</f>
        <v>28590312</v>
      </c>
      <c r="D4" s="46">
        <f>'B. Total Expenditures'!$H$6</f>
        <v>39416180</v>
      </c>
      <c r="E4" s="55">
        <f t="shared" si="0"/>
        <v>0.45520215059167696</v>
      </c>
    </row>
    <row r="5" spans="1:5" ht="43.5" x14ac:dyDescent="0.25">
      <c r="A5" s="106" t="s">
        <v>112</v>
      </c>
      <c r="B5" s="46">
        <f>'C.1 Federal Expenditures'!$I$6</f>
        <v>0</v>
      </c>
      <c r="C5" s="46">
        <f>'C.2 State Expenditures'!$I$6</f>
        <v>0</v>
      </c>
      <c r="D5" s="46">
        <f>'B. Total Expenditures'!$I$6</f>
        <v>0</v>
      </c>
      <c r="E5" s="55">
        <f t="shared" si="0"/>
        <v>0</v>
      </c>
    </row>
    <row r="6" spans="1:5" ht="30.75" x14ac:dyDescent="0.25">
      <c r="A6" s="105" t="s">
        <v>85</v>
      </c>
      <c r="B6" s="46">
        <f>'C.1 Federal Expenditures'!$J$6</f>
        <v>0</v>
      </c>
      <c r="C6" s="119"/>
      <c r="D6" s="46">
        <f>'B. Total Expenditures'!$J$6</f>
        <v>0</v>
      </c>
      <c r="E6" s="55">
        <f t="shared" si="0"/>
        <v>0</v>
      </c>
    </row>
    <row r="7" spans="1:5" x14ac:dyDescent="0.25">
      <c r="A7" s="106" t="s">
        <v>114</v>
      </c>
      <c r="B7" s="46">
        <f>'C.1 Federal Expenditures'!$K$6</f>
        <v>0</v>
      </c>
      <c r="C7" s="119"/>
      <c r="D7" s="46">
        <f>'B. Total Expenditures'!$K$6</f>
        <v>0</v>
      </c>
      <c r="E7" s="55">
        <f t="shared" si="0"/>
        <v>0</v>
      </c>
    </row>
    <row r="8" spans="1:5" x14ac:dyDescent="0.25">
      <c r="A8" s="106" t="s">
        <v>115</v>
      </c>
      <c r="B8" s="46">
        <f>'C.1 Federal Expenditures'!$L$6</f>
        <v>0</v>
      </c>
      <c r="C8" s="119"/>
      <c r="D8" s="46">
        <f>'B. Total Expenditures'!$L$6</f>
        <v>0</v>
      </c>
      <c r="E8" s="55">
        <f t="shared" si="0"/>
        <v>0</v>
      </c>
    </row>
    <row r="9" spans="1:5" ht="29.25" x14ac:dyDescent="0.25">
      <c r="A9" s="106" t="s">
        <v>116</v>
      </c>
      <c r="B9" s="46">
        <f>'C.1 Federal Expenditures'!$M$6</f>
        <v>0</v>
      </c>
      <c r="C9" s="119"/>
      <c r="D9" s="46">
        <f>'B. Total Expenditures'!$M$6</f>
        <v>0</v>
      </c>
      <c r="E9" s="55">
        <f t="shared" si="0"/>
        <v>0</v>
      </c>
    </row>
    <row r="10" spans="1:5" ht="30.75" x14ac:dyDescent="0.25">
      <c r="A10" s="105" t="s">
        <v>84</v>
      </c>
      <c r="B10" s="46">
        <f>'C.1 Federal Expenditures'!$N$6</f>
        <v>0</v>
      </c>
      <c r="C10" s="119"/>
      <c r="D10" s="46">
        <f>'B. Total Expenditures'!$N$6</f>
        <v>0</v>
      </c>
      <c r="E10" s="55">
        <f t="shared" si="0"/>
        <v>0</v>
      </c>
    </row>
    <row r="11" spans="1:5" x14ac:dyDescent="0.25">
      <c r="A11" s="106" t="s">
        <v>117</v>
      </c>
      <c r="B11" s="46">
        <f>'C.1 Federal Expenditures'!$O$6</f>
        <v>0</v>
      </c>
      <c r="C11" s="119"/>
      <c r="D11" s="46">
        <f>'B. Total Expenditures'!$O$6</f>
        <v>0</v>
      </c>
      <c r="E11" s="55">
        <f t="shared" si="0"/>
        <v>0</v>
      </c>
    </row>
    <row r="12" spans="1:5" x14ac:dyDescent="0.25">
      <c r="A12" s="106" t="s">
        <v>118</v>
      </c>
      <c r="B12" s="46">
        <f>'C.1 Federal Expenditures'!$P$6</f>
        <v>0</v>
      </c>
      <c r="C12" s="119"/>
      <c r="D12" s="46">
        <f>'B. Total Expenditures'!$P$6</f>
        <v>0</v>
      </c>
      <c r="E12" s="55">
        <f t="shared" si="0"/>
        <v>0</v>
      </c>
    </row>
    <row r="13" spans="1:5" ht="29.25" x14ac:dyDescent="0.25">
      <c r="A13" s="106" t="s">
        <v>119</v>
      </c>
      <c r="B13" s="46">
        <f>'C.1 Federal Expenditures'!$Q$6</f>
        <v>0</v>
      </c>
      <c r="C13" s="119"/>
      <c r="D13" s="46">
        <f>'B. Total Expenditures'!$Q$6</f>
        <v>0</v>
      </c>
      <c r="E13" s="55">
        <f t="shared" si="0"/>
        <v>0</v>
      </c>
    </row>
    <row r="14" spans="1:5" ht="15.75" customHeight="1" x14ac:dyDescent="0.25">
      <c r="A14" s="105" t="s">
        <v>120</v>
      </c>
      <c r="B14" s="46">
        <f>'C.1 Federal Expenditures'!$R$6</f>
        <v>6956595</v>
      </c>
      <c r="C14" s="46">
        <f>'C.2 State Expenditures'!$R$6</f>
        <v>0</v>
      </c>
      <c r="D14" s="46">
        <f>'B. Total Expenditures'!$R$6</f>
        <v>6956595</v>
      </c>
      <c r="E14" s="55">
        <f t="shared" si="0"/>
        <v>8.0339013186851355E-2</v>
      </c>
    </row>
    <row r="15" spans="1:5" x14ac:dyDescent="0.25">
      <c r="A15" s="106" t="s">
        <v>121</v>
      </c>
      <c r="B15" s="46">
        <f>'C.1 Federal Expenditures'!$S$6</f>
        <v>7180</v>
      </c>
      <c r="C15" s="46">
        <f>'C.2 State Expenditures'!$S$6</f>
        <v>0</v>
      </c>
      <c r="D15" s="46">
        <f>'B. Total Expenditures'!$S$6</f>
        <v>7180</v>
      </c>
      <c r="E15" s="55">
        <f t="shared" si="0"/>
        <v>8.2919030744436439E-5</v>
      </c>
    </row>
    <row r="16" spans="1:5" x14ac:dyDescent="0.25">
      <c r="A16" s="106" t="s">
        <v>122</v>
      </c>
      <c r="B16" s="46">
        <f>'C.1 Federal Expenditures'!$T$6</f>
        <v>32723</v>
      </c>
      <c r="C16" s="46">
        <f>'C.2 State Expenditures'!$T$6</f>
        <v>0</v>
      </c>
      <c r="D16" s="46">
        <f>'B. Total Expenditures'!$T$6</f>
        <v>32723</v>
      </c>
      <c r="E16" s="55">
        <f t="shared" si="0"/>
        <v>3.7790521490949769E-4</v>
      </c>
    </row>
    <row r="17" spans="1:5" x14ac:dyDescent="0.25">
      <c r="A17" s="106" t="s">
        <v>123</v>
      </c>
      <c r="B17" s="46">
        <f>'C.1 Federal Expenditures'!$U$6</f>
        <v>6916692</v>
      </c>
      <c r="C17" s="46">
        <f>'C.2 State Expenditures'!$U$6</f>
        <v>0</v>
      </c>
      <c r="D17" s="46">
        <f>'B. Total Expenditures'!$U$6</f>
        <v>6916692</v>
      </c>
      <c r="E17" s="55">
        <f t="shared" si="0"/>
        <v>7.9878188941197428E-2</v>
      </c>
    </row>
    <row r="18" spans="1:5" ht="15.75" x14ac:dyDescent="0.25">
      <c r="A18" s="105" t="s">
        <v>124</v>
      </c>
      <c r="B18" s="46">
        <f>'C.1 Federal Expenditures'!$V$6</f>
        <v>578171</v>
      </c>
      <c r="C18" s="46">
        <f>'C.2 State Expenditures'!$V$6</f>
        <v>127671</v>
      </c>
      <c r="D18" s="46">
        <f>'B. Total Expenditures'!$V$6</f>
        <v>705842</v>
      </c>
      <c r="E18" s="55">
        <f t="shared" si="0"/>
        <v>8.151495055531267E-3</v>
      </c>
    </row>
    <row r="19" spans="1:5" ht="15.75" x14ac:dyDescent="0.25">
      <c r="A19" s="105" t="s">
        <v>89</v>
      </c>
      <c r="B19" s="46">
        <f>'C.1 Federal Expenditures'!$W$6</f>
        <v>7303852</v>
      </c>
      <c r="C19" s="46">
        <f>'C.2 State Expenditures'!$W$6</f>
        <v>7870017</v>
      </c>
      <c r="D19" s="46">
        <f>'B. Total Expenditures'!$W$6</f>
        <v>15173869</v>
      </c>
      <c r="E19" s="55">
        <f t="shared" si="0"/>
        <v>0.17523711840153913</v>
      </c>
    </row>
    <row r="20" spans="1:5" ht="29.25" x14ac:dyDescent="0.25">
      <c r="A20" s="106" t="s">
        <v>126</v>
      </c>
      <c r="B20" s="46">
        <f>'C.1 Federal Expenditures'!$X$6</f>
        <v>7303852</v>
      </c>
      <c r="C20" s="46">
        <f>'C.2 State Expenditures'!$X$6</f>
        <v>7870017</v>
      </c>
      <c r="D20" s="46">
        <f>'B. Total Expenditures'!$X$6</f>
        <v>15173869</v>
      </c>
      <c r="E20" s="55">
        <f t="shared" si="0"/>
        <v>0.17523711840153913</v>
      </c>
    </row>
    <row r="21" spans="1:5" x14ac:dyDescent="0.25">
      <c r="A21" s="106" t="s">
        <v>125</v>
      </c>
      <c r="B21" s="46">
        <f>'C.1 Federal Expenditures'!$Y$6</f>
        <v>0</v>
      </c>
      <c r="C21" s="46">
        <f>'C.2 State Expenditures'!$Y$6</f>
        <v>0</v>
      </c>
      <c r="D21" s="46">
        <f>'B. Total Expenditures'!$Y$6</f>
        <v>0</v>
      </c>
      <c r="E21" s="55">
        <f t="shared" si="0"/>
        <v>0</v>
      </c>
    </row>
    <row r="22" spans="1:5" ht="30.75" x14ac:dyDescent="0.25">
      <c r="A22" s="105" t="s">
        <v>90</v>
      </c>
      <c r="B22" s="46">
        <f>'C.1 Federal Expenditures'!$Z$6</f>
        <v>0</v>
      </c>
      <c r="C22" s="46">
        <f>'C.2 State Expenditures'!$Z$6</f>
        <v>0</v>
      </c>
      <c r="D22" s="46">
        <f>'B. Total Expenditures'!$Z$6</f>
        <v>0</v>
      </c>
      <c r="E22" s="55">
        <f t="shared" si="0"/>
        <v>0</v>
      </c>
    </row>
    <row r="23" spans="1:5" ht="15.75" customHeight="1" x14ac:dyDescent="0.25">
      <c r="A23" s="105" t="s">
        <v>86</v>
      </c>
      <c r="B23" s="46">
        <f>'C.1 Federal Expenditures'!$AA$6</f>
        <v>0</v>
      </c>
      <c r="C23" s="46">
        <f>'C.2 State Expenditures'!$AA$6</f>
        <v>0</v>
      </c>
      <c r="D23" s="46">
        <f>'B. Total Expenditures'!$AA$6</f>
        <v>0</v>
      </c>
      <c r="E23" s="55">
        <f t="shared" si="0"/>
        <v>0</v>
      </c>
    </row>
    <row r="24" spans="1:5" ht="15.75" customHeight="1" x14ac:dyDescent="0.25">
      <c r="A24" s="105" t="s">
        <v>91</v>
      </c>
      <c r="B24" s="46">
        <f>'C.1 Federal Expenditures'!$AB$6</f>
        <v>0</v>
      </c>
      <c r="C24" s="46">
        <f>'C.2 State Expenditures'!$AB$6</f>
        <v>0</v>
      </c>
      <c r="D24" s="46">
        <f>'B. Total Expenditures'!$AB$6</f>
        <v>0</v>
      </c>
      <c r="E24" s="55">
        <f t="shared" si="0"/>
        <v>0</v>
      </c>
    </row>
    <row r="25" spans="1:5" ht="15.75" x14ac:dyDescent="0.25">
      <c r="A25" s="105" t="s">
        <v>62</v>
      </c>
      <c r="B25" s="46">
        <f>'C.1 Federal Expenditures'!$AC$6</f>
        <v>0</v>
      </c>
      <c r="C25" s="46">
        <f>'C.2 State Expenditures'!$AC$6</f>
        <v>0</v>
      </c>
      <c r="D25" s="46">
        <f>'B. Total Expenditures'!$AC$6</f>
        <v>0</v>
      </c>
      <c r="E25" s="55">
        <f t="shared" si="0"/>
        <v>0</v>
      </c>
    </row>
    <row r="26" spans="1:5" ht="15.75" x14ac:dyDescent="0.25">
      <c r="A26" s="105" t="s">
        <v>127</v>
      </c>
      <c r="B26" s="46">
        <f>'C.1 Federal Expenditures'!$AD$6</f>
        <v>0</v>
      </c>
      <c r="C26" s="46">
        <f>'C.2 State Expenditures'!$AD$6</f>
        <v>0</v>
      </c>
      <c r="D26" s="46">
        <f>'B. Total Expenditures'!$AD$6</f>
        <v>0</v>
      </c>
      <c r="E26" s="55">
        <f t="shared" si="0"/>
        <v>0</v>
      </c>
    </row>
    <row r="27" spans="1:5" s="11" customFormat="1" ht="15.75" x14ac:dyDescent="0.25">
      <c r="A27" s="105" t="s">
        <v>128</v>
      </c>
      <c r="B27" s="46">
        <f>'C.1 Federal Expenditures'!$AE$6</f>
        <v>0</v>
      </c>
      <c r="C27" s="46">
        <f>'C.2 State Expenditures'!$AE$6</f>
        <v>0</v>
      </c>
      <c r="D27" s="46">
        <f>'B. Total Expenditures'!$AE$6</f>
        <v>0</v>
      </c>
      <c r="E27" s="55">
        <f t="shared" si="0"/>
        <v>0</v>
      </c>
    </row>
    <row r="28" spans="1:5" ht="30.75" x14ac:dyDescent="0.25">
      <c r="A28" s="105" t="s">
        <v>129</v>
      </c>
      <c r="B28" s="46">
        <f>'C.1 Federal Expenditures'!$AF$6</f>
        <v>230939</v>
      </c>
      <c r="C28" s="46">
        <f>'C.2 State Expenditures'!$AF$6</f>
        <v>35858</v>
      </c>
      <c r="D28" s="46">
        <f>'B. Total Expenditures'!$AF$6</f>
        <v>266797</v>
      </c>
      <c r="E28" s="55">
        <f t="shared" si="0"/>
        <v>3.081134908847271E-3</v>
      </c>
    </row>
    <row r="29" spans="1:5" ht="30.75" x14ac:dyDescent="0.25">
      <c r="A29" s="105" t="s">
        <v>92</v>
      </c>
      <c r="B29" s="46">
        <f>'C.1 Federal Expenditures'!$AG$6</f>
        <v>0</v>
      </c>
      <c r="C29" s="46">
        <f>'C.2 State Expenditures'!$AG$6</f>
        <v>0</v>
      </c>
      <c r="D29" s="46">
        <f>'B. Total Expenditures'!$AG$6</f>
        <v>0</v>
      </c>
      <c r="E29" s="55">
        <f t="shared" si="0"/>
        <v>0</v>
      </c>
    </row>
    <row r="30" spans="1:5" ht="15.75" x14ac:dyDescent="0.25">
      <c r="A30" s="105" t="s">
        <v>130</v>
      </c>
      <c r="B30" s="46">
        <f>'C.1 Federal Expenditures'!$AH$6</f>
        <v>0</v>
      </c>
      <c r="C30" s="46">
        <f>'C.2 State Expenditures'!$AH$6</f>
        <v>0</v>
      </c>
      <c r="D30" s="46">
        <f>'B. Total Expenditures'!$AH$6</f>
        <v>0</v>
      </c>
      <c r="E30" s="55">
        <f t="shared" si="0"/>
        <v>0</v>
      </c>
    </row>
    <row r="31" spans="1:5" ht="29.25" x14ac:dyDescent="0.25">
      <c r="A31" s="106" t="s">
        <v>373</v>
      </c>
      <c r="B31" s="46">
        <f>'C.1 Federal Expenditures'!$AI$6</f>
        <v>0</v>
      </c>
      <c r="C31" s="46">
        <f>'C.2 State Expenditures'!$AI$6</f>
        <v>0</v>
      </c>
      <c r="D31" s="46">
        <f>'B. Total Expenditures'!$AI$6</f>
        <v>0</v>
      </c>
      <c r="E31" s="55">
        <f t="shared" si="0"/>
        <v>0</v>
      </c>
    </row>
    <row r="32" spans="1:5" x14ac:dyDescent="0.25">
      <c r="A32" s="106" t="s">
        <v>131</v>
      </c>
      <c r="B32" s="46">
        <f>'C.1 Federal Expenditures'!$AJ$6</f>
        <v>0</v>
      </c>
      <c r="C32" s="46">
        <f>'C.2 State Expenditures'!$AJ$6</f>
        <v>0</v>
      </c>
      <c r="D32" s="46">
        <f>'B. Total Expenditures'!$AJ$6</f>
        <v>0</v>
      </c>
      <c r="E32" s="55">
        <f t="shared" si="0"/>
        <v>0</v>
      </c>
    </row>
    <row r="33" spans="1:5" x14ac:dyDescent="0.25">
      <c r="A33" s="106" t="s">
        <v>132</v>
      </c>
      <c r="B33" s="46">
        <f>'C.1 Federal Expenditures'!$AK$6</f>
        <v>0</v>
      </c>
      <c r="C33" s="46">
        <f>'C.2 State Expenditures'!$AK$6</f>
        <v>0</v>
      </c>
      <c r="D33" s="46">
        <f>'B. Total Expenditures'!$AK$6</f>
        <v>0</v>
      </c>
      <c r="E33" s="55">
        <f t="shared" si="0"/>
        <v>0</v>
      </c>
    </row>
    <row r="34" spans="1:5" ht="15.75" x14ac:dyDescent="0.25">
      <c r="A34" s="105" t="s">
        <v>133</v>
      </c>
      <c r="B34" s="46">
        <f>'C.1 Federal Expenditures'!$AL$6</f>
        <v>0</v>
      </c>
      <c r="C34" s="46">
        <f>'C.2 State Expenditures'!$AL$6</f>
        <v>0</v>
      </c>
      <c r="D34" s="46">
        <f>'B. Total Expenditures'!$AL$6</f>
        <v>0</v>
      </c>
      <c r="E34" s="55">
        <f t="shared" si="0"/>
        <v>0</v>
      </c>
    </row>
    <row r="35" spans="1:5" ht="15.75" x14ac:dyDescent="0.25">
      <c r="A35" s="105" t="s">
        <v>93</v>
      </c>
      <c r="B35" s="46">
        <f>'C.1 Federal Expenditures'!$AM$6</f>
        <v>9203095</v>
      </c>
      <c r="C35" s="46">
        <f>'C.2 State Expenditures'!$AM$6</f>
        <v>1485905</v>
      </c>
      <c r="D35" s="46">
        <f>'B. Total Expenditures'!$AM$6</f>
        <v>10689000</v>
      </c>
      <c r="E35" s="55">
        <f t="shared" si="0"/>
        <v>0.12344310858318677</v>
      </c>
    </row>
    <row r="36" spans="1:5" x14ac:dyDescent="0.25">
      <c r="A36" s="106" t="s">
        <v>134</v>
      </c>
      <c r="B36" s="46">
        <f>'C.1 Federal Expenditures'!$AN$6</f>
        <v>8596598</v>
      </c>
      <c r="C36" s="46">
        <f>'C.2 State Expenditures'!$AN$6</f>
        <v>1416504</v>
      </c>
      <c r="D36" s="46">
        <f>'B. Total Expenditures'!$AN$6</f>
        <v>10013102</v>
      </c>
      <c r="E36" s="55">
        <f t="shared" si="0"/>
        <v>0.11563742515113899</v>
      </c>
    </row>
    <row r="37" spans="1:5" x14ac:dyDescent="0.25">
      <c r="A37" s="106" t="s">
        <v>135</v>
      </c>
      <c r="B37" s="46">
        <f>'C.1 Federal Expenditures'!$AO$6</f>
        <v>398294</v>
      </c>
      <c r="C37" s="46">
        <f>'C.2 State Expenditures'!$AO$6</f>
        <v>0</v>
      </c>
      <c r="D37" s="46">
        <f>'B. Total Expenditures'!$AO$6</f>
        <v>398294</v>
      </c>
      <c r="E37" s="55">
        <f t="shared" si="0"/>
        <v>4.5997426784574599E-3</v>
      </c>
    </row>
    <row r="38" spans="1:5" x14ac:dyDescent="0.25">
      <c r="A38" s="106" t="s">
        <v>136</v>
      </c>
      <c r="B38" s="46">
        <f>'C.1 Federal Expenditures'!$AP$6</f>
        <v>208203</v>
      </c>
      <c r="C38" s="46">
        <f>'C.2 State Expenditures'!$AP$6</f>
        <v>69401</v>
      </c>
      <c r="D38" s="46">
        <f>'B. Total Expenditures'!$AP$6</f>
        <v>277604</v>
      </c>
      <c r="E38" s="55">
        <f t="shared" si="0"/>
        <v>3.2059407535903247E-3</v>
      </c>
    </row>
    <row r="39" spans="1:5" ht="15.75" x14ac:dyDescent="0.25">
      <c r="A39" s="105" t="s">
        <v>87</v>
      </c>
      <c r="B39" s="46">
        <f>'C.1 Federal Expenditures'!$AQ$6</f>
        <v>0</v>
      </c>
      <c r="C39" s="46">
        <f>'C.2 State Expenditures'!$AQ$6</f>
        <v>0</v>
      </c>
      <c r="D39" s="46">
        <f>'B. Total Expenditures'!$AQ$6</f>
        <v>0</v>
      </c>
      <c r="E39" s="55">
        <f t="shared" si="0"/>
        <v>0</v>
      </c>
    </row>
    <row r="40" spans="1:5" ht="15.75" x14ac:dyDescent="0.25">
      <c r="A40" s="93" t="s">
        <v>139</v>
      </c>
      <c r="B40" s="120">
        <f>'C.1 Federal Expenditures'!$AR$6</f>
        <v>35098520</v>
      </c>
      <c r="C40" s="120">
        <f>'C.2 State Expenditures'!$AR$6</f>
        <v>38109763</v>
      </c>
      <c r="D40" s="120">
        <f>'B. Total Expenditures'!$AR$6</f>
        <v>73208283</v>
      </c>
      <c r="E40" s="95">
        <f t="shared" si="0"/>
        <v>0.84545402072763276</v>
      </c>
    </row>
    <row r="41" spans="1:5" ht="15.75" x14ac:dyDescent="0.25">
      <c r="A41" s="105" t="s">
        <v>88</v>
      </c>
      <c r="B41" s="46">
        <f>'C.1 Federal Expenditures'!$C$6</f>
        <v>8921475</v>
      </c>
      <c r="C41" s="119"/>
      <c r="D41" s="46">
        <f>'B. Total Expenditures'!$C$6</f>
        <v>8921475</v>
      </c>
      <c r="E41" s="55">
        <f t="shared" si="0"/>
        <v>0.10303064899870766</v>
      </c>
    </row>
    <row r="42" spans="1:5" ht="15.75" x14ac:dyDescent="0.25">
      <c r="A42" s="105" t="s">
        <v>247</v>
      </c>
      <c r="B42" s="46">
        <f>'C.1 Federal Expenditures'!$D$6</f>
        <v>4460738</v>
      </c>
      <c r="C42" s="119"/>
      <c r="D42" s="46">
        <f>'B. Total Expenditures'!$D$6</f>
        <v>4460738</v>
      </c>
      <c r="E42" s="55">
        <f t="shared" si="0"/>
        <v>5.1515330273659593E-2</v>
      </c>
    </row>
    <row r="43" spans="1:5" ht="15.75" x14ac:dyDescent="0.25">
      <c r="A43" s="107" t="s">
        <v>111</v>
      </c>
      <c r="B43" s="120">
        <f>B41+B42</f>
        <v>13382213</v>
      </c>
      <c r="C43" s="123"/>
      <c r="D43" s="120">
        <f>D41+D42</f>
        <v>13382213</v>
      </c>
      <c r="E43" s="95">
        <f t="shared" si="0"/>
        <v>0.15454597927236727</v>
      </c>
    </row>
    <row r="44" spans="1:5" ht="15.75" x14ac:dyDescent="0.25">
      <c r="A44" s="93" t="s">
        <v>60</v>
      </c>
      <c r="B44" s="94">
        <f>SUM(B41,B42, B3,B6,B10,B14,B18,B19,B22,B23,B24,B25,B26,B27,B28,B29,B30,B34,B35, B39)</f>
        <v>48480733</v>
      </c>
      <c r="C44" s="94">
        <f>SUM(C41,C42,C3,C6,C10,C14,C18,C19,C22,C23,C24,C25,C26,C27,C28,C29,C30,C34,C35, C39)</f>
        <v>38109763</v>
      </c>
      <c r="D44" s="94">
        <f>B44+C44</f>
        <v>86590496</v>
      </c>
      <c r="E44" s="95">
        <f t="shared" si="0"/>
        <v>1</v>
      </c>
    </row>
    <row r="45" spans="1:5" ht="15.75" x14ac:dyDescent="0.25">
      <c r="A45" s="105" t="s">
        <v>137</v>
      </c>
      <c r="B45" s="46">
        <f>'C.1 Federal Expenditures'!$AS$6</f>
        <v>0</v>
      </c>
      <c r="C45" s="119"/>
      <c r="D45" s="46">
        <f>'B. Total Expenditures'!$AS$6</f>
        <v>0</v>
      </c>
      <c r="E45" s="122"/>
    </row>
    <row r="46" spans="1:5" ht="15.75" x14ac:dyDescent="0.25">
      <c r="A46" s="105" t="s">
        <v>138</v>
      </c>
      <c r="B46" s="46">
        <f>'C.1 Federal Expenditures'!$AT$6</f>
        <v>53543866</v>
      </c>
      <c r="C46" s="119"/>
      <c r="D46" s="46">
        <f>'B. Total Expenditures'!$AT$6</f>
        <v>53543866</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284</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Expenditures'!$G$7</f>
        <v>44727521</v>
      </c>
      <c r="C3" s="46">
        <f>'C.2 State Expenditures'!$G$7</f>
        <v>0</v>
      </c>
      <c r="D3" s="46">
        <f>'B. Total Expenditures'!$G$7</f>
        <v>44727521</v>
      </c>
      <c r="E3" s="55">
        <f t="shared" ref="E3:E44" si="0">D3/($D$44)</f>
        <v>0.11673383296808425</v>
      </c>
    </row>
    <row r="4" spans="1:5" ht="45" customHeight="1" x14ac:dyDescent="0.25">
      <c r="A4" s="106" t="s">
        <v>113</v>
      </c>
      <c r="B4" s="46">
        <f>'C.1 Federal Expenditures'!$H$7</f>
        <v>20227039</v>
      </c>
      <c r="C4" s="46">
        <f>'C.2 State Expenditures'!$H$7</f>
        <v>0</v>
      </c>
      <c r="D4" s="46">
        <f>'B. Total Expenditures'!$H$7</f>
        <v>20227039</v>
      </c>
      <c r="E4" s="55">
        <f t="shared" si="0"/>
        <v>5.2790312077991668E-2</v>
      </c>
    </row>
    <row r="5" spans="1:5" ht="43.5" x14ac:dyDescent="0.25">
      <c r="A5" s="106" t="s">
        <v>112</v>
      </c>
      <c r="B5" s="46">
        <f>'C.1 Federal Expenditures'!$I$7</f>
        <v>24500482</v>
      </c>
      <c r="C5" s="46">
        <f>'C.2 State Expenditures'!$I$7</f>
        <v>0</v>
      </c>
      <c r="D5" s="46">
        <f>'B. Total Expenditures'!$I$7</f>
        <v>24500482</v>
      </c>
      <c r="E5" s="55">
        <f t="shared" si="0"/>
        <v>6.3943520890092587E-2</v>
      </c>
    </row>
    <row r="6" spans="1:5" ht="30.75" x14ac:dyDescent="0.25">
      <c r="A6" s="105" t="s">
        <v>85</v>
      </c>
      <c r="B6" s="46">
        <f>'C.1 Federal Expenditures'!$J$7</f>
        <v>5024840</v>
      </c>
      <c r="C6" s="119"/>
      <c r="D6" s="46">
        <f>'B. Total Expenditures'!$J$7</f>
        <v>5024840</v>
      </c>
      <c r="E6" s="55">
        <f t="shared" si="0"/>
        <v>1.3114271037989083E-2</v>
      </c>
    </row>
    <row r="7" spans="1:5" x14ac:dyDescent="0.25">
      <c r="A7" s="106" t="s">
        <v>114</v>
      </c>
      <c r="B7" s="46">
        <f>'C.1 Federal Expenditures'!$K$7</f>
        <v>5024840</v>
      </c>
      <c r="C7" s="119"/>
      <c r="D7" s="46">
        <f>'B. Total Expenditures'!$K$7</f>
        <v>5024840</v>
      </c>
      <c r="E7" s="55">
        <f t="shared" si="0"/>
        <v>1.3114271037989083E-2</v>
      </c>
    </row>
    <row r="8" spans="1:5" x14ac:dyDescent="0.25">
      <c r="A8" s="106" t="s">
        <v>115</v>
      </c>
      <c r="B8" s="46">
        <f>'C.1 Federal Expenditures'!$L$7</f>
        <v>0</v>
      </c>
      <c r="C8" s="119"/>
      <c r="D8" s="46">
        <f>'B. Total Expenditures'!$L$7</f>
        <v>0</v>
      </c>
      <c r="E8" s="55">
        <f t="shared" si="0"/>
        <v>0</v>
      </c>
    </row>
    <row r="9" spans="1:5" ht="29.25" x14ac:dyDescent="0.25">
      <c r="A9" s="106" t="s">
        <v>116</v>
      </c>
      <c r="B9" s="46">
        <f>'C.1 Federal Expenditures'!$M$7</f>
        <v>0</v>
      </c>
      <c r="C9" s="119"/>
      <c r="D9" s="46">
        <f>'B. Total Expenditures'!$M$7</f>
        <v>0</v>
      </c>
      <c r="E9" s="55">
        <f t="shared" si="0"/>
        <v>0</v>
      </c>
    </row>
    <row r="10" spans="1:5" ht="30.75" x14ac:dyDescent="0.25">
      <c r="A10" s="105" t="s">
        <v>84</v>
      </c>
      <c r="B10" s="46">
        <f>'C.1 Federal Expenditures'!$N$7</f>
        <v>39406910</v>
      </c>
      <c r="C10" s="119"/>
      <c r="D10" s="46">
        <f>'B. Total Expenditures'!$N$7</f>
        <v>39406910</v>
      </c>
      <c r="E10" s="55">
        <f t="shared" si="0"/>
        <v>0.10284763266285939</v>
      </c>
    </row>
    <row r="11" spans="1:5" x14ac:dyDescent="0.25">
      <c r="A11" s="106" t="s">
        <v>117</v>
      </c>
      <c r="B11" s="46">
        <f>'C.1 Federal Expenditures'!$O$7</f>
        <v>39406910</v>
      </c>
      <c r="C11" s="119"/>
      <c r="D11" s="46">
        <f>'B. Total Expenditures'!$O$7</f>
        <v>39406910</v>
      </c>
      <c r="E11" s="55">
        <f t="shared" si="0"/>
        <v>0.10284763266285939</v>
      </c>
    </row>
    <row r="12" spans="1:5" x14ac:dyDescent="0.25">
      <c r="A12" s="106" t="s">
        <v>118</v>
      </c>
      <c r="B12" s="46">
        <f>'C.1 Federal Expenditures'!$P$7</f>
        <v>0</v>
      </c>
      <c r="C12" s="119"/>
      <c r="D12" s="46">
        <f>'B. Total Expenditures'!$P$7</f>
        <v>0</v>
      </c>
      <c r="E12" s="55">
        <f t="shared" si="0"/>
        <v>0</v>
      </c>
    </row>
    <row r="13" spans="1:5" ht="29.25" x14ac:dyDescent="0.25">
      <c r="A13" s="106" t="s">
        <v>119</v>
      </c>
      <c r="B13" s="46">
        <f>'C.1 Federal Expenditures'!$Q$7</f>
        <v>0</v>
      </c>
      <c r="C13" s="119"/>
      <c r="D13" s="46">
        <f>'B. Total Expenditures'!$Q$7</f>
        <v>0</v>
      </c>
      <c r="E13" s="55">
        <f t="shared" si="0"/>
        <v>0</v>
      </c>
    </row>
    <row r="14" spans="1:5" ht="15.75" customHeight="1" x14ac:dyDescent="0.25">
      <c r="A14" s="105" t="s">
        <v>120</v>
      </c>
      <c r="B14" s="46">
        <f>'C.1 Federal Expenditures'!$R$7</f>
        <v>475817</v>
      </c>
      <c r="C14" s="46">
        <f>'C.2 State Expenditures'!$R$7</f>
        <v>1094855</v>
      </c>
      <c r="D14" s="46">
        <f>'B. Total Expenditures'!$R$7</f>
        <v>1570672</v>
      </c>
      <c r="E14" s="55">
        <f t="shared" si="0"/>
        <v>4.0992784486233169E-3</v>
      </c>
    </row>
    <row r="15" spans="1:5" x14ac:dyDescent="0.25">
      <c r="A15" s="106" t="s">
        <v>121</v>
      </c>
      <c r="B15" s="46">
        <f>'C.1 Federal Expenditures'!$S$7</f>
        <v>29476</v>
      </c>
      <c r="C15" s="46">
        <f>'C.2 State Expenditures'!$S$7</f>
        <v>1094855</v>
      </c>
      <c r="D15" s="46">
        <f>'B. Total Expenditures'!$S$7</f>
        <v>1124331</v>
      </c>
      <c r="E15" s="55">
        <f t="shared" si="0"/>
        <v>2.9343783026749715E-3</v>
      </c>
    </row>
    <row r="16" spans="1:5" x14ac:dyDescent="0.25">
      <c r="A16" s="106" t="s">
        <v>122</v>
      </c>
      <c r="B16" s="46">
        <f>'C.1 Federal Expenditures'!$T$7</f>
        <v>200007</v>
      </c>
      <c r="C16" s="46">
        <f>'C.2 State Expenditures'!$T$7</f>
        <v>0</v>
      </c>
      <c r="D16" s="46">
        <f>'B. Total Expenditures'!$T$7</f>
        <v>200007</v>
      </c>
      <c r="E16" s="55">
        <f t="shared" si="0"/>
        <v>5.2199592573994047E-4</v>
      </c>
    </row>
    <row r="17" spans="1:5" x14ac:dyDescent="0.25">
      <c r="A17" s="106" t="s">
        <v>123</v>
      </c>
      <c r="B17" s="46">
        <f>'C.1 Federal Expenditures'!$U$7</f>
        <v>246334</v>
      </c>
      <c r="C17" s="46">
        <f>'C.2 State Expenditures'!$U$7</f>
        <v>0</v>
      </c>
      <c r="D17" s="46">
        <f>'B. Total Expenditures'!$U$7</f>
        <v>246334</v>
      </c>
      <c r="E17" s="55">
        <f t="shared" si="0"/>
        <v>6.4290422020840514E-4</v>
      </c>
    </row>
    <row r="18" spans="1:5" ht="15.75" x14ac:dyDescent="0.25">
      <c r="A18" s="105" t="s">
        <v>124</v>
      </c>
      <c r="B18" s="46">
        <f>'C.1 Federal Expenditures'!$V$7</f>
        <v>11048681</v>
      </c>
      <c r="C18" s="46">
        <f>'C.2 State Expenditures'!$V$7</f>
        <v>0</v>
      </c>
      <c r="D18" s="46">
        <f>'B. Total Expenditures'!$V$7</f>
        <v>11048681</v>
      </c>
      <c r="E18" s="55">
        <f t="shared" si="0"/>
        <v>2.8835823080193647E-2</v>
      </c>
    </row>
    <row r="19" spans="1:5" ht="15.75" x14ac:dyDescent="0.25">
      <c r="A19" s="105" t="s">
        <v>89</v>
      </c>
      <c r="B19" s="46">
        <f>'C.1 Federal Expenditures'!$W$7</f>
        <v>2717800</v>
      </c>
      <c r="C19" s="46">
        <f>'C.2 State Expenditures'!$W$7</f>
        <v>0</v>
      </c>
      <c r="D19" s="46">
        <f>'B. Total Expenditures'!$W$7</f>
        <v>2717800</v>
      </c>
      <c r="E19" s="55">
        <f t="shared" si="0"/>
        <v>7.0931543744769442E-3</v>
      </c>
    </row>
    <row r="20" spans="1:5" ht="29.25" x14ac:dyDescent="0.25">
      <c r="A20" s="106" t="s">
        <v>126</v>
      </c>
      <c r="B20" s="46">
        <f>'C.1 Federal Expenditures'!$X$7</f>
        <v>2717800</v>
      </c>
      <c r="C20" s="46">
        <f>'C.2 State Expenditures'!$X$7</f>
        <v>0</v>
      </c>
      <c r="D20" s="46">
        <f>'B. Total Expenditures'!$X$7</f>
        <v>2717800</v>
      </c>
      <c r="E20" s="55">
        <f t="shared" si="0"/>
        <v>7.0931543744769442E-3</v>
      </c>
    </row>
    <row r="21" spans="1:5" x14ac:dyDescent="0.25">
      <c r="A21" s="106" t="s">
        <v>125</v>
      </c>
      <c r="B21" s="46">
        <f>'C.1 Federal Expenditures'!$Y$7</f>
        <v>0</v>
      </c>
      <c r="C21" s="46">
        <f>'C.2 State Expenditures'!$Y$7</f>
        <v>0</v>
      </c>
      <c r="D21" s="46">
        <f>'B. Total Expenditures'!$Y$7</f>
        <v>0</v>
      </c>
      <c r="E21" s="55">
        <f t="shared" si="0"/>
        <v>0</v>
      </c>
    </row>
    <row r="22" spans="1:5" ht="30.75" x14ac:dyDescent="0.25">
      <c r="A22" s="105" t="s">
        <v>90</v>
      </c>
      <c r="B22" s="46">
        <f>'C.1 Federal Expenditures'!$Z$7</f>
        <v>0</v>
      </c>
      <c r="C22" s="46">
        <f>'C.2 State Expenditures'!$Z$7</f>
        <v>0</v>
      </c>
      <c r="D22" s="46">
        <f>'B. Total Expenditures'!$Z$7</f>
        <v>0</v>
      </c>
      <c r="E22" s="55">
        <f t="shared" si="0"/>
        <v>0</v>
      </c>
    </row>
    <row r="23" spans="1:5" ht="15.75" customHeight="1" x14ac:dyDescent="0.25">
      <c r="A23" s="105" t="s">
        <v>86</v>
      </c>
      <c r="B23" s="46">
        <f>'C.1 Federal Expenditures'!$AA$7</f>
        <v>0</v>
      </c>
      <c r="C23" s="46">
        <f>'C.2 State Expenditures'!$AA$7</f>
        <v>0</v>
      </c>
      <c r="D23" s="46">
        <f>'B. Total Expenditures'!$AA$7</f>
        <v>0</v>
      </c>
      <c r="E23" s="55">
        <f t="shared" si="0"/>
        <v>0</v>
      </c>
    </row>
    <row r="24" spans="1:5" ht="15.75" customHeight="1" x14ac:dyDescent="0.25">
      <c r="A24" s="105" t="s">
        <v>91</v>
      </c>
      <c r="B24" s="46">
        <f>'C.1 Federal Expenditures'!$AB$7</f>
        <v>0</v>
      </c>
      <c r="C24" s="46">
        <f>'C.2 State Expenditures'!$AB$7</f>
        <v>0</v>
      </c>
      <c r="D24" s="46">
        <f>'B. Total Expenditures'!$AB$7</f>
        <v>0</v>
      </c>
      <c r="E24" s="55">
        <f t="shared" si="0"/>
        <v>0</v>
      </c>
    </row>
    <row r="25" spans="1:5" ht="15.75" x14ac:dyDescent="0.25">
      <c r="A25" s="105" t="s">
        <v>62</v>
      </c>
      <c r="B25" s="46">
        <f>'C.1 Federal Expenditures'!$AC$7</f>
        <v>8196228</v>
      </c>
      <c r="C25" s="46">
        <f>'C.2 State Expenditures'!$AC$7</f>
        <v>0</v>
      </c>
      <c r="D25" s="46">
        <f>'B. Total Expenditures'!$AC$7</f>
        <v>8196228</v>
      </c>
      <c r="E25" s="55">
        <f t="shared" si="0"/>
        <v>2.1391239418798447E-2</v>
      </c>
    </row>
    <row r="26" spans="1:5" ht="15.75" x14ac:dyDescent="0.25">
      <c r="A26" s="105" t="s">
        <v>127</v>
      </c>
      <c r="B26" s="46">
        <f>'C.1 Federal Expenditures'!$AD$7</f>
        <v>9690790</v>
      </c>
      <c r="C26" s="46">
        <f>'C.2 State Expenditures'!$AD$7</f>
        <v>630621</v>
      </c>
      <c r="D26" s="46">
        <f>'B. Total Expenditures'!$AD$7</f>
        <v>10321411</v>
      </c>
      <c r="E26" s="55">
        <f t="shared" si="0"/>
        <v>2.6937729628900012E-2</v>
      </c>
    </row>
    <row r="27" spans="1:5" s="11" customFormat="1" ht="15.75" x14ac:dyDescent="0.25">
      <c r="A27" s="105" t="s">
        <v>128</v>
      </c>
      <c r="B27" s="46">
        <f>'C.1 Federal Expenditures'!$AE$7</f>
        <v>0</v>
      </c>
      <c r="C27" s="46">
        <f>'C.2 State Expenditures'!$AE$7</f>
        <v>0</v>
      </c>
      <c r="D27" s="46">
        <f>'B. Total Expenditures'!$AE$7</f>
        <v>0</v>
      </c>
      <c r="E27" s="55">
        <f t="shared" si="0"/>
        <v>0</v>
      </c>
    </row>
    <row r="28" spans="1:5" ht="30.75" x14ac:dyDescent="0.25">
      <c r="A28" s="105" t="s">
        <v>129</v>
      </c>
      <c r="B28" s="46">
        <f>'C.1 Federal Expenditures'!$AF$7</f>
        <v>0</v>
      </c>
      <c r="C28" s="46">
        <f>'C.2 State Expenditures'!$AF$7</f>
        <v>0</v>
      </c>
      <c r="D28" s="46">
        <f>'B. Total Expenditures'!$AF$7</f>
        <v>0</v>
      </c>
      <c r="E28" s="55">
        <f t="shared" si="0"/>
        <v>0</v>
      </c>
    </row>
    <row r="29" spans="1:5" ht="30.75" x14ac:dyDescent="0.25">
      <c r="A29" s="105" t="s">
        <v>92</v>
      </c>
      <c r="B29" s="46">
        <f>'C.1 Federal Expenditures'!$AG$7</f>
        <v>0</v>
      </c>
      <c r="C29" s="46">
        <f>'C.2 State Expenditures'!$AG$7</f>
        <v>0</v>
      </c>
      <c r="D29" s="46">
        <f>'B. Total Expenditures'!$AG$7</f>
        <v>0</v>
      </c>
      <c r="E29" s="55">
        <f t="shared" si="0"/>
        <v>0</v>
      </c>
    </row>
    <row r="30" spans="1:5" ht="15.75" x14ac:dyDescent="0.25">
      <c r="A30" s="105" t="s">
        <v>130</v>
      </c>
      <c r="B30" s="46">
        <f>'C.1 Federal Expenditures'!$AH$7</f>
        <v>44830868</v>
      </c>
      <c r="C30" s="46">
        <f>'C.2 State Expenditures'!$AH$7</f>
        <v>127293735</v>
      </c>
      <c r="D30" s="46">
        <f>'B. Total Expenditures'!$AH$7</f>
        <v>172124603</v>
      </c>
      <c r="E30" s="55">
        <f t="shared" si="0"/>
        <v>0.44922598451856549</v>
      </c>
    </row>
    <row r="31" spans="1:5" ht="29.25" x14ac:dyDescent="0.25">
      <c r="A31" s="106" t="s">
        <v>373</v>
      </c>
      <c r="B31" s="46">
        <f>'C.1 Federal Expenditures'!$AI$7</f>
        <v>44160287</v>
      </c>
      <c r="C31" s="46">
        <f>'C.2 State Expenditures'!$AI$7</f>
        <v>94545420</v>
      </c>
      <c r="D31" s="46">
        <f>'B. Total Expenditures'!$AI$7</f>
        <v>138705707</v>
      </c>
      <c r="E31" s="55">
        <f t="shared" si="0"/>
        <v>0.36200639943040963</v>
      </c>
    </row>
    <row r="32" spans="1:5" x14ac:dyDescent="0.25">
      <c r="A32" s="106" t="s">
        <v>131</v>
      </c>
      <c r="B32" s="46">
        <f>'C.1 Federal Expenditures'!$AJ$7</f>
        <v>0</v>
      </c>
      <c r="C32" s="46">
        <f>'C.2 State Expenditures'!$AJ$7</f>
        <v>3600000</v>
      </c>
      <c r="D32" s="46">
        <f>'B. Total Expenditures'!$AJ$7</f>
        <v>3600000</v>
      </c>
      <c r="E32" s="55">
        <f t="shared" si="0"/>
        <v>9.3955978173953202E-3</v>
      </c>
    </row>
    <row r="33" spans="1:5" x14ac:dyDescent="0.25">
      <c r="A33" s="106" t="s">
        <v>132</v>
      </c>
      <c r="B33" s="46">
        <f>'C.1 Federal Expenditures'!$AK$7</f>
        <v>670581</v>
      </c>
      <c r="C33" s="46">
        <f>'C.2 State Expenditures'!$AK$7</f>
        <v>29148315</v>
      </c>
      <c r="D33" s="46">
        <f>'B. Total Expenditures'!$AK$7</f>
        <v>29818896</v>
      </c>
      <c r="E33" s="55">
        <f t="shared" si="0"/>
        <v>7.7823987270760564E-2</v>
      </c>
    </row>
    <row r="34" spans="1:5" ht="15.75" x14ac:dyDescent="0.25">
      <c r="A34" s="105" t="s">
        <v>133</v>
      </c>
      <c r="B34" s="46">
        <f>'C.1 Federal Expenditures'!$AL$7</f>
        <v>0</v>
      </c>
      <c r="C34" s="46">
        <f>'C.2 State Expenditures'!$AL$7</f>
        <v>0</v>
      </c>
      <c r="D34" s="46">
        <f>'B. Total Expenditures'!$AL$7</f>
        <v>0</v>
      </c>
      <c r="E34" s="55">
        <f t="shared" si="0"/>
        <v>0</v>
      </c>
    </row>
    <row r="35" spans="1:5" ht="15.75" x14ac:dyDescent="0.25">
      <c r="A35" s="105" t="s">
        <v>93</v>
      </c>
      <c r="B35" s="46">
        <f>'C.1 Federal Expenditures'!$AM$7</f>
        <v>31756712</v>
      </c>
      <c r="C35" s="46">
        <f>'C.2 State Expenditures'!$AM$7</f>
        <v>24413874</v>
      </c>
      <c r="D35" s="46">
        <f>'B. Total Expenditures'!$AM$7</f>
        <v>56170586</v>
      </c>
      <c r="E35" s="55">
        <f t="shared" si="0"/>
        <v>0.14659895422872668</v>
      </c>
    </row>
    <row r="36" spans="1:5" x14ac:dyDescent="0.25">
      <c r="A36" s="106" t="s">
        <v>134</v>
      </c>
      <c r="B36" s="46">
        <f>'C.1 Federal Expenditures'!$AN$7</f>
        <v>14133552</v>
      </c>
      <c r="C36" s="46">
        <f>'C.2 State Expenditures'!$AN$7</f>
        <v>24352260</v>
      </c>
      <c r="D36" s="46">
        <f>'B. Total Expenditures'!$AN$7</f>
        <v>38485812</v>
      </c>
      <c r="E36" s="55">
        <f t="shared" si="0"/>
        <v>0.10044366978552405</v>
      </c>
    </row>
    <row r="37" spans="1:5" x14ac:dyDescent="0.25">
      <c r="A37" s="106" t="s">
        <v>135</v>
      </c>
      <c r="B37" s="46">
        <f>'C.1 Federal Expenditures'!$AO$7</f>
        <v>12336072</v>
      </c>
      <c r="C37" s="46">
        <f>'C.2 State Expenditures'!$AO$7</f>
        <v>0</v>
      </c>
      <c r="D37" s="46">
        <f>'B. Total Expenditures'!$AO$7</f>
        <v>12336072</v>
      </c>
      <c r="E37" s="55">
        <f t="shared" si="0"/>
        <v>3.2195769766230974E-2</v>
      </c>
    </row>
    <row r="38" spans="1:5" x14ac:dyDescent="0.25">
      <c r="A38" s="106" t="s">
        <v>136</v>
      </c>
      <c r="B38" s="46">
        <f>'C.1 Federal Expenditures'!$AP$7</f>
        <v>5287088</v>
      </c>
      <c r="C38" s="46">
        <f>'C.2 State Expenditures'!$AP$7</f>
        <v>61614</v>
      </c>
      <c r="D38" s="46">
        <f>'B. Total Expenditures'!$AP$7</f>
        <v>5348702</v>
      </c>
      <c r="E38" s="55">
        <f t="shared" si="0"/>
        <v>1.395951467697166E-2</v>
      </c>
    </row>
    <row r="39" spans="1:5" ht="15.75" x14ac:dyDescent="0.25">
      <c r="A39" s="105" t="s">
        <v>87</v>
      </c>
      <c r="B39" s="46">
        <f>'C.1 Federal Expenditures'!$AQ$7</f>
        <v>14</v>
      </c>
      <c r="C39" s="46">
        <f>'C.2 State Expenditures'!$AQ$7</f>
        <v>11834767</v>
      </c>
      <c r="D39" s="46">
        <f>'B. Total Expenditures'!$AQ$7</f>
        <v>11834781</v>
      </c>
      <c r="E39" s="55">
        <f t="shared" si="0"/>
        <v>3.088745625915322E-2</v>
      </c>
    </row>
    <row r="40" spans="1:5" ht="15.75" x14ac:dyDescent="0.25">
      <c r="A40" s="93" t="s">
        <v>139</v>
      </c>
      <c r="B40" s="120">
        <f>'C.1 Federal Expenditures'!$AR$7</f>
        <v>197876181</v>
      </c>
      <c r="C40" s="120">
        <f>'C.2 State Expenditures'!$AR$7</f>
        <v>165267852</v>
      </c>
      <c r="D40" s="120">
        <f>'B. Total Expenditures'!$AR$7</f>
        <v>363144033</v>
      </c>
      <c r="E40" s="95">
        <f t="shared" si="0"/>
        <v>0.94776535662637051</v>
      </c>
    </row>
    <row r="41" spans="1:5" ht="15.75" x14ac:dyDescent="0.25">
      <c r="A41" s="105" t="s">
        <v>88</v>
      </c>
      <c r="B41" s="46">
        <f>'C.1 Federal Expenditures'!$C$7</f>
        <v>0</v>
      </c>
      <c r="C41" s="119"/>
      <c r="D41" s="46">
        <f>'B. Total Expenditures'!$C$7</f>
        <v>0</v>
      </c>
      <c r="E41" s="55">
        <f t="shared" si="0"/>
        <v>0</v>
      </c>
    </row>
    <row r="42" spans="1:5" ht="15.75" x14ac:dyDescent="0.25">
      <c r="A42" s="105" t="s">
        <v>247</v>
      </c>
      <c r="B42" s="46">
        <f>'C.1 Federal Expenditures'!$D$7</f>
        <v>20014130</v>
      </c>
      <c r="C42" s="119"/>
      <c r="D42" s="46">
        <f>'B. Total Expenditures'!$D$7</f>
        <v>20014130</v>
      </c>
      <c r="E42" s="55">
        <f t="shared" si="0"/>
        <v>5.2234643373629493E-2</v>
      </c>
    </row>
    <row r="43" spans="1:5" ht="15.75" x14ac:dyDescent="0.25">
      <c r="A43" s="107" t="s">
        <v>111</v>
      </c>
      <c r="B43" s="120">
        <f>B41+B42</f>
        <v>20014130</v>
      </c>
      <c r="C43" s="123"/>
      <c r="D43" s="120">
        <f>D41+D42</f>
        <v>20014130</v>
      </c>
      <c r="E43" s="95">
        <f t="shared" si="0"/>
        <v>5.2234643373629493E-2</v>
      </c>
    </row>
    <row r="44" spans="1:5" ht="15.75" x14ac:dyDescent="0.25">
      <c r="A44" s="93" t="s">
        <v>60</v>
      </c>
      <c r="B44" s="94">
        <f>SUM(B41,B42, B3,B6,B10,B14,B18,B19,B22,B23,B24,B25,B26,B27,B28,B29,B30,B34,B35, B39)</f>
        <v>217890311</v>
      </c>
      <c r="C44" s="94">
        <f>SUM(C41,C42,C3,C6,C10,C14,C18,C19,C22,C23,C24,C25,C26,C27,C28,C29,C30,C34,C35, C39)</f>
        <v>165267852</v>
      </c>
      <c r="D44" s="94">
        <f>B44+C44</f>
        <v>383158163</v>
      </c>
      <c r="E44" s="95">
        <f t="shared" si="0"/>
        <v>1</v>
      </c>
    </row>
    <row r="45" spans="1:5" ht="15.75" x14ac:dyDescent="0.25">
      <c r="A45" s="105" t="s">
        <v>137</v>
      </c>
      <c r="B45" s="46">
        <f>'C.1 Federal Expenditures'!$AS$7</f>
        <v>0</v>
      </c>
      <c r="C45" s="119"/>
      <c r="D45" s="46">
        <f>'B. Total Expenditures'!$AS$7</f>
        <v>0</v>
      </c>
      <c r="E45" s="122"/>
    </row>
    <row r="46" spans="1:5" ht="15.75" x14ac:dyDescent="0.25">
      <c r="A46" s="105" t="s">
        <v>138</v>
      </c>
      <c r="B46" s="46">
        <f>'C.1 Federal Expenditures'!$AT$7</f>
        <v>6740642</v>
      </c>
      <c r="C46" s="119"/>
      <c r="D46" s="46">
        <f>'B. Total Expenditures'!$AT$7</f>
        <v>6740642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34998626667073579"/>
    <pageSetUpPr fitToPage="1"/>
  </sheetPr>
  <dimension ref="A1:E56"/>
  <sheetViews>
    <sheetView topLeftCell="A10"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340</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Expenditures'!$G$8</f>
        <v>7039380</v>
      </c>
      <c r="C3" s="46">
        <f>'C.2 State Expenditures'!$G$8</f>
        <v>0</v>
      </c>
      <c r="D3" s="46">
        <f>'B. Total Expenditures'!$G$8</f>
        <v>7039380</v>
      </c>
      <c r="E3" s="55">
        <f t="shared" ref="E3:E44" si="0">D3/($D$44)</f>
        <v>4.5850299356851879E-2</v>
      </c>
    </row>
    <row r="4" spans="1:5" ht="45" customHeight="1" x14ac:dyDescent="0.25">
      <c r="A4" s="106" t="s">
        <v>113</v>
      </c>
      <c r="B4" s="46">
        <f>'C.1 Federal Expenditures'!$H$8</f>
        <v>7039380</v>
      </c>
      <c r="C4" s="46">
        <f>'C.2 State Expenditures'!$H$8</f>
        <v>0</v>
      </c>
      <c r="D4" s="46">
        <f>'B. Total Expenditures'!$H$8</f>
        <v>7039380</v>
      </c>
      <c r="E4" s="55">
        <f t="shared" si="0"/>
        <v>4.5850299356851879E-2</v>
      </c>
    </row>
    <row r="5" spans="1:5" ht="43.5" x14ac:dyDescent="0.25">
      <c r="A5" s="106" t="s">
        <v>112</v>
      </c>
      <c r="B5" s="46">
        <f>'C.1 Federal Expenditures'!$I$8</f>
        <v>0</v>
      </c>
      <c r="C5" s="46">
        <f>'C.2 State Expenditures'!$I$8</f>
        <v>0</v>
      </c>
      <c r="D5" s="46">
        <f>'B. Total Expenditures'!$I$8</f>
        <v>0</v>
      </c>
      <c r="E5" s="55">
        <f t="shared" si="0"/>
        <v>0</v>
      </c>
    </row>
    <row r="6" spans="1:5" ht="30.75" x14ac:dyDescent="0.25">
      <c r="A6" s="105" t="s">
        <v>85</v>
      </c>
      <c r="B6" s="46">
        <f>'C.1 Federal Expenditures'!$J$8</f>
        <v>0</v>
      </c>
      <c r="C6" s="119"/>
      <c r="D6" s="46">
        <f>'B. Total Expenditures'!$J$8</f>
        <v>0</v>
      </c>
      <c r="E6" s="55">
        <f t="shared" si="0"/>
        <v>0</v>
      </c>
    </row>
    <row r="7" spans="1:5" x14ac:dyDescent="0.25">
      <c r="A7" s="106" t="s">
        <v>114</v>
      </c>
      <c r="B7" s="46">
        <f>'C.1 Federal Expenditures'!$K$8</f>
        <v>0</v>
      </c>
      <c r="C7" s="119"/>
      <c r="D7" s="46">
        <f>'B. Total Expenditures'!$K$8</f>
        <v>0</v>
      </c>
      <c r="E7" s="55">
        <f t="shared" si="0"/>
        <v>0</v>
      </c>
    </row>
    <row r="8" spans="1:5" x14ac:dyDescent="0.25">
      <c r="A8" s="106" t="s">
        <v>115</v>
      </c>
      <c r="B8" s="46">
        <f>'C.1 Federal Expenditures'!$L$8</f>
        <v>0</v>
      </c>
      <c r="C8" s="119"/>
      <c r="D8" s="46">
        <f>'B. Total Expenditures'!$L$8</f>
        <v>0</v>
      </c>
      <c r="E8" s="55">
        <f t="shared" si="0"/>
        <v>0</v>
      </c>
    </row>
    <row r="9" spans="1:5" ht="29.25" x14ac:dyDescent="0.25">
      <c r="A9" s="106" t="s">
        <v>116</v>
      </c>
      <c r="B9" s="46">
        <f>'C.1 Federal Expenditures'!$M$8</f>
        <v>0</v>
      </c>
      <c r="C9" s="119"/>
      <c r="D9" s="46">
        <f>'B. Total Expenditures'!$M$8</f>
        <v>0</v>
      </c>
      <c r="E9" s="55">
        <f t="shared" si="0"/>
        <v>0</v>
      </c>
    </row>
    <row r="10" spans="1:5" ht="30.75" x14ac:dyDescent="0.25">
      <c r="A10" s="105" t="s">
        <v>84</v>
      </c>
      <c r="B10" s="46">
        <f>'C.1 Federal Expenditures'!$N$8</f>
        <v>4997751</v>
      </c>
      <c r="C10" s="119"/>
      <c r="D10" s="46">
        <f>'B. Total Expenditures'!$N$8</f>
        <v>4997751</v>
      </c>
      <c r="E10" s="55">
        <f t="shared" si="0"/>
        <v>3.2552352545395451E-2</v>
      </c>
    </row>
    <row r="11" spans="1:5" x14ac:dyDescent="0.25">
      <c r="A11" s="106" t="s">
        <v>117</v>
      </c>
      <c r="B11" s="46">
        <f>'C.1 Federal Expenditures'!$O$8</f>
        <v>0</v>
      </c>
      <c r="C11" s="119"/>
      <c r="D11" s="46">
        <f>'B. Total Expenditures'!$O$8</f>
        <v>0</v>
      </c>
      <c r="E11" s="55">
        <f t="shared" si="0"/>
        <v>0</v>
      </c>
    </row>
    <row r="12" spans="1:5" x14ac:dyDescent="0.25">
      <c r="A12" s="106" t="s">
        <v>118</v>
      </c>
      <c r="B12" s="46">
        <f>'C.1 Federal Expenditures'!$P$8</f>
        <v>0</v>
      </c>
      <c r="C12" s="119"/>
      <c r="D12" s="46">
        <f>'B. Total Expenditures'!$P$8</f>
        <v>0</v>
      </c>
      <c r="E12" s="55">
        <f t="shared" si="0"/>
        <v>0</v>
      </c>
    </row>
    <row r="13" spans="1:5" ht="29.25" x14ac:dyDescent="0.25">
      <c r="A13" s="106" t="s">
        <v>119</v>
      </c>
      <c r="B13" s="46">
        <f>'C.1 Federal Expenditures'!$Q$8</f>
        <v>4997751</v>
      </c>
      <c r="C13" s="119"/>
      <c r="D13" s="46">
        <f>'B. Total Expenditures'!$Q$8</f>
        <v>4997751</v>
      </c>
      <c r="E13" s="55">
        <f t="shared" si="0"/>
        <v>3.2552352545395451E-2</v>
      </c>
    </row>
    <row r="14" spans="1:5" ht="15.75" customHeight="1" x14ac:dyDescent="0.25">
      <c r="A14" s="105" t="s">
        <v>120</v>
      </c>
      <c r="B14" s="46">
        <f>'C.1 Federal Expenditures'!$R$8</f>
        <v>15459789</v>
      </c>
      <c r="C14" s="46">
        <f>'C.2 State Expenditures'!$R$8</f>
        <v>0</v>
      </c>
      <c r="D14" s="46">
        <f>'B. Total Expenditures'!$R$8</f>
        <v>15459789</v>
      </c>
      <c r="E14" s="55">
        <f t="shared" si="0"/>
        <v>0.10069579332892467</v>
      </c>
    </row>
    <row r="15" spans="1:5" x14ac:dyDescent="0.25">
      <c r="A15" s="106" t="s">
        <v>121</v>
      </c>
      <c r="B15" s="46">
        <f>'C.1 Federal Expenditures'!$S$8</f>
        <v>21242</v>
      </c>
      <c r="C15" s="46">
        <f>'C.2 State Expenditures'!$S$8</f>
        <v>0</v>
      </c>
      <c r="D15" s="46">
        <f>'B. Total Expenditures'!$S$8</f>
        <v>21242</v>
      </c>
      <c r="E15" s="55">
        <f t="shared" si="0"/>
        <v>1.383576478238492E-4</v>
      </c>
    </row>
    <row r="16" spans="1:5" x14ac:dyDescent="0.25">
      <c r="A16" s="106" t="s">
        <v>122</v>
      </c>
      <c r="B16" s="46">
        <f>'C.1 Federal Expenditures'!$T$8</f>
        <v>3532986</v>
      </c>
      <c r="C16" s="46">
        <f>'C.2 State Expenditures'!$T$8</f>
        <v>0</v>
      </c>
      <c r="D16" s="46">
        <f>'B. Total Expenditures'!$T$8</f>
        <v>3532986</v>
      </c>
      <c r="E16" s="55">
        <f t="shared" si="0"/>
        <v>2.3011751847970517E-2</v>
      </c>
    </row>
    <row r="17" spans="1:5" x14ac:dyDescent="0.25">
      <c r="A17" s="106" t="s">
        <v>123</v>
      </c>
      <c r="B17" s="46">
        <f>'C.1 Federal Expenditures'!$U$8</f>
        <v>11905561</v>
      </c>
      <c r="C17" s="46">
        <f>'C.2 State Expenditures'!$U$8</f>
        <v>0</v>
      </c>
      <c r="D17" s="46">
        <f>'B. Total Expenditures'!$U$8</f>
        <v>11905561</v>
      </c>
      <c r="E17" s="55">
        <f t="shared" si="0"/>
        <v>7.7545683833130305E-2</v>
      </c>
    </row>
    <row r="18" spans="1:5" ht="15.75" x14ac:dyDescent="0.25">
      <c r="A18" s="105" t="s">
        <v>124</v>
      </c>
      <c r="B18" s="46">
        <f>'C.1 Federal Expenditures'!$V$8</f>
        <v>1037689</v>
      </c>
      <c r="C18" s="46">
        <f>'C.2 State Expenditures'!$V$8</f>
        <v>339600</v>
      </c>
      <c r="D18" s="46">
        <f>'B. Total Expenditures'!$V$8</f>
        <v>1377289</v>
      </c>
      <c r="E18" s="55">
        <f t="shared" si="0"/>
        <v>8.970834498336383E-3</v>
      </c>
    </row>
    <row r="19" spans="1:5" ht="15.75" x14ac:dyDescent="0.25">
      <c r="A19" s="105" t="s">
        <v>89</v>
      </c>
      <c r="B19" s="46">
        <f>'C.1 Federal Expenditures'!$W$8</f>
        <v>7997820</v>
      </c>
      <c r="C19" s="46">
        <f>'C.2 State Expenditures'!$W$8</f>
        <v>96594930</v>
      </c>
      <c r="D19" s="46">
        <f>'B. Total Expenditures'!$W$8</f>
        <v>104592750</v>
      </c>
      <c r="E19" s="55">
        <f t="shared" si="0"/>
        <v>0.6812544425867576</v>
      </c>
    </row>
    <row r="20" spans="1:5" ht="29.25" x14ac:dyDescent="0.25">
      <c r="A20" s="106" t="s">
        <v>126</v>
      </c>
      <c r="B20" s="46">
        <f>'C.1 Federal Expenditures'!$X$8</f>
        <v>7997820</v>
      </c>
      <c r="C20" s="46">
        <f>'C.2 State Expenditures'!$X$8</f>
        <v>0</v>
      </c>
      <c r="D20" s="46">
        <f>'B. Total Expenditures'!$X$8</f>
        <v>7997820</v>
      </c>
      <c r="E20" s="55">
        <f t="shared" si="0"/>
        <v>5.2093002679528183E-2</v>
      </c>
    </row>
    <row r="21" spans="1:5" x14ac:dyDescent="0.25">
      <c r="A21" s="106" t="s">
        <v>125</v>
      </c>
      <c r="B21" s="46">
        <f>'C.1 Federal Expenditures'!$Y$8</f>
        <v>0</v>
      </c>
      <c r="C21" s="46">
        <f>'C.2 State Expenditures'!$Y$8</f>
        <v>96594930</v>
      </c>
      <c r="D21" s="46">
        <f>'B. Total Expenditures'!$Y$8</f>
        <v>96594930</v>
      </c>
      <c r="E21" s="55">
        <f t="shared" si="0"/>
        <v>0.62916143990722939</v>
      </c>
    </row>
    <row r="22" spans="1:5" ht="30.75" x14ac:dyDescent="0.25">
      <c r="A22" s="105" t="s">
        <v>90</v>
      </c>
      <c r="B22" s="46">
        <f>'C.1 Federal Expenditures'!$Z$8</f>
        <v>292378</v>
      </c>
      <c r="C22" s="46">
        <f>'C.2 State Expenditures'!$Z$8</f>
        <v>0</v>
      </c>
      <c r="D22" s="46">
        <f>'B. Total Expenditures'!$Z$8</f>
        <v>292378</v>
      </c>
      <c r="E22" s="55">
        <f t="shared" si="0"/>
        <v>1.9043749343489965E-3</v>
      </c>
    </row>
    <row r="23" spans="1:5" ht="15.75" customHeight="1" x14ac:dyDescent="0.25">
      <c r="A23" s="105" t="s">
        <v>86</v>
      </c>
      <c r="B23" s="46">
        <f>'C.1 Federal Expenditures'!$AA$8</f>
        <v>0</v>
      </c>
      <c r="C23" s="46">
        <f>'C.2 State Expenditures'!$AA$8</f>
        <v>0</v>
      </c>
      <c r="D23" s="46">
        <f>'B. Total Expenditures'!$AA$8</f>
        <v>0</v>
      </c>
      <c r="E23" s="55">
        <f t="shared" si="0"/>
        <v>0</v>
      </c>
    </row>
    <row r="24" spans="1:5" ht="15.75" customHeight="1" x14ac:dyDescent="0.25">
      <c r="A24" s="105" t="s">
        <v>91</v>
      </c>
      <c r="B24" s="46">
        <f>'C.1 Federal Expenditures'!$AB$8</f>
        <v>0</v>
      </c>
      <c r="C24" s="46">
        <f>'C.2 State Expenditures'!$AB$8</f>
        <v>0</v>
      </c>
      <c r="D24" s="46">
        <f>'B. Total Expenditures'!$AB$8</f>
        <v>0</v>
      </c>
      <c r="E24" s="55">
        <f t="shared" si="0"/>
        <v>0</v>
      </c>
    </row>
    <row r="25" spans="1:5" ht="15.75" x14ac:dyDescent="0.25">
      <c r="A25" s="105" t="s">
        <v>62</v>
      </c>
      <c r="B25" s="46">
        <f>'C.1 Federal Expenditures'!$AC$8</f>
        <v>0</v>
      </c>
      <c r="C25" s="46">
        <f>'C.2 State Expenditures'!$AC$8</f>
        <v>0</v>
      </c>
      <c r="D25" s="46">
        <f>'B. Total Expenditures'!$AC$8</f>
        <v>0</v>
      </c>
      <c r="E25" s="55">
        <f t="shared" si="0"/>
        <v>0</v>
      </c>
    </row>
    <row r="26" spans="1:5" ht="15.75" x14ac:dyDescent="0.25">
      <c r="A26" s="105" t="s">
        <v>127</v>
      </c>
      <c r="B26" s="46">
        <f>'C.1 Federal Expenditures'!$AD$8</f>
        <v>0</v>
      </c>
      <c r="C26" s="46">
        <f>'C.2 State Expenditures'!$AD$8</f>
        <v>0</v>
      </c>
      <c r="D26" s="46">
        <f>'B. Total Expenditures'!$AD$8</f>
        <v>0</v>
      </c>
      <c r="E26" s="55">
        <f t="shared" si="0"/>
        <v>0</v>
      </c>
    </row>
    <row r="27" spans="1:5" s="11" customFormat="1" ht="15.75" x14ac:dyDescent="0.25">
      <c r="A27" s="105" t="s">
        <v>128</v>
      </c>
      <c r="B27" s="46">
        <f>'C.1 Federal Expenditures'!$AE$8</f>
        <v>0</v>
      </c>
      <c r="C27" s="46">
        <f>'C.2 State Expenditures'!$AE$8</f>
        <v>0</v>
      </c>
      <c r="D27" s="46">
        <f>'B. Total Expenditures'!$AE$8</f>
        <v>0</v>
      </c>
      <c r="E27" s="55">
        <f t="shared" si="0"/>
        <v>0</v>
      </c>
    </row>
    <row r="28" spans="1:5" ht="30.75" x14ac:dyDescent="0.25">
      <c r="A28" s="105" t="s">
        <v>129</v>
      </c>
      <c r="B28" s="46">
        <f>'C.1 Federal Expenditures'!$AF$8</f>
        <v>1096915</v>
      </c>
      <c r="C28" s="46">
        <f>'C.2 State Expenditures'!$AF$8</f>
        <v>0</v>
      </c>
      <c r="D28" s="46">
        <f>'B. Total Expenditures'!$AF$8</f>
        <v>1096915</v>
      </c>
      <c r="E28" s="55">
        <f t="shared" si="0"/>
        <v>7.1446464204263987E-3</v>
      </c>
    </row>
    <row r="29" spans="1:5" ht="30.75" x14ac:dyDescent="0.25">
      <c r="A29" s="105" t="s">
        <v>92</v>
      </c>
      <c r="B29" s="46">
        <f>'C.1 Federal Expenditures'!$AG$8</f>
        <v>2685549</v>
      </c>
      <c r="C29" s="46">
        <f>'C.2 State Expenditures'!$AG$8</f>
        <v>0</v>
      </c>
      <c r="D29" s="46">
        <f>'B. Total Expenditures'!$AG$8</f>
        <v>2685549</v>
      </c>
      <c r="E29" s="55">
        <f t="shared" si="0"/>
        <v>1.7492055491747031E-2</v>
      </c>
    </row>
    <row r="30" spans="1:5" ht="15.75" x14ac:dyDescent="0.25">
      <c r="A30" s="105" t="s">
        <v>130</v>
      </c>
      <c r="B30" s="46">
        <f>'C.1 Federal Expenditures'!$AH$8</f>
        <v>0</v>
      </c>
      <c r="C30" s="46">
        <f>'C.2 State Expenditures'!$AH$8</f>
        <v>0</v>
      </c>
      <c r="D30" s="46">
        <f>'B. Total Expenditures'!$AH$8</f>
        <v>0</v>
      </c>
      <c r="E30" s="55">
        <f t="shared" si="0"/>
        <v>0</v>
      </c>
    </row>
    <row r="31" spans="1:5" ht="29.25" x14ac:dyDescent="0.25">
      <c r="A31" s="106" t="s">
        <v>373</v>
      </c>
      <c r="B31" s="46">
        <f>'C.1 Federal Expenditures'!$AI$8</f>
        <v>0</v>
      </c>
      <c r="C31" s="46">
        <f>'C.2 State Expenditures'!$AI$8</f>
        <v>0</v>
      </c>
      <c r="D31" s="46">
        <f>'B. Total Expenditures'!$AI$8</f>
        <v>0</v>
      </c>
      <c r="E31" s="55">
        <f t="shared" si="0"/>
        <v>0</v>
      </c>
    </row>
    <row r="32" spans="1:5" x14ac:dyDescent="0.25">
      <c r="A32" s="106" t="s">
        <v>131</v>
      </c>
      <c r="B32" s="46">
        <f>'C.1 Federal Expenditures'!$AJ$8</f>
        <v>0</v>
      </c>
      <c r="C32" s="46">
        <f>'C.2 State Expenditures'!$AJ$8</f>
        <v>0</v>
      </c>
      <c r="D32" s="46">
        <f>'B. Total Expenditures'!$AJ$8</f>
        <v>0</v>
      </c>
      <c r="E32" s="55">
        <f t="shared" si="0"/>
        <v>0</v>
      </c>
    </row>
    <row r="33" spans="1:5" x14ac:dyDescent="0.25">
      <c r="A33" s="106" t="s">
        <v>132</v>
      </c>
      <c r="B33" s="46">
        <f>'C.1 Federal Expenditures'!$AK$8</f>
        <v>0</v>
      </c>
      <c r="C33" s="46">
        <f>'C.2 State Expenditures'!$AK$8</f>
        <v>0</v>
      </c>
      <c r="D33" s="46">
        <f>'B. Total Expenditures'!$AK$8</f>
        <v>0</v>
      </c>
      <c r="E33" s="55">
        <f t="shared" si="0"/>
        <v>0</v>
      </c>
    </row>
    <row r="34" spans="1:5" ht="15.75" x14ac:dyDescent="0.25">
      <c r="A34" s="105" t="s">
        <v>133</v>
      </c>
      <c r="B34" s="46">
        <f>'C.1 Federal Expenditures'!$AL$8</f>
        <v>0</v>
      </c>
      <c r="C34" s="46">
        <f>'C.2 State Expenditures'!$AL$8</f>
        <v>0</v>
      </c>
      <c r="D34" s="46">
        <f>'B. Total Expenditures'!$AL$8</f>
        <v>0</v>
      </c>
      <c r="E34" s="55">
        <f t="shared" si="0"/>
        <v>0</v>
      </c>
    </row>
    <row r="35" spans="1:5" ht="15.75" x14ac:dyDescent="0.25">
      <c r="A35" s="105" t="s">
        <v>93</v>
      </c>
      <c r="B35" s="46">
        <f>'C.1 Federal Expenditures'!$AM$8</f>
        <v>13851954</v>
      </c>
      <c r="C35" s="46">
        <f>'C.2 State Expenditures'!$AM$8</f>
        <v>2135886</v>
      </c>
      <c r="D35" s="46">
        <f>'B. Total Expenditures'!$AM$8</f>
        <v>15987840</v>
      </c>
      <c r="E35" s="55">
        <f t="shared" si="0"/>
        <v>0.10413520083721162</v>
      </c>
    </row>
    <row r="36" spans="1:5" x14ac:dyDescent="0.25">
      <c r="A36" s="106" t="s">
        <v>134</v>
      </c>
      <c r="B36" s="46">
        <f>'C.1 Federal Expenditures'!$AN$8</f>
        <v>11058792</v>
      </c>
      <c r="C36" s="46">
        <f>'C.2 State Expenditures'!$AN$8</f>
        <v>1924358</v>
      </c>
      <c r="D36" s="46">
        <f>'B. Total Expenditures'!$AN$8</f>
        <v>12983150</v>
      </c>
      <c r="E36" s="55">
        <f t="shared" si="0"/>
        <v>8.4564452280585997E-2</v>
      </c>
    </row>
    <row r="37" spans="1:5" x14ac:dyDescent="0.25">
      <c r="A37" s="106" t="s">
        <v>135</v>
      </c>
      <c r="B37" s="46">
        <f>'C.1 Federal Expenditures'!$AO$8</f>
        <v>0</v>
      </c>
      <c r="C37" s="46">
        <f>'C.2 State Expenditures'!$AO$8</f>
        <v>0</v>
      </c>
      <c r="D37" s="46">
        <f>'B. Total Expenditures'!$AO$8</f>
        <v>0</v>
      </c>
      <c r="E37" s="55">
        <f t="shared" si="0"/>
        <v>0</v>
      </c>
    </row>
    <row r="38" spans="1:5" x14ac:dyDescent="0.25">
      <c r="A38" s="106" t="s">
        <v>136</v>
      </c>
      <c r="B38" s="46">
        <f>'C.1 Federal Expenditures'!$AP$8</f>
        <v>2793162</v>
      </c>
      <c r="C38" s="46">
        <f>'C.2 State Expenditures'!$AP$8</f>
        <v>211528</v>
      </c>
      <c r="D38" s="46">
        <f>'B. Total Expenditures'!$AP$8</f>
        <v>3004690</v>
      </c>
      <c r="E38" s="55">
        <f t="shared" si="0"/>
        <v>1.9570748556625623E-2</v>
      </c>
    </row>
    <row r="39" spans="1:5" ht="15.75" x14ac:dyDescent="0.25">
      <c r="A39" s="105" t="s">
        <v>87</v>
      </c>
      <c r="B39" s="46">
        <f>'C.1 Federal Expenditures'!$AQ$8</f>
        <v>0</v>
      </c>
      <c r="C39" s="46">
        <f>'C.2 State Expenditures'!$AQ$8</f>
        <v>0</v>
      </c>
      <c r="D39" s="46">
        <f>'B. Total Expenditures'!$AQ$8</f>
        <v>0</v>
      </c>
      <c r="E39" s="55">
        <f t="shared" si="0"/>
        <v>0</v>
      </c>
    </row>
    <row r="40" spans="1:5" ht="15.75" x14ac:dyDescent="0.25">
      <c r="A40" s="93" t="s">
        <v>139</v>
      </c>
      <c r="B40" s="120">
        <f>'C.1 Federal Expenditures'!$AR$8</f>
        <v>54459225</v>
      </c>
      <c r="C40" s="120">
        <f>'C.2 State Expenditures'!$AR$8</f>
        <v>99070416</v>
      </c>
      <c r="D40" s="120">
        <f>'B. Total Expenditures'!$AR$8</f>
        <v>153529641</v>
      </c>
      <c r="E40" s="95">
        <f t="shared" si="0"/>
        <v>1</v>
      </c>
    </row>
    <row r="41" spans="1:5" ht="15.75" x14ac:dyDescent="0.25">
      <c r="A41" s="105" t="s">
        <v>88</v>
      </c>
      <c r="B41" s="46">
        <f>'C.1 Federal Expenditures'!$C$8</f>
        <v>0</v>
      </c>
      <c r="C41" s="119"/>
      <c r="D41" s="46">
        <f>'B. Total Expenditures'!$C$8</f>
        <v>0</v>
      </c>
      <c r="E41" s="55">
        <f t="shared" si="0"/>
        <v>0</v>
      </c>
    </row>
    <row r="42" spans="1:5" ht="15.75" x14ac:dyDescent="0.25">
      <c r="A42" s="105" t="s">
        <v>247</v>
      </c>
      <c r="B42" s="46">
        <f>'C.1 Federal Expenditures'!$D$8</f>
        <v>0</v>
      </c>
      <c r="C42" s="119"/>
      <c r="D42" s="46">
        <f>'B. Total Expenditures'!$D$8</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54459225</v>
      </c>
      <c r="C44" s="94">
        <f>SUM(C41,C42,C3,C6,C10,C14,C18,C19,C22,C23,C24,C25,C26,C27,C28,C29,C30,C34,C35, C39)</f>
        <v>99070416</v>
      </c>
      <c r="D44" s="94">
        <f>B44+C44</f>
        <v>153529641</v>
      </c>
      <c r="E44" s="95">
        <f t="shared" si="0"/>
        <v>1</v>
      </c>
    </row>
    <row r="45" spans="1:5" ht="15.75" x14ac:dyDescent="0.25">
      <c r="A45" s="105" t="s">
        <v>137</v>
      </c>
      <c r="B45" s="46">
        <f>'C.1 Federal Expenditures'!$AS$8</f>
        <v>34607929</v>
      </c>
      <c r="C45" s="119"/>
      <c r="D45" s="46">
        <f>'B. Total Expenditures'!$AS$8</f>
        <v>34607929</v>
      </c>
      <c r="E45" s="122"/>
    </row>
    <row r="46" spans="1:5" ht="15.75" x14ac:dyDescent="0.25">
      <c r="A46" s="105" t="s">
        <v>138</v>
      </c>
      <c r="B46" s="46">
        <f>'C.1 Federal Expenditures'!$AT$8</f>
        <v>17521297</v>
      </c>
      <c r="C46" s="119"/>
      <c r="D46" s="46">
        <f>'B. Total Expenditures'!$AT$8</f>
        <v>17521297</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339</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Expenditures'!$G$9</f>
        <v>658930955</v>
      </c>
      <c r="C3" s="46">
        <f>'C.2 State Expenditures'!$G$9</f>
        <v>1973077682</v>
      </c>
      <c r="D3" s="46">
        <f>'B. Total Expenditures'!$G$9</f>
        <v>2632008637</v>
      </c>
      <c r="E3" s="55">
        <f t="shared" ref="E3:E44" si="0">D3/($D$44)</f>
        <v>0.41248147395375412</v>
      </c>
    </row>
    <row r="4" spans="1:5" ht="45" customHeight="1" x14ac:dyDescent="0.25">
      <c r="A4" s="106" t="s">
        <v>113</v>
      </c>
      <c r="B4" s="46">
        <f>'C.1 Federal Expenditures'!$H$9</f>
        <v>644905842</v>
      </c>
      <c r="C4" s="46">
        <f>'C.2 State Expenditures'!$H$9</f>
        <v>1886528372</v>
      </c>
      <c r="D4" s="46">
        <f>'B. Total Expenditures'!$H$9</f>
        <v>2531434214</v>
      </c>
      <c r="E4" s="55">
        <f t="shared" si="0"/>
        <v>0.39671971479464524</v>
      </c>
    </row>
    <row r="5" spans="1:5" ht="43.5" x14ac:dyDescent="0.25">
      <c r="A5" s="106" t="s">
        <v>112</v>
      </c>
      <c r="B5" s="46">
        <f>'C.1 Federal Expenditures'!$I$9</f>
        <v>14025113</v>
      </c>
      <c r="C5" s="46">
        <f>'C.2 State Expenditures'!$I$9</f>
        <v>86549310</v>
      </c>
      <c r="D5" s="46">
        <f>'B. Total Expenditures'!$I$9</f>
        <v>100574423</v>
      </c>
      <c r="E5" s="55">
        <f t="shared" si="0"/>
        <v>1.5761759159108848E-2</v>
      </c>
    </row>
    <row r="6" spans="1:5" ht="30.75" x14ac:dyDescent="0.25">
      <c r="A6" s="105" t="s">
        <v>85</v>
      </c>
      <c r="B6" s="46">
        <f>'C.1 Federal Expenditures'!$J$9</f>
        <v>244156410</v>
      </c>
      <c r="C6" s="119"/>
      <c r="D6" s="46">
        <f>'B. Total Expenditures'!$J$9</f>
        <v>244156410</v>
      </c>
      <c r="E6" s="55">
        <f t="shared" si="0"/>
        <v>3.8263550680003755E-2</v>
      </c>
    </row>
    <row r="7" spans="1:5" x14ac:dyDescent="0.25">
      <c r="A7" s="106" t="s">
        <v>114</v>
      </c>
      <c r="B7" s="46">
        <f>'C.1 Federal Expenditures'!$K$9</f>
        <v>0</v>
      </c>
      <c r="C7" s="119"/>
      <c r="D7" s="46">
        <f>'B. Total Expenditures'!$K$9</f>
        <v>0</v>
      </c>
      <c r="E7" s="55">
        <f t="shared" si="0"/>
        <v>0</v>
      </c>
    </row>
    <row r="8" spans="1:5" x14ac:dyDescent="0.25">
      <c r="A8" s="106" t="s">
        <v>115</v>
      </c>
      <c r="B8" s="46">
        <f>'C.1 Federal Expenditures'!$L$9</f>
        <v>0</v>
      </c>
      <c r="C8" s="119"/>
      <c r="D8" s="46">
        <f>'B. Total Expenditures'!$L$9</f>
        <v>0</v>
      </c>
      <c r="E8" s="55">
        <f t="shared" si="0"/>
        <v>0</v>
      </c>
    </row>
    <row r="9" spans="1:5" ht="29.25" x14ac:dyDescent="0.25">
      <c r="A9" s="106" t="s">
        <v>116</v>
      </c>
      <c r="B9" s="46">
        <f>'C.1 Federal Expenditures'!$M$9</f>
        <v>244156410</v>
      </c>
      <c r="C9" s="119"/>
      <c r="D9" s="46">
        <f>'B. Total Expenditures'!$M$9</f>
        <v>244156410</v>
      </c>
      <c r="E9" s="55">
        <f t="shared" si="0"/>
        <v>3.8263550680003755E-2</v>
      </c>
    </row>
    <row r="10" spans="1:5" ht="30.75" x14ac:dyDescent="0.25">
      <c r="A10" s="105" t="s">
        <v>84</v>
      </c>
      <c r="B10" s="46">
        <f>'C.1 Federal Expenditures'!$N$9</f>
        <v>0</v>
      </c>
      <c r="C10" s="119"/>
      <c r="D10" s="46">
        <f>'B. Total Expenditures'!$N$9</f>
        <v>0</v>
      </c>
      <c r="E10" s="55">
        <f t="shared" si="0"/>
        <v>0</v>
      </c>
    </row>
    <row r="11" spans="1:5" x14ac:dyDescent="0.25">
      <c r="A11" s="106" t="s">
        <v>117</v>
      </c>
      <c r="B11" s="46">
        <f>'C.1 Federal Expenditures'!$O$9</f>
        <v>0</v>
      </c>
      <c r="C11" s="119"/>
      <c r="D11" s="46">
        <f>'B. Total Expenditures'!$O$9</f>
        <v>0</v>
      </c>
      <c r="E11" s="55">
        <f t="shared" si="0"/>
        <v>0</v>
      </c>
    </row>
    <row r="12" spans="1:5" x14ac:dyDescent="0.25">
      <c r="A12" s="106" t="s">
        <v>118</v>
      </c>
      <c r="B12" s="46">
        <f>'C.1 Federal Expenditures'!$P$9</f>
        <v>0</v>
      </c>
      <c r="C12" s="119"/>
      <c r="D12" s="46">
        <f>'B. Total Expenditures'!$P$9</f>
        <v>0</v>
      </c>
      <c r="E12" s="55">
        <f t="shared" si="0"/>
        <v>0</v>
      </c>
    </row>
    <row r="13" spans="1:5" ht="29.25" x14ac:dyDescent="0.25">
      <c r="A13" s="106" t="s">
        <v>119</v>
      </c>
      <c r="B13" s="46">
        <f>'C.1 Federal Expenditures'!$Q$9</f>
        <v>0</v>
      </c>
      <c r="C13" s="119"/>
      <c r="D13" s="46">
        <f>'B. Total Expenditures'!$Q$9</f>
        <v>0</v>
      </c>
      <c r="E13" s="55">
        <f t="shared" si="0"/>
        <v>0</v>
      </c>
    </row>
    <row r="14" spans="1:5" ht="15.75" customHeight="1" x14ac:dyDescent="0.25">
      <c r="A14" s="105" t="s">
        <v>120</v>
      </c>
      <c r="B14" s="46">
        <f>'C.1 Federal Expenditures'!$R$9</f>
        <v>1275741353</v>
      </c>
      <c r="C14" s="46">
        <f>'C.2 State Expenditures'!$R$9</f>
        <v>49983761</v>
      </c>
      <c r="D14" s="46">
        <f>'B. Total Expenditures'!$R$9</f>
        <v>1325725114</v>
      </c>
      <c r="E14" s="55">
        <f t="shared" si="0"/>
        <v>0.20776415449134741</v>
      </c>
    </row>
    <row r="15" spans="1:5" x14ac:dyDescent="0.25">
      <c r="A15" s="106" t="s">
        <v>121</v>
      </c>
      <c r="B15" s="46">
        <f>'C.1 Federal Expenditures'!$S$9</f>
        <v>26396613</v>
      </c>
      <c r="C15" s="46">
        <f>'C.2 State Expenditures'!$S$9</f>
        <v>9006616</v>
      </c>
      <c r="D15" s="46">
        <f>'B. Total Expenditures'!$S$9</f>
        <v>35403229</v>
      </c>
      <c r="E15" s="55">
        <f t="shared" si="0"/>
        <v>5.5483009726317598E-3</v>
      </c>
    </row>
    <row r="16" spans="1:5" x14ac:dyDescent="0.25">
      <c r="A16" s="106" t="s">
        <v>122</v>
      </c>
      <c r="B16" s="46">
        <f>'C.1 Federal Expenditures'!$T$9</f>
        <v>650211018</v>
      </c>
      <c r="C16" s="46">
        <f>'C.2 State Expenditures'!$T$9</f>
        <v>25893039</v>
      </c>
      <c r="D16" s="46">
        <f>'B. Total Expenditures'!$T$9</f>
        <v>676104057</v>
      </c>
      <c r="E16" s="55">
        <f t="shared" si="0"/>
        <v>0.10595725031333664</v>
      </c>
    </row>
    <row r="17" spans="1:5" x14ac:dyDescent="0.25">
      <c r="A17" s="106" t="s">
        <v>123</v>
      </c>
      <c r="B17" s="46">
        <f>'C.1 Federal Expenditures'!$U$9</f>
        <v>599133722</v>
      </c>
      <c r="C17" s="46">
        <f>'C.2 State Expenditures'!$U$9</f>
        <v>15084106</v>
      </c>
      <c r="D17" s="46">
        <f>'B. Total Expenditures'!$U$9</f>
        <v>614217828</v>
      </c>
      <c r="E17" s="55">
        <f t="shared" si="0"/>
        <v>9.6258603205379004E-2</v>
      </c>
    </row>
    <row r="18" spans="1:5" ht="15.75" x14ac:dyDescent="0.25">
      <c r="A18" s="105" t="s">
        <v>124</v>
      </c>
      <c r="B18" s="46">
        <f>'C.1 Federal Expenditures'!$V$9</f>
        <v>246589689</v>
      </c>
      <c r="C18" s="46">
        <f>'C.2 State Expenditures'!$V$9</f>
        <v>11375528</v>
      </c>
      <c r="D18" s="46">
        <f>'B. Total Expenditures'!$V$9</f>
        <v>257965217</v>
      </c>
      <c r="E18" s="55">
        <f t="shared" si="0"/>
        <v>4.0427630609238013E-2</v>
      </c>
    </row>
    <row r="19" spans="1:5" ht="15.75" x14ac:dyDescent="0.25">
      <c r="A19" s="105" t="s">
        <v>89</v>
      </c>
      <c r="B19" s="46">
        <f>'C.1 Federal Expenditures'!$W$9</f>
        <v>112604259</v>
      </c>
      <c r="C19" s="46">
        <f>'C.2 State Expenditures'!$W$9</f>
        <v>423644801</v>
      </c>
      <c r="D19" s="46">
        <f>'B. Total Expenditures'!$W$9</f>
        <v>536249060</v>
      </c>
      <c r="E19" s="55">
        <f t="shared" si="0"/>
        <v>8.4039542866862993E-2</v>
      </c>
    </row>
    <row r="20" spans="1:5" ht="29.25" x14ac:dyDescent="0.25">
      <c r="A20" s="106" t="s">
        <v>126</v>
      </c>
      <c r="B20" s="46">
        <f>'C.1 Federal Expenditures'!$X$9</f>
        <v>112604259</v>
      </c>
      <c r="C20" s="46">
        <f>'C.2 State Expenditures'!$X$9</f>
        <v>423644801</v>
      </c>
      <c r="D20" s="46">
        <f>'B. Total Expenditures'!$X$9</f>
        <v>536249060</v>
      </c>
      <c r="E20" s="55">
        <f t="shared" si="0"/>
        <v>8.4039542866862993E-2</v>
      </c>
    </row>
    <row r="21" spans="1:5" x14ac:dyDescent="0.25">
      <c r="A21" s="106" t="s">
        <v>125</v>
      </c>
      <c r="B21" s="46">
        <f>'C.1 Federal Expenditures'!$Y$9</f>
        <v>0</v>
      </c>
      <c r="C21" s="46">
        <f>'C.2 State Expenditures'!$Y$9</f>
        <v>0</v>
      </c>
      <c r="D21" s="46">
        <f>'B. Total Expenditures'!$Y$9</f>
        <v>0</v>
      </c>
      <c r="E21" s="55">
        <f t="shared" si="0"/>
        <v>0</v>
      </c>
    </row>
    <row r="22" spans="1:5" ht="30.75" x14ac:dyDescent="0.25">
      <c r="A22" s="105" t="s">
        <v>90</v>
      </c>
      <c r="B22" s="46">
        <f>'C.1 Federal Expenditures'!$Z$9</f>
        <v>0</v>
      </c>
      <c r="C22" s="46">
        <f>'C.2 State Expenditures'!$Z$9</f>
        <v>9944</v>
      </c>
      <c r="D22" s="46">
        <f>'B. Total Expenditures'!$Z$9</f>
        <v>9944</v>
      </c>
      <c r="E22" s="55">
        <f t="shared" si="0"/>
        <v>1.5583975368984061E-6</v>
      </c>
    </row>
    <row r="23" spans="1:5" ht="15.75" customHeight="1" x14ac:dyDescent="0.25">
      <c r="A23" s="105" t="s">
        <v>86</v>
      </c>
      <c r="B23" s="46">
        <f>'C.1 Federal Expenditures'!$AA$9</f>
        <v>0</v>
      </c>
      <c r="C23" s="46">
        <f>'C.2 State Expenditures'!$AA$9</f>
        <v>99765</v>
      </c>
      <c r="D23" s="46">
        <f>'B. Total Expenditures'!$AA$9</f>
        <v>99765</v>
      </c>
      <c r="E23" s="55">
        <f t="shared" si="0"/>
        <v>1.5634908514548419E-5</v>
      </c>
    </row>
    <row r="24" spans="1:5" ht="15.75" customHeight="1" x14ac:dyDescent="0.25">
      <c r="A24" s="105" t="s">
        <v>91</v>
      </c>
      <c r="B24" s="46">
        <f>'C.1 Federal Expenditures'!$AB$9</f>
        <v>0</v>
      </c>
      <c r="C24" s="46">
        <f>'C.2 State Expenditures'!$AB$9</f>
        <v>0</v>
      </c>
      <c r="D24" s="46">
        <f>'B. Total Expenditures'!$AB$9</f>
        <v>0</v>
      </c>
      <c r="E24" s="55">
        <f t="shared" si="0"/>
        <v>0</v>
      </c>
    </row>
    <row r="25" spans="1:5" ht="15.75" x14ac:dyDescent="0.25">
      <c r="A25" s="105" t="s">
        <v>62</v>
      </c>
      <c r="B25" s="46">
        <f>'C.1 Federal Expenditures'!$AC$9</f>
        <v>264669</v>
      </c>
      <c r="C25" s="46">
        <f>'C.2 State Expenditures'!$AC$9</f>
        <v>515558</v>
      </c>
      <c r="D25" s="46">
        <f>'B. Total Expenditures'!$AC$9</f>
        <v>780227</v>
      </c>
      <c r="E25" s="55">
        <f t="shared" si="0"/>
        <v>1.2227512419767022E-4</v>
      </c>
    </row>
    <row r="26" spans="1:5" ht="15.75" x14ac:dyDescent="0.25">
      <c r="A26" s="105" t="s">
        <v>127</v>
      </c>
      <c r="B26" s="46">
        <f>'C.1 Federal Expenditures'!$AD$9</f>
        <v>40855713</v>
      </c>
      <c r="C26" s="46">
        <f>'C.2 State Expenditures'!$AD$9</f>
        <v>111662044</v>
      </c>
      <c r="D26" s="46">
        <f>'B. Total Expenditures'!$AD$9</f>
        <v>152517757</v>
      </c>
      <c r="E26" s="55">
        <f t="shared" si="0"/>
        <v>2.3902181902862994E-2</v>
      </c>
    </row>
    <row r="27" spans="1:5" s="11" customFormat="1" ht="15.75" x14ac:dyDescent="0.25">
      <c r="A27" s="105" t="s">
        <v>128</v>
      </c>
      <c r="B27" s="46">
        <f>'C.1 Federal Expenditures'!$AE$9</f>
        <v>0</v>
      </c>
      <c r="C27" s="46">
        <f>'C.2 State Expenditures'!$AE$9</f>
        <v>729105</v>
      </c>
      <c r="D27" s="46">
        <f>'B. Total Expenditures'!$AE$9</f>
        <v>729105</v>
      </c>
      <c r="E27" s="55">
        <f t="shared" si="0"/>
        <v>1.142634187590821E-4</v>
      </c>
    </row>
    <row r="28" spans="1:5" ht="30.75" x14ac:dyDescent="0.25">
      <c r="A28" s="105" t="s">
        <v>129</v>
      </c>
      <c r="B28" s="46">
        <f>'C.1 Federal Expenditures'!$AF$9</f>
        <v>11083697</v>
      </c>
      <c r="C28" s="46">
        <f>'C.2 State Expenditures'!$AF$9</f>
        <v>13108284</v>
      </c>
      <c r="D28" s="46">
        <f>'B. Total Expenditures'!$AF$9</f>
        <v>24191981</v>
      </c>
      <c r="E28" s="55">
        <f t="shared" si="0"/>
        <v>3.7913036608098389E-3</v>
      </c>
    </row>
    <row r="29" spans="1:5" ht="30.75" x14ac:dyDescent="0.25">
      <c r="A29" s="105" t="s">
        <v>92</v>
      </c>
      <c r="B29" s="46">
        <f>'C.1 Federal Expenditures'!$AG$9</f>
        <v>0</v>
      </c>
      <c r="C29" s="46">
        <f>'C.2 State Expenditures'!$AG$9</f>
        <v>2058787</v>
      </c>
      <c r="D29" s="46">
        <f>'B. Total Expenditures'!$AG$9</f>
        <v>2058787</v>
      </c>
      <c r="E29" s="55">
        <f t="shared" si="0"/>
        <v>3.2264768602156666E-4</v>
      </c>
    </row>
    <row r="30" spans="1:5" ht="15.75" x14ac:dyDescent="0.25">
      <c r="A30" s="105" t="s">
        <v>130</v>
      </c>
      <c r="B30" s="46">
        <f>'C.1 Federal Expenditures'!$AH$9</f>
        <v>0</v>
      </c>
      <c r="C30" s="46">
        <f>'C.2 State Expenditures'!$AH$9</f>
        <v>397</v>
      </c>
      <c r="D30" s="46">
        <f>'B. Total Expenditures'!$AH$9</f>
        <v>397</v>
      </c>
      <c r="E30" s="55">
        <f t="shared" si="0"/>
        <v>6.2216796274001125E-8</v>
      </c>
    </row>
    <row r="31" spans="1:5" ht="29.25" x14ac:dyDescent="0.25">
      <c r="A31" s="106" t="s">
        <v>373</v>
      </c>
      <c r="B31" s="46">
        <f>'C.1 Federal Expenditures'!$AI$9</f>
        <v>0</v>
      </c>
      <c r="C31" s="46">
        <f>'C.2 State Expenditures'!$AI$9</f>
        <v>284</v>
      </c>
      <c r="D31" s="46">
        <f>'B. Total Expenditures'!$AI$9</f>
        <v>284</v>
      </c>
      <c r="E31" s="55">
        <f t="shared" si="0"/>
        <v>4.4507733354701057E-8</v>
      </c>
    </row>
    <row r="32" spans="1:5" x14ac:dyDescent="0.25">
      <c r="A32" s="106" t="s">
        <v>131</v>
      </c>
      <c r="B32" s="46">
        <f>'C.1 Federal Expenditures'!$AJ$9</f>
        <v>0</v>
      </c>
      <c r="C32" s="46">
        <f>'C.2 State Expenditures'!$AJ$9</f>
        <v>0</v>
      </c>
      <c r="D32" s="46">
        <f>'B. Total Expenditures'!$AJ$9</f>
        <v>0</v>
      </c>
      <c r="E32" s="55">
        <f t="shared" si="0"/>
        <v>0</v>
      </c>
    </row>
    <row r="33" spans="1:5" x14ac:dyDescent="0.25">
      <c r="A33" s="106" t="s">
        <v>132</v>
      </c>
      <c r="B33" s="46">
        <f>'C.1 Federal Expenditures'!$AK$9</f>
        <v>0</v>
      </c>
      <c r="C33" s="46">
        <f>'C.2 State Expenditures'!$AK$9</f>
        <v>113</v>
      </c>
      <c r="D33" s="46">
        <f>'B. Total Expenditures'!$AK$9</f>
        <v>113</v>
      </c>
      <c r="E33" s="55">
        <f t="shared" si="0"/>
        <v>1.7709062919300068E-8</v>
      </c>
    </row>
    <row r="34" spans="1:5" ht="15.75" x14ac:dyDescent="0.25">
      <c r="A34" s="105" t="s">
        <v>133</v>
      </c>
      <c r="B34" s="46">
        <f>'C.1 Federal Expenditures'!$AL$9</f>
        <v>0</v>
      </c>
      <c r="C34" s="46">
        <f>'C.2 State Expenditures'!$AL$9</f>
        <v>0</v>
      </c>
      <c r="D34" s="46">
        <f>'B. Total Expenditures'!$AL$9</f>
        <v>0</v>
      </c>
      <c r="E34" s="55">
        <f t="shared" si="0"/>
        <v>0</v>
      </c>
    </row>
    <row r="35" spans="1:5" ht="15.75" x14ac:dyDescent="0.25">
      <c r="A35" s="105" t="s">
        <v>93</v>
      </c>
      <c r="B35" s="46">
        <f>'C.1 Federal Expenditures'!$AM$9</f>
        <v>519096416</v>
      </c>
      <c r="C35" s="46">
        <f>'C.2 State Expenditures'!$AM$9</f>
        <v>323359400</v>
      </c>
      <c r="D35" s="46">
        <f>'B. Total Expenditures'!$AM$9</f>
        <v>842455816</v>
      </c>
      <c r="E35" s="55">
        <f t="shared" si="0"/>
        <v>0.13202746063959542</v>
      </c>
    </row>
    <row r="36" spans="1:5" x14ac:dyDescent="0.25">
      <c r="A36" s="106" t="s">
        <v>134</v>
      </c>
      <c r="B36" s="46">
        <f>'C.1 Federal Expenditures'!$AN$9</f>
        <v>264310008</v>
      </c>
      <c r="C36" s="46">
        <f>'C.2 State Expenditures'!$AN$9</f>
        <v>282930697</v>
      </c>
      <c r="D36" s="46">
        <f>'B. Total Expenditures'!$AN$9</f>
        <v>547240705</v>
      </c>
      <c r="E36" s="55">
        <f t="shared" si="0"/>
        <v>8.5762124573868392E-2</v>
      </c>
    </row>
    <row r="37" spans="1:5" x14ac:dyDescent="0.25">
      <c r="A37" s="106" t="s">
        <v>135</v>
      </c>
      <c r="B37" s="46">
        <f>'C.1 Federal Expenditures'!$AO$9</f>
        <v>212022935</v>
      </c>
      <c r="C37" s="46">
        <f>'C.2 State Expenditures'!$AO$9</f>
        <v>35301372</v>
      </c>
      <c r="D37" s="46">
        <f>'B. Total Expenditures'!$AO$9</f>
        <v>247324307</v>
      </c>
      <c r="E37" s="55">
        <f t="shared" si="0"/>
        <v>3.8760015169338816E-2</v>
      </c>
    </row>
    <row r="38" spans="1:5" x14ac:dyDescent="0.25">
      <c r="A38" s="106" t="s">
        <v>136</v>
      </c>
      <c r="B38" s="46">
        <f>'C.1 Federal Expenditures'!$AP$9</f>
        <v>42763473</v>
      </c>
      <c r="C38" s="46">
        <f>'C.2 State Expenditures'!$AP$9</f>
        <v>5127331</v>
      </c>
      <c r="D38" s="46">
        <f>'B. Total Expenditures'!$AP$9</f>
        <v>47890804</v>
      </c>
      <c r="E38" s="55">
        <f t="shared" si="0"/>
        <v>7.5053208963882069E-3</v>
      </c>
    </row>
    <row r="39" spans="1:5" ht="15.75" x14ac:dyDescent="0.25">
      <c r="A39" s="105" t="s">
        <v>87</v>
      </c>
      <c r="B39" s="46">
        <f>'C.1 Federal Expenditures'!$AQ$9</f>
        <v>0</v>
      </c>
      <c r="C39" s="46">
        <f>'C.2 State Expenditures'!$AQ$9</f>
        <v>45813</v>
      </c>
      <c r="D39" s="46">
        <f>'B. Total Expenditures'!$AQ$9</f>
        <v>45813</v>
      </c>
      <c r="E39" s="55">
        <f t="shared" si="0"/>
        <v>7.1796929161229563E-6</v>
      </c>
    </row>
    <row r="40" spans="1:5" ht="15.75" x14ac:dyDescent="0.25">
      <c r="A40" s="93" t="s">
        <v>139</v>
      </c>
      <c r="B40" s="120">
        <f>'C.1 Federal Expenditures'!$AR$9</f>
        <v>3109323161</v>
      </c>
      <c r="C40" s="120">
        <f>'C.2 State Expenditures'!$AR$9</f>
        <v>2909670869</v>
      </c>
      <c r="D40" s="120">
        <f>'B. Total Expenditures'!$AR$9</f>
        <v>6018994030</v>
      </c>
      <c r="E40" s="95">
        <f t="shared" si="0"/>
        <v>0.94328092024921673</v>
      </c>
    </row>
    <row r="41" spans="1:5" ht="15.75" x14ac:dyDescent="0.25">
      <c r="A41" s="105" t="s">
        <v>88</v>
      </c>
      <c r="B41" s="46">
        <f>'C.1 Federal Expenditures'!$C$9</f>
        <v>0</v>
      </c>
      <c r="C41" s="119"/>
      <c r="D41" s="46">
        <f>'B. Total Expenditures'!$C$9</f>
        <v>0</v>
      </c>
      <c r="E41" s="55">
        <f t="shared" si="0"/>
        <v>0</v>
      </c>
    </row>
    <row r="42" spans="1:5" ht="15.75" x14ac:dyDescent="0.25">
      <c r="A42" s="105" t="s">
        <v>247</v>
      </c>
      <c r="B42" s="46">
        <f>'C.1 Federal Expenditures'!$D$9</f>
        <v>361919546</v>
      </c>
      <c r="C42" s="119"/>
      <c r="D42" s="46">
        <f>'B. Total Expenditures'!$D$9</f>
        <v>361919546</v>
      </c>
      <c r="E42" s="55">
        <f t="shared" si="0"/>
        <v>5.6719079750783323E-2</v>
      </c>
    </row>
    <row r="43" spans="1:5" ht="15.75" x14ac:dyDescent="0.25">
      <c r="A43" s="107" t="s">
        <v>111</v>
      </c>
      <c r="B43" s="120">
        <f>B41+B42</f>
        <v>361919546</v>
      </c>
      <c r="C43" s="123"/>
      <c r="D43" s="120">
        <f>D41+D42</f>
        <v>361919546</v>
      </c>
      <c r="E43" s="95">
        <f t="shared" si="0"/>
        <v>5.6719079750783323E-2</v>
      </c>
    </row>
    <row r="44" spans="1:5" ht="15.75" x14ac:dyDescent="0.25">
      <c r="A44" s="93" t="s">
        <v>60</v>
      </c>
      <c r="B44" s="94">
        <f>SUM(B41,B42, B3,B6,B10,B14,B18,B19,B22,B23,B24,B25,B26,B27,B28,B29,B30,B34,B35, B39)</f>
        <v>3471242707</v>
      </c>
      <c r="C44" s="94">
        <f>SUM(C41,C42,C3,C6,C10,C14,C18,C19,C22,C23,C24,C25,C26,C27,C28,C29,C30,C34,C35, C39)</f>
        <v>2909670869</v>
      </c>
      <c r="D44" s="94">
        <f>B44+C44</f>
        <v>6380913576</v>
      </c>
      <c r="E44" s="95">
        <f t="shared" si="0"/>
        <v>1</v>
      </c>
    </row>
    <row r="45" spans="1:5" ht="15.75" x14ac:dyDescent="0.25">
      <c r="A45" s="105" t="s">
        <v>137</v>
      </c>
      <c r="B45" s="46">
        <f>'C.1 Federal Expenditures'!$AS$9</f>
        <v>355494919</v>
      </c>
      <c r="C45" s="119"/>
      <c r="D45" s="46">
        <f>'B. Total Expenditures'!$AS$9</f>
        <v>355494919</v>
      </c>
      <c r="E45" s="122"/>
    </row>
    <row r="46" spans="1:5" ht="15.75" x14ac:dyDescent="0.25">
      <c r="A46" s="105" t="s">
        <v>138</v>
      </c>
      <c r="B46" s="46">
        <f>'C.1 Federal Expenditures'!$AT$9</f>
        <v>0</v>
      </c>
      <c r="C46" s="119"/>
      <c r="D46" s="46">
        <f>'B. Total Expenditures'!$AT$9</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338</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Expenditures'!$G$10</f>
        <v>66523404</v>
      </c>
      <c r="C3" s="46">
        <f>'C.2 State Expenditures'!$G$10</f>
        <v>8265301</v>
      </c>
      <c r="D3" s="46">
        <f>'B. Total Expenditures'!$G$10</f>
        <v>74788705</v>
      </c>
      <c r="E3" s="55">
        <f t="shared" ref="E3:E44" si="0">D3/($D$44)</f>
        <v>0.19697482671854216</v>
      </c>
    </row>
    <row r="4" spans="1:5" ht="45" customHeight="1" x14ac:dyDescent="0.25">
      <c r="A4" s="106" t="s">
        <v>113</v>
      </c>
      <c r="B4" s="46">
        <f>'C.1 Federal Expenditures'!$H$10</f>
        <v>66523404</v>
      </c>
      <c r="C4" s="46">
        <f>'C.2 State Expenditures'!$H$10</f>
        <v>8265301</v>
      </c>
      <c r="D4" s="46">
        <f>'B. Total Expenditures'!$H$10</f>
        <v>74788705</v>
      </c>
      <c r="E4" s="55">
        <f t="shared" si="0"/>
        <v>0.19697482671854216</v>
      </c>
    </row>
    <row r="5" spans="1:5" ht="43.5" x14ac:dyDescent="0.25">
      <c r="A5" s="106" t="s">
        <v>112</v>
      </c>
      <c r="B5" s="46">
        <f>'C.1 Federal Expenditures'!$I$10</f>
        <v>0</v>
      </c>
      <c r="C5" s="46">
        <f>'C.2 State Expenditures'!$I$10</f>
        <v>0</v>
      </c>
      <c r="D5" s="46">
        <f>'B. Total Expenditures'!$I$10</f>
        <v>0</v>
      </c>
      <c r="E5" s="55">
        <f t="shared" si="0"/>
        <v>0</v>
      </c>
    </row>
    <row r="6" spans="1:5" ht="30.75" x14ac:dyDescent="0.25">
      <c r="A6" s="105" t="s">
        <v>85</v>
      </c>
      <c r="B6" s="46">
        <f>'C.1 Federal Expenditures'!$J$10</f>
        <v>0</v>
      </c>
      <c r="C6" s="119"/>
      <c r="D6" s="46">
        <f>'B. Total Expenditures'!$J$10</f>
        <v>0</v>
      </c>
      <c r="E6" s="55">
        <f t="shared" si="0"/>
        <v>0</v>
      </c>
    </row>
    <row r="7" spans="1:5" x14ac:dyDescent="0.25">
      <c r="A7" s="106" t="s">
        <v>114</v>
      </c>
      <c r="B7" s="46">
        <f>'C.1 Federal Expenditures'!$K$10</f>
        <v>0</v>
      </c>
      <c r="C7" s="119"/>
      <c r="D7" s="46">
        <f>'B. Total Expenditures'!$K$10</f>
        <v>0</v>
      </c>
      <c r="E7" s="55">
        <f t="shared" si="0"/>
        <v>0</v>
      </c>
    </row>
    <row r="8" spans="1:5" x14ac:dyDescent="0.25">
      <c r="A8" s="106" t="s">
        <v>115</v>
      </c>
      <c r="B8" s="46">
        <f>'C.1 Federal Expenditures'!$L$10</f>
        <v>0</v>
      </c>
      <c r="C8" s="119"/>
      <c r="D8" s="46">
        <f>'B. Total Expenditures'!$L$10</f>
        <v>0</v>
      </c>
      <c r="E8" s="55">
        <f t="shared" si="0"/>
        <v>0</v>
      </c>
    </row>
    <row r="9" spans="1:5" ht="29.25" x14ac:dyDescent="0.25">
      <c r="A9" s="106" t="s">
        <v>116</v>
      </c>
      <c r="B9" s="46">
        <f>'C.1 Federal Expenditures'!$M$10</f>
        <v>0</v>
      </c>
      <c r="C9" s="119"/>
      <c r="D9" s="46">
        <f>'B. Total Expenditures'!$M$10</f>
        <v>0</v>
      </c>
      <c r="E9" s="55">
        <f t="shared" si="0"/>
        <v>0</v>
      </c>
    </row>
    <row r="10" spans="1:5" ht="30.75" x14ac:dyDescent="0.25">
      <c r="A10" s="105" t="s">
        <v>84</v>
      </c>
      <c r="B10" s="46">
        <f>'C.1 Federal Expenditures'!$N$10</f>
        <v>0</v>
      </c>
      <c r="C10" s="119"/>
      <c r="D10" s="46">
        <f>'B. Total Expenditures'!$N$10</f>
        <v>0</v>
      </c>
      <c r="E10" s="55">
        <f t="shared" si="0"/>
        <v>0</v>
      </c>
    </row>
    <row r="11" spans="1:5" x14ac:dyDescent="0.25">
      <c r="A11" s="106" t="s">
        <v>117</v>
      </c>
      <c r="B11" s="46">
        <f>'C.1 Federal Expenditures'!$O$10</f>
        <v>0</v>
      </c>
      <c r="C11" s="119"/>
      <c r="D11" s="46">
        <f>'B. Total Expenditures'!$O$10</f>
        <v>0</v>
      </c>
      <c r="E11" s="55">
        <f t="shared" si="0"/>
        <v>0</v>
      </c>
    </row>
    <row r="12" spans="1:5" x14ac:dyDescent="0.25">
      <c r="A12" s="106" t="s">
        <v>118</v>
      </c>
      <c r="B12" s="46">
        <f>'C.1 Federal Expenditures'!$P$10</f>
        <v>0</v>
      </c>
      <c r="C12" s="119"/>
      <c r="D12" s="46">
        <f>'B. Total Expenditures'!$P$10</f>
        <v>0</v>
      </c>
      <c r="E12" s="55">
        <f t="shared" si="0"/>
        <v>0</v>
      </c>
    </row>
    <row r="13" spans="1:5" ht="29.25" x14ac:dyDescent="0.25">
      <c r="A13" s="106" t="s">
        <v>119</v>
      </c>
      <c r="B13" s="46">
        <f>'C.1 Federal Expenditures'!$Q$10</f>
        <v>0</v>
      </c>
      <c r="C13" s="119"/>
      <c r="D13" s="46">
        <f>'B. Total Expenditures'!$Q$10</f>
        <v>0</v>
      </c>
      <c r="E13" s="55">
        <f t="shared" si="0"/>
        <v>0</v>
      </c>
    </row>
    <row r="14" spans="1:5" ht="15.75" customHeight="1" x14ac:dyDescent="0.25">
      <c r="A14" s="105" t="s">
        <v>120</v>
      </c>
      <c r="B14" s="46">
        <f>'C.1 Federal Expenditures'!$R$10</f>
        <v>8346418</v>
      </c>
      <c r="C14" s="46">
        <f>'C.2 State Expenditures'!$R$10</f>
        <v>738756</v>
      </c>
      <c r="D14" s="46">
        <f>'B. Total Expenditures'!$R$10</f>
        <v>9085174</v>
      </c>
      <c r="E14" s="55">
        <f t="shared" si="0"/>
        <v>2.3928086124205581E-2</v>
      </c>
    </row>
    <row r="15" spans="1:5" x14ac:dyDescent="0.25">
      <c r="A15" s="106" t="s">
        <v>121</v>
      </c>
      <c r="B15" s="46">
        <f>'C.1 Federal Expenditures'!$S$10</f>
        <v>85368</v>
      </c>
      <c r="C15" s="46">
        <f>'C.2 State Expenditures'!$S$10</f>
        <v>10251</v>
      </c>
      <c r="D15" s="46">
        <f>'B. Total Expenditures'!$S$10</f>
        <v>95619</v>
      </c>
      <c r="E15" s="55">
        <f t="shared" si="0"/>
        <v>2.5183663704299043E-4</v>
      </c>
    </row>
    <row r="16" spans="1:5" x14ac:dyDescent="0.25">
      <c r="A16" s="106" t="s">
        <v>122</v>
      </c>
      <c r="B16" s="46">
        <f>'C.1 Federal Expenditures'!$T$10</f>
        <v>3950824</v>
      </c>
      <c r="C16" s="46">
        <f>'C.2 State Expenditures'!$T$10</f>
        <v>340714</v>
      </c>
      <c r="D16" s="46">
        <f>'B. Total Expenditures'!$T$10</f>
        <v>4291538</v>
      </c>
      <c r="E16" s="55">
        <f t="shared" si="0"/>
        <v>1.1302842506846976E-2</v>
      </c>
    </row>
    <row r="17" spans="1:5" x14ac:dyDescent="0.25">
      <c r="A17" s="106" t="s">
        <v>123</v>
      </c>
      <c r="B17" s="46">
        <f>'C.1 Federal Expenditures'!$U$10</f>
        <v>4310226</v>
      </c>
      <c r="C17" s="46">
        <f>'C.2 State Expenditures'!$U$10</f>
        <v>387791</v>
      </c>
      <c r="D17" s="46">
        <f>'B. Total Expenditures'!$U$10</f>
        <v>4698017</v>
      </c>
      <c r="E17" s="55">
        <f t="shared" si="0"/>
        <v>1.2373406980315613E-2</v>
      </c>
    </row>
    <row r="18" spans="1:5" ht="15.75" x14ac:dyDescent="0.25">
      <c r="A18" s="105" t="s">
        <v>124</v>
      </c>
      <c r="B18" s="46">
        <f>'C.1 Federal Expenditures'!$V$10</f>
        <v>6197928</v>
      </c>
      <c r="C18" s="46">
        <f>'C.2 State Expenditures'!$V$10</f>
        <v>1235847</v>
      </c>
      <c r="D18" s="46">
        <f>'B. Total Expenditures'!$V$10</f>
        <v>7433775</v>
      </c>
      <c r="E18" s="55">
        <f t="shared" si="0"/>
        <v>1.9578712353551658E-2</v>
      </c>
    </row>
    <row r="19" spans="1:5" ht="15.75" x14ac:dyDescent="0.25">
      <c r="A19" s="105" t="s">
        <v>89</v>
      </c>
      <c r="B19" s="46">
        <f>'C.1 Federal Expenditures'!$W$10</f>
        <v>720277</v>
      </c>
      <c r="C19" s="46">
        <f>'C.2 State Expenditures'!$W$10</f>
        <v>74516465</v>
      </c>
      <c r="D19" s="46">
        <f>'B. Total Expenditures'!$W$10</f>
        <v>75236742</v>
      </c>
      <c r="E19" s="55">
        <f t="shared" si="0"/>
        <v>0.19815484461614441</v>
      </c>
    </row>
    <row r="20" spans="1:5" ht="29.25" x14ac:dyDescent="0.25">
      <c r="A20" s="106" t="s">
        <v>126</v>
      </c>
      <c r="B20" s="46">
        <f>'C.1 Federal Expenditures'!$X$10</f>
        <v>704828</v>
      </c>
      <c r="C20" s="46">
        <f>'C.2 State Expenditures'!$X$10</f>
        <v>10704633</v>
      </c>
      <c r="D20" s="46">
        <f>'B. Total Expenditures'!$X$10</f>
        <v>11409461</v>
      </c>
      <c r="E20" s="55">
        <f t="shared" si="0"/>
        <v>3.0049679338971902E-2</v>
      </c>
    </row>
    <row r="21" spans="1:5" x14ac:dyDescent="0.25">
      <c r="A21" s="106" t="s">
        <v>125</v>
      </c>
      <c r="B21" s="46">
        <f>'C.1 Federal Expenditures'!$Y$10</f>
        <v>15449</v>
      </c>
      <c r="C21" s="46">
        <f>'C.2 State Expenditures'!$Y$10</f>
        <v>63811832</v>
      </c>
      <c r="D21" s="46">
        <f>'B. Total Expenditures'!$Y$10</f>
        <v>63827281</v>
      </c>
      <c r="E21" s="55">
        <f t="shared" si="0"/>
        <v>0.16810516527717251</v>
      </c>
    </row>
    <row r="22" spans="1:5" ht="30.75" x14ac:dyDescent="0.25">
      <c r="A22" s="105" t="s">
        <v>90</v>
      </c>
      <c r="B22" s="46">
        <f>'C.1 Federal Expenditures'!$Z$10</f>
        <v>1315</v>
      </c>
      <c r="C22" s="46">
        <f>'C.2 State Expenditures'!$Z$10</f>
        <v>205</v>
      </c>
      <c r="D22" s="46">
        <f>'B. Total Expenditures'!$Z$10</f>
        <v>1520</v>
      </c>
      <c r="E22" s="55">
        <f t="shared" si="0"/>
        <v>4.003301522765825E-6</v>
      </c>
    </row>
    <row r="23" spans="1:5" ht="15.75" customHeight="1" x14ac:dyDescent="0.25">
      <c r="A23" s="105" t="s">
        <v>86</v>
      </c>
      <c r="B23" s="46">
        <f>'C.1 Federal Expenditures'!$AA$10</f>
        <v>0</v>
      </c>
      <c r="C23" s="46">
        <f>'C.2 State Expenditures'!$AA$10</f>
        <v>71520591</v>
      </c>
      <c r="D23" s="46">
        <f>'B. Total Expenditures'!$AA$10</f>
        <v>71520591</v>
      </c>
      <c r="E23" s="55">
        <f t="shared" si="0"/>
        <v>0.18836742819698141</v>
      </c>
    </row>
    <row r="24" spans="1:5" ht="15.75" customHeight="1" x14ac:dyDescent="0.25">
      <c r="A24" s="105" t="s">
        <v>91</v>
      </c>
      <c r="B24" s="46">
        <f>'C.1 Federal Expenditures'!$AB$10</f>
        <v>0</v>
      </c>
      <c r="C24" s="46">
        <f>'C.2 State Expenditures'!$AB$10</f>
        <v>5211320</v>
      </c>
      <c r="D24" s="46">
        <f>'B. Total Expenditures'!$AB$10</f>
        <v>5211320</v>
      </c>
      <c r="E24" s="55">
        <f t="shared" si="0"/>
        <v>1.3725319270802632E-2</v>
      </c>
    </row>
    <row r="25" spans="1:5" ht="15.75" x14ac:dyDescent="0.25">
      <c r="A25" s="105" t="s">
        <v>62</v>
      </c>
      <c r="B25" s="46">
        <f>'C.1 Federal Expenditures'!$AC$10</f>
        <v>2993695</v>
      </c>
      <c r="C25" s="46">
        <f>'C.2 State Expenditures'!$AC$10</f>
        <v>18760729</v>
      </c>
      <c r="D25" s="46">
        <f>'B. Total Expenditures'!$AC$10</f>
        <v>21754424</v>
      </c>
      <c r="E25" s="55">
        <f t="shared" si="0"/>
        <v>5.7295736004008821E-2</v>
      </c>
    </row>
    <row r="26" spans="1:5" ht="15.75" x14ac:dyDescent="0.25">
      <c r="A26" s="105" t="s">
        <v>127</v>
      </c>
      <c r="B26" s="46">
        <f>'C.1 Federal Expenditures'!$AD$10</f>
        <v>1870923</v>
      </c>
      <c r="C26" s="46">
        <f>'C.2 State Expenditures'!$AD$10</f>
        <v>190390</v>
      </c>
      <c r="D26" s="46">
        <f>'B. Total Expenditures'!$AD$10</f>
        <v>2061313</v>
      </c>
      <c r="E26" s="55">
        <f t="shared" si="0"/>
        <v>5.42898517881381E-3</v>
      </c>
    </row>
    <row r="27" spans="1:5" s="11" customFormat="1" ht="15.75" x14ac:dyDescent="0.25">
      <c r="A27" s="105" t="s">
        <v>128</v>
      </c>
      <c r="B27" s="46">
        <f>'C.1 Federal Expenditures'!$AE$10</f>
        <v>264483</v>
      </c>
      <c r="C27" s="46">
        <f>'C.2 State Expenditures'!$AE$10</f>
        <v>37247</v>
      </c>
      <c r="D27" s="46">
        <f>'B. Total Expenditures'!$AE$10</f>
        <v>301730</v>
      </c>
      <c r="E27" s="55">
        <f t="shared" si="0"/>
        <v>7.9468168977903444E-4</v>
      </c>
    </row>
    <row r="28" spans="1:5" ht="30.75" x14ac:dyDescent="0.25">
      <c r="A28" s="105" t="s">
        <v>129</v>
      </c>
      <c r="B28" s="46">
        <f>'C.1 Federal Expenditures'!$AF$10</f>
        <v>435958</v>
      </c>
      <c r="C28" s="46">
        <f>'C.2 State Expenditures'!$AF$10</f>
        <v>25618</v>
      </c>
      <c r="D28" s="46">
        <f>'B. Total Expenditures'!$AF$10</f>
        <v>461576</v>
      </c>
      <c r="E28" s="55">
        <f t="shared" si="0"/>
        <v>1.2156762524158937E-3</v>
      </c>
    </row>
    <row r="29" spans="1:5" ht="30.75" x14ac:dyDescent="0.25">
      <c r="A29" s="105" t="s">
        <v>92</v>
      </c>
      <c r="B29" s="46">
        <f>'C.1 Federal Expenditures'!$AG$10</f>
        <v>102551</v>
      </c>
      <c r="C29" s="46">
        <f>'C.2 State Expenditures'!$AG$10</f>
        <v>8932</v>
      </c>
      <c r="D29" s="46">
        <f>'B. Total Expenditures'!$AG$10</f>
        <v>111483</v>
      </c>
      <c r="E29" s="55">
        <f t="shared" si="0"/>
        <v>2.9361846293585691E-4</v>
      </c>
    </row>
    <row r="30" spans="1:5" ht="15.75" x14ac:dyDescent="0.25">
      <c r="A30" s="105" t="s">
        <v>130</v>
      </c>
      <c r="B30" s="46">
        <f>'C.1 Federal Expenditures'!$AH$10</f>
        <v>120698</v>
      </c>
      <c r="C30" s="46">
        <f>'C.2 State Expenditures'!$AH$10</f>
        <v>43960322</v>
      </c>
      <c r="D30" s="46">
        <f>'B. Total Expenditures'!$AH$10</f>
        <v>44081020</v>
      </c>
      <c r="E30" s="55">
        <f t="shared" si="0"/>
        <v>0.11609843058623077</v>
      </c>
    </row>
    <row r="31" spans="1:5" ht="29.25" x14ac:dyDescent="0.25">
      <c r="A31" s="106" t="s">
        <v>373</v>
      </c>
      <c r="B31" s="46">
        <f>'C.1 Federal Expenditures'!$AI$10</f>
        <v>110688</v>
      </c>
      <c r="C31" s="46">
        <f>'C.2 State Expenditures'!$AI$10</f>
        <v>30344108</v>
      </c>
      <c r="D31" s="46">
        <f>'B. Total Expenditures'!$AI$10</f>
        <v>30454796</v>
      </c>
      <c r="E31" s="55">
        <f t="shared" si="0"/>
        <v>8.0210349475212203E-2</v>
      </c>
    </row>
    <row r="32" spans="1:5" x14ac:dyDescent="0.25">
      <c r="A32" s="106" t="s">
        <v>131</v>
      </c>
      <c r="B32" s="46">
        <f>'C.1 Federal Expenditures'!$AJ$10</f>
        <v>0</v>
      </c>
      <c r="C32" s="46">
        <f>'C.2 State Expenditures'!$AJ$10</f>
        <v>0</v>
      </c>
      <c r="D32" s="46">
        <f>'B. Total Expenditures'!$AJ$10</f>
        <v>0</v>
      </c>
      <c r="E32" s="55">
        <f t="shared" si="0"/>
        <v>0</v>
      </c>
    </row>
    <row r="33" spans="1:5" x14ac:dyDescent="0.25">
      <c r="A33" s="106" t="s">
        <v>132</v>
      </c>
      <c r="B33" s="46">
        <f>'C.1 Federal Expenditures'!$AK$10</f>
        <v>10010</v>
      </c>
      <c r="C33" s="46">
        <f>'C.2 State Expenditures'!$AK$10</f>
        <v>13616214</v>
      </c>
      <c r="D33" s="46">
        <f>'B. Total Expenditures'!$AK$10</f>
        <v>13626224</v>
      </c>
      <c r="E33" s="55">
        <f t="shared" si="0"/>
        <v>3.5888081111018572E-2</v>
      </c>
    </row>
    <row r="34" spans="1:5" ht="15.75" x14ac:dyDescent="0.25">
      <c r="A34" s="105" t="s">
        <v>133</v>
      </c>
      <c r="B34" s="46">
        <f>'C.1 Federal Expenditures'!$AL$10</f>
        <v>242727</v>
      </c>
      <c r="C34" s="46">
        <f>'C.2 State Expenditures'!$AL$10</f>
        <v>7101988</v>
      </c>
      <c r="D34" s="46">
        <f>'B. Total Expenditures'!$AL$10</f>
        <v>7344715</v>
      </c>
      <c r="E34" s="55">
        <f t="shared" si="0"/>
        <v>1.9344150489329602E-2</v>
      </c>
    </row>
    <row r="35" spans="1:5" ht="15.75" x14ac:dyDescent="0.25">
      <c r="A35" s="105" t="s">
        <v>93</v>
      </c>
      <c r="B35" s="46">
        <f>'C.1 Federal Expenditures'!$AM$10</f>
        <v>47770484</v>
      </c>
      <c r="C35" s="46">
        <f>'C.2 State Expenditures'!$AM$10</f>
        <v>7574912</v>
      </c>
      <c r="D35" s="46">
        <f>'B. Total Expenditures'!$AM$10</f>
        <v>55345396</v>
      </c>
      <c r="E35" s="55">
        <f t="shared" si="0"/>
        <v>0.1457659921611037</v>
      </c>
    </row>
    <row r="36" spans="1:5" x14ac:dyDescent="0.25">
      <c r="A36" s="106" t="s">
        <v>134</v>
      </c>
      <c r="B36" s="46">
        <f>'C.1 Federal Expenditures'!$AN$10</f>
        <v>12505751</v>
      </c>
      <c r="C36" s="46">
        <f>'C.2 State Expenditures'!$AN$10</f>
        <v>3215900</v>
      </c>
      <c r="D36" s="46">
        <f>'B. Total Expenditures'!$AN$10</f>
        <v>15721651</v>
      </c>
      <c r="E36" s="55">
        <f t="shared" si="0"/>
        <v>4.1406914071508455E-2</v>
      </c>
    </row>
    <row r="37" spans="1:5" x14ac:dyDescent="0.25">
      <c r="A37" s="106" t="s">
        <v>135</v>
      </c>
      <c r="B37" s="46">
        <f>'C.1 Federal Expenditures'!$AO$10</f>
        <v>29472202</v>
      </c>
      <c r="C37" s="46">
        <f>'C.2 State Expenditures'!$AO$10</f>
        <v>3176064</v>
      </c>
      <c r="D37" s="46">
        <f>'B. Total Expenditures'!$AO$10</f>
        <v>32648266</v>
      </c>
      <c r="E37" s="55">
        <f t="shared" si="0"/>
        <v>8.59874032851735E-2</v>
      </c>
    </row>
    <row r="38" spans="1:5" x14ac:dyDescent="0.25">
      <c r="A38" s="106" t="s">
        <v>136</v>
      </c>
      <c r="B38" s="46">
        <f>'C.1 Federal Expenditures'!$AP$10</f>
        <v>5792531</v>
      </c>
      <c r="C38" s="46">
        <f>'C.2 State Expenditures'!$AP$10</f>
        <v>1182948</v>
      </c>
      <c r="D38" s="46">
        <f>'B. Total Expenditures'!$AP$10</f>
        <v>6975479</v>
      </c>
      <c r="E38" s="55">
        <f t="shared" si="0"/>
        <v>1.8371674804421732E-2</v>
      </c>
    </row>
    <row r="39" spans="1:5" ht="15.75" x14ac:dyDescent="0.25">
      <c r="A39" s="105" t="s">
        <v>87</v>
      </c>
      <c r="B39" s="46">
        <f>'C.1 Federal Expenditures'!$AQ$10</f>
        <v>0</v>
      </c>
      <c r="C39" s="46">
        <f>'C.2 State Expenditures'!$AQ$10</f>
        <v>0</v>
      </c>
      <c r="D39" s="46">
        <f>'B. Total Expenditures'!$AQ$10</f>
        <v>0</v>
      </c>
      <c r="E39" s="55">
        <f t="shared" si="0"/>
        <v>0</v>
      </c>
    </row>
    <row r="40" spans="1:5" ht="15.75" x14ac:dyDescent="0.25">
      <c r="A40" s="93" t="s">
        <v>139</v>
      </c>
      <c r="B40" s="120">
        <f>'C.1 Federal Expenditures'!$AR$10</f>
        <v>135590861</v>
      </c>
      <c r="C40" s="120">
        <f>'C.2 State Expenditures'!$AR$10</f>
        <v>239148623</v>
      </c>
      <c r="D40" s="120">
        <f>'B. Total Expenditures'!$AR$10</f>
        <v>374739484</v>
      </c>
      <c r="E40" s="95">
        <f t="shared" si="0"/>
        <v>0.98697049140636806</v>
      </c>
    </row>
    <row r="41" spans="1:5" ht="15.75" x14ac:dyDescent="0.25">
      <c r="A41" s="105" t="s">
        <v>88</v>
      </c>
      <c r="B41" s="46">
        <f>'C.1 Federal Expenditures'!$C$10</f>
        <v>4615733</v>
      </c>
      <c r="C41" s="119"/>
      <c r="D41" s="46">
        <f>'B. Total Expenditures'!$C$10</f>
        <v>4615733</v>
      </c>
      <c r="E41" s="55">
        <f t="shared" si="0"/>
        <v>1.2156691412881887E-2</v>
      </c>
    </row>
    <row r="42" spans="1:5" ht="15.75" x14ac:dyDescent="0.25">
      <c r="A42" s="105" t="s">
        <v>247</v>
      </c>
      <c r="B42" s="46">
        <f>'C.1 Federal Expenditures'!$D$10</f>
        <v>331397</v>
      </c>
      <c r="C42" s="119"/>
      <c r="D42" s="46">
        <f>'B. Total Expenditures'!$D$10</f>
        <v>331397</v>
      </c>
      <c r="E42" s="55">
        <f t="shared" si="0"/>
        <v>8.7281718075001718E-4</v>
      </c>
    </row>
    <row r="43" spans="1:5" ht="15.75" x14ac:dyDescent="0.25">
      <c r="A43" s="107" t="s">
        <v>111</v>
      </c>
      <c r="B43" s="120">
        <f>B41+B42</f>
        <v>4947130</v>
      </c>
      <c r="C43" s="123"/>
      <c r="D43" s="120">
        <f>D41+D42</f>
        <v>4947130</v>
      </c>
      <c r="E43" s="95">
        <f t="shared" si="0"/>
        <v>1.3029508593631904E-2</v>
      </c>
    </row>
    <row r="44" spans="1:5" ht="15.75" x14ac:dyDescent="0.25">
      <c r="A44" s="93" t="s">
        <v>60</v>
      </c>
      <c r="B44" s="94">
        <f>SUM(B41,B42, B3,B6,B10,B14,B18,B19,B22,B23,B24,B25,B26,B27,B28,B29,B30,B34,B35, B39)</f>
        <v>140537991</v>
      </c>
      <c r="C44" s="94">
        <f>SUM(C41,C42,C3,C6,C10,C14,C18,C19,C22,C23,C24,C25,C26,C27,C28,C29,C30,C34,C35, C39)</f>
        <v>239148623</v>
      </c>
      <c r="D44" s="94">
        <f>B44+C44</f>
        <v>379686614</v>
      </c>
      <c r="E44" s="95">
        <f t="shared" si="0"/>
        <v>1</v>
      </c>
    </row>
    <row r="45" spans="1:5" ht="15.75" x14ac:dyDescent="0.25">
      <c r="A45" s="105" t="s">
        <v>137</v>
      </c>
      <c r="B45" s="46">
        <f>'C.1 Federal Expenditures'!$AS$10</f>
        <v>0</v>
      </c>
      <c r="C45" s="119"/>
      <c r="D45" s="46">
        <f>'B. Total Expenditures'!$AS$10</f>
        <v>0</v>
      </c>
      <c r="E45" s="122"/>
    </row>
    <row r="46" spans="1:5" ht="15.75" x14ac:dyDescent="0.25">
      <c r="A46" s="105" t="s">
        <v>138</v>
      </c>
      <c r="B46" s="46">
        <f>'C.1 Federal Expenditures'!$AT$10</f>
        <v>87789841</v>
      </c>
      <c r="C46" s="119"/>
      <c r="D46" s="46">
        <f>'B. Total Expenditures'!$AT$10</f>
        <v>87789841</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D25"/>
  <sheetViews>
    <sheetView topLeftCell="A52" zoomScaleNormal="100" workbookViewId="0">
      <selection activeCell="K82" sqref="K82"/>
    </sheetView>
  </sheetViews>
  <sheetFormatPr defaultColWidth="9.140625" defaultRowHeight="15" x14ac:dyDescent="0.25"/>
  <cols>
    <col min="1" max="2" width="22" style="217" customWidth="1"/>
    <col min="3" max="16384" width="9.140625" style="125"/>
  </cols>
  <sheetData>
    <row r="1" spans="1:4" x14ac:dyDescent="0.25">
      <c r="A1" s="206"/>
      <c r="B1" s="206"/>
    </row>
    <row r="2" spans="1:4" ht="15" customHeight="1" x14ac:dyDescent="0.25">
      <c r="A2" s="207"/>
      <c r="B2" s="207"/>
      <c r="C2" s="208"/>
      <c r="D2" s="208"/>
    </row>
    <row r="3" spans="1:4" ht="15" customHeight="1" x14ac:dyDescent="0.25">
      <c r="A3" s="207"/>
      <c r="B3" s="207"/>
      <c r="C3" s="208"/>
      <c r="D3" s="208"/>
    </row>
    <row r="4" spans="1:4" ht="15.75" x14ac:dyDescent="0.25">
      <c r="A4" s="209"/>
      <c r="B4" s="209"/>
      <c r="C4" s="208"/>
      <c r="D4" s="208"/>
    </row>
    <row r="5" spans="1:4" ht="15" customHeight="1" x14ac:dyDescent="0.25">
      <c r="A5" s="209"/>
      <c r="B5" s="209"/>
    </row>
    <row r="6" spans="1:4" x14ac:dyDescent="0.25">
      <c r="A6" s="210"/>
      <c r="B6" s="211"/>
    </row>
    <row r="7" spans="1:4" x14ac:dyDescent="0.25">
      <c r="A7" s="210"/>
      <c r="B7" s="211"/>
    </row>
    <row r="8" spans="1:4" x14ac:dyDescent="0.25">
      <c r="A8" s="210"/>
      <c r="B8" s="211"/>
    </row>
    <row r="9" spans="1:4" x14ac:dyDescent="0.25">
      <c r="A9" s="210"/>
      <c r="B9" s="211"/>
    </row>
    <row r="10" spans="1:4" x14ac:dyDescent="0.25">
      <c r="A10" s="210"/>
      <c r="B10" s="211"/>
    </row>
    <row r="11" spans="1:4" x14ac:dyDescent="0.25">
      <c r="A11" s="210"/>
      <c r="B11" s="211"/>
    </row>
    <row r="12" spans="1:4" x14ac:dyDescent="0.25">
      <c r="A12" s="210"/>
      <c r="B12" s="211"/>
    </row>
    <row r="13" spans="1:4" x14ac:dyDescent="0.25">
      <c r="A13" s="210"/>
      <c r="B13" s="211"/>
    </row>
    <row r="14" spans="1:4" x14ac:dyDescent="0.25">
      <c r="A14" s="210"/>
      <c r="B14" s="211"/>
    </row>
    <row r="15" spans="1:4" x14ac:dyDescent="0.25">
      <c r="A15" s="212"/>
      <c r="B15" s="211"/>
    </row>
    <row r="16" spans="1:4" x14ac:dyDescent="0.25">
      <c r="A16" s="213"/>
      <c r="B16" s="211"/>
    </row>
    <row r="17" spans="1:2" x14ac:dyDescent="0.25">
      <c r="A17" s="213"/>
      <c r="B17" s="211"/>
    </row>
    <row r="18" spans="1:2" x14ac:dyDescent="0.25">
      <c r="A18" s="214"/>
      <c r="B18" s="211"/>
    </row>
    <row r="19" spans="1:2" x14ac:dyDescent="0.25">
      <c r="A19" s="214"/>
      <c r="B19" s="215"/>
    </row>
    <row r="20" spans="1:2" ht="15" customHeight="1" x14ac:dyDescent="0.25">
      <c r="A20" s="214"/>
      <c r="B20" s="216"/>
    </row>
    <row r="21" spans="1:2" x14ac:dyDescent="0.25">
      <c r="A21" s="214"/>
      <c r="B21" s="216"/>
    </row>
    <row r="22" spans="1:2" x14ac:dyDescent="0.25">
      <c r="A22" s="214"/>
      <c r="B22" s="216"/>
    </row>
    <row r="23" spans="1:2" x14ac:dyDescent="0.25">
      <c r="A23" s="214"/>
      <c r="B23" s="216"/>
    </row>
    <row r="24" spans="1:2" ht="15" customHeight="1" x14ac:dyDescent="0.25">
      <c r="A24" s="214"/>
      <c r="B24" s="215"/>
    </row>
    <row r="25" spans="1:2" x14ac:dyDescent="0.25">
      <c r="A25" s="214"/>
      <c r="B25" s="215"/>
    </row>
  </sheetData>
  <pageMargins left="0.25" right="0.25" top="0.75" bottom="0.75" header="0.3" footer="0.3"/>
  <pageSetup scale="94"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337</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Expenditures'!$G$11</f>
        <v>16672109</v>
      </c>
      <c r="C3" s="46">
        <f>'C.2 State Expenditures'!$G$11</f>
        <v>42557174</v>
      </c>
      <c r="D3" s="46">
        <f>'B. Total Expenditures'!$G$11</f>
        <v>59229283</v>
      </c>
      <c r="E3" s="55">
        <f t="shared" ref="E3:E44" si="0">D3/($D$44)</f>
        <v>0.12637773239304942</v>
      </c>
    </row>
    <row r="4" spans="1:5" ht="45" customHeight="1" x14ac:dyDescent="0.25">
      <c r="A4" s="106" t="s">
        <v>113</v>
      </c>
      <c r="B4" s="46">
        <f>'C.1 Federal Expenditures'!$H$11</f>
        <v>16672109</v>
      </c>
      <c r="C4" s="46">
        <f>'C.2 State Expenditures'!$H$11</f>
        <v>42557174</v>
      </c>
      <c r="D4" s="46">
        <f>'B. Total Expenditures'!$H$11</f>
        <v>59229283</v>
      </c>
      <c r="E4" s="55">
        <f t="shared" si="0"/>
        <v>0.12637773239304942</v>
      </c>
    </row>
    <row r="5" spans="1:5" ht="43.5" x14ac:dyDescent="0.25">
      <c r="A5" s="106" t="s">
        <v>112</v>
      </c>
      <c r="B5" s="46">
        <f>'C.1 Federal Expenditures'!$I$11</f>
        <v>0</v>
      </c>
      <c r="C5" s="46">
        <f>'C.2 State Expenditures'!$I$11</f>
        <v>0</v>
      </c>
      <c r="D5" s="46">
        <f>'B. Total Expenditures'!$I$11</f>
        <v>0</v>
      </c>
      <c r="E5" s="55">
        <f t="shared" si="0"/>
        <v>0</v>
      </c>
    </row>
    <row r="6" spans="1:5" ht="30.75" x14ac:dyDescent="0.25">
      <c r="A6" s="105" t="s">
        <v>85</v>
      </c>
      <c r="B6" s="46">
        <f>'C.1 Federal Expenditures'!$J$11</f>
        <v>0</v>
      </c>
      <c r="C6" s="119"/>
      <c r="D6" s="46">
        <f>'B. Total Expenditures'!$J$11</f>
        <v>0</v>
      </c>
      <c r="E6" s="55">
        <f t="shared" si="0"/>
        <v>0</v>
      </c>
    </row>
    <row r="7" spans="1:5" x14ac:dyDescent="0.25">
      <c r="A7" s="106" t="s">
        <v>114</v>
      </c>
      <c r="B7" s="46">
        <f>'C.1 Federal Expenditures'!$K$11</f>
        <v>0</v>
      </c>
      <c r="C7" s="119"/>
      <c r="D7" s="46">
        <f>'B. Total Expenditures'!$K$11</f>
        <v>0</v>
      </c>
      <c r="E7" s="55">
        <f t="shared" si="0"/>
        <v>0</v>
      </c>
    </row>
    <row r="8" spans="1:5" x14ac:dyDescent="0.25">
      <c r="A8" s="106" t="s">
        <v>115</v>
      </c>
      <c r="B8" s="46">
        <f>'C.1 Federal Expenditures'!$L$11</f>
        <v>0</v>
      </c>
      <c r="C8" s="119"/>
      <c r="D8" s="46">
        <f>'B. Total Expenditures'!$L$11</f>
        <v>0</v>
      </c>
      <c r="E8" s="55">
        <f t="shared" si="0"/>
        <v>0</v>
      </c>
    </row>
    <row r="9" spans="1:5" ht="29.25" x14ac:dyDescent="0.25">
      <c r="A9" s="106" t="s">
        <v>116</v>
      </c>
      <c r="B9" s="46">
        <f>'C.1 Federal Expenditures'!$M$11</f>
        <v>0</v>
      </c>
      <c r="C9" s="119"/>
      <c r="D9" s="46">
        <f>'B. Total Expenditures'!$M$11</f>
        <v>0</v>
      </c>
      <c r="E9" s="55">
        <f t="shared" si="0"/>
        <v>0</v>
      </c>
    </row>
    <row r="10" spans="1:5" ht="30.75" x14ac:dyDescent="0.25">
      <c r="A10" s="105" t="s">
        <v>84</v>
      </c>
      <c r="B10" s="46">
        <f>'C.1 Federal Expenditures'!$N$11</f>
        <v>17778981</v>
      </c>
      <c r="C10" s="119"/>
      <c r="D10" s="46">
        <f>'B. Total Expenditures'!$N$11</f>
        <v>17778981</v>
      </c>
      <c r="E10" s="55">
        <f t="shared" si="0"/>
        <v>3.7935075172851752E-2</v>
      </c>
    </row>
    <row r="11" spans="1:5" x14ac:dyDescent="0.25">
      <c r="A11" s="106" t="s">
        <v>117</v>
      </c>
      <c r="B11" s="46">
        <f>'C.1 Federal Expenditures'!$O$11</f>
        <v>0</v>
      </c>
      <c r="C11" s="119"/>
      <c r="D11" s="46">
        <f>'B. Total Expenditures'!$O$11</f>
        <v>0</v>
      </c>
      <c r="E11" s="55">
        <f t="shared" si="0"/>
        <v>0</v>
      </c>
    </row>
    <row r="12" spans="1:5" x14ac:dyDescent="0.25">
      <c r="A12" s="106" t="s">
        <v>118</v>
      </c>
      <c r="B12" s="46">
        <f>'C.1 Federal Expenditures'!$P$11</f>
        <v>0</v>
      </c>
      <c r="C12" s="119"/>
      <c r="D12" s="46">
        <f>'B. Total Expenditures'!$P$11</f>
        <v>0</v>
      </c>
      <c r="E12" s="55">
        <f t="shared" si="0"/>
        <v>0</v>
      </c>
    </row>
    <row r="13" spans="1:5" ht="29.25" x14ac:dyDescent="0.25">
      <c r="A13" s="106" t="s">
        <v>119</v>
      </c>
      <c r="B13" s="46">
        <f>'C.1 Federal Expenditures'!$Q$11</f>
        <v>17778981</v>
      </c>
      <c r="C13" s="119"/>
      <c r="D13" s="46">
        <f>'B. Total Expenditures'!$Q$11</f>
        <v>17778981</v>
      </c>
      <c r="E13" s="55">
        <f t="shared" si="0"/>
        <v>3.7935075172851752E-2</v>
      </c>
    </row>
    <row r="14" spans="1:5" ht="15.75" customHeight="1" x14ac:dyDescent="0.25">
      <c r="A14" s="105" t="s">
        <v>120</v>
      </c>
      <c r="B14" s="46">
        <f>'C.1 Federal Expenditures'!$R$11</f>
        <v>0</v>
      </c>
      <c r="C14" s="46">
        <f>'C.2 State Expenditures'!$R$11</f>
        <v>13953244</v>
      </c>
      <c r="D14" s="46">
        <f>'B. Total Expenditures'!$R$11</f>
        <v>13953244</v>
      </c>
      <c r="E14" s="55">
        <f t="shared" si="0"/>
        <v>2.977208649051049E-2</v>
      </c>
    </row>
    <row r="15" spans="1:5" x14ac:dyDescent="0.25">
      <c r="A15" s="106" t="s">
        <v>121</v>
      </c>
      <c r="B15" s="46">
        <f>'C.1 Federal Expenditures'!$S$11</f>
        <v>0</v>
      </c>
      <c r="C15" s="46">
        <f>'C.2 State Expenditures'!$S$11</f>
        <v>0</v>
      </c>
      <c r="D15" s="46">
        <f>'B. Total Expenditures'!$S$11</f>
        <v>0</v>
      </c>
      <c r="E15" s="55">
        <f t="shared" si="0"/>
        <v>0</v>
      </c>
    </row>
    <row r="16" spans="1:5" x14ac:dyDescent="0.25">
      <c r="A16" s="106" t="s">
        <v>122</v>
      </c>
      <c r="B16" s="46">
        <f>'C.1 Federal Expenditures'!$T$11</f>
        <v>0</v>
      </c>
      <c r="C16" s="46">
        <f>'C.2 State Expenditures'!$T$11</f>
        <v>13953244</v>
      </c>
      <c r="D16" s="46">
        <f>'B. Total Expenditures'!$T$11</f>
        <v>13953244</v>
      </c>
      <c r="E16" s="55">
        <f t="shared" si="0"/>
        <v>2.977208649051049E-2</v>
      </c>
    </row>
    <row r="17" spans="1:5" x14ac:dyDescent="0.25">
      <c r="A17" s="106" t="s">
        <v>123</v>
      </c>
      <c r="B17" s="46">
        <f>'C.1 Federal Expenditures'!$U$11</f>
        <v>0</v>
      </c>
      <c r="C17" s="46">
        <f>'C.2 State Expenditures'!$U$11</f>
        <v>0</v>
      </c>
      <c r="D17" s="46">
        <f>'B. Total Expenditures'!$U$11</f>
        <v>0</v>
      </c>
      <c r="E17" s="55">
        <f t="shared" si="0"/>
        <v>0</v>
      </c>
    </row>
    <row r="18" spans="1:5" ht="15.75" x14ac:dyDescent="0.25">
      <c r="A18" s="105" t="s">
        <v>124</v>
      </c>
      <c r="B18" s="46">
        <f>'C.1 Federal Expenditures'!$V$11</f>
        <v>0</v>
      </c>
      <c r="C18" s="46">
        <f>'C.2 State Expenditures'!$V$11</f>
        <v>0</v>
      </c>
      <c r="D18" s="46">
        <f>'B. Total Expenditures'!$V$11</f>
        <v>0</v>
      </c>
      <c r="E18" s="55">
        <f t="shared" si="0"/>
        <v>0</v>
      </c>
    </row>
    <row r="19" spans="1:5" ht="15.75" x14ac:dyDescent="0.25">
      <c r="A19" s="105" t="s">
        <v>89</v>
      </c>
      <c r="B19" s="46">
        <f>'C.1 Federal Expenditures'!$W$11</f>
        <v>0</v>
      </c>
      <c r="C19" s="46">
        <f>'C.2 State Expenditures'!$W$11</f>
        <v>110244588</v>
      </c>
      <c r="D19" s="46">
        <f>'B. Total Expenditures'!$W$11</f>
        <v>110244588</v>
      </c>
      <c r="E19" s="55">
        <f t="shared" si="0"/>
        <v>0.2352292706303061</v>
      </c>
    </row>
    <row r="20" spans="1:5" ht="29.25" x14ac:dyDescent="0.25">
      <c r="A20" s="106" t="s">
        <v>126</v>
      </c>
      <c r="B20" s="46">
        <f>'C.1 Federal Expenditures'!$X$11</f>
        <v>0</v>
      </c>
      <c r="C20" s="46">
        <f>'C.2 State Expenditures'!$X$11</f>
        <v>25536029</v>
      </c>
      <c r="D20" s="46">
        <f>'B. Total Expenditures'!$X$11</f>
        <v>25536029</v>
      </c>
      <c r="E20" s="55">
        <f t="shared" si="0"/>
        <v>5.4486316157890173E-2</v>
      </c>
    </row>
    <row r="21" spans="1:5" x14ac:dyDescent="0.25">
      <c r="A21" s="106" t="s">
        <v>125</v>
      </c>
      <c r="B21" s="46">
        <f>'C.1 Federal Expenditures'!$Y$11</f>
        <v>0</v>
      </c>
      <c r="C21" s="46">
        <f>'C.2 State Expenditures'!$Y$11</f>
        <v>84708559</v>
      </c>
      <c r="D21" s="46">
        <f>'B. Total Expenditures'!$Y$11</f>
        <v>84708559</v>
      </c>
      <c r="E21" s="55">
        <f t="shared" si="0"/>
        <v>0.18074295447241592</v>
      </c>
    </row>
    <row r="22" spans="1:5" ht="30.75" x14ac:dyDescent="0.25">
      <c r="A22" s="105" t="s">
        <v>90</v>
      </c>
      <c r="B22" s="46">
        <f>'C.1 Federal Expenditures'!$Z$11</f>
        <v>0</v>
      </c>
      <c r="C22" s="46">
        <f>'C.2 State Expenditures'!$Z$11</f>
        <v>0</v>
      </c>
      <c r="D22" s="46">
        <f>'B. Total Expenditures'!$Z$11</f>
        <v>0</v>
      </c>
      <c r="E22" s="55">
        <f t="shared" si="0"/>
        <v>0</v>
      </c>
    </row>
    <row r="23" spans="1:5" ht="15.75" customHeight="1" x14ac:dyDescent="0.25">
      <c r="A23" s="105" t="s">
        <v>86</v>
      </c>
      <c r="B23" s="46">
        <f>'C.1 Federal Expenditures'!$AA$11</f>
        <v>0</v>
      </c>
      <c r="C23" s="46">
        <f>'C.2 State Expenditures'!$AA$11</f>
        <v>0</v>
      </c>
      <c r="D23" s="46">
        <f>'B. Total Expenditures'!$AA$11</f>
        <v>0</v>
      </c>
      <c r="E23" s="55">
        <f t="shared" si="0"/>
        <v>0</v>
      </c>
    </row>
    <row r="24" spans="1:5" ht="15.75" customHeight="1" x14ac:dyDescent="0.25">
      <c r="A24" s="105" t="s">
        <v>91</v>
      </c>
      <c r="B24" s="46">
        <f>'C.1 Federal Expenditures'!$AB$11</f>
        <v>0</v>
      </c>
      <c r="C24" s="46">
        <f>'C.2 State Expenditures'!$AB$11</f>
        <v>0</v>
      </c>
      <c r="D24" s="46">
        <f>'B. Total Expenditures'!$AB$11</f>
        <v>0</v>
      </c>
      <c r="E24" s="55">
        <f t="shared" si="0"/>
        <v>0</v>
      </c>
    </row>
    <row r="25" spans="1:5" ht="15.75" x14ac:dyDescent="0.25">
      <c r="A25" s="105" t="s">
        <v>62</v>
      </c>
      <c r="B25" s="46">
        <f>'C.1 Federal Expenditures'!$AC$11</f>
        <v>0</v>
      </c>
      <c r="C25" s="46">
        <f>'C.2 State Expenditures'!$AC$11</f>
        <v>0</v>
      </c>
      <c r="D25" s="46">
        <f>'B. Total Expenditures'!$AC$11</f>
        <v>0</v>
      </c>
      <c r="E25" s="55">
        <f t="shared" si="0"/>
        <v>0</v>
      </c>
    </row>
    <row r="26" spans="1:5" ht="15.75" x14ac:dyDescent="0.25">
      <c r="A26" s="105" t="s">
        <v>127</v>
      </c>
      <c r="B26" s="46">
        <f>'C.1 Federal Expenditures'!$AD$11</f>
        <v>6933258</v>
      </c>
      <c r="C26" s="46">
        <f>'C.2 State Expenditures'!$AD$11</f>
        <v>2026488</v>
      </c>
      <c r="D26" s="46">
        <f>'B. Total Expenditures'!$AD$11</f>
        <v>8959746</v>
      </c>
      <c r="E26" s="55">
        <f t="shared" si="0"/>
        <v>1.9117441997359569E-2</v>
      </c>
    </row>
    <row r="27" spans="1:5" s="11" customFormat="1" ht="15.75" x14ac:dyDescent="0.25">
      <c r="A27" s="105" t="s">
        <v>128</v>
      </c>
      <c r="B27" s="46">
        <f>'C.1 Federal Expenditures'!$AE$11</f>
        <v>0</v>
      </c>
      <c r="C27" s="46">
        <f>'C.2 State Expenditures'!$AE$11</f>
        <v>0</v>
      </c>
      <c r="D27" s="46">
        <f>'B. Total Expenditures'!$AE$11</f>
        <v>0</v>
      </c>
      <c r="E27" s="55">
        <f t="shared" si="0"/>
        <v>0</v>
      </c>
    </row>
    <row r="28" spans="1:5" ht="30.75" x14ac:dyDescent="0.25">
      <c r="A28" s="105" t="s">
        <v>129</v>
      </c>
      <c r="B28" s="46">
        <f>'C.1 Federal Expenditures'!$AF$11</f>
        <v>66024718</v>
      </c>
      <c r="C28" s="46">
        <f>'C.2 State Expenditures'!$AF$11</f>
        <v>0</v>
      </c>
      <c r="D28" s="46">
        <f>'B. Total Expenditures'!$AF$11</f>
        <v>66024718</v>
      </c>
      <c r="E28" s="55">
        <f t="shared" si="0"/>
        <v>0.14087717629015623</v>
      </c>
    </row>
    <row r="29" spans="1:5" ht="30.75" x14ac:dyDescent="0.25">
      <c r="A29" s="105" t="s">
        <v>92</v>
      </c>
      <c r="B29" s="46">
        <f>'C.1 Federal Expenditures'!$AG$11</f>
        <v>17156667</v>
      </c>
      <c r="C29" s="46">
        <f>'C.2 State Expenditures'!$AG$11</f>
        <v>663071</v>
      </c>
      <c r="D29" s="46">
        <f>'B. Total Expenditures'!$AG$11</f>
        <v>17819738</v>
      </c>
      <c r="E29" s="55">
        <f t="shared" si="0"/>
        <v>3.802203852912172E-2</v>
      </c>
    </row>
    <row r="30" spans="1:5" ht="15.75" x14ac:dyDescent="0.25">
      <c r="A30" s="105" t="s">
        <v>130</v>
      </c>
      <c r="B30" s="46">
        <f>'C.1 Federal Expenditures'!$AH$11</f>
        <v>56825733</v>
      </c>
      <c r="C30" s="46">
        <f>'C.2 State Expenditures'!$AH$11</f>
        <v>0</v>
      </c>
      <c r="D30" s="46">
        <f>'B. Total Expenditures'!$AH$11</f>
        <v>56825733</v>
      </c>
      <c r="E30" s="55">
        <f t="shared" si="0"/>
        <v>0.12124926918519136</v>
      </c>
    </row>
    <row r="31" spans="1:5" ht="29.25" x14ac:dyDescent="0.25">
      <c r="A31" s="106" t="s">
        <v>373</v>
      </c>
      <c r="B31" s="46">
        <f>'C.1 Federal Expenditures'!$AI$11</f>
        <v>56825733</v>
      </c>
      <c r="C31" s="46">
        <f>'C.2 State Expenditures'!$AI$11</f>
        <v>0</v>
      </c>
      <c r="D31" s="46">
        <f>'B. Total Expenditures'!$AI$11</f>
        <v>56825733</v>
      </c>
      <c r="E31" s="55">
        <f t="shared" si="0"/>
        <v>0.12124926918519136</v>
      </c>
    </row>
    <row r="32" spans="1:5" x14ac:dyDescent="0.25">
      <c r="A32" s="106" t="s">
        <v>131</v>
      </c>
      <c r="B32" s="46">
        <f>'C.1 Federal Expenditures'!$AJ$11</f>
        <v>0</v>
      </c>
      <c r="C32" s="46">
        <f>'C.2 State Expenditures'!$AJ$11</f>
        <v>0</v>
      </c>
      <c r="D32" s="46">
        <f>'B. Total Expenditures'!$AJ$11</f>
        <v>0</v>
      </c>
      <c r="E32" s="55">
        <f t="shared" si="0"/>
        <v>0</v>
      </c>
    </row>
    <row r="33" spans="1:5" x14ac:dyDescent="0.25">
      <c r="A33" s="106" t="s">
        <v>132</v>
      </c>
      <c r="B33" s="46">
        <f>'C.1 Federal Expenditures'!$AK$11</f>
        <v>0</v>
      </c>
      <c r="C33" s="46">
        <f>'C.2 State Expenditures'!$AK$11</f>
        <v>0</v>
      </c>
      <c r="D33" s="46">
        <f>'B. Total Expenditures'!$AK$11</f>
        <v>0</v>
      </c>
      <c r="E33" s="55">
        <f t="shared" si="0"/>
        <v>0</v>
      </c>
    </row>
    <row r="34" spans="1:5" ht="15.75" x14ac:dyDescent="0.25">
      <c r="A34" s="105" t="s">
        <v>133</v>
      </c>
      <c r="B34" s="46">
        <f>'C.1 Federal Expenditures'!$AL$11</f>
        <v>0</v>
      </c>
      <c r="C34" s="46">
        <f>'C.2 State Expenditures'!$AL$11</f>
        <v>0</v>
      </c>
      <c r="D34" s="46">
        <f>'B. Total Expenditures'!$AL$11</f>
        <v>0</v>
      </c>
      <c r="E34" s="55">
        <f t="shared" si="0"/>
        <v>0</v>
      </c>
    </row>
    <row r="35" spans="1:5" ht="15.75" x14ac:dyDescent="0.25">
      <c r="A35" s="105" t="s">
        <v>93</v>
      </c>
      <c r="B35" s="46">
        <f>'C.1 Federal Expenditures'!$AM$11</f>
        <v>61498121</v>
      </c>
      <c r="C35" s="46">
        <f>'C.2 State Expenditures'!$AM$11</f>
        <v>32435992</v>
      </c>
      <c r="D35" s="46">
        <f>'B. Total Expenditures'!$AM$11</f>
        <v>93934113</v>
      </c>
      <c r="E35" s="55">
        <f t="shared" si="0"/>
        <v>0.20042755194744574</v>
      </c>
    </row>
    <row r="36" spans="1:5" x14ac:dyDescent="0.25">
      <c r="A36" s="106" t="s">
        <v>134</v>
      </c>
      <c r="B36" s="46">
        <f>'C.1 Federal Expenditures'!$AN$11</f>
        <v>12513083</v>
      </c>
      <c r="C36" s="46">
        <f>'C.2 State Expenditures'!$AN$11</f>
        <v>21919436</v>
      </c>
      <c r="D36" s="46">
        <f>'B. Total Expenditures'!$AN$11</f>
        <v>34432519</v>
      </c>
      <c r="E36" s="55">
        <f t="shared" si="0"/>
        <v>7.3468788602431501E-2</v>
      </c>
    </row>
    <row r="37" spans="1:5" x14ac:dyDescent="0.25">
      <c r="A37" s="106" t="s">
        <v>135</v>
      </c>
      <c r="B37" s="46">
        <f>'C.1 Federal Expenditures'!$AO$11</f>
        <v>48985038</v>
      </c>
      <c r="C37" s="46">
        <f>'C.2 State Expenditures'!$AO$11</f>
        <v>0</v>
      </c>
      <c r="D37" s="46">
        <f>'B. Total Expenditures'!$AO$11</f>
        <v>48985038</v>
      </c>
      <c r="E37" s="55">
        <f t="shared" si="0"/>
        <v>0.10451955029790513</v>
      </c>
    </row>
    <row r="38" spans="1:5" x14ac:dyDescent="0.25">
      <c r="A38" s="106" t="s">
        <v>136</v>
      </c>
      <c r="B38" s="46">
        <f>'C.1 Federal Expenditures'!$AP$11</f>
        <v>0</v>
      </c>
      <c r="C38" s="46">
        <f>'C.2 State Expenditures'!$AP$11</f>
        <v>10516556</v>
      </c>
      <c r="D38" s="46">
        <f>'B. Total Expenditures'!$AP$11</f>
        <v>10516556</v>
      </c>
      <c r="E38" s="55">
        <f t="shared" si="0"/>
        <v>2.2439213047109118E-2</v>
      </c>
    </row>
    <row r="39" spans="1:5" ht="15.75" x14ac:dyDescent="0.25">
      <c r="A39" s="105" t="s">
        <v>87</v>
      </c>
      <c r="B39" s="46">
        <f>'C.1 Federal Expenditures'!$AQ$11</f>
        <v>0</v>
      </c>
      <c r="C39" s="46">
        <f>'C.2 State Expenditures'!$AQ$11</f>
        <v>0</v>
      </c>
      <c r="D39" s="46">
        <f>'B. Total Expenditures'!$AQ$11</f>
        <v>0</v>
      </c>
      <c r="E39" s="55">
        <f t="shared" si="0"/>
        <v>0</v>
      </c>
    </row>
    <row r="40" spans="1:5" ht="15.75" x14ac:dyDescent="0.25">
      <c r="A40" s="93" t="s">
        <v>139</v>
      </c>
      <c r="B40" s="120">
        <f>'C.1 Federal Expenditures'!$AR$11</f>
        <v>242889587</v>
      </c>
      <c r="C40" s="120">
        <f>'C.2 State Expenditures'!$AR$11</f>
        <v>201880557</v>
      </c>
      <c r="D40" s="120">
        <f>'B. Total Expenditures'!$AR$11</f>
        <v>444770144</v>
      </c>
      <c r="E40" s="95">
        <f t="shared" si="0"/>
        <v>0.94900764263599235</v>
      </c>
    </row>
    <row r="41" spans="1:5" ht="15.75" x14ac:dyDescent="0.25">
      <c r="A41" s="105" t="s">
        <v>88</v>
      </c>
      <c r="B41" s="46">
        <f>'C.1 Federal Expenditures'!$C$11</f>
        <v>0</v>
      </c>
      <c r="C41" s="119"/>
      <c r="D41" s="46">
        <f>'B. Total Expenditures'!$C$11</f>
        <v>0</v>
      </c>
      <c r="E41" s="55">
        <f t="shared" si="0"/>
        <v>0</v>
      </c>
    </row>
    <row r="42" spans="1:5" ht="15.75" x14ac:dyDescent="0.25">
      <c r="A42" s="105" t="s">
        <v>247</v>
      </c>
      <c r="B42" s="46">
        <f>'C.1 Federal Expenditures'!$D$11</f>
        <v>23898520</v>
      </c>
      <c r="C42" s="119"/>
      <c r="D42" s="46">
        <f>'B. Total Expenditures'!$D$11</f>
        <v>23898520</v>
      </c>
      <c r="E42" s="55">
        <f t="shared" si="0"/>
        <v>5.099235736400759E-2</v>
      </c>
    </row>
    <row r="43" spans="1:5" ht="15.75" x14ac:dyDescent="0.25">
      <c r="A43" s="107" t="s">
        <v>111</v>
      </c>
      <c r="B43" s="120">
        <f>B41+B42</f>
        <v>23898520</v>
      </c>
      <c r="C43" s="123"/>
      <c r="D43" s="120">
        <f>D41+D42</f>
        <v>23898520</v>
      </c>
      <c r="E43" s="95">
        <f t="shared" si="0"/>
        <v>5.099235736400759E-2</v>
      </c>
    </row>
    <row r="44" spans="1:5" ht="15.75" x14ac:dyDescent="0.25">
      <c r="A44" s="93" t="s">
        <v>60</v>
      </c>
      <c r="B44" s="94">
        <f>SUM(B41,B42, B3,B6,B10,B14,B18,B19,B22,B23,B24,B25,B26,B27,B28,B29,B30,B34,B35, B39)</f>
        <v>266788107</v>
      </c>
      <c r="C44" s="94">
        <f>SUM(C41,C42,C3,C6,C10,C14,C18,C19,C22,C23,C24,C25,C26,C27,C28,C29,C30,C34,C35, C39)</f>
        <v>201880557</v>
      </c>
      <c r="D44" s="94">
        <f>B44+C44</f>
        <v>468668664</v>
      </c>
      <c r="E44" s="95">
        <f t="shared" si="0"/>
        <v>1</v>
      </c>
    </row>
    <row r="45" spans="1:5" ht="15.75" x14ac:dyDescent="0.25">
      <c r="A45" s="105" t="s">
        <v>137</v>
      </c>
      <c r="B45" s="46">
        <f>'C.1 Federal Expenditures'!$AS$11</f>
        <v>0</v>
      </c>
      <c r="C45" s="119"/>
      <c r="D45" s="46">
        <f>'B. Total Expenditures'!$AS$11</f>
        <v>0</v>
      </c>
      <c r="E45" s="122"/>
    </row>
    <row r="46" spans="1:5" ht="15.75" x14ac:dyDescent="0.25">
      <c r="A46" s="105" t="s">
        <v>138</v>
      </c>
      <c r="B46" s="46">
        <f>'C.1 Federal Expenditures'!$AT$11</f>
        <v>0</v>
      </c>
      <c r="C46" s="119"/>
      <c r="D46" s="46">
        <f>'B. Total Expenditures'!$AT$11</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336</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Expenditures'!$G$12</f>
        <v>336286</v>
      </c>
      <c r="C3" s="46">
        <f>'C.2 State Expenditures'!$G$12</f>
        <v>19275676</v>
      </c>
      <c r="D3" s="46">
        <f>'B. Total Expenditures'!$G$12</f>
        <v>19611962</v>
      </c>
      <c r="E3" s="55">
        <f t="shared" ref="E3:E44" si="0">D3/($D$44)</f>
        <v>0.16824528899838903</v>
      </c>
    </row>
    <row r="4" spans="1:5" ht="45" customHeight="1" x14ac:dyDescent="0.25">
      <c r="A4" s="106" t="s">
        <v>113</v>
      </c>
      <c r="B4" s="46">
        <f>'C.1 Federal Expenditures'!$H$12</f>
        <v>336286</v>
      </c>
      <c r="C4" s="46">
        <f>'C.2 State Expenditures'!$H$12</f>
        <v>19275676</v>
      </c>
      <c r="D4" s="46">
        <f>'B. Total Expenditures'!$H$12</f>
        <v>19611962</v>
      </c>
      <c r="E4" s="55">
        <f t="shared" si="0"/>
        <v>0.16824528899838903</v>
      </c>
    </row>
    <row r="5" spans="1:5" ht="43.5" x14ac:dyDescent="0.25">
      <c r="A5" s="106" t="s">
        <v>112</v>
      </c>
      <c r="B5" s="46">
        <f>'C.1 Federal Expenditures'!$I$12</f>
        <v>0</v>
      </c>
      <c r="C5" s="46">
        <f>'C.2 State Expenditures'!$I$12</f>
        <v>0</v>
      </c>
      <c r="D5" s="46">
        <f>'B. Total Expenditures'!$I$12</f>
        <v>0</v>
      </c>
      <c r="E5" s="55">
        <f t="shared" si="0"/>
        <v>0</v>
      </c>
    </row>
    <row r="6" spans="1:5" ht="30.75" x14ac:dyDescent="0.25">
      <c r="A6" s="105" t="s">
        <v>85</v>
      </c>
      <c r="B6" s="46">
        <f>'C.1 Federal Expenditures'!$J$12</f>
        <v>0</v>
      </c>
      <c r="C6" s="119"/>
      <c r="D6" s="46">
        <f>'B. Total Expenditures'!$J$12</f>
        <v>0</v>
      </c>
      <c r="E6" s="55">
        <f t="shared" si="0"/>
        <v>0</v>
      </c>
    </row>
    <row r="7" spans="1:5" x14ac:dyDescent="0.25">
      <c r="A7" s="106" t="s">
        <v>114</v>
      </c>
      <c r="B7" s="46">
        <f>'C.1 Federal Expenditures'!$K$12</f>
        <v>0</v>
      </c>
      <c r="C7" s="119"/>
      <c r="D7" s="46">
        <f>'B. Total Expenditures'!$K$12</f>
        <v>0</v>
      </c>
      <c r="E7" s="55">
        <f t="shared" si="0"/>
        <v>0</v>
      </c>
    </row>
    <row r="8" spans="1:5" x14ac:dyDescent="0.25">
      <c r="A8" s="106" t="s">
        <v>115</v>
      </c>
      <c r="B8" s="46">
        <f>'C.1 Federal Expenditures'!$L$12</f>
        <v>0</v>
      </c>
      <c r="C8" s="119"/>
      <c r="D8" s="46">
        <f>'B. Total Expenditures'!$L$12</f>
        <v>0</v>
      </c>
      <c r="E8" s="55">
        <f t="shared" si="0"/>
        <v>0</v>
      </c>
    </row>
    <row r="9" spans="1:5" ht="29.25" x14ac:dyDescent="0.25">
      <c r="A9" s="106" t="s">
        <v>116</v>
      </c>
      <c r="B9" s="46">
        <f>'C.1 Federal Expenditures'!$M$12</f>
        <v>0</v>
      </c>
      <c r="C9" s="119"/>
      <c r="D9" s="46">
        <f>'B. Total Expenditures'!$M$12</f>
        <v>0</v>
      </c>
      <c r="E9" s="55">
        <f t="shared" si="0"/>
        <v>0</v>
      </c>
    </row>
    <row r="10" spans="1:5" ht="30.75" x14ac:dyDescent="0.25">
      <c r="A10" s="105" t="s">
        <v>84</v>
      </c>
      <c r="B10" s="46">
        <f>'C.1 Federal Expenditures'!$N$12</f>
        <v>0</v>
      </c>
      <c r="C10" s="119"/>
      <c r="D10" s="46">
        <f>'B. Total Expenditures'!$N$12</f>
        <v>0</v>
      </c>
      <c r="E10" s="55">
        <f t="shared" si="0"/>
        <v>0</v>
      </c>
    </row>
    <row r="11" spans="1:5" x14ac:dyDescent="0.25">
      <c r="A11" s="106" t="s">
        <v>117</v>
      </c>
      <c r="B11" s="46">
        <f>'C.1 Federal Expenditures'!$O$12</f>
        <v>0</v>
      </c>
      <c r="C11" s="119"/>
      <c r="D11" s="46">
        <f>'B. Total Expenditures'!$O$12</f>
        <v>0</v>
      </c>
      <c r="E11" s="55">
        <f t="shared" si="0"/>
        <v>0</v>
      </c>
    </row>
    <row r="12" spans="1:5" x14ac:dyDescent="0.25">
      <c r="A12" s="106" t="s">
        <v>118</v>
      </c>
      <c r="B12" s="46">
        <f>'C.1 Federal Expenditures'!$P$12</f>
        <v>0</v>
      </c>
      <c r="C12" s="119"/>
      <c r="D12" s="46">
        <f>'B. Total Expenditures'!$P$12</f>
        <v>0</v>
      </c>
      <c r="E12" s="55">
        <f t="shared" si="0"/>
        <v>0</v>
      </c>
    </row>
    <row r="13" spans="1:5" ht="29.25" x14ac:dyDescent="0.25">
      <c r="A13" s="106" t="s">
        <v>119</v>
      </c>
      <c r="B13" s="46">
        <f>'C.1 Federal Expenditures'!$Q$12</f>
        <v>0</v>
      </c>
      <c r="C13" s="119"/>
      <c r="D13" s="46">
        <f>'B. Total Expenditures'!$Q$12</f>
        <v>0</v>
      </c>
      <c r="E13" s="55">
        <f t="shared" si="0"/>
        <v>0</v>
      </c>
    </row>
    <row r="14" spans="1:5" ht="15.75" customHeight="1" x14ac:dyDescent="0.25">
      <c r="A14" s="105" t="s">
        <v>120</v>
      </c>
      <c r="B14" s="46">
        <f>'C.1 Federal Expenditures'!$R$12</f>
        <v>3991744</v>
      </c>
      <c r="C14" s="46">
        <f>'C.2 State Expenditures'!$R$12</f>
        <v>959000</v>
      </c>
      <c r="D14" s="46">
        <f>'B. Total Expenditures'!$R$12</f>
        <v>4950744</v>
      </c>
      <c r="E14" s="55">
        <f t="shared" si="0"/>
        <v>4.2470985566718952E-2</v>
      </c>
    </row>
    <row r="15" spans="1:5" x14ac:dyDescent="0.25">
      <c r="A15" s="106" t="s">
        <v>121</v>
      </c>
      <c r="B15" s="46">
        <f>'C.1 Federal Expenditures'!$S$12</f>
        <v>2385127</v>
      </c>
      <c r="C15" s="46">
        <f>'C.2 State Expenditures'!$S$12</f>
        <v>0</v>
      </c>
      <c r="D15" s="46">
        <f>'B. Total Expenditures'!$S$12</f>
        <v>2385127</v>
      </c>
      <c r="E15" s="55">
        <f t="shared" si="0"/>
        <v>2.0461307308919967E-2</v>
      </c>
    </row>
    <row r="16" spans="1:5" x14ac:dyDescent="0.25">
      <c r="A16" s="106" t="s">
        <v>122</v>
      </c>
      <c r="B16" s="46">
        <f>'C.1 Federal Expenditures'!$T$12</f>
        <v>1606617</v>
      </c>
      <c r="C16" s="46">
        <f>'C.2 State Expenditures'!$T$12</f>
        <v>0</v>
      </c>
      <c r="D16" s="46">
        <f>'B. Total Expenditures'!$T$12</f>
        <v>1606617</v>
      </c>
      <c r="E16" s="55">
        <f t="shared" si="0"/>
        <v>1.3782697594188934E-2</v>
      </c>
    </row>
    <row r="17" spans="1:5" x14ac:dyDescent="0.25">
      <c r="A17" s="106" t="s">
        <v>123</v>
      </c>
      <c r="B17" s="46">
        <f>'C.1 Federal Expenditures'!$U$12</f>
        <v>0</v>
      </c>
      <c r="C17" s="46">
        <f>'C.2 State Expenditures'!$U$12</f>
        <v>959000</v>
      </c>
      <c r="D17" s="46">
        <f>'B. Total Expenditures'!$U$12</f>
        <v>959000</v>
      </c>
      <c r="E17" s="55">
        <f t="shared" si="0"/>
        <v>8.2269806636100506E-3</v>
      </c>
    </row>
    <row r="18" spans="1:5" ht="15.75" x14ac:dyDescent="0.25">
      <c r="A18" s="105" t="s">
        <v>124</v>
      </c>
      <c r="B18" s="46">
        <f>'C.1 Federal Expenditures'!$V$12</f>
        <v>0</v>
      </c>
      <c r="C18" s="46">
        <f>'C.2 State Expenditures'!$V$12</f>
        <v>0</v>
      </c>
      <c r="D18" s="46">
        <f>'B. Total Expenditures'!$V$12</f>
        <v>0</v>
      </c>
      <c r="E18" s="55">
        <f t="shared" si="0"/>
        <v>0</v>
      </c>
    </row>
    <row r="19" spans="1:5" ht="15.75" x14ac:dyDescent="0.25">
      <c r="A19" s="105" t="s">
        <v>89</v>
      </c>
      <c r="B19" s="46">
        <f>'C.1 Federal Expenditures'!$W$12</f>
        <v>24442307</v>
      </c>
      <c r="C19" s="46">
        <f>'C.2 State Expenditures'!$W$12</f>
        <v>47091336</v>
      </c>
      <c r="D19" s="46">
        <f>'B. Total Expenditures'!$W$12</f>
        <v>71533643</v>
      </c>
      <c r="E19" s="55">
        <f t="shared" si="0"/>
        <v>0.6136662124698482</v>
      </c>
    </row>
    <row r="20" spans="1:5" ht="29.25" x14ac:dyDescent="0.25">
      <c r="A20" s="106" t="s">
        <v>126</v>
      </c>
      <c r="B20" s="46">
        <f>'C.1 Federal Expenditures'!$X$12</f>
        <v>24442307</v>
      </c>
      <c r="C20" s="46">
        <f>'C.2 State Expenditures'!$X$12</f>
        <v>47091336</v>
      </c>
      <c r="D20" s="46">
        <f>'B. Total Expenditures'!$X$12</f>
        <v>71533643</v>
      </c>
      <c r="E20" s="55">
        <f t="shared" si="0"/>
        <v>0.6136662124698482</v>
      </c>
    </row>
    <row r="21" spans="1:5" x14ac:dyDescent="0.25">
      <c r="A21" s="106" t="s">
        <v>125</v>
      </c>
      <c r="B21" s="46">
        <f>'C.1 Federal Expenditures'!$Y$12</f>
        <v>0</v>
      </c>
      <c r="C21" s="46">
        <f>'C.2 State Expenditures'!$Y$12</f>
        <v>0</v>
      </c>
      <c r="D21" s="46">
        <f>'B. Total Expenditures'!$Y$12</f>
        <v>0</v>
      </c>
      <c r="E21" s="55">
        <f t="shared" si="0"/>
        <v>0</v>
      </c>
    </row>
    <row r="22" spans="1:5" ht="30.75" x14ac:dyDescent="0.25">
      <c r="A22" s="105" t="s">
        <v>90</v>
      </c>
      <c r="B22" s="46">
        <f>'C.1 Federal Expenditures'!$Z$12</f>
        <v>0</v>
      </c>
      <c r="C22" s="46">
        <f>'C.2 State Expenditures'!$Z$12</f>
        <v>0</v>
      </c>
      <c r="D22" s="46">
        <f>'B. Total Expenditures'!$Z$12</f>
        <v>0</v>
      </c>
      <c r="E22" s="55">
        <f t="shared" si="0"/>
        <v>0</v>
      </c>
    </row>
    <row r="23" spans="1:5" ht="15.75" customHeight="1" x14ac:dyDescent="0.25">
      <c r="A23" s="105" t="s">
        <v>86</v>
      </c>
      <c r="B23" s="46">
        <f>'C.1 Federal Expenditures'!$AA$12</f>
        <v>0</v>
      </c>
      <c r="C23" s="46">
        <f>'C.2 State Expenditures'!$AA$12</f>
        <v>0</v>
      </c>
      <c r="D23" s="46">
        <f>'B. Total Expenditures'!$AA$12</f>
        <v>0</v>
      </c>
      <c r="E23" s="55">
        <f t="shared" si="0"/>
        <v>0</v>
      </c>
    </row>
    <row r="24" spans="1:5" ht="15.75" customHeight="1" x14ac:dyDescent="0.25">
      <c r="A24" s="105" t="s">
        <v>91</v>
      </c>
      <c r="B24" s="46">
        <f>'C.1 Federal Expenditures'!$AB$12</f>
        <v>0</v>
      </c>
      <c r="C24" s="46">
        <f>'C.2 State Expenditures'!$AB$12</f>
        <v>0</v>
      </c>
      <c r="D24" s="46">
        <f>'B. Total Expenditures'!$AB$12</f>
        <v>0</v>
      </c>
      <c r="E24" s="55">
        <f t="shared" si="0"/>
        <v>0</v>
      </c>
    </row>
    <row r="25" spans="1:5" ht="15.75" x14ac:dyDescent="0.25">
      <c r="A25" s="105" t="s">
        <v>62</v>
      </c>
      <c r="B25" s="46">
        <f>'C.1 Federal Expenditures'!$AC$12</f>
        <v>2544277</v>
      </c>
      <c r="C25" s="46">
        <f>'C.2 State Expenditures'!$AC$12</f>
        <v>2128304</v>
      </c>
      <c r="D25" s="46">
        <f>'B. Total Expenditures'!$AC$12</f>
        <v>4672581</v>
      </c>
      <c r="E25" s="55">
        <f t="shared" si="0"/>
        <v>4.0084706502765077E-2</v>
      </c>
    </row>
    <row r="26" spans="1:5" ht="15.75" x14ac:dyDescent="0.25">
      <c r="A26" s="105" t="s">
        <v>127</v>
      </c>
      <c r="B26" s="46">
        <f>'C.1 Federal Expenditures'!$AD$12</f>
        <v>0</v>
      </c>
      <c r="C26" s="46">
        <f>'C.2 State Expenditures'!$AD$12</f>
        <v>0</v>
      </c>
      <c r="D26" s="46">
        <f>'B. Total Expenditures'!$AD$12</f>
        <v>0</v>
      </c>
      <c r="E26" s="55">
        <f t="shared" si="0"/>
        <v>0</v>
      </c>
    </row>
    <row r="27" spans="1:5" s="11" customFormat="1" ht="15.75" x14ac:dyDescent="0.25">
      <c r="A27" s="105" t="s">
        <v>128</v>
      </c>
      <c r="B27" s="46">
        <f>'C.1 Federal Expenditures'!$AE$12</f>
        <v>0</v>
      </c>
      <c r="C27" s="46">
        <f>'C.2 State Expenditures'!$AE$12</f>
        <v>0</v>
      </c>
      <c r="D27" s="46">
        <f>'B. Total Expenditures'!$AE$12</f>
        <v>0</v>
      </c>
      <c r="E27" s="55">
        <f t="shared" si="0"/>
        <v>0</v>
      </c>
    </row>
    <row r="28" spans="1:5" ht="30.75" x14ac:dyDescent="0.25">
      <c r="A28" s="105" t="s">
        <v>129</v>
      </c>
      <c r="B28" s="46">
        <f>'C.1 Federal Expenditures'!$AF$12</f>
        <v>0</v>
      </c>
      <c r="C28" s="46">
        <f>'C.2 State Expenditures'!$AF$12</f>
        <v>0</v>
      </c>
      <c r="D28" s="46">
        <f>'B. Total Expenditures'!$AF$12</f>
        <v>0</v>
      </c>
      <c r="E28" s="55">
        <f t="shared" si="0"/>
        <v>0</v>
      </c>
    </row>
    <row r="29" spans="1:5" ht="30.75" x14ac:dyDescent="0.25">
      <c r="A29" s="105" t="s">
        <v>92</v>
      </c>
      <c r="B29" s="46">
        <f>'C.1 Federal Expenditures'!$AG$12</f>
        <v>0</v>
      </c>
      <c r="C29" s="46">
        <f>'C.2 State Expenditures'!$AG$12</f>
        <v>0</v>
      </c>
      <c r="D29" s="46">
        <f>'B. Total Expenditures'!$AG$12</f>
        <v>0</v>
      </c>
      <c r="E29" s="55">
        <f t="shared" si="0"/>
        <v>0</v>
      </c>
    </row>
    <row r="30" spans="1:5" ht="15.75" x14ac:dyDescent="0.25">
      <c r="A30" s="105" t="s">
        <v>130</v>
      </c>
      <c r="B30" s="46">
        <f>'C.1 Federal Expenditures'!$AH$12</f>
        <v>0</v>
      </c>
      <c r="C30" s="46">
        <f>'C.2 State Expenditures'!$AH$12</f>
        <v>0</v>
      </c>
      <c r="D30" s="46">
        <f>'B. Total Expenditures'!$AH$12</f>
        <v>0</v>
      </c>
      <c r="E30" s="55">
        <f t="shared" si="0"/>
        <v>0</v>
      </c>
    </row>
    <row r="31" spans="1:5" ht="29.25" x14ac:dyDescent="0.25">
      <c r="A31" s="106" t="s">
        <v>373</v>
      </c>
      <c r="B31" s="46">
        <f>'C.1 Federal Expenditures'!$AI$12</f>
        <v>0</v>
      </c>
      <c r="C31" s="46">
        <f>'C.2 State Expenditures'!$AI$12</f>
        <v>0</v>
      </c>
      <c r="D31" s="46">
        <f>'B. Total Expenditures'!$AI$12</f>
        <v>0</v>
      </c>
      <c r="E31" s="55">
        <f t="shared" si="0"/>
        <v>0</v>
      </c>
    </row>
    <row r="32" spans="1:5" x14ac:dyDescent="0.25">
      <c r="A32" s="106" t="s">
        <v>131</v>
      </c>
      <c r="B32" s="46">
        <f>'C.1 Federal Expenditures'!$AJ$12</f>
        <v>0</v>
      </c>
      <c r="C32" s="46">
        <f>'C.2 State Expenditures'!$AJ$12</f>
        <v>0</v>
      </c>
      <c r="D32" s="46">
        <f>'B. Total Expenditures'!$AJ$12</f>
        <v>0</v>
      </c>
      <c r="E32" s="55">
        <f t="shared" si="0"/>
        <v>0</v>
      </c>
    </row>
    <row r="33" spans="1:5" x14ac:dyDescent="0.25">
      <c r="A33" s="106" t="s">
        <v>132</v>
      </c>
      <c r="B33" s="46">
        <f>'C.1 Federal Expenditures'!$AK$12</f>
        <v>0</v>
      </c>
      <c r="C33" s="46">
        <f>'C.2 State Expenditures'!$AK$12</f>
        <v>0</v>
      </c>
      <c r="D33" s="46">
        <f>'B. Total Expenditures'!$AK$12</f>
        <v>0</v>
      </c>
      <c r="E33" s="55">
        <f t="shared" si="0"/>
        <v>0</v>
      </c>
    </row>
    <row r="34" spans="1:5" ht="15.75" x14ac:dyDescent="0.25">
      <c r="A34" s="105" t="s">
        <v>133</v>
      </c>
      <c r="B34" s="46">
        <f>'C.1 Federal Expenditures'!$AL$12</f>
        <v>0</v>
      </c>
      <c r="C34" s="46">
        <f>'C.2 State Expenditures'!$AL$12</f>
        <v>0</v>
      </c>
      <c r="D34" s="46">
        <f>'B. Total Expenditures'!$AL$12</f>
        <v>0</v>
      </c>
      <c r="E34" s="55">
        <f t="shared" si="0"/>
        <v>0</v>
      </c>
    </row>
    <row r="35" spans="1:5" ht="15.75" x14ac:dyDescent="0.25">
      <c r="A35" s="105" t="s">
        <v>93</v>
      </c>
      <c r="B35" s="46">
        <f>'C.1 Federal Expenditures'!$AM$12</f>
        <v>5396805</v>
      </c>
      <c r="C35" s="46">
        <f>'C.2 State Expenditures'!$AM$12</f>
        <v>10401939</v>
      </c>
      <c r="D35" s="46">
        <f>'B. Total Expenditures'!$AM$12</f>
        <v>15798744</v>
      </c>
      <c r="E35" s="55">
        <f t="shared" si="0"/>
        <v>0.13553280646227872</v>
      </c>
    </row>
    <row r="36" spans="1:5" x14ac:dyDescent="0.25">
      <c r="A36" s="106" t="s">
        <v>134</v>
      </c>
      <c r="B36" s="46">
        <f>'C.1 Federal Expenditures'!$AN$12</f>
        <v>4172948</v>
      </c>
      <c r="C36" s="46">
        <f>'C.2 State Expenditures'!$AN$12</f>
        <v>96892</v>
      </c>
      <c r="D36" s="46">
        <f>'B. Total Expenditures'!$AN$12</f>
        <v>4269840</v>
      </c>
      <c r="E36" s="55">
        <f t="shared" si="0"/>
        <v>3.6629709193648316E-2</v>
      </c>
    </row>
    <row r="37" spans="1:5" x14ac:dyDescent="0.25">
      <c r="A37" s="106" t="s">
        <v>135</v>
      </c>
      <c r="B37" s="46">
        <f>'C.1 Federal Expenditures'!$AO$12</f>
        <v>661931</v>
      </c>
      <c r="C37" s="46">
        <f>'C.2 State Expenditures'!$AO$12</f>
        <v>10263392</v>
      </c>
      <c r="D37" s="46">
        <f>'B. Total Expenditures'!$AO$12</f>
        <v>10925323</v>
      </c>
      <c r="E37" s="55">
        <f t="shared" si="0"/>
        <v>9.3725152309378668E-2</v>
      </c>
    </row>
    <row r="38" spans="1:5" x14ac:dyDescent="0.25">
      <c r="A38" s="106" t="s">
        <v>136</v>
      </c>
      <c r="B38" s="46">
        <f>'C.1 Federal Expenditures'!$AP$12</f>
        <v>561926</v>
      </c>
      <c r="C38" s="46">
        <f>'C.2 State Expenditures'!$AP$12</f>
        <v>41655</v>
      </c>
      <c r="D38" s="46">
        <f>'B. Total Expenditures'!$AP$12</f>
        <v>603581</v>
      </c>
      <c r="E38" s="55">
        <f t="shared" si="0"/>
        <v>5.1779449592517391E-3</v>
      </c>
    </row>
    <row r="39" spans="1:5" ht="15.75" x14ac:dyDescent="0.25">
      <c r="A39" s="105" t="s">
        <v>87</v>
      </c>
      <c r="B39" s="46">
        <f>'C.1 Federal Expenditures'!$AQ$12</f>
        <v>0</v>
      </c>
      <c r="C39" s="46">
        <f>'C.2 State Expenditures'!$AQ$12</f>
        <v>0</v>
      </c>
      <c r="D39" s="46">
        <f>'B. Total Expenditures'!$AQ$12</f>
        <v>0</v>
      </c>
      <c r="E39" s="55">
        <f t="shared" si="0"/>
        <v>0</v>
      </c>
    </row>
    <row r="40" spans="1:5" ht="15.75" x14ac:dyDescent="0.25">
      <c r="A40" s="93" t="s">
        <v>139</v>
      </c>
      <c r="B40" s="120">
        <f>'C.1 Federal Expenditures'!$AR$12</f>
        <v>36711419</v>
      </c>
      <c r="C40" s="120">
        <f>'C.2 State Expenditures'!$AR$12</f>
        <v>79856255</v>
      </c>
      <c r="D40" s="120">
        <f>'B. Total Expenditures'!$AR$12</f>
        <v>116567674</v>
      </c>
      <c r="E40" s="95">
        <f t="shared" si="0"/>
        <v>1</v>
      </c>
    </row>
    <row r="41" spans="1:5" ht="15.75" x14ac:dyDescent="0.25">
      <c r="A41" s="105" t="s">
        <v>88</v>
      </c>
      <c r="B41" s="46">
        <f>'C.1 Federal Expenditures'!$C$12</f>
        <v>0</v>
      </c>
      <c r="C41" s="119"/>
      <c r="D41" s="46">
        <f>'B. Total Expenditures'!$C$12</f>
        <v>0</v>
      </c>
      <c r="E41" s="55">
        <f t="shared" si="0"/>
        <v>0</v>
      </c>
    </row>
    <row r="42" spans="1:5" ht="15.75" x14ac:dyDescent="0.25">
      <c r="A42" s="105" t="s">
        <v>247</v>
      </c>
      <c r="B42" s="46">
        <f>'C.1 Federal Expenditures'!$D$12</f>
        <v>0</v>
      </c>
      <c r="C42" s="119"/>
      <c r="D42" s="46">
        <f>'B. Total Expenditures'!$D$12</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36711419</v>
      </c>
      <c r="C44" s="94">
        <f>SUM(C41,C42,C3,C6,C10,C14,C18,C19,C22,C23,C24,C25,C26,C27,C28,C29,C30,C34,C35, C39)</f>
        <v>79856255</v>
      </c>
      <c r="D44" s="94">
        <f>B44+C44</f>
        <v>116567674</v>
      </c>
      <c r="E44" s="95">
        <f t="shared" si="0"/>
        <v>1</v>
      </c>
    </row>
    <row r="45" spans="1:5" ht="15.75" x14ac:dyDescent="0.25">
      <c r="A45" s="105" t="s">
        <v>137</v>
      </c>
      <c r="B45" s="46">
        <f>'C.1 Federal Expenditures'!$AS$12</f>
        <v>267249</v>
      </c>
      <c r="C45" s="119"/>
      <c r="D45" s="46">
        <f>'B. Total Expenditures'!$AS$12</f>
        <v>267249</v>
      </c>
      <c r="E45" s="122"/>
    </row>
    <row r="46" spans="1:5" ht="15.75" x14ac:dyDescent="0.25">
      <c r="A46" s="105" t="s">
        <v>138</v>
      </c>
      <c r="B46" s="46">
        <f>'C.1 Federal Expenditures'!$AT$12</f>
        <v>8389890</v>
      </c>
      <c r="C46" s="119"/>
      <c r="D46" s="46">
        <f>'B. Total Expenditures'!$AT$12</f>
        <v>8389890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34998626667073579"/>
    <pageSetUpPr fitToPage="1"/>
  </sheetPr>
  <dimension ref="A1:E56"/>
  <sheetViews>
    <sheetView topLeftCell="A10"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335</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Expenditures'!$G$13</f>
        <v>55510054</v>
      </c>
      <c r="C3" s="46">
        <f>'C.2 State Expenditures'!$G$13</f>
        <v>44040393</v>
      </c>
      <c r="D3" s="46">
        <f>'B. Total Expenditures'!$G$13</f>
        <v>99550447</v>
      </c>
      <c r="E3" s="55">
        <f t="shared" ref="E3:E44" si="0">D3/($D$44)</f>
        <v>0.3285385468123827</v>
      </c>
    </row>
    <row r="4" spans="1:5" ht="45" customHeight="1" x14ac:dyDescent="0.25">
      <c r="A4" s="106" t="s">
        <v>113</v>
      </c>
      <c r="B4" s="46">
        <f>'C.1 Federal Expenditures'!$H$13</f>
        <v>55510054</v>
      </c>
      <c r="C4" s="46">
        <f>'C.2 State Expenditures'!$H$13</f>
        <v>44040393</v>
      </c>
      <c r="D4" s="46">
        <f>'B. Total Expenditures'!$H$13</f>
        <v>99550447</v>
      </c>
      <c r="E4" s="55">
        <f t="shared" si="0"/>
        <v>0.3285385468123827</v>
      </c>
    </row>
    <row r="5" spans="1:5" ht="43.5" x14ac:dyDescent="0.25">
      <c r="A5" s="106" t="s">
        <v>112</v>
      </c>
      <c r="B5" s="46">
        <f>'C.1 Federal Expenditures'!$I$13</f>
        <v>0</v>
      </c>
      <c r="C5" s="46">
        <f>'C.2 State Expenditures'!$I$13</f>
        <v>0</v>
      </c>
      <c r="D5" s="46">
        <f>'B. Total Expenditures'!$I$13</f>
        <v>0</v>
      </c>
      <c r="E5" s="55">
        <f t="shared" si="0"/>
        <v>0</v>
      </c>
    </row>
    <row r="6" spans="1:5" ht="30.75" x14ac:dyDescent="0.25">
      <c r="A6" s="105" t="s">
        <v>85</v>
      </c>
      <c r="B6" s="46">
        <f>'C.1 Federal Expenditures'!$J$13</f>
        <v>0</v>
      </c>
      <c r="C6" s="119"/>
      <c r="D6" s="46">
        <f>'B. Total Expenditures'!$J$13</f>
        <v>0</v>
      </c>
      <c r="E6" s="55">
        <f t="shared" si="0"/>
        <v>0</v>
      </c>
    </row>
    <row r="7" spans="1:5" x14ac:dyDescent="0.25">
      <c r="A7" s="106" t="s">
        <v>114</v>
      </c>
      <c r="B7" s="46">
        <f>'C.1 Federal Expenditures'!$K$13</f>
        <v>0</v>
      </c>
      <c r="C7" s="119"/>
      <c r="D7" s="46">
        <f>'B. Total Expenditures'!$K$13</f>
        <v>0</v>
      </c>
      <c r="E7" s="55">
        <f t="shared" si="0"/>
        <v>0</v>
      </c>
    </row>
    <row r="8" spans="1:5" x14ac:dyDescent="0.25">
      <c r="A8" s="106" t="s">
        <v>115</v>
      </c>
      <c r="B8" s="46">
        <f>'C.1 Federal Expenditures'!$L$13</f>
        <v>0</v>
      </c>
      <c r="C8" s="119"/>
      <c r="D8" s="46">
        <f>'B. Total Expenditures'!$L$13</f>
        <v>0</v>
      </c>
      <c r="E8" s="55">
        <f t="shared" si="0"/>
        <v>0</v>
      </c>
    </row>
    <row r="9" spans="1:5" ht="29.25" x14ac:dyDescent="0.25">
      <c r="A9" s="106" t="s">
        <v>116</v>
      </c>
      <c r="B9" s="46">
        <f>'C.1 Federal Expenditures'!$M$13</f>
        <v>0</v>
      </c>
      <c r="C9" s="119"/>
      <c r="D9" s="46">
        <f>'B. Total Expenditures'!$M$13</f>
        <v>0</v>
      </c>
      <c r="E9" s="55">
        <f t="shared" si="0"/>
        <v>0</v>
      </c>
    </row>
    <row r="10" spans="1:5" ht="30.75" x14ac:dyDescent="0.25">
      <c r="A10" s="105" t="s">
        <v>84</v>
      </c>
      <c r="B10" s="46">
        <f>'C.1 Federal Expenditures'!$N$13</f>
        <v>0</v>
      </c>
      <c r="C10" s="119"/>
      <c r="D10" s="46">
        <f>'B. Total Expenditures'!$N$13</f>
        <v>0</v>
      </c>
      <c r="E10" s="55">
        <f t="shared" si="0"/>
        <v>0</v>
      </c>
    </row>
    <row r="11" spans="1:5" x14ac:dyDescent="0.25">
      <c r="A11" s="106" t="s">
        <v>117</v>
      </c>
      <c r="B11" s="46">
        <f>'C.1 Federal Expenditures'!$O$13</f>
        <v>0</v>
      </c>
      <c r="C11" s="119"/>
      <c r="D11" s="46">
        <f>'B. Total Expenditures'!$O$13</f>
        <v>0</v>
      </c>
      <c r="E11" s="55">
        <f t="shared" si="0"/>
        <v>0</v>
      </c>
    </row>
    <row r="12" spans="1:5" x14ac:dyDescent="0.25">
      <c r="A12" s="106" t="s">
        <v>118</v>
      </c>
      <c r="B12" s="46">
        <f>'C.1 Federal Expenditures'!$P$13</f>
        <v>0</v>
      </c>
      <c r="C12" s="119"/>
      <c r="D12" s="46">
        <f>'B. Total Expenditures'!$P$13</f>
        <v>0</v>
      </c>
      <c r="E12" s="55">
        <f t="shared" si="0"/>
        <v>0</v>
      </c>
    </row>
    <row r="13" spans="1:5" ht="29.25" x14ac:dyDescent="0.25">
      <c r="A13" s="106" t="s">
        <v>119</v>
      </c>
      <c r="B13" s="46">
        <f>'C.1 Federal Expenditures'!$Q$13</f>
        <v>0</v>
      </c>
      <c r="C13" s="119"/>
      <c r="D13" s="46">
        <f>'B. Total Expenditures'!$Q$13</f>
        <v>0</v>
      </c>
      <c r="E13" s="55">
        <f t="shared" si="0"/>
        <v>0</v>
      </c>
    </row>
    <row r="14" spans="1:5" ht="15.75" customHeight="1" x14ac:dyDescent="0.25">
      <c r="A14" s="105" t="s">
        <v>120</v>
      </c>
      <c r="B14" s="46">
        <f>'C.1 Federal Expenditures'!$R$13</f>
        <v>15059947</v>
      </c>
      <c r="C14" s="46">
        <f>'C.2 State Expenditures'!$R$13</f>
        <v>23089133</v>
      </c>
      <c r="D14" s="46">
        <f>'B. Total Expenditures'!$R$13</f>
        <v>38149080</v>
      </c>
      <c r="E14" s="55">
        <f t="shared" si="0"/>
        <v>0.12590042217921263</v>
      </c>
    </row>
    <row r="15" spans="1:5" x14ac:dyDescent="0.25">
      <c r="A15" s="106" t="s">
        <v>121</v>
      </c>
      <c r="B15" s="46">
        <f>'C.1 Federal Expenditures'!$S$13</f>
        <v>0</v>
      </c>
      <c r="C15" s="46">
        <f>'C.2 State Expenditures'!$S$13</f>
        <v>5971302</v>
      </c>
      <c r="D15" s="46">
        <f>'B. Total Expenditures'!$S$13</f>
        <v>5971302</v>
      </c>
      <c r="E15" s="55">
        <f t="shared" si="0"/>
        <v>1.9706620520326488E-2</v>
      </c>
    </row>
    <row r="16" spans="1:5" x14ac:dyDescent="0.25">
      <c r="A16" s="106" t="s">
        <v>122</v>
      </c>
      <c r="B16" s="46">
        <f>'C.1 Federal Expenditures'!$T$13</f>
        <v>986888</v>
      </c>
      <c r="C16" s="46">
        <f>'C.2 State Expenditures'!$T$13</f>
        <v>800000</v>
      </c>
      <c r="D16" s="46">
        <f>'B. Total Expenditures'!$T$13</f>
        <v>1786888</v>
      </c>
      <c r="E16" s="55">
        <f t="shared" si="0"/>
        <v>5.8971265778091867E-3</v>
      </c>
    </row>
    <row r="17" spans="1:5" x14ac:dyDescent="0.25">
      <c r="A17" s="106" t="s">
        <v>123</v>
      </c>
      <c r="B17" s="46">
        <f>'C.1 Federal Expenditures'!$U$13</f>
        <v>14073059</v>
      </c>
      <c r="C17" s="46">
        <f>'C.2 State Expenditures'!$U$13</f>
        <v>16317831</v>
      </c>
      <c r="D17" s="46">
        <f>'B. Total Expenditures'!$U$13</f>
        <v>30390890</v>
      </c>
      <c r="E17" s="55">
        <f t="shared" si="0"/>
        <v>0.10029667508107695</v>
      </c>
    </row>
    <row r="18" spans="1:5" ht="15.75" x14ac:dyDescent="0.25">
      <c r="A18" s="105" t="s">
        <v>124</v>
      </c>
      <c r="B18" s="46">
        <f>'C.1 Federal Expenditures'!$V$13</f>
        <v>0</v>
      </c>
      <c r="C18" s="46">
        <f>'C.2 State Expenditures'!$V$13</f>
        <v>0</v>
      </c>
      <c r="D18" s="46">
        <f>'B. Total Expenditures'!$V$13</f>
        <v>0</v>
      </c>
      <c r="E18" s="55">
        <f t="shared" si="0"/>
        <v>0</v>
      </c>
    </row>
    <row r="19" spans="1:5" ht="15.75" x14ac:dyDescent="0.25">
      <c r="A19" s="105" t="s">
        <v>89</v>
      </c>
      <c r="B19" s="46">
        <f>'C.1 Federal Expenditures'!$W$13</f>
        <v>36947695</v>
      </c>
      <c r="C19" s="46">
        <f>'C.2 State Expenditures'!$W$13</f>
        <v>22584565</v>
      </c>
      <c r="D19" s="46">
        <f>'B. Total Expenditures'!$W$13</f>
        <v>59532260</v>
      </c>
      <c r="E19" s="55">
        <f t="shared" si="0"/>
        <v>0.19646965712627024</v>
      </c>
    </row>
    <row r="20" spans="1:5" ht="29.25" x14ac:dyDescent="0.25">
      <c r="A20" s="106" t="s">
        <v>126</v>
      </c>
      <c r="B20" s="46">
        <f>'C.1 Federal Expenditures'!$X$13</f>
        <v>36947695</v>
      </c>
      <c r="C20" s="46">
        <f>'C.2 State Expenditures'!$X$13</f>
        <v>22584565</v>
      </c>
      <c r="D20" s="46">
        <f>'B. Total Expenditures'!$X$13</f>
        <v>59532260</v>
      </c>
      <c r="E20" s="55">
        <f t="shared" si="0"/>
        <v>0.19646965712627024</v>
      </c>
    </row>
    <row r="21" spans="1:5" x14ac:dyDescent="0.25">
      <c r="A21" s="106" t="s">
        <v>125</v>
      </c>
      <c r="B21" s="46">
        <f>'C.1 Federal Expenditures'!$Y$13</f>
        <v>0</v>
      </c>
      <c r="C21" s="46">
        <f>'C.2 State Expenditures'!$Y$13</f>
        <v>0</v>
      </c>
      <c r="D21" s="46">
        <f>'B. Total Expenditures'!$Y$13</f>
        <v>0</v>
      </c>
      <c r="E21" s="55">
        <f t="shared" si="0"/>
        <v>0</v>
      </c>
    </row>
    <row r="22" spans="1:5" ht="30.75" x14ac:dyDescent="0.25">
      <c r="A22" s="105" t="s">
        <v>90</v>
      </c>
      <c r="B22" s="46">
        <f>'C.1 Federal Expenditures'!$Z$13</f>
        <v>0</v>
      </c>
      <c r="C22" s="46">
        <f>'C.2 State Expenditures'!$Z$13</f>
        <v>0</v>
      </c>
      <c r="D22" s="46">
        <f>'B. Total Expenditures'!$Z$13</f>
        <v>0</v>
      </c>
      <c r="E22" s="55">
        <f t="shared" si="0"/>
        <v>0</v>
      </c>
    </row>
    <row r="23" spans="1:5" ht="15.75" customHeight="1" x14ac:dyDescent="0.25">
      <c r="A23" s="105" t="s">
        <v>86</v>
      </c>
      <c r="B23" s="46">
        <f>'C.1 Federal Expenditures'!$AA$13</f>
        <v>0</v>
      </c>
      <c r="C23" s="46">
        <f>'C.2 State Expenditures'!$AA$13</f>
        <v>30196659</v>
      </c>
      <c r="D23" s="46">
        <f>'B. Total Expenditures'!$AA$13</f>
        <v>30196659</v>
      </c>
      <c r="E23" s="55">
        <f t="shared" si="0"/>
        <v>9.965566971737512E-2</v>
      </c>
    </row>
    <row r="24" spans="1:5" ht="15.75" customHeight="1" x14ac:dyDescent="0.25">
      <c r="A24" s="105" t="s">
        <v>91</v>
      </c>
      <c r="B24" s="46">
        <f>'C.1 Federal Expenditures'!$AB$13</f>
        <v>0</v>
      </c>
      <c r="C24" s="46">
        <f>'C.2 State Expenditures'!$AB$13</f>
        <v>0</v>
      </c>
      <c r="D24" s="46">
        <f>'B. Total Expenditures'!$AB$13</f>
        <v>0</v>
      </c>
      <c r="E24" s="55">
        <f t="shared" si="0"/>
        <v>0</v>
      </c>
    </row>
    <row r="25" spans="1:5" ht="15.75" x14ac:dyDescent="0.25">
      <c r="A25" s="105" t="s">
        <v>62</v>
      </c>
      <c r="B25" s="46">
        <f>'C.1 Federal Expenditures'!$AC$13</f>
        <v>0</v>
      </c>
      <c r="C25" s="46">
        <f>'C.2 State Expenditures'!$AC$13</f>
        <v>52684109</v>
      </c>
      <c r="D25" s="46">
        <f>'B. Total Expenditures'!$AC$13</f>
        <v>52684109</v>
      </c>
      <c r="E25" s="55">
        <f t="shared" si="0"/>
        <v>0.17386924049638042</v>
      </c>
    </row>
    <row r="26" spans="1:5" ht="15.75" x14ac:dyDescent="0.25">
      <c r="A26" s="105" t="s">
        <v>127</v>
      </c>
      <c r="B26" s="46">
        <f>'C.1 Federal Expenditures'!$AD$13</f>
        <v>325000</v>
      </c>
      <c r="C26" s="46">
        <f>'C.2 State Expenditures'!$AD$13</f>
        <v>781314</v>
      </c>
      <c r="D26" s="46">
        <f>'B. Total Expenditures'!$AD$13</f>
        <v>1106314</v>
      </c>
      <c r="E26" s="55">
        <f t="shared" si="0"/>
        <v>3.6510814851307932E-3</v>
      </c>
    </row>
    <row r="27" spans="1:5" s="11" customFormat="1" ht="15.75" x14ac:dyDescent="0.25">
      <c r="A27" s="105" t="s">
        <v>128</v>
      </c>
      <c r="B27" s="46">
        <f>'C.1 Federal Expenditures'!$AE$13</f>
        <v>0</v>
      </c>
      <c r="C27" s="46">
        <f>'C.2 State Expenditures'!$AE$13</f>
        <v>0</v>
      </c>
      <c r="D27" s="46">
        <f>'B. Total Expenditures'!$AE$13</f>
        <v>0</v>
      </c>
      <c r="E27" s="55">
        <f t="shared" si="0"/>
        <v>0</v>
      </c>
    </row>
    <row r="28" spans="1:5" ht="30.75" x14ac:dyDescent="0.25">
      <c r="A28" s="105" t="s">
        <v>129</v>
      </c>
      <c r="B28" s="46">
        <f>'C.1 Federal Expenditures'!$AF$13</f>
        <v>1421787</v>
      </c>
      <c r="C28" s="46">
        <f>'C.2 State Expenditures'!$AF$13</f>
        <v>0</v>
      </c>
      <c r="D28" s="46">
        <f>'B. Total Expenditures'!$AF$13</f>
        <v>1421787</v>
      </c>
      <c r="E28" s="55">
        <f t="shared" si="0"/>
        <v>4.6922123298626384E-3</v>
      </c>
    </row>
    <row r="29" spans="1:5" ht="30.75" x14ac:dyDescent="0.25">
      <c r="A29" s="105" t="s">
        <v>92</v>
      </c>
      <c r="B29" s="46">
        <f>'C.1 Federal Expenditures'!$AG$13</f>
        <v>0</v>
      </c>
      <c r="C29" s="46">
        <f>'C.2 State Expenditures'!$AG$13</f>
        <v>0</v>
      </c>
      <c r="D29" s="46">
        <f>'B. Total Expenditures'!$AG$13</f>
        <v>0</v>
      </c>
      <c r="E29" s="55">
        <f t="shared" si="0"/>
        <v>0</v>
      </c>
    </row>
    <row r="30" spans="1:5" ht="15.75" x14ac:dyDescent="0.25">
      <c r="A30" s="105" t="s">
        <v>130</v>
      </c>
      <c r="B30" s="46">
        <f>'C.1 Federal Expenditures'!$AH$13</f>
        <v>0</v>
      </c>
      <c r="C30" s="46">
        <f>'C.2 State Expenditures'!$AH$13</f>
        <v>0</v>
      </c>
      <c r="D30" s="46">
        <f>'B. Total Expenditures'!$AH$13</f>
        <v>0</v>
      </c>
      <c r="E30" s="55">
        <f t="shared" si="0"/>
        <v>0</v>
      </c>
    </row>
    <row r="31" spans="1:5" ht="29.25" x14ac:dyDescent="0.25">
      <c r="A31" s="106" t="s">
        <v>373</v>
      </c>
      <c r="B31" s="46">
        <f>'C.1 Federal Expenditures'!$AI$13</f>
        <v>0</v>
      </c>
      <c r="C31" s="46">
        <f>'C.2 State Expenditures'!$AI$13</f>
        <v>0</v>
      </c>
      <c r="D31" s="46">
        <f>'B. Total Expenditures'!$AI$13</f>
        <v>0</v>
      </c>
      <c r="E31" s="55">
        <f t="shared" si="0"/>
        <v>0</v>
      </c>
    </row>
    <row r="32" spans="1:5" x14ac:dyDescent="0.25">
      <c r="A32" s="106" t="s">
        <v>131</v>
      </c>
      <c r="B32" s="46">
        <f>'C.1 Federal Expenditures'!$AJ$13</f>
        <v>0</v>
      </c>
      <c r="C32" s="46">
        <f>'C.2 State Expenditures'!$AJ$13</f>
        <v>0</v>
      </c>
      <c r="D32" s="46">
        <f>'B. Total Expenditures'!$AJ$13</f>
        <v>0</v>
      </c>
      <c r="E32" s="55">
        <f t="shared" si="0"/>
        <v>0</v>
      </c>
    </row>
    <row r="33" spans="1:5" x14ac:dyDescent="0.25">
      <c r="A33" s="106" t="s">
        <v>132</v>
      </c>
      <c r="B33" s="46">
        <f>'C.1 Federal Expenditures'!$AK$13</f>
        <v>0</v>
      </c>
      <c r="C33" s="46">
        <f>'C.2 State Expenditures'!$AK$13</f>
        <v>0</v>
      </c>
      <c r="D33" s="46">
        <f>'B. Total Expenditures'!$AK$13</f>
        <v>0</v>
      </c>
      <c r="E33" s="55">
        <f t="shared" si="0"/>
        <v>0</v>
      </c>
    </row>
    <row r="34" spans="1:5" ht="15.75" x14ac:dyDescent="0.25">
      <c r="A34" s="105" t="s">
        <v>133</v>
      </c>
      <c r="B34" s="46">
        <f>'C.1 Federal Expenditures'!$AL$13</f>
        <v>1537103</v>
      </c>
      <c r="C34" s="46">
        <f>'C.2 State Expenditures'!$AL$13</f>
        <v>0</v>
      </c>
      <c r="D34" s="46">
        <f>'B. Total Expenditures'!$AL$13</f>
        <v>1537103</v>
      </c>
      <c r="E34" s="55">
        <f t="shared" si="0"/>
        <v>5.0727806970163967E-3</v>
      </c>
    </row>
    <row r="35" spans="1:5" ht="15.75" x14ac:dyDescent="0.25">
      <c r="A35" s="105" t="s">
        <v>93</v>
      </c>
      <c r="B35" s="46">
        <f>'C.1 Federal Expenditures'!$AM$13</f>
        <v>9887309</v>
      </c>
      <c r="C35" s="46">
        <f>'C.2 State Expenditures'!$AM$13</f>
        <v>0</v>
      </c>
      <c r="D35" s="46">
        <f>'B. Total Expenditures'!$AM$13</f>
        <v>9887309</v>
      </c>
      <c r="E35" s="55">
        <f t="shared" si="0"/>
        <v>3.2630311853295769E-2</v>
      </c>
    </row>
    <row r="36" spans="1:5" x14ac:dyDescent="0.25">
      <c r="A36" s="106" t="s">
        <v>134</v>
      </c>
      <c r="B36" s="46">
        <f>'C.1 Federal Expenditures'!$AN$13</f>
        <v>5849189</v>
      </c>
      <c r="C36" s="46">
        <f>'C.2 State Expenditures'!$AN$13</f>
        <v>0</v>
      </c>
      <c r="D36" s="46">
        <f>'B. Total Expenditures'!$AN$13</f>
        <v>5849189</v>
      </c>
      <c r="E36" s="55">
        <f t="shared" si="0"/>
        <v>1.9303620546183724E-2</v>
      </c>
    </row>
    <row r="37" spans="1:5" x14ac:dyDescent="0.25">
      <c r="A37" s="106" t="s">
        <v>135</v>
      </c>
      <c r="B37" s="46">
        <f>'C.1 Federal Expenditures'!$AO$13</f>
        <v>2458914</v>
      </c>
      <c r="C37" s="46">
        <f>'C.2 State Expenditures'!$AO$13</f>
        <v>0</v>
      </c>
      <c r="D37" s="46">
        <f>'B. Total Expenditures'!$AO$13</f>
        <v>2458914</v>
      </c>
      <c r="E37" s="55">
        <f t="shared" si="0"/>
        <v>8.114961375277634E-3</v>
      </c>
    </row>
    <row r="38" spans="1:5" x14ac:dyDescent="0.25">
      <c r="A38" s="106" t="s">
        <v>136</v>
      </c>
      <c r="B38" s="46">
        <f>'C.1 Federal Expenditures'!$AP$13</f>
        <v>1579206</v>
      </c>
      <c r="C38" s="46">
        <f>'C.2 State Expenditures'!$AP$13</f>
        <v>0</v>
      </c>
      <c r="D38" s="46">
        <f>'B. Total Expenditures'!$AP$13</f>
        <v>1579206</v>
      </c>
      <c r="E38" s="55">
        <f t="shared" si="0"/>
        <v>5.2117299318344152E-3</v>
      </c>
    </row>
    <row r="39" spans="1:5" ht="15.75" x14ac:dyDescent="0.25">
      <c r="A39" s="105" t="s">
        <v>87</v>
      </c>
      <c r="B39" s="46">
        <f>'C.1 Federal Expenditures'!$AQ$13</f>
        <v>0</v>
      </c>
      <c r="C39" s="46">
        <f>'C.2 State Expenditures'!$AQ$13</f>
        <v>5008960</v>
      </c>
      <c r="D39" s="46">
        <f>'B. Total Expenditures'!$AQ$13</f>
        <v>5008960</v>
      </c>
      <c r="E39" s="55">
        <f t="shared" si="0"/>
        <v>1.6530678555781397E-2</v>
      </c>
    </row>
    <row r="40" spans="1:5" ht="15.75" x14ac:dyDescent="0.25">
      <c r="A40" s="93" t="s">
        <v>139</v>
      </c>
      <c r="B40" s="120">
        <f>'C.1 Federal Expenditures'!$AR$13</f>
        <v>120688895</v>
      </c>
      <c r="C40" s="120">
        <f>'C.2 State Expenditures'!$AR$13</f>
        <v>178385133</v>
      </c>
      <c r="D40" s="120">
        <f>'B. Total Expenditures'!$AR$13</f>
        <v>299074028</v>
      </c>
      <c r="E40" s="95">
        <f t="shared" si="0"/>
        <v>0.98701060125270801</v>
      </c>
    </row>
    <row r="41" spans="1:5" ht="15.75" x14ac:dyDescent="0.25">
      <c r="A41" s="105" t="s">
        <v>88</v>
      </c>
      <c r="B41" s="46">
        <f>'C.1 Federal Expenditures'!$C$13</f>
        <v>0</v>
      </c>
      <c r="C41" s="119"/>
      <c r="D41" s="46">
        <f>'B. Total Expenditures'!$C$13</f>
        <v>0</v>
      </c>
      <c r="E41" s="55">
        <f t="shared" si="0"/>
        <v>0</v>
      </c>
    </row>
    <row r="42" spans="1:5" ht="15.75" x14ac:dyDescent="0.25">
      <c r="A42" s="105" t="s">
        <v>247</v>
      </c>
      <c r="B42" s="46">
        <f>'C.1 Federal Expenditures'!$D$13</f>
        <v>3935917</v>
      </c>
      <c r="C42" s="119"/>
      <c r="D42" s="46">
        <f>'B. Total Expenditures'!$D$13</f>
        <v>3935917</v>
      </c>
      <c r="E42" s="55">
        <f t="shared" si="0"/>
        <v>1.2989398747291941E-2</v>
      </c>
    </row>
    <row r="43" spans="1:5" ht="15.75" x14ac:dyDescent="0.25">
      <c r="A43" s="107" t="s">
        <v>111</v>
      </c>
      <c r="B43" s="120">
        <f>B41+B42</f>
        <v>3935917</v>
      </c>
      <c r="C43" s="123"/>
      <c r="D43" s="120">
        <f>D41+D42</f>
        <v>3935917</v>
      </c>
      <c r="E43" s="95">
        <f t="shared" si="0"/>
        <v>1.2989398747291941E-2</v>
      </c>
    </row>
    <row r="44" spans="1:5" ht="15.75" x14ac:dyDescent="0.25">
      <c r="A44" s="93" t="s">
        <v>60</v>
      </c>
      <c r="B44" s="94">
        <f>SUM(B41,B42, B3,B6,B10,B14,B18,B19,B22,B23,B24,B25,B26,B27,B28,B29,B30,B34,B35, B39)</f>
        <v>124624812</v>
      </c>
      <c r="C44" s="94">
        <f>SUM(C41,C42,C3,C6,C10,C14,C18,C19,C22,C23,C24,C25,C26,C27,C28,C29,C30,C34,C35, C39)</f>
        <v>178385133</v>
      </c>
      <c r="D44" s="94">
        <f>B44+C44</f>
        <v>303009945</v>
      </c>
      <c r="E44" s="95">
        <f t="shared" si="0"/>
        <v>1</v>
      </c>
    </row>
    <row r="45" spans="1:5" ht="15.75" x14ac:dyDescent="0.25">
      <c r="A45" s="105" t="s">
        <v>137</v>
      </c>
      <c r="B45" s="46">
        <f>'C.1 Federal Expenditures'!$AS$13</f>
        <v>0</v>
      </c>
      <c r="C45" s="119"/>
      <c r="D45" s="46">
        <f>'B. Total Expenditures'!$AS$13</f>
        <v>0</v>
      </c>
      <c r="E45" s="122"/>
    </row>
    <row r="46" spans="1:5" ht="15.75" x14ac:dyDescent="0.25">
      <c r="A46" s="105" t="s">
        <v>138</v>
      </c>
      <c r="B46" s="46">
        <f>'C.1 Federal Expenditures'!$AT$13</f>
        <v>67078887</v>
      </c>
      <c r="C46" s="119"/>
      <c r="D46" s="46">
        <f>'B. Total Expenditures'!$AT$13</f>
        <v>67078887</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pageSetUpPr fitToPage="1"/>
  </sheetPr>
  <dimension ref="A1:E56"/>
  <sheetViews>
    <sheetView topLeftCell="A13"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334</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Expenditures'!$G$14</f>
        <v>37270568</v>
      </c>
      <c r="C3" s="46">
        <f>'C.2 State Expenditures'!$G$14</f>
        <v>130242001</v>
      </c>
      <c r="D3" s="46">
        <f>'B. Total Expenditures'!$G$14</f>
        <v>167512569</v>
      </c>
      <c r="E3" s="55">
        <f t="shared" ref="E3:E44" si="0">D3/($D$44)</f>
        <v>0.17408353661820289</v>
      </c>
    </row>
    <row r="4" spans="1:5" ht="45" customHeight="1" x14ac:dyDescent="0.25">
      <c r="A4" s="106" t="s">
        <v>113</v>
      </c>
      <c r="B4" s="46">
        <f>'C.1 Federal Expenditures'!$H$14</f>
        <v>24431549</v>
      </c>
      <c r="C4" s="46">
        <f>'C.2 State Expenditures'!$H$14</f>
        <v>128284676</v>
      </c>
      <c r="D4" s="46">
        <f>'B. Total Expenditures'!$H$14</f>
        <v>152716225</v>
      </c>
      <c r="E4" s="55">
        <f t="shared" si="0"/>
        <v>0.15870678066540314</v>
      </c>
    </row>
    <row r="5" spans="1:5" ht="43.5" x14ac:dyDescent="0.25">
      <c r="A5" s="106" t="s">
        <v>112</v>
      </c>
      <c r="B5" s="46">
        <f>'C.1 Federal Expenditures'!$I$14</f>
        <v>12839019</v>
      </c>
      <c r="C5" s="46">
        <f>'C.2 State Expenditures'!$I$14</f>
        <v>1957325</v>
      </c>
      <c r="D5" s="46">
        <f>'B. Total Expenditures'!$I$14</f>
        <v>14796344</v>
      </c>
      <c r="E5" s="55">
        <f t="shared" si="0"/>
        <v>1.5376755952799736E-2</v>
      </c>
    </row>
    <row r="6" spans="1:5" ht="30.75" x14ac:dyDescent="0.25">
      <c r="A6" s="105" t="s">
        <v>85</v>
      </c>
      <c r="B6" s="46">
        <f>'C.1 Federal Expenditures'!$J$14</f>
        <v>0</v>
      </c>
      <c r="C6" s="119"/>
      <c r="D6" s="46">
        <f>'B. Total Expenditures'!$J$14</f>
        <v>0</v>
      </c>
      <c r="E6" s="55">
        <f t="shared" si="0"/>
        <v>0</v>
      </c>
    </row>
    <row r="7" spans="1:5" x14ac:dyDescent="0.25">
      <c r="A7" s="106" t="s">
        <v>114</v>
      </c>
      <c r="B7" s="46">
        <f>'C.1 Federal Expenditures'!$K$14</f>
        <v>0</v>
      </c>
      <c r="C7" s="119"/>
      <c r="D7" s="46">
        <f>'B. Total Expenditures'!$K$14</f>
        <v>0</v>
      </c>
      <c r="E7" s="55">
        <f t="shared" si="0"/>
        <v>0</v>
      </c>
    </row>
    <row r="8" spans="1:5" x14ac:dyDescent="0.25">
      <c r="A8" s="106" t="s">
        <v>115</v>
      </c>
      <c r="B8" s="46">
        <f>'C.1 Federal Expenditures'!$L$14</f>
        <v>0</v>
      </c>
      <c r="C8" s="119"/>
      <c r="D8" s="46">
        <f>'B. Total Expenditures'!$L$14</f>
        <v>0</v>
      </c>
      <c r="E8" s="55">
        <f t="shared" si="0"/>
        <v>0</v>
      </c>
    </row>
    <row r="9" spans="1:5" ht="29.25" x14ac:dyDescent="0.25">
      <c r="A9" s="106" t="s">
        <v>116</v>
      </c>
      <c r="B9" s="46">
        <f>'C.1 Federal Expenditures'!$M$14</f>
        <v>0</v>
      </c>
      <c r="C9" s="119"/>
      <c r="D9" s="46">
        <f>'B. Total Expenditures'!$M$14</f>
        <v>0</v>
      </c>
      <c r="E9" s="55">
        <f t="shared" si="0"/>
        <v>0</v>
      </c>
    </row>
    <row r="10" spans="1:5" ht="30.75" x14ac:dyDescent="0.25">
      <c r="A10" s="105" t="s">
        <v>84</v>
      </c>
      <c r="B10" s="46">
        <f>'C.1 Federal Expenditures'!$N$14</f>
        <v>0</v>
      </c>
      <c r="C10" s="119"/>
      <c r="D10" s="46">
        <f>'B. Total Expenditures'!$N$14</f>
        <v>0</v>
      </c>
      <c r="E10" s="55">
        <f t="shared" si="0"/>
        <v>0</v>
      </c>
    </row>
    <row r="11" spans="1:5" x14ac:dyDescent="0.25">
      <c r="A11" s="106" t="s">
        <v>117</v>
      </c>
      <c r="B11" s="46">
        <f>'C.1 Federal Expenditures'!$O$14</f>
        <v>0</v>
      </c>
      <c r="C11" s="119"/>
      <c r="D11" s="46">
        <f>'B. Total Expenditures'!$O$14</f>
        <v>0</v>
      </c>
      <c r="E11" s="55">
        <f t="shared" si="0"/>
        <v>0</v>
      </c>
    </row>
    <row r="12" spans="1:5" x14ac:dyDescent="0.25">
      <c r="A12" s="106" t="s">
        <v>118</v>
      </c>
      <c r="B12" s="46">
        <f>'C.1 Federal Expenditures'!$P$14</f>
        <v>0</v>
      </c>
      <c r="C12" s="119"/>
      <c r="D12" s="46">
        <f>'B. Total Expenditures'!$P$14</f>
        <v>0</v>
      </c>
      <c r="E12" s="55">
        <f t="shared" si="0"/>
        <v>0</v>
      </c>
    </row>
    <row r="13" spans="1:5" ht="29.25" x14ac:dyDescent="0.25">
      <c r="A13" s="106" t="s">
        <v>119</v>
      </c>
      <c r="B13" s="46">
        <f>'C.1 Federal Expenditures'!$Q$14</f>
        <v>0</v>
      </c>
      <c r="C13" s="119"/>
      <c r="D13" s="46">
        <f>'B. Total Expenditures'!$Q$14</f>
        <v>0</v>
      </c>
      <c r="E13" s="55">
        <f t="shared" si="0"/>
        <v>0</v>
      </c>
    </row>
    <row r="14" spans="1:5" ht="15.75" customHeight="1" x14ac:dyDescent="0.25">
      <c r="A14" s="105" t="s">
        <v>120</v>
      </c>
      <c r="B14" s="46">
        <f>'C.1 Federal Expenditures'!$R$14</f>
        <v>45918308</v>
      </c>
      <c r="C14" s="46">
        <f>'C.2 State Expenditures'!$R$14</f>
        <v>0</v>
      </c>
      <c r="D14" s="46">
        <f>'B. Total Expenditures'!$R$14</f>
        <v>45918308</v>
      </c>
      <c r="E14" s="55">
        <f t="shared" si="0"/>
        <v>4.7719532330519739E-2</v>
      </c>
    </row>
    <row r="15" spans="1:5" x14ac:dyDescent="0.25">
      <c r="A15" s="106" t="s">
        <v>121</v>
      </c>
      <c r="B15" s="46">
        <f>'C.1 Federal Expenditures'!$S$14</f>
        <v>567174</v>
      </c>
      <c r="C15" s="46">
        <f>'C.2 State Expenditures'!$S$14</f>
        <v>0</v>
      </c>
      <c r="D15" s="46">
        <f>'B. Total Expenditures'!$S$14</f>
        <v>567174</v>
      </c>
      <c r="E15" s="55">
        <f t="shared" si="0"/>
        <v>5.8942237222743923E-4</v>
      </c>
    </row>
    <row r="16" spans="1:5" x14ac:dyDescent="0.25">
      <c r="A16" s="106" t="s">
        <v>122</v>
      </c>
      <c r="B16" s="46">
        <f>'C.1 Federal Expenditures'!$T$14</f>
        <v>5213080</v>
      </c>
      <c r="C16" s="46">
        <f>'C.2 State Expenditures'!$T$14</f>
        <v>0</v>
      </c>
      <c r="D16" s="46">
        <f>'B. Total Expenditures'!$T$14</f>
        <v>5213080</v>
      </c>
      <c r="E16" s="55">
        <f t="shared" si="0"/>
        <v>5.4175719976787004E-3</v>
      </c>
    </row>
    <row r="17" spans="1:5" x14ac:dyDescent="0.25">
      <c r="A17" s="106" t="s">
        <v>123</v>
      </c>
      <c r="B17" s="46">
        <f>'C.1 Federal Expenditures'!$U$14</f>
        <v>40138054</v>
      </c>
      <c r="C17" s="46">
        <f>'C.2 State Expenditures'!$U$14</f>
        <v>0</v>
      </c>
      <c r="D17" s="46">
        <f>'B. Total Expenditures'!$U$14</f>
        <v>40138054</v>
      </c>
      <c r="E17" s="55">
        <f t="shared" si="0"/>
        <v>4.1712537960613597E-2</v>
      </c>
    </row>
    <row r="18" spans="1:5" ht="15.75" x14ac:dyDescent="0.25">
      <c r="A18" s="105" t="s">
        <v>124</v>
      </c>
      <c r="B18" s="46">
        <f>'C.1 Federal Expenditures'!$V$14</f>
        <v>4712247</v>
      </c>
      <c r="C18" s="46">
        <f>'C.2 State Expenditures'!$V$14</f>
        <v>0</v>
      </c>
      <c r="D18" s="46">
        <f>'B. Total Expenditures'!$V$14</f>
        <v>4712247</v>
      </c>
      <c r="E18" s="55">
        <f t="shared" si="0"/>
        <v>4.8970929648778578E-3</v>
      </c>
    </row>
    <row r="19" spans="1:5" ht="15.75" x14ac:dyDescent="0.25">
      <c r="A19" s="105" t="s">
        <v>89</v>
      </c>
      <c r="B19" s="46">
        <f>'C.1 Federal Expenditures'!$W$14</f>
        <v>110225824</v>
      </c>
      <c r="C19" s="46">
        <f>'C.2 State Expenditures'!$W$14</f>
        <v>128925050</v>
      </c>
      <c r="D19" s="46">
        <f>'B. Total Expenditures'!$W$14</f>
        <v>239150874</v>
      </c>
      <c r="E19" s="55">
        <f t="shared" si="0"/>
        <v>0.24853197691245618</v>
      </c>
    </row>
    <row r="20" spans="1:5" ht="29.25" x14ac:dyDescent="0.25">
      <c r="A20" s="106" t="s">
        <v>126</v>
      </c>
      <c r="B20" s="46">
        <f>'C.1 Federal Expenditures'!$X$14</f>
        <v>110225824</v>
      </c>
      <c r="C20" s="46">
        <f>'C.2 State Expenditures'!$X$14</f>
        <v>128925050</v>
      </c>
      <c r="D20" s="46">
        <f>'B. Total Expenditures'!$X$14</f>
        <v>239150874</v>
      </c>
      <c r="E20" s="55">
        <f t="shared" si="0"/>
        <v>0.24853197691245618</v>
      </c>
    </row>
    <row r="21" spans="1:5" x14ac:dyDescent="0.25">
      <c r="A21" s="106" t="s">
        <v>125</v>
      </c>
      <c r="B21" s="46">
        <f>'C.1 Federal Expenditures'!$Y$14</f>
        <v>0</v>
      </c>
      <c r="C21" s="46">
        <f>'C.2 State Expenditures'!$Y$14</f>
        <v>0</v>
      </c>
      <c r="D21" s="46">
        <f>'B. Total Expenditures'!$Y$14</f>
        <v>0</v>
      </c>
      <c r="E21" s="55">
        <f t="shared" si="0"/>
        <v>0</v>
      </c>
    </row>
    <row r="22" spans="1:5" ht="30.75" x14ac:dyDescent="0.25">
      <c r="A22" s="105" t="s">
        <v>90</v>
      </c>
      <c r="B22" s="46">
        <f>'C.1 Federal Expenditures'!$Z$14</f>
        <v>0</v>
      </c>
      <c r="C22" s="46">
        <f>'C.2 State Expenditures'!$Z$14</f>
        <v>0</v>
      </c>
      <c r="D22" s="46">
        <f>'B. Total Expenditures'!$Z$14</f>
        <v>0</v>
      </c>
      <c r="E22" s="55">
        <f t="shared" si="0"/>
        <v>0</v>
      </c>
    </row>
    <row r="23" spans="1:5" ht="15.75" customHeight="1" x14ac:dyDescent="0.25">
      <c r="A23" s="105" t="s">
        <v>86</v>
      </c>
      <c r="B23" s="46">
        <f>'C.1 Federal Expenditures'!$AA$14</f>
        <v>0</v>
      </c>
      <c r="C23" s="46">
        <f>'C.2 State Expenditures'!$AA$14</f>
        <v>0</v>
      </c>
      <c r="D23" s="46">
        <f>'B. Total Expenditures'!$AA$14</f>
        <v>0</v>
      </c>
      <c r="E23" s="55">
        <f t="shared" si="0"/>
        <v>0</v>
      </c>
    </row>
    <row r="24" spans="1:5" ht="15.75" customHeight="1" x14ac:dyDescent="0.25">
      <c r="A24" s="105" t="s">
        <v>91</v>
      </c>
      <c r="B24" s="46">
        <f>'C.1 Federal Expenditures'!$AB$14</f>
        <v>0</v>
      </c>
      <c r="C24" s="46">
        <f>'C.2 State Expenditures'!$AB$14</f>
        <v>0</v>
      </c>
      <c r="D24" s="46">
        <f>'B. Total Expenditures'!$AB$14</f>
        <v>0</v>
      </c>
      <c r="E24" s="55">
        <f t="shared" si="0"/>
        <v>0</v>
      </c>
    </row>
    <row r="25" spans="1:5" ht="15.75" x14ac:dyDescent="0.25">
      <c r="A25" s="105" t="s">
        <v>62</v>
      </c>
      <c r="B25" s="46">
        <f>'C.1 Federal Expenditures'!$AC$14</f>
        <v>953259</v>
      </c>
      <c r="C25" s="46">
        <f>'C.2 State Expenditures'!$AC$14</f>
        <v>0</v>
      </c>
      <c r="D25" s="46">
        <f>'B. Total Expenditures'!$AC$14</f>
        <v>953259</v>
      </c>
      <c r="E25" s="55">
        <f t="shared" si="0"/>
        <v>9.9065221806210533E-4</v>
      </c>
    </row>
    <row r="26" spans="1:5" ht="15.75" x14ac:dyDescent="0.25">
      <c r="A26" s="105" t="s">
        <v>127</v>
      </c>
      <c r="B26" s="46">
        <f>'C.1 Federal Expenditures'!$AD$14</f>
        <v>22508558</v>
      </c>
      <c r="C26" s="46">
        <f>'C.2 State Expenditures'!$AD$14</f>
        <v>0</v>
      </c>
      <c r="D26" s="46">
        <f>'B. Total Expenditures'!$AD$14</f>
        <v>22508558</v>
      </c>
      <c r="E26" s="55">
        <f t="shared" si="0"/>
        <v>2.3391494764885036E-2</v>
      </c>
    </row>
    <row r="27" spans="1:5" s="11" customFormat="1" ht="15.75" x14ac:dyDescent="0.25">
      <c r="A27" s="105" t="s">
        <v>128</v>
      </c>
      <c r="B27" s="46">
        <f>'C.1 Federal Expenditures'!$AE$14</f>
        <v>0</v>
      </c>
      <c r="C27" s="46">
        <f>'C.2 State Expenditures'!$AE$14</f>
        <v>0</v>
      </c>
      <c r="D27" s="46">
        <f>'B. Total Expenditures'!$AE$14</f>
        <v>0</v>
      </c>
      <c r="E27" s="55">
        <f t="shared" si="0"/>
        <v>0</v>
      </c>
    </row>
    <row r="28" spans="1:5" ht="30.75" x14ac:dyDescent="0.25">
      <c r="A28" s="105" t="s">
        <v>129</v>
      </c>
      <c r="B28" s="46">
        <f>'C.1 Federal Expenditures'!$AF$14</f>
        <v>379213</v>
      </c>
      <c r="C28" s="46">
        <f>'C.2 State Expenditures'!$AF$14</f>
        <v>0</v>
      </c>
      <c r="D28" s="46">
        <f>'B. Total Expenditures'!$AF$14</f>
        <v>379213</v>
      </c>
      <c r="E28" s="55">
        <f t="shared" si="0"/>
        <v>3.9408827985677047E-4</v>
      </c>
    </row>
    <row r="29" spans="1:5" ht="30.75" x14ac:dyDescent="0.25">
      <c r="A29" s="105" t="s">
        <v>92</v>
      </c>
      <c r="B29" s="46">
        <f>'C.1 Federal Expenditures'!$AG$14</f>
        <v>0</v>
      </c>
      <c r="C29" s="46">
        <f>'C.2 State Expenditures'!$AG$14</f>
        <v>0</v>
      </c>
      <c r="D29" s="46">
        <f>'B. Total Expenditures'!$AG$14</f>
        <v>0</v>
      </c>
      <c r="E29" s="55">
        <f t="shared" si="0"/>
        <v>0</v>
      </c>
    </row>
    <row r="30" spans="1:5" ht="15.75" x14ac:dyDescent="0.25">
      <c r="A30" s="105" t="s">
        <v>130</v>
      </c>
      <c r="B30" s="46">
        <f>'C.1 Federal Expenditures'!$AH$14</f>
        <v>168253789</v>
      </c>
      <c r="C30" s="46">
        <f>'C.2 State Expenditures'!$AH$14</f>
        <v>94858380</v>
      </c>
      <c r="D30" s="46">
        <f>'B. Total Expenditures'!$AH$14</f>
        <v>263112169</v>
      </c>
      <c r="E30" s="55">
        <f t="shared" si="0"/>
        <v>0.27343319477600686</v>
      </c>
    </row>
    <row r="31" spans="1:5" ht="29.25" x14ac:dyDescent="0.25">
      <c r="A31" s="106" t="s">
        <v>373</v>
      </c>
      <c r="B31" s="46">
        <f>'C.1 Federal Expenditures'!$AI$14</f>
        <v>9192695</v>
      </c>
      <c r="C31" s="46">
        <f>'C.2 State Expenditures'!$AI$14</f>
        <v>41470075</v>
      </c>
      <c r="D31" s="46">
        <f>'B. Total Expenditures'!$AI$14</f>
        <v>50662770</v>
      </c>
      <c r="E31" s="55">
        <f t="shared" si="0"/>
        <v>5.2650103983985765E-2</v>
      </c>
    </row>
    <row r="32" spans="1:5" x14ac:dyDescent="0.25">
      <c r="A32" s="106" t="s">
        <v>131</v>
      </c>
      <c r="B32" s="46">
        <f>'C.1 Federal Expenditures'!$AJ$14</f>
        <v>584755</v>
      </c>
      <c r="C32" s="46">
        <f>'C.2 State Expenditures'!$AJ$14</f>
        <v>254530</v>
      </c>
      <c r="D32" s="46">
        <f>'B. Total Expenditures'!$AJ$14</f>
        <v>839285</v>
      </c>
      <c r="E32" s="55">
        <f t="shared" si="0"/>
        <v>8.7220739257248456E-4</v>
      </c>
    </row>
    <row r="33" spans="1:5" x14ac:dyDescent="0.25">
      <c r="A33" s="106" t="s">
        <v>132</v>
      </c>
      <c r="B33" s="46">
        <f>'C.1 Federal Expenditures'!$AK$14</f>
        <v>158476339</v>
      </c>
      <c r="C33" s="46">
        <f>'C.2 State Expenditures'!$AK$14</f>
        <v>53133775</v>
      </c>
      <c r="D33" s="46">
        <f>'B. Total Expenditures'!$AK$14</f>
        <v>211610114</v>
      </c>
      <c r="E33" s="55">
        <f t="shared" si="0"/>
        <v>0.21991088339944859</v>
      </c>
    </row>
    <row r="34" spans="1:5" ht="15.75" x14ac:dyDescent="0.25">
      <c r="A34" s="105" t="s">
        <v>133</v>
      </c>
      <c r="B34" s="46">
        <f>'C.1 Federal Expenditures'!$AL$14</f>
        <v>0</v>
      </c>
      <c r="C34" s="46">
        <f>'C.2 State Expenditures'!$AL$14</f>
        <v>0</v>
      </c>
      <c r="D34" s="46">
        <f>'B. Total Expenditures'!$AL$14</f>
        <v>0</v>
      </c>
      <c r="E34" s="55">
        <f t="shared" si="0"/>
        <v>0</v>
      </c>
    </row>
    <row r="35" spans="1:5" ht="15.75" x14ac:dyDescent="0.25">
      <c r="A35" s="105" t="s">
        <v>93</v>
      </c>
      <c r="B35" s="46">
        <f>'C.1 Federal Expenditures'!$AM$14</f>
        <v>35619143</v>
      </c>
      <c r="C35" s="46">
        <f>'C.2 State Expenditures'!$AM$14</f>
        <v>15491568</v>
      </c>
      <c r="D35" s="46">
        <f>'B. Total Expenditures'!$AM$14</f>
        <v>51110711</v>
      </c>
      <c r="E35" s="55">
        <f t="shared" si="0"/>
        <v>5.3115616237435201E-2</v>
      </c>
    </row>
    <row r="36" spans="1:5" x14ac:dyDescent="0.25">
      <c r="A36" s="106" t="s">
        <v>134</v>
      </c>
      <c r="B36" s="46">
        <f>'C.1 Federal Expenditures'!$AN$14</f>
        <v>33516456</v>
      </c>
      <c r="C36" s="46">
        <f>'C.2 State Expenditures'!$AN$14</f>
        <v>8574425</v>
      </c>
      <c r="D36" s="46">
        <f>'B. Total Expenditures'!$AN$14</f>
        <v>42090881</v>
      </c>
      <c r="E36" s="55">
        <f t="shared" si="0"/>
        <v>4.3741967946631634E-2</v>
      </c>
    </row>
    <row r="37" spans="1:5" x14ac:dyDescent="0.25">
      <c r="A37" s="106" t="s">
        <v>135</v>
      </c>
      <c r="B37" s="46">
        <f>'C.1 Federal Expenditures'!$AO$14</f>
        <v>0</v>
      </c>
      <c r="C37" s="46">
        <f>'C.2 State Expenditures'!$AO$14</f>
        <v>0</v>
      </c>
      <c r="D37" s="46">
        <f>'B. Total Expenditures'!$AO$14</f>
        <v>0</v>
      </c>
      <c r="E37" s="55">
        <f t="shared" si="0"/>
        <v>0</v>
      </c>
    </row>
    <row r="38" spans="1:5" x14ac:dyDescent="0.25">
      <c r="A38" s="106" t="s">
        <v>136</v>
      </c>
      <c r="B38" s="46">
        <f>'C.1 Federal Expenditures'!$AP$14</f>
        <v>2102687</v>
      </c>
      <c r="C38" s="46">
        <f>'C.2 State Expenditures'!$AP$14</f>
        <v>6917143</v>
      </c>
      <c r="D38" s="46">
        <f>'B. Total Expenditures'!$AP$14</f>
        <v>9019830</v>
      </c>
      <c r="E38" s="55">
        <f t="shared" si="0"/>
        <v>9.3736482908035688E-3</v>
      </c>
    </row>
    <row r="39" spans="1:5" ht="15.75" x14ac:dyDescent="0.25">
      <c r="A39" s="105" t="s">
        <v>87</v>
      </c>
      <c r="B39" s="46">
        <f>'C.1 Federal Expenditures'!$AQ$14</f>
        <v>0</v>
      </c>
      <c r="C39" s="46">
        <f>'C.2 State Expenditures'!$AQ$14</f>
        <v>0</v>
      </c>
      <c r="D39" s="46">
        <f>'B. Total Expenditures'!$AQ$14</f>
        <v>0</v>
      </c>
      <c r="E39" s="55">
        <f t="shared" si="0"/>
        <v>0</v>
      </c>
    </row>
    <row r="40" spans="1:5" ht="15.75" x14ac:dyDescent="0.25">
      <c r="A40" s="93" t="s">
        <v>139</v>
      </c>
      <c r="B40" s="120">
        <f>'C.1 Federal Expenditures'!$AR$14</f>
        <v>425840909</v>
      </c>
      <c r="C40" s="120">
        <f>'C.2 State Expenditures'!$AR$14</f>
        <v>369516999</v>
      </c>
      <c r="D40" s="120">
        <f>'B. Total Expenditures'!$AR$14</f>
        <v>795357908</v>
      </c>
      <c r="E40" s="95">
        <f t="shared" si="0"/>
        <v>0.82655718510230258</v>
      </c>
    </row>
    <row r="41" spans="1:5" ht="15.75" x14ac:dyDescent="0.25">
      <c r="A41" s="105" t="s">
        <v>88</v>
      </c>
      <c r="B41" s="46">
        <f>'C.1 Federal Expenditures'!$C$14</f>
        <v>110662021</v>
      </c>
      <c r="C41" s="119"/>
      <c r="D41" s="46">
        <f>'B. Total Expenditures'!$C$14</f>
        <v>110662021</v>
      </c>
      <c r="E41" s="55">
        <f t="shared" si="0"/>
        <v>0.11500292843695709</v>
      </c>
    </row>
    <row r="42" spans="1:5" ht="15.75" x14ac:dyDescent="0.25">
      <c r="A42" s="105" t="s">
        <v>247</v>
      </c>
      <c r="B42" s="46">
        <f>'C.1 Federal Expenditures'!$D$14</f>
        <v>56234011</v>
      </c>
      <c r="C42" s="119"/>
      <c r="D42" s="46">
        <f>'B. Total Expenditures'!$D$14</f>
        <v>56234011</v>
      </c>
      <c r="E42" s="55">
        <f t="shared" si="0"/>
        <v>5.843988646074029E-2</v>
      </c>
    </row>
    <row r="43" spans="1:5" ht="15.75" x14ac:dyDescent="0.25">
      <c r="A43" s="107" t="s">
        <v>111</v>
      </c>
      <c r="B43" s="120">
        <f>B41+B42</f>
        <v>166896032</v>
      </c>
      <c r="C43" s="123"/>
      <c r="D43" s="120">
        <f>D41+D42</f>
        <v>166896032</v>
      </c>
      <c r="E43" s="95">
        <f t="shared" si="0"/>
        <v>0.17344281489769739</v>
      </c>
    </row>
    <row r="44" spans="1:5" ht="15.75" x14ac:dyDescent="0.25">
      <c r="A44" s="93" t="s">
        <v>60</v>
      </c>
      <c r="B44" s="94">
        <f>SUM(B41,B42, B3,B6,B10,B14,B18,B19,B22,B23,B24,B25,B26,B27,B28,B29,B30,B34,B35, B39)</f>
        <v>592736941</v>
      </c>
      <c r="C44" s="94">
        <f>SUM(C41,C42,C3,C6,C10,C14,C18,C19,C22,C23,C24,C25,C26,C27,C28,C29,C30,C34,C35, C39)</f>
        <v>369516999</v>
      </c>
      <c r="D44" s="94">
        <f>B44+C44</f>
        <v>962253940</v>
      </c>
      <c r="E44" s="95">
        <f t="shared" si="0"/>
        <v>1</v>
      </c>
    </row>
    <row r="45" spans="1:5" ht="15.75" x14ac:dyDescent="0.25">
      <c r="A45" s="105" t="s">
        <v>137</v>
      </c>
      <c r="B45" s="46">
        <f>'C.1 Federal Expenditures'!$AS$14</f>
        <v>0</v>
      </c>
      <c r="C45" s="119"/>
      <c r="D45" s="46">
        <f>'B. Total Expenditures'!$AS$14</f>
        <v>0</v>
      </c>
      <c r="E45" s="122"/>
    </row>
    <row r="46" spans="1:5" ht="15.75" x14ac:dyDescent="0.25">
      <c r="A46" s="105" t="s">
        <v>138</v>
      </c>
      <c r="B46" s="46">
        <f>'C.1 Federal Expenditures'!$AT$14</f>
        <v>55170948</v>
      </c>
      <c r="C46" s="119"/>
      <c r="D46" s="46">
        <f>'B. Total Expenditures'!$AT$14</f>
        <v>55170948</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pageSetUpPr fitToPage="1"/>
  </sheetPr>
  <dimension ref="A1:E56"/>
  <sheetViews>
    <sheetView topLeftCell="A15"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333</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Expenditures'!$G$15</f>
        <v>67272755</v>
      </c>
      <c r="C3" s="46">
        <f>'C.2 State Expenditures'!$G$15</f>
        <v>16296371</v>
      </c>
      <c r="D3" s="46">
        <f>'B. Total Expenditures'!$G$15</f>
        <v>83569126</v>
      </c>
      <c r="E3" s="55">
        <f t="shared" ref="E3:E44" si="0">D3/($D$44)</f>
        <v>0.168651573021116</v>
      </c>
    </row>
    <row r="4" spans="1:5" ht="45" customHeight="1" x14ac:dyDescent="0.25">
      <c r="A4" s="106" t="s">
        <v>113</v>
      </c>
      <c r="B4" s="46">
        <f>'C.1 Federal Expenditures'!$H$15</f>
        <v>37765018</v>
      </c>
      <c r="C4" s="46">
        <f>'C.2 State Expenditures'!$H$15</f>
        <v>16296371</v>
      </c>
      <c r="D4" s="46">
        <f>'B. Total Expenditures'!$H$15</f>
        <v>54061389</v>
      </c>
      <c r="E4" s="55">
        <f t="shared" si="0"/>
        <v>0.10910175481022091</v>
      </c>
    </row>
    <row r="5" spans="1:5" ht="43.5" x14ac:dyDescent="0.25">
      <c r="A5" s="106" t="s">
        <v>112</v>
      </c>
      <c r="B5" s="46">
        <f>'C.1 Federal Expenditures'!$I$15</f>
        <v>29507737</v>
      </c>
      <c r="C5" s="46">
        <f>'C.2 State Expenditures'!$I$15</f>
        <v>0</v>
      </c>
      <c r="D5" s="46">
        <f>'B. Total Expenditures'!$I$15</f>
        <v>29507737</v>
      </c>
      <c r="E5" s="55">
        <f t="shared" si="0"/>
        <v>5.954981821089509E-2</v>
      </c>
    </row>
    <row r="6" spans="1:5" ht="30.75" x14ac:dyDescent="0.25">
      <c r="A6" s="105" t="s">
        <v>85</v>
      </c>
      <c r="B6" s="46">
        <f>'C.1 Federal Expenditures'!$J$15</f>
        <v>14408601</v>
      </c>
      <c r="C6" s="119"/>
      <c r="D6" s="46">
        <f>'B. Total Expenditures'!$J$15</f>
        <v>14408601</v>
      </c>
      <c r="E6" s="55">
        <f t="shared" si="0"/>
        <v>2.9078121789662188E-2</v>
      </c>
    </row>
    <row r="7" spans="1:5" x14ac:dyDescent="0.25">
      <c r="A7" s="106" t="s">
        <v>114</v>
      </c>
      <c r="B7" s="46">
        <f>'C.1 Federal Expenditures'!$K$15</f>
        <v>14408601</v>
      </c>
      <c r="C7" s="119"/>
      <c r="D7" s="46">
        <f>'B. Total Expenditures'!$K$15</f>
        <v>14408601</v>
      </c>
      <c r="E7" s="55">
        <f t="shared" si="0"/>
        <v>2.9078121789662188E-2</v>
      </c>
    </row>
    <row r="8" spans="1:5" x14ac:dyDescent="0.25">
      <c r="A8" s="106" t="s">
        <v>115</v>
      </c>
      <c r="B8" s="46">
        <f>'C.1 Federal Expenditures'!$L$15</f>
        <v>0</v>
      </c>
      <c r="C8" s="119"/>
      <c r="D8" s="46">
        <f>'B. Total Expenditures'!$L$15</f>
        <v>0</v>
      </c>
      <c r="E8" s="55">
        <f t="shared" si="0"/>
        <v>0</v>
      </c>
    </row>
    <row r="9" spans="1:5" ht="29.25" x14ac:dyDescent="0.25">
      <c r="A9" s="106" t="s">
        <v>116</v>
      </c>
      <c r="B9" s="46">
        <f>'C.1 Federal Expenditures'!$M$15</f>
        <v>0</v>
      </c>
      <c r="C9" s="119"/>
      <c r="D9" s="46">
        <f>'B. Total Expenditures'!$M$15</f>
        <v>0</v>
      </c>
      <c r="E9" s="55">
        <f t="shared" si="0"/>
        <v>0</v>
      </c>
    </row>
    <row r="10" spans="1:5" ht="30.75" x14ac:dyDescent="0.25">
      <c r="A10" s="105" t="s">
        <v>84</v>
      </c>
      <c r="B10" s="46">
        <f>'C.1 Federal Expenditures'!$N$15</f>
        <v>0</v>
      </c>
      <c r="C10" s="119"/>
      <c r="D10" s="46">
        <f>'B. Total Expenditures'!$N$15</f>
        <v>0</v>
      </c>
      <c r="E10" s="55">
        <f t="shared" si="0"/>
        <v>0</v>
      </c>
    </row>
    <row r="11" spans="1:5" x14ac:dyDescent="0.25">
      <c r="A11" s="106" t="s">
        <v>117</v>
      </c>
      <c r="B11" s="46">
        <f>'C.1 Federal Expenditures'!$O$15</f>
        <v>0</v>
      </c>
      <c r="C11" s="119"/>
      <c r="D11" s="46">
        <f>'B. Total Expenditures'!$O$15</f>
        <v>0</v>
      </c>
      <c r="E11" s="55">
        <f t="shared" si="0"/>
        <v>0</v>
      </c>
    </row>
    <row r="12" spans="1:5" x14ac:dyDescent="0.25">
      <c r="A12" s="106" t="s">
        <v>118</v>
      </c>
      <c r="B12" s="46">
        <f>'C.1 Federal Expenditures'!$P$15</f>
        <v>0</v>
      </c>
      <c r="C12" s="119"/>
      <c r="D12" s="46">
        <f>'B. Total Expenditures'!$P$15</f>
        <v>0</v>
      </c>
      <c r="E12" s="55">
        <f t="shared" si="0"/>
        <v>0</v>
      </c>
    </row>
    <row r="13" spans="1:5" ht="29.25" x14ac:dyDescent="0.25">
      <c r="A13" s="106" t="s">
        <v>119</v>
      </c>
      <c r="B13" s="46">
        <f>'C.1 Federal Expenditures'!$Q$15</f>
        <v>0</v>
      </c>
      <c r="C13" s="119"/>
      <c r="D13" s="46">
        <f>'B. Total Expenditures'!$Q$15</f>
        <v>0</v>
      </c>
      <c r="E13" s="55">
        <f t="shared" si="0"/>
        <v>0</v>
      </c>
    </row>
    <row r="14" spans="1:5" ht="15.75" customHeight="1" x14ac:dyDescent="0.25">
      <c r="A14" s="105" t="s">
        <v>120</v>
      </c>
      <c r="B14" s="46">
        <f>'C.1 Federal Expenditures'!$R$15</f>
        <v>11922536</v>
      </c>
      <c r="C14" s="46">
        <f>'C.2 State Expenditures'!$R$15</f>
        <v>1988086</v>
      </c>
      <c r="D14" s="46">
        <f>'B. Total Expenditures'!$R$15</f>
        <v>13910622</v>
      </c>
      <c r="E14" s="55">
        <f t="shared" si="0"/>
        <v>2.8073146080313711E-2</v>
      </c>
    </row>
    <row r="15" spans="1:5" x14ac:dyDescent="0.25">
      <c r="A15" s="106" t="s">
        <v>121</v>
      </c>
      <c r="B15" s="46">
        <f>'C.1 Federal Expenditures'!$S$15</f>
        <v>7573186</v>
      </c>
      <c r="C15" s="46">
        <f>'C.2 State Expenditures'!$S$15</f>
        <v>0</v>
      </c>
      <c r="D15" s="46">
        <f>'B. Total Expenditures'!$S$15</f>
        <v>7573186</v>
      </c>
      <c r="E15" s="55">
        <f t="shared" si="0"/>
        <v>1.5283511899855138E-2</v>
      </c>
    </row>
    <row r="16" spans="1:5" x14ac:dyDescent="0.25">
      <c r="A16" s="106" t="s">
        <v>122</v>
      </c>
      <c r="B16" s="46">
        <f>'C.1 Federal Expenditures'!$T$15</f>
        <v>304</v>
      </c>
      <c r="C16" s="46">
        <f>'C.2 State Expenditures'!$T$15</f>
        <v>0</v>
      </c>
      <c r="D16" s="46">
        <f>'B. Total Expenditures'!$T$15</f>
        <v>304</v>
      </c>
      <c r="E16" s="55">
        <f t="shared" si="0"/>
        <v>6.1350501856893014E-7</v>
      </c>
    </row>
    <row r="17" spans="1:5" x14ac:dyDescent="0.25">
      <c r="A17" s="106" t="s">
        <v>123</v>
      </c>
      <c r="B17" s="46">
        <f>'C.1 Federal Expenditures'!$U$15</f>
        <v>4349046</v>
      </c>
      <c r="C17" s="46">
        <f>'C.2 State Expenditures'!$U$15</f>
        <v>1988086</v>
      </c>
      <c r="D17" s="46">
        <f>'B. Total Expenditures'!$U$15</f>
        <v>6337132</v>
      </c>
      <c r="E17" s="55">
        <f t="shared" si="0"/>
        <v>1.2789020675440004E-2</v>
      </c>
    </row>
    <row r="18" spans="1:5" ht="15.75" x14ac:dyDescent="0.25">
      <c r="A18" s="105" t="s">
        <v>124</v>
      </c>
      <c r="B18" s="46">
        <f>'C.1 Federal Expenditures'!$V$15</f>
        <v>4357292</v>
      </c>
      <c r="C18" s="46">
        <f>'C.2 State Expenditures'!$V$15</f>
        <v>0</v>
      </c>
      <c r="D18" s="46">
        <f>'B. Total Expenditures'!$V$15</f>
        <v>4357292</v>
      </c>
      <c r="E18" s="55">
        <f t="shared" si="0"/>
        <v>8.7934885176652981E-3</v>
      </c>
    </row>
    <row r="19" spans="1:5" ht="15.75" x14ac:dyDescent="0.25">
      <c r="A19" s="105" t="s">
        <v>89</v>
      </c>
      <c r="B19" s="46">
        <f>'C.1 Federal Expenditures'!$W$15</f>
        <v>0</v>
      </c>
      <c r="C19" s="46">
        <f>'C.2 State Expenditures'!$W$15</f>
        <v>22182651</v>
      </c>
      <c r="D19" s="46">
        <f>'B. Total Expenditures'!$W$15</f>
        <v>22182651</v>
      </c>
      <c r="E19" s="55">
        <f t="shared" si="0"/>
        <v>4.4766999058102296E-2</v>
      </c>
    </row>
    <row r="20" spans="1:5" ht="29.25" x14ac:dyDescent="0.25">
      <c r="A20" s="106" t="s">
        <v>126</v>
      </c>
      <c r="B20" s="46">
        <f>'C.1 Federal Expenditures'!$X$15</f>
        <v>0</v>
      </c>
      <c r="C20" s="46">
        <f>'C.2 State Expenditures'!$X$15</f>
        <v>22182651</v>
      </c>
      <c r="D20" s="46">
        <f>'B. Total Expenditures'!$X$15</f>
        <v>22182651</v>
      </c>
      <c r="E20" s="55">
        <f t="shared" si="0"/>
        <v>4.4766999058102296E-2</v>
      </c>
    </row>
    <row r="21" spans="1:5" x14ac:dyDescent="0.25">
      <c r="A21" s="106" t="s">
        <v>125</v>
      </c>
      <c r="B21" s="46">
        <f>'C.1 Federal Expenditures'!$Y$15</f>
        <v>0</v>
      </c>
      <c r="C21" s="46">
        <f>'C.2 State Expenditures'!$Y$15</f>
        <v>0</v>
      </c>
      <c r="D21" s="46">
        <f>'B. Total Expenditures'!$Y$15</f>
        <v>0</v>
      </c>
      <c r="E21" s="55">
        <f t="shared" si="0"/>
        <v>0</v>
      </c>
    </row>
    <row r="22" spans="1:5" ht="30.75" x14ac:dyDescent="0.25">
      <c r="A22" s="105" t="s">
        <v>90</v>
      </c>
      <c r="B22" s="46">
        <f>'C.1 Federal Expenditures'!$Z$15</f>
        <v>0</v>
      </c>
      <c r="C22" s="46">
        <f>'C.2 State Expenditures'!$Z$15</f>
        <v>0</v>
      </c>
      <c r="D22" s="46">
        <f>'B. Total Expenditures'!$Z$15</f>
        <v>0</v>
      </c>
      <c r="E22" s="55">
        <f t="shared" si="0"/>
        <v>0</v>
      </c>
    </row>
    <row r="23" spans="1:5" ht="15.75" customHeight="1" x14ac:dyDescent="0.25">
      <c r="A23" s="105" t="s">
        <v>86</v>
      </c>
      <c r="B23" s="46">
        <f>'C.1 Federal Expenditures'!$AA$15</f>
        <v>0</v>
      </c>
      <c r="C23" s="46">
        <f>'C.2 State Expenditures'!$AA$15</f>
        <v>0</v>
      </c>
      <c r="D23" s="46">
        <f>'B. Total Expenditures'!$AA$15</f>
        <v>0</v>
      </c>
      <c r="E23" s="55">
        <f t="shared" si="0"/>
        <v>0</v>
      </c>
    </row>
    <row r="24" spans="1:5" ht="15.75" customHeight="1" x14ac:dyDescent="0.25">
      <c r="A24" s="105" t="s">
        <v>91</v>
      </c>
      <c r="B24" s="46">
        <f>'C.1 Federal Expenditures'!$AB$15</f>
        <v>0</v>
      </c>
      <c r="C24" s="46">
        <f>'C.2 State Expenditures'!$AB$15</f>
        <v>0</v>
      </c>
      <c r="D24" s="46">
        <f>'B. Total Expenditures'!$AB$15</f>
        <v>0</v>
      </c>
      <c r="E24" s="55">
        <f t="shared" si="0"/>
        <v>0</v>
      </c>
    </row>
    <row r="25" spans="1:5" ht="15.75" x14ac:dyDescent="0.25">
      <c r="A25" s="105" t="s">
        <v>62</v>
      </c>
      <c r="B25" s="46">
        <f>'C.1 Federal Expenditures'!$AC$15</f>
        <v>105518</v>
      </c>
      <c r="C25" s="46">
        <f>'C.2 State Expenditures'!$AC$15</f>
        <v>0</v>
      </c>
      <c r="D25" s="46">
        <f>'B. Total Expenditures'!$AC$15</f>
        <v>105518</v>
      </c>
      <c r="E25" s="55">
        <f t="shared" si="0"/>
        <v>2.1294678470183017E-4</v>
      </c>
    </row>
    <row r="26" spans="1:5" ht="15.75" x14ac:dyDescent="0.25">
      <c r="A26" s="105" t="s">
        <v>127</v>
      </c>
      <c r="B26" s="46">
        <f>'C.1 Federal Expenditures'!$AD$15</f>
        <v>22232548</v>
      </c>
      <c r="C26" s="46">
        <f>'C.2 State Expenditures'!$AD$15</f>
        <v>0</v>
      </c>
      <c r="D26" s="46">
        <f>'B. Total Expenditures'!$AD$15</f>
        <v>22232548</v>
      </c>
      <c r="E26" s="55">
        <f t="shared" si="0"/>
        <v>4.486769662360076E-2</v>
      </c>
    </row>
    <row r="27" spans="1:5" s="11" customFormat="1" ht="15.75" x14ac:dyDescent="0.25">
      <c r="A27" s="105" t="s">
        <v>128</v>
      </c>
      <c r="B27" s="46">
        <f>'C.1 Federal Expenditures'!$AE$15</f>
        <v>17068875</v>
      </c>
      <c r="C27" s="46">
        <f>'C.2 State Expenditures'!$AE$15</f>
        <v>49883609</v>
      </c>
      <c r="D27" s="46">
        <f>'B. Total Expenditures'!$AE$15</f>
        <v>66952484</v>
      </c>
      <c r="E27" s="55">
        <f t="shared" si="0"/>
        <v>0.13511738466992104</v>
      </c>
    </row>
    <row r="28" spans="1:5" ht="30.75" x14ac:dyDescent="0.25">
      <c r="A28" s="105" t="s">
        <v>129</v>
      </c>
      <c r="B28" s="46">
        <f>'C.1 Federal Expenditures'!$AF$15</f>
        <v>1057934</v>
      </c>
      <c r="C28" s="46">
        <f>'C.2 State Expenditures'!$AF$15</f>
        <v>0</v>
      </c>
      <c r="D28" s="46">
        <f>'B. Total Expenditures'!$AF$15</f>
        <v>1057934</v>
      </c>
      <c r="E28" s="55">
        <f t="shared" si="0"/>
        <v>2.135025718140469E-3</v>
      </c>
    </row>
    <row r="29" spans="1:5" ht="30.75" x14ac:dyDescent="0.25">
      <c r="A29" s="105" t="s">
        <v>92</v>
      </c>
      <c r="B29" s="46">
        <f>'C.1 Federal Expenditures'!$AG$15</f>
        <v>64871</v>
      </c>
      <c r="C29" s="46">
        <f>'C.2 State Expenditures'!$AG$15</f>
        <v>0</v>
      </c>
      <c r="D29" s="46">
        <f>'B. Total Expenditures'!$AG$15</f>
        <v>64871</v>
      </c>
      <c r="E29" s="55">
        <f t="shared" si="0"/>
        <v>1.3091672388021404E-4</v>
      </c>
    </row>
    <row r="30" spans="1:5" ht="15.75" x14ac:dyDescent="0.25">
      <c r="A30" s="105" t="s">
        <v>130</v>
      </c>
      <c r="B30" s="46">
        <f>'C.1 Federal Expenditures'!$AH$15</f>
        <v>161019507</v>
      </c>
      <c r="C30" s="46">
        <f>'C.2 State Expenditures'!$AH$15</f>
        <v>82778952</v>
      </c>
      <c r="D30" s="46">
        <f>'B. Total Expenditures'!$AH$15</f>
        <v>243798459</v>
      </c>
      <c r="E30" s="55">
        <f t="shared" si="0"/>
        <v>0.49201177011799857</v>
      </c>
    </row>
    <row r="31" spans="1:5" ht="29.25" x14ac:dyDescent="0.25">
      <c r="A31" s="106" t="s">
        <v>373</v>
      </c>
      <c r="B31" s="46">
        <f>'C.1 Federal Expenditures'!$AI$15</f>
        <v>142597440</v>
      </c>
      <c r="C31" s="46">
        <f>'C.2 State Expenditures'!$AI$15</f>
        <v>74923568</v>
      </c>
      <c r="D31" s="46">
        <f>'B. Total Expenditures'!$AI$15</f>
        <v>217521008</v>
      </c>
      <c r="E31" s="55">
        <f t="shared" si="0"/>
        <v>0.43898101990846189</v>
      </c>
    </row>
    <row r="32" spans="1:5" x14ac:dyDescent="0.25">
      <c r="A32" s="106" t="s">
        <v>131</v>
      </c>
      <c r="B32" s="46">
        <f>'C.1 Federal Expenditures'!$AJ$15</f>
        <v>13953280</v>
      </c>
      <c r="C32" s="46">
        <f>'C.2 State Expenditures'!$AJ$15</f>
        <v>2590759</v>
      </c>
      <c r="D32" s="46">
        <f>'B. Total Expenditures'!$AJ$15</f>
        <v>16544039</v>
      </c>
      <c r="E32" s="55">
        <f t="shared" si="0"/>
        <v>3.3387667611513502E-2</v>
      </c>
    </row>
    <row r="33" spans="1:5" x14ac:dyDescent="0.25">
      <c r="A33" s="106" t="s">
        <v>132</v>
      </c>
      <c r="B33" s="46">
        <f>'C.1 Federal Expenditures'!$AK$15</f>
        <v>4468787</v>
      </c>
      <c r="C33" s="46">
        <f>'C.2 State Expenditures'!$AK$15</f>
        <v>5264625</v>
      </c>
      <c r="D33" s="46">
        <f>'B. Total Expenditures'!$AK$15</f>
        <v>9733412</v>
      </c>
      <c r="E33" s="55">
        <f t="shared" si="0"/>
        <v>1.9643082598023182E-2</v>
      </c>
    </row>
    <row r="34" spans="1:5" ht="15.75" x14ac:dyDescent="0.25">
      <c r="A34" s="105" t="s">
        <v>133</v>
      </c>
      <c r="B34" s="46">
        <f>'C.1 Federal Expenditures'!$AL$15</f>
        <v>0</v>
      </c>
      <c r="C34" s="46">
        <f>'C.2 State Expenditures'!$AL$15</f>
        <v>0</v>
      </c>
      <c r="D34" s="46">
        <f>'B. Total Expenditures'!$AL$15</f>
        <v>0</v>
      </c>
      <c r="E34" s="55">
        <f t="shared" si="0"/>
        <v>0</v>
      </c>
    </row>
    <row r="35" spans="1:5" ht="15.75" x14ac:dyDescent="0.25">
      <c r="A35" s="105" t="s">
        <v>93</v>
      </c>
      <c r="B35" s="46">
        <f>'C.1 Federal Expenditures'!$AM$15</f>
        <v>16753432</v>
      </c>
      <c r="C35" s="46">
        <f>'C.2 State Expenditures'!$AM$15</f>
        <v>238858</v>
      </c>
      <c r="D35" s="46">
        <f>'B. Total Expenditures'!$AM$15</f>
        <v>16992290</v>
      </c>
      <c r="E35" s="55">
        <f t="shared" si="0"/>
        <v>3.4292286815719233E-2</v>
      </c>
    </row>
    <row r="36" spans="1:5" x14ac:dyDescent="0.25">
      <c r="A36" s="106" t="s">
        <v>134</v>
      </c>
      <c r="B36" s="46">
        <f>'C.1 Federal Expenditures'!$AN$15</f>
        <v>10312557</v>
      </c>
      <c r="C36" s="46">
        <f>'C.2 State Expenditures'!$AN$15</f>
        <v>38859</v>
      </c>
      <c r="D36" s="46">
        <f>'B. Total Expenditures'!$AN$15</f>
        <v>10351416</v>
      </c>
      <c r="E36" s="55">
        <f t="shared" si="0"/>
        <v>2.0890281793732635E-2</v>
      </c>
    </row>
    <row r="37" spans="1:5" x14ac:dyDescent="0.25">
      <c r="A37" s="106" t="s">
        <v>135</v>
      </c>
      <c r="B37" s="46">
        <f>'C.1 Federal Expenditures'!$AO$15</f>
        <v>5030968</v>
      </c>
      <c r="C37" s="46">
        <f>'C.2 State Expenditures'!$AO$15</f>
        <v>75251</v>
      </c>
      <c r="D37" s="46">
        <f>'B. Total Expenditures'!$AO$15</f>
        <v>5106219</v>
      </c>
      <c r="E37" s="55">
        <f t="shared" si="0"/>
        <v>1.0304904547407973E-2</v>
      </c>
    </row>
    <row r="38" spans="1:5" x14ac:dyDescent="0.25">
      <c r="A38" s="106" t="s">
        <v>136</v>
      </c>
      <c r="B38" s="46">
        <f>'C.1 Federal Expenditures'!$AP$15</f>
        <v>1409907</v>
      </c>
      <c r="C38" s="46">
        <f>'C.2 State Expenditures'!$AP$15</f>
        <v>124748</v>
      </c>
      <c r="D38" s="46">
        <f>'B. Total Expenditures'!$AP$15</f>
        <v>1534655</v>
      </c>
      <c r="E38" s="55">
        <f t="shared" si="0"/>
        <v>3.0971004745786236E-3</v>
      </c>
    </row>
    <row r="39" spans="1:5" ht="15.75" x14ac:dyDescent="0.25">
      <c r="A39" s="105" t="s">
        <v>87</v>
      </c>
      <c r="B39" s="46">
        <f>'C.1 Federal Expenditures'!$AQ$15</f>
        <v>0</v>
      </c>
      <c r="C39" s="46">
        <f>'C.2 State Expenditures'!$AQ$15</f>
        <v>0</v>
      </c>
      <c r="D39" s="46">
        <f>'B. Total Expenditures'!$AQ$15</f>
        <v>0</v>
      </c>
      <c r="E39" s="55">
        <f t="shared" si="0"/>
        <v>0</v>
      </c>
    </row>
    <row r="40" spans="1:5" ht="15.75" x14ac:dyDescent="0.25">
      <c r="A40" s="93" t="s">
        <v>139</v>
      </c>
      <c r="B40" s="120">
        <f>'C.1 Federal Expenditures'!$AR$15</f>
        <v>316263869</v>
      </c>
      <c r="C40" s="120">
        <f>'C.2 State Expenditures'!$AR$15</f>
        <v>173368527</v>
      </c>
      <c r="D40" s="120">
        <f>'B. Total Expenditures'!$AR$15</f>
        <v>489632396</v>
      </c>
      <c r="E40" s="95">
        <f t="shared" si="0"/>
        <v>0.98813135592082157</v>
      </c>
    </row>
    <row r="41" spans="1:5" ht="15.75" x14ac:dyDescent="0.25">
      <c r="A41" s="105" t="s">
        <v>88</v>
      </c>
      <c r="B41" s="46">
        <f>'C.1 Federal Expenditures'!$C$15</f>
        <v>0</v>
      </c>
      <c r="C41" s="119"/>
      <c r="D41" s="46">
        <f>'B. Total Expenditures'!$C$15</f>
        <v>0</v>
      </c>
      <c r="E41" s="55">
        <f t="shared" si="0"/>
        <v>0</v>
      </c>
    </row>
    <row r="42" spans="1:5" ht="15.75" x14ac:dyDescent="0.25">
      <c r="A42" s="105" t="s">
        <v>247</v>
      </c>
      <c r="B42" s="46">
        <f>'C.1 Federal Expenditures'!$D$15</f>
        <v>5881073</v>
      </c>
      <c r="C42" s="119"/>
      <c r="D42" s="46">
        <f>'B. Total Expenditures'!$D$15</f>
        <v>5881073</v>
      </c>
      <c r="E42" s="55">
        <f t="shared" si="0"/>
        <v>1.1868644079178401E-2</v>
      </c>
    </row>
    <row r="43" spans="1:5" ht="15.75" x14ac:dyDescent="0.25">
      <c r="A43" s="107" t="s">
        <v>111</v>
      </c>
      <c r="B43" s="120">
        <f>B41+B42</f>
        <v>5881073</v>
      </c>
      <c r="C43" s="123"/>
      <c r="D43" s="120">
        <f>D41+D42</f>
        <v>5881073</v>
      </c>
      <c r="E43" s="95">
        <f t="shared" si="0"/>
        <v>1.1868644079178401E-2</v>
      </c>
    </row>
    <row r="44" spans="1:5" ht="15.75" x14ac:dyDescent="0.25">
      <c r="A44" s="93" t="s">
        <v>60</v>
      </c>
      <c r="B44" s="94">
        <f>SUM(B41,B42, B3,B6,B10,B14,B18,B19,B22,B23,B24,B25,B26,B27,B28,B29,B30,B34,B35, B39)</f>
        <v>322144942</v>
      </c>
      <c r="C44" s="94">
        <f>SUM(C41,C42,C3,C6,C10,C14,C18,C19,C22,C23,C24,C25,C26,C27,C28,C29,C30,C34,C35, C39)</f>
        <v>173368527</v>
      </c>
      <c r="D44" s="94">
        <f>B44+C44</f>
        <v>495513469</v>
      </c>
      <c r="E44" s="95">
        <f t="shared" si="0"/>
        <v>1</v>
      </c>
    </row>
    <row r="45" spans="1:5" ht="15.75" x14ac:dyDescent="0.25">
      <c r="A45" s="105" t="s">
        <v>137</v>
      </c>
      <c r="B45" s="46">
        <f>'C.1 Federal Expenditures'!$AS$15</f>
        <v>37937517</v>
      </c>
      <c r="C45" s="119"/>
      <c r="D45" s="46">
        <f>'B. Total Expenditures'!$AS$15</f>
        <v>37937517</v>
      </c>
      <c r="E45" s="122"/>
    </row>
    <row r="46" spans="1:5" ht="15.75" x14ac:dyDescent="0.25">
      <c r="A46" s="105" t="s">
        <v>138</v>
      </c>
      <c r="B46" s="46">
        <f>'C.1 Federal Expenditures'!$AT$15</f>
        <v>12760273</v>
      </c>
      <c r="C46" s="119"/>
      <c r="D46" s="46">
        <f>'B. Total Expenditures'!$AT$15</f>
        <v>12760273</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pageSetUpPr fitToPage="1"/>
  </sheetPr>
  <dimension ref="A1:E56"/>
  <sheetViews>
    <sheetView topLeftCell="A4"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332</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Expenditures'!$G$16</f>
        <v>21067763</v>
      </c>
      <c r="C3" s="46">
        <f>'C.2 State Expenditures'!$G$16</f>
        <v>21316293</v>
      </c>
      <c r="D3" s="46">
        <f>'B. Total Expenditures'!$G$16</f>
        <v>42384056</v>
      </c>
      <c r="E3" s="55">
        <f t="shared" ref="E3:E44" si="0">D3/($D$44)</f>
        <v>0.19646023656833073</v>
      </c>
    </row>
    <row r="4" spans="1:5" ht="45" customHeight="1" x14ac:dyDescent="0.25">
      <c r="A4" s="106" t="s">
        <v>113</v>
      </c>
      <c r="B4" s="46">
        <f>'C.1 Federal Expenditures'!$H$16</f>
        <v>21067763</v>
      </c>
      <c r="C4" s="46">
        <f>'C.2 State Expenditures'!$H$16</f>
        <v>21316293</v>
      </c>
      <c r="D4" s="46">
        <f>'B. Total Expenditures'!$H$16</f>
        <v>42384056</v>
      </c>
      <c r="E4" s="55">
        <f t="shared" si="0"/>
        <v>0.19646023656833073</v>
      </c>
    </row>
    <row r="5" spans="1:5" ht="43.5" x14ac:dyDescent="0.25">
      <c r="A5" s="106" t="s">
        <v>112</v>
      </c>
      <c r="B5" s="46">
        <f>'C.1 Federal Expenditures'!$I$16</f>
        <v>0</v>
      </c>
      <c r="C5" s="46">
        <f>'C.2 State Expenditures'!$I$16</f>
        <v>0</v>
      </c>
      <c r="D5" s="46">
        <f>'B. Total Expenditures'!$I$16</f>
        <v>0</v>
      </c>
      <c r="E5" s="55">
        <f t="shared" si="0"/>
        <v>0</v>
      </c>
    </row>
    <row r="6" spans="1:5" ht="30.75" x14ac:dyDescent="0.25">
      <c r="A6" s="105" t="s">
        <v>85</v>
      </c>
      <c r="B6" s="46">
        <f>'C.1 Federal Expenditures'!$J$16</f>
        <v>0</v>
      </c>
      <c r="C6" s="119"/>
      <c r="D6" s="46">
        <f>'B. Total Expenditures'!$J$16</f>
        <v>0</v>
      </c>
      <c r="E6" s="55">
        <f t="shared" si="0"/>
        <v>0</v>
      </c>
    </row>
    <row r="7" spans="1:5" x14ac:dyDescent="0.25">
      <c r="A7" s="106" t="s">
        <v>114</v>
      </c>
      <c r="B7" s="46">
        <f>'C.1 Federal Expenditures'!$K$16</f>
        <v>0</v>
      </c>
      <c r="C7" s="119"/>
      <c r="D7" s="46">
        <f>'B. Total Expenditures'!$K$16</f>
        <v>0</v>
      </c>
      <c r="E7" s="55">
        <f t="shared" si="0"/>
        <v>0</v>
      </c>
    </row>
    <row r="8" spans="1:5" x14ac:dyDescent="0.25">
      <c r="A8" s="106" t="s">
        <v>115</v>
      </c>
      <c r="B8" s="46">
        <f>'C.1 Federal Expenditures'!$L$16</f>
        <v>0</v>
      </c>
      <c r="C8" s="119"/>
      <c r="D8" s="46">
        <f>'B. Total Expenditures'!$L$16</f>
        <v>0</v>
      </c>
      <c r="E8" s="55">
        <f t="shared" si="0"/>
        <v>0</v>
      </c>
    </row>
    <row r="9" spans="1:5" ht="29.25" x14ac:dyDescent="0.25">
      <c r="A9" s="106" t="s">
        <v>116</v>
      </c>
      <c r="B9" s="46">
        <f>'C.1 Federal Expenditures'!$M$16</f>
        <v>0</v>
      </c>
      <c r="C9" s="119"/>
      <c r="D9" s="46">
        <f>'B. Total Expenditures'!$M$16</f>
        <v>0</v>
      </c>
      <c r="E9" s="55">
        <f t="shared" si="0"/>
        <v>0</v>
      </c>
    </row>
    <row r="10" spans="1:5" ht="30.75" x14ac:dyDescent="0.25">
      <c r="A10" s="105" t="s">
        <v>84</v>
      </c>
      <c r="B10" s="46">
        <f>'C.1 Federal Expenditures'!$N$16</f>
        <v>0</v>
      </c>
      <c r="C10" s="119"/>
      <c r="D10" s="46">
        <f>'B. Total Expenditures'!$N$16</f>
        <v>0</v>
      </c>
      <c r="E10" s="55">
        <f t="shared" si="0"/>
        <v>0</v>
      </c>
    </row>
    <row r="11" spans="1:5" x14ac:dyDescent="0.25">
      <c r="A11" s="106" t="s">
        <v>117</v>
      </c>
      <c r="B11" s="46">
        <f>'C.1 Federal Expenditures'!$O$16</f>
        <v>0</v>
      </c>
      <c r="C11" s="119"/>
      <c r="D11" s="46">
        <f>'B. Total Expenditures'!$O$16</f>
        <v>0</v>
      </c>
      <c r="E11" s="55">
        <f t="shared" si="0"/>
        <v>0</v>
      </c>
    </row>
    <row r="12" spans="1:5" x14ac:dyDescent="0.25">
      <c r="A12" s="106" t="s">
        <v>118</v>
      </c>
      <c r="B12" s="46">
        <f>'C.1 Federal Expenditures'!$P$16</f>
        <v>0</v>
      </c>
      <c r="C12" s="119"/>
      <c r="D12" s="46">
        <f>'B. Total Expenditures'!$P$16</f>
        <v>0</v>
      </c>
      <c r="E12" s="55">
        <f t="shared" si="0"/>
        <v>0</v>
      </c>
    </row>
    <row r="13" spans="1:5" ht="29.25" x14ac:dyDescent="0.25">
      <c r="A13" s="106" t="s">
        <v>119</v>
      </c>
      <c r="B13" s="46">
        <f>'C.1 Federal Expenditures'!$Q$16</f>
        <v>0</v>
      </c>
      <c r="C13" s="119"/>
      <c r="D13" s="46">
        <f>'B. Total Expenditures'!$Q$16</f>
        <v>0</v>
      </c>
      <c r="E13" s="55">
        <f t="shared" si="0"/>
        <v>0</v>
      </c>
    </row>
    <row r="14" spans="1:5" ht="15.75" customHeight="1" x14ac:dyDescent="0.25">
      <c r="A14" s="105" t="s">
        <v>120</v>
      </c>
      <c r="B14" s="46">
        <f>'C.1 Federal Expenditures'!$R$16</f>
        <v>1055939</v>
      </c>
      <c r="C14" s="46">
        <f>'C.2 State Expenditures'!$R$16</f>
        <v>67352417</v>
      </c>
      <c r="D14" s="46">
        <f>'B. Total Expenditures'!$R$16</f>
        <v>68408356</v>
      </c>
      <c r="E14" s="55">
        <f t="shared" si="0"/>
        <v>0.3170890913085474</v>
      </c>
    </row>
    <row r="15" spans="1:5" x14ac:dyDescent="0.25">
      <c r="A15" s="106" t="s">
        <v>121</v>
      </c>
      <c r="B15" s="46">
        <f>'C.1 Federal Expenditures'!$S$16</f>
        <v>0</v>
      </c>
      <c r="C15" s="46">
        <f>'C.2 State Expenditures'!$S$16</f>
        <v>1479071</v>
      </c>
      <c r="D15" s="46">
        <f>'B. Total Expenditures'!$S$16</f>
        <v>1479071</v>
      </c>
      <c r="E15" s="55">
        <f t="shared" si="0"/>
        <v>6.8558478348876633E-3</v>
      </c>
    </row>
    <row r="16" spans="1:5" x14ac:dyDescent="0.25">
      <c r="A16" s="106" t="s">
        <v>122</v>
      </c>
      <c r="B16" s="46">
        <f>'C.1 Federal Expenditures'!$T$16</f>
        <v>62287</v>
      </c>
      <c r="C16" s="46">
        <f>'C.2 State Expenditures'!$T$16</f>
        <v>62686116</v>
      </c>
      <c r="D16" s="46">
        <f>'B. Total Expenditures'!$T$16</f>
        <v>62748403</v>
      </c>
      <c r="E16" s="55">
        <f t="shared" si="0"/>
        <v>0.29085385546076459</v>
      </c>
    </row>
    <row r="17" spans="1:5" x14ac:dyDescent="0.25">
      <c r="A17" s="106" t="s">
        <v>123</v>
      </c>
      <c r="B17" s="46">
        <f>'C.1 Federal Expenditures'!$U$16</f>
        <v>993652</v>
      </c>
      <c r="C17" s="46">
        <f>'C.2 State Expenditures'!$U$16</f>
        <v>3187230</v>
      </c>
      <c r="D17" s="46">
        <f>'B. Total Expenditures'!$U$16</f>
        <v>4180882</v>
      </c>
      <c r="E17" s="55">
        <f t="shared" si="0"/>
        <v>1.9379388012895123E-2</v>
      </c>
    </row>
    <row r="18" spans="1:5" ht="15.75" x14ac:dyDescent="0.25">
      <c r="A18" s="105" t="s">
        <v>124</v>
      </c>
      <c r="B18" s="46">
        <f>'C.1 Federal Expenditures'!$V$16</f>
        <v>1344331</v>
      </c>
      <c r="C18" s="46">
        <f>'C.2 State Expenditures'!$V$16</f>
        <v>995772</v>
      </c>
      <c r="D18" s="46">
        <f>'B. Total Expenditures'!$V$16</f>
        <v>2340103</v>
      </c>
      <c r="E18" s="55">
        <f t="shared" si="0"/>
        <v>1.0846937088188549E-2</v>
      </c>
    </row>
    <row r="19" spans="1:5" ht="15.75" x14ac:dyDescent="0.25">
      <c r="A19" s="105" t="s">
        <v>89</v>
      </c>
      <c r="B19" s="46">
        <f>'C.1 Federal Expenditures'!$W$16</f>
        <v>0</v>
      </c>
      <c r="C19" s="46">
        <f>'C.2 State Expenditures'!$W$16</f>
        <v>4971633</v>
      </c>
      <c r="D19" s="46">
        <f>'B. Total Expenditures'!$W$16</f>
        <v>4971633</v>
      </c>
      <c r="E19" s="55">
        <f t="shared" si="0"/>
        <v>2.3044708022066592E-2</v>
      </c>
    </row>
    <row r="20" spans="1:5" ht="29.25" x14ac:dyDescent="0.25">
      <c r="A20" s="106" t="s">
        <v>126</v>
      </c>
      <c r="B20" s="46">
        <f>'C.1 Federal Expenditures'!$X$16</f>
        <v>0</v>
      </c>
      <c r="C20" s="46">
        <f>'C.2 State Expenditures'!$X$16</f>
        <v>4971633</v>
      </c>
      <c r="D20" s="46">
        <f>'B. Total Expenditures'!$X$16</f>
        <v>4971633</v>
      </c>
      <c r="E20" s="55">
        <f t="shared" si="0"/>
        <v>2.3044708022066592E-2</v>
      </c>
    </row>
    <row r="21" spans="1:5" x14ac:dyDescent="0.25">
      <c r="A21" s="106" t="s">
        <v>125</v>
      </c>
      <c r="B21" s="46">
        <f>'C.1 Federal Expenditures'!$Y$16</f>
        <v>0</v>
      </c>
      <c r="C21" s="46">
        <f>'C.2 State Expenditures'!$Y$16</f>
        <v>0</v>
      </c>
      <c r="D21" s="46">
        <f>'B. Total Expenditures'!$Y$16</f>
        <v>0</v>
      </c>
      <c r="E21" s="55">
        <f t="shared" si="0"/>
        <v>0</v>
      </c>
    </row>
    <row r="22" spans="1:5" ht="30.75" x14ac:dyDescent="0.25">
      <c r="A22" s="105" t="s">
        <v>90</v>
      </c>
      <c r="B22" s="46">
        <f>'C.1 Federal Expenditures'!$Z$16</f>
        <v>0</v>
      </c>
      <c r="C22" s="46">
        <f>'C.2 State Expenditures'!$Z$16</f>
        <v>0</v>
      </c>
      <c r="D22" s="46">
        <f>'B. Total Expenditures'!$Z$16</f>
        <v>0</v>
      </c>
      <c r="E22" s="55">
        <f t="shared" si="0"/>
        <v>0</v>
      </c>
    </row>
    <row r="23" spans="1:5" ht="15.75" customHeight="1" x14ac:dyDescent="0.25">
      <c r="A23" s="105" t="s">
        <v>86</v>
      </c>
      <c r="B23" s="46">
        <f>'C.1 Federal Expenditures'!$AA$16</f>
        <v>0</v>
      </c>
      <c r="C23" s="46">
        <f>'C.2 State Expenditures'!$AA$16</f>
        <v>0</v>
      </c>
      <c r="D23" s="46">
        <f>'B. Total Expenditures'!$AA$16</f>
        <v>0</v>
      </c>
      <c r="E23" s="55">
        <f t="shared" si="0"/>
        <v>0</v>
      </c>
    </row>
    <row r="24" spans="1:5" ht="15.75" customHeight="1" x14ac:dyDescent="0.25">
      <c r="A24" s="105" t="s">
        <v>91</v>
      </c>
      <c r="B24" s="46">
        <f>'C.1 Federal Expenditures'!$AB$16</f>
        <v>0</v>
      </c>
      <c r="C24" s="46">
        <f>'C.2 State Expenditures'!$AB$16</f>
        <v>0</v>
      </c>
      <c r="D24" s="46">
        <f>'B. Total Expenditures'!$AB$16</f>
        <v>0</v>
      </c>
      <c r="E24" s="55">
        <f t="shared" si="0"/>
        <v>0</v>
      </c>
    </row>
    <row r="25" spans="1:5" ht="15.75" x14ac:dyDescent="0.25">
      <c r="A25" s="105" t="s">
        <v>62</v>
      </c>
      <c r="B25" s="46">
        <f>'C.1 Federal Expenditures'!$AC$16</f>
        <v>245465</v>
      </c>
      <c r="C25" s="46">
        <f>'C.2 State Expenditures'!$AC$16</f>
        <v>220901</v>
      </c>
      <c r="D25" s="46">
        <f>'B. Total Expenditures'!$AC$16</f>
        <v>466366</v>
      </c>
      <c r="E25" s="55">
        <f t="shared" si="0"/>
        <v>2.1617179509064947E-3</v>
      </c>
    </row>
    <row r="26" spans="1:5" ht="15.75" x14ac:dyDescent="0.25">
      <c r="A26" s="105" t="s">
        <v>127</v>
      </c>
      <c r="B26" s="46">
        <f>'C.1 Federal Expenditures'!$AD$16</f>
        <v>684875</v>
      </c>
      <c r="C26" s="46">
        <f>'C.2 State Expenditures'!$AD$16</f>
        <v>17573072</v>
      </c>
      <c r="D26" s="46">
        <f>'B. Total Expenditures'!$AD$16</f>
        <v>18257947</v>
      </c>
      <c r="E26" s="55">
        <f t="shared" si="0"/>
        <v>8.4629951104067153E-2</v>
      </c>
    </row>
    <row r="27" spans="1:5" s="11" customFormat="1" ht="15.75" x14ac:dyDescent="0.25">
      <c r="A27" s="105" t="s">
        <v>128</v>
      </c>
      <c r="B27" s="46">
        <f>'C.1 Federal Expenditures'!$AE$16</f>
        <v>933091</v>
      </c>
      <c r="C27" s="46">
        <f>'C.2 State Expenditures'!$AE$16</f>
        <v>15630578</v>
      </c>
      <c r="D27" s="46">
        <f>'B. Total Expenditures'!$AE$16</f>
        <v>16563669</v>
      </c>
      <c r="E27" s="55">
        <f t="shared" si="0"/>
        <v>7.6776567353051953E-2</v>
      </c>
    </row>
    <row r="28" spans="1:5" ht="30.75" x14ac:dyDescent="0.25">
      <c r="A28" s="105" t="s">
        <v>129</v>
      </c>
      <c r="B28" s="46">
        <f>'C.1 Federal Expenditures'!$AF$16</f>
        <v>2753437</v>
      </c>
      <c r="C28" s="46">
        <f>'C.2 State Expenditures'!$AF$16</f>
        <v>109678</v>
      </c>
      <c r="D28" s="46">
        <f>'B. Total Expenditures'!$AF$16</f>
        <v>2863115</v>
      </c>
      <c r="E28" s="55">
        <f t="shared" si="0"/>
        <v>1.3271222797137118E-2</v>
      </c>
    </row>
    <row r="29" spans="1:5" ht="30.75" x14ac:dyDescent="0.25">
      <c r="A29" s="105" t="s">
        <v>92</v>
      </c>
      <c r="B29" s="46">
        <f>'C.1 Federal Expenditures'!$AG$16</f>
        <v>66685</v>
      </c>
      <c r="C29" s="46">
        <f>'C.2 State Expenditures'!$AG$16</f>
        <v>4854500</v>
      </c>
      <c r="D29" s="46">
        <f>'B. Total Expenditures'!$AG$16</f>
        <v>4921185</v>
      </c>
      <c r="E29" s="55">
        <f t="shared" si="0"/>
        <v>2.2810869476402179E-2</v>
      </c>
    </row>
    <row r="30" spans="1:5" ht="15.75" x14ac:dyDescent="0.25">
      <c r="A30" s="105" t="s">
        <v>130</v>
      </c>
      <c r="B30" s="46">
        <f>'C.1 Federal Expenditures'!$AH$16</f>
        <v>4943966</v>
      </c>
      <c r="C30" s="46">
        <f>'C.2 State Expenditures'!$AH$16</f>
        <v>132000</v>
      </c>
      <c r="D30" s="46">
        <f>'B. Total Expenditures'!$AH$16</f>
        <v>5075966</v>
      </c>
      <c r="E30" s="55">
        <f t="shared" si="0"/>
        <v>2.3528316430423822E-2</v>
      </c>
    </row>
    <row r="31" spans="1:5" ht="29.25" x14ac:dyDescent="0.25">
      <c r="A31" s="106" t="s">
        <v>373</v>
      </c>
      <c r="B31" s="46">
        <f>'C.1 Federal Expenditures'!$AI$16</f>
        <v>1381508</v>
      </c>
      <c r="C31" s="46">
        <f>'C.2 State Expenditures'!$AI$16</f>
        <v>0</v>
      </c>
      <c r="D31" s="46">
        <f>'B. Total Expenditures'!$AI$16</f>
        <v>1381508</v>
      </c>
      <c r="E31" s="55">
        <f t="shared" si="0"/>
        <v>6.4036199957135161E-3</v>
      </c>
    </row>
    <row r="32" spans="1:5" x14ac:dyDescent="0.25">
      <c r="A32" s="106" t="s">
        <v>131</v>
      </c>
      <c r="B32" s="46">
        <f>'C.1 Federal Expenditures'!$AJ$16</f>
        <v>0</v>
      </c>
      <c r="C32" s="46">
        <f>'C.2 State Expenditures'!$AJ$16</f>
        <v>132000</v>
      </c>
      <c r="D32" s="46">
        <f>'B. Total Expenditures'!$AJ$16</f>
        <v>132000</v>
      </c>
      <c r="E32" s="55">
        <f t="shared" si="0"/>
        <v>6.1185157048253367E-4</v>
      </c>
    </row>
    <row r="33" spans="1:5" x14ac:dyDescent="0.25">
      <c r="A33" s="106" t="s">
        <v>132</v>
      </c>
      <c r="B33" s="46">
        <f>'C.1 Federal Expenditures'!$AK$16</f>
        <v>3562458</v>
      </c>
      <c r="C33" s="46">
        <f>'C.2 State Expenditures'!$AK$16</f>
        <v>0</v>
      </c>
      <c r="D33" s="46">
        <f>'B. Total Expenditures'!$AK$16</f>
        <v>3562458</v>
      </c>
      <c r="E33" s="55">
        <f t="shared" si="0"/>
        <v>1.6512844864227771E-2</v>
      </c>
    </row>
    <row r="34" spans="1:5" ht="15.75" x14ac:dyDescent="0.25">
      <c r="A34" s="105" t="s">
        <v>133</v>
      </c>
      <c r="B34" s="46">
        <f>'C.1 Federal Expenditures'!$AL$16</f>
        <v>0</v>
      </c>
      <c r="C34" s="46">
        <f>'C.2 State Expenditures'!$AL$16</f>
        <v>0</v>
      </c>
      <c r="D34" s="46">
        <f>'B. Total Expenditures'!$AL$16</f>
        <v>0</v>
      </c>
      <c r="E34" s="55">
        <f t="shared" si="0"/>
        <v>0</v>
      </c>
    </row>
    <row r="35" spans="1:5" ht="15.75" x14ac:dyDescent="0.25">
      <c r="A35" s="105" t="s">
        <v>93</v>
      </c>
      <c r="B35" s="46">
        <f>'C.1 Federal Expenditures'!$AM$16</f>
        <v>13927006</v>
      </c>
      <c r="C35" s="46">
        <f>'C.2 State Expenditures'!$AM$16</f>
        <v>13649365</v>
      </c>
      <c r="D35" s="46">
        <f>'B. Total Expenditures'!$AM$16</f>
        <v>27576371</v>
      </c>
      <c r="E35" s="55">
        <f t="shared" si="0"/>
        <v>0.12782307503453785</v>
      </c>
    </row>
    <row r="36" spans="1:5" x14ac:dyDescent="0.25">
      <c r="A36" s="106" t="s">
        <v>134</v>
      </c>
      <c r="B36" s="46">
        <f>'C.1 Federal Expenditures'!$AN$16</f>
        <v>7263623</v>
      </c>
      <c r="C36" s="46">
        <f>'C.2 State Expenditures'!$AN$16</f>
        <v>6055773</v>
      </c>
      <c r="D36" s="46">
        <f>'B. Total Expenditures'!$AN$16</f>
        <v>13319396</v>
      </c>
      <c r="E36" s="55">
        <f t="shared" si="0"/>
        <v>6.1738586064233159E-2</v>
      </c>
    </row>
    <row r="37" spans="1:5" x14ac:dyDescent="0.25">
      <c r="A37" s="106" t="s">
        <v>135</v>
      </c>
      <c r="B37" s="46">
        <f>'C.1 Federal Expenditures'!$AO$16</f>
        <v>3922271</v>
      </c>
      <c r="C37" s="46">
        <f>'C.2 State Expenditures'!$AO$16</f>
        <v>6362181</v>
      </c>
      <c r="D37" s="46">
        <f>'B. Total Expenditures'!$AO$16</f>
        <v>10284452</v>
      </c>
      <c r="E37" s="55">
        <f t="shared" si="0"/>
        <v>4.7670894755698745E-2</v>
      </c>
    </row>
    <row r="38" spans="1:5" x14ac:dyDescent="0.25">
      <c r="A38" s="106" t="s">
        <v>136</v>
      </c>
      <c r="B38" s="46">
        <f>'C.1 Federal Expenditures'!$AP$16</f>
        <v>2741112</v>
      </c>
      <c r="C38" s="46">
        <f>'C.2 State Expenditures'!$AP$16</f>
        <v>1231411</v>
      </c>
      <c r="D38" s="46">
        <f>'B. Total Expenditures'!$AP$16</f>
        <v>3972523</v>
      </c>
      <c r="E38" s="55">
        <f t="shared" si="0"/>
        <v>1.8413594214605956E-2</v>
      </c>
    </row>
    <row r="39" spans="1:5" ht="15.75" x14ac:dyDescent="0.25">
      <c r="A39" s="105" t="s">
        <v>87</v>
      </c>
      <c r="B39" s="46">
        <f>'C.1 Federal Expenditures'!$AQ$16</f>
        <v>0</v>
      </c>
      <c r="C39" s="46">
        <f>'C.2 State Expenditures'!$AQ$16</f>
        <v>12019831</v>
      </c>
      <c r="D39" s="46">
        <f>'B. Total Expenditures'!$AQ$16</f>
        <v>12019831</v>
      </c>
      <c r="E39" s="55">
        <f t="shared" si="0"/>
        <v>5.5714791471853362E-2</v>
      </c>
    </row>
    <row r="40" spans="1:5" ht="15.75" x14ac:dyDescent="0.25">
      <c r="A40" s="93" t="s">
        <v>139</v>
      </c>
      <c r="B40" s="120">
        <f>'C.1 Federal Expenditures'!$AR$16</f>
        <v>47022558</v>
      </c>
      <c r="C40" s="120">
        <f>'C.2 State Expenditures'!$AR$16</f>
        <v>158826040</v>
      </c>
      <c r="D40" s="120">
        <f>'B. Total Expenditures'!$AR$16</f>
        <v>205848598</v>
      </c>
      <c r="E40" s="95">
        <f t="shared" si="0"/>
        <v>0.9541574846055132</v>
      </c>
    </row>
    <row r="41" spans="1:5" ht="15.75" x14ac:dyDescent="0.25">
      <c r="A41" s="105" t="s">
        <v>88</v>
      </c>
      <c r="B41" s="46">
        <f>'C.1 Federal Expenditures'!$C$16</f>
        <v>0</v>
      </c>
      <c r="C41" s="119"/>
      <c r="D41" s="46">
        <f>'B. Total Expenditures'!$C$16</f>
        <v>0</v>
      </c>
      <c r="E41" s="55">
        <f t="shared" si="0"/>
        <v>0</v>
      </c>
    </row>
    <row r="42" spans="1:5" ht="15.75" x14ac:dyDescent="0.25">
      <c r="A42" s="105" t="s">
        <v>247</v>
      </c>
      <c r="B42" s="46">
        <f>'C.1 Federal Expenditures'!$D$16</f>
        <v>9890000</v>
      </c>
      <c r="C42" s="119"/>
      <c r="D42" s="46">
        <f>'B. Total Expenditures'!$D$16</f>
        <v>9890000</v>
      </c>
      <c r="E42" s="55">
        <f t="shared" si="0"/>
        <v>4.5842515394486805E-2</v>
      </c>
    </row>
    <row r="43" spans="1:5" ht="15.75" x14ac:dyDescent="0.25">
      <c r="A43" s="107" t="s">
        <v>111</v>
      </c>
      <c r="B43" s="120">
        <f>B41+B42</f>
        <v>9890000</v>
      </c>
      <c r="C43" s="123"/>
      <c r="D43" s="120">
        <f>D41+D42</f>
        <v>9890000</v>
      </c>
      <c r="E43" s="95">
        <f t="shared" si="0"/>
        <v>4.5842515394486805E-2</v>
      </c>
    </row>
    <row r="44" spans="1:5" ht="15.75" x14ac:dyDescent="0.25">
      <c r="A44" s="93" t="s">
        <v>60</v>
      </c>
      <c r="B44" s="94">
        <f>SUM(B41,B42, B3,B6,B10,B14,B18,B19,B22,B23,B24,B25,B26,B27,B28,B29,B30,B34,B35, B39)</f>
        <v>56912558</v>
      </c>
      <c r="C44" s="94">
        <f>SUM(C41,C42,C3,C6,C10,C14,C18,C19,C22,C23,C24,C25,C26,C27,C28,C29,C30,C34,C35, C39)</f>
        <v>158826040</v>
      </c>
      <c r="D44" s="94">
        <f>B44+C44</f>
        <v>215738598</v>
      </c>
      <c r="E44" s="95">
        <f t="shared" si="0"/>
        <v>1</v>
      </c>
    </row>
    <row r="45" spans="1:5" ht="15.75" x14ac:dyDescent="0.25">
      <c r="A45" s="105" t="s">
        <v>137</v>
      </c>
      <c r="B45" s="46">
        <f>'C.1 Federal Expenditures'!$AS$16</f>
        <v>7595696</v>
      </c>
      <c r="C45" s="119"/>
      <c r="D45" s="46">
        <f>'B. Total Expenditures'!$AS$16</f>
        <v>7595696</v>
      </c>
      <c r="E45" s="122"/>
    </row>
    <row r="46" spans="1:5" ht="15.75" x14ac:dyDescent="0.25">
      <c r="A46" s="105" t="s">
        <v>138</v>
      </c>
      <c r="B46" s="46">
        <f>'C.1 Federal Expenditures'!$AT$16</f>
        <v>178613419</v>
      </c>
      <c r="C46" s="119"/>
      <c r="D46" s="46">
        <f>'B. Total Expenditures'!$AT$16</f>
        <v>178613419</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34998626667073579"/>
    <pageSetUpPr fitToPage="1"/>
  </sheetPr>
  <dimension ref="A1:E56"/>
  <sheetViews>
    <sheetView topLeftCell="A30"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331</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Expenditures'!$G$17</f>
        <v>2916424</v>
      </c>
      <c r="C3" s="46">
        <f>'C.2 State Expenditures'!$G$17</f>
        <v>5000686</v>
      </c>
      <c r="D3" s="46">
        <f>'B. Total Expenditures'!$G$17</f>
        <v>7917110</v>
      </c>
      <c r="E3" s="55">
        <f t="shared" ref="E3:E44" si="0">D3/($D$44)</f>
        <v>0.16499745140103753</v>
      </c>
    </row>
    <row r="4" spans="1:5" ht="45" customHeight="1" x14ac:dyDescent="0.25">
      <c r="A4" s="106" t="s">
        <v>113</v>
      </c>
      <c r="B4" s="46">
        <f>'C.1 Federal Expenditures'!$H$17</f>
        <v>2916424</v>
      </c>
      <c r="C4" s="46">
        <f>'C.2 State Expenditures'!$H$17</f>
        <v>5000686</v>
      </c>
      <c r="D4" s="46">
        <f>'B. Total Expenditures'!$H$17</f>
        <v>7917110</v>
      </c>
      <c r="E4" s="55">
        <f t="shared" si="0"/>
        <v>0.16499745140103753</v>
      </c>
    </row>
    <row r="5" spans="1:5" ht="43.5" x14ac:dyDescent="0.25">
      <c r="A5" s="106" t="s">
        <v>112</v>
      </c>
      <c r="B5" s="46">
        <f>'C.1 Federal Expenditures'!$I$17</f>
        <v>0</v>
      </c>
      <c r="C5" s="46">
        <f>'C.2 State Expenditures'!$I$17</f>
        <v>0</v>
      </c>
      <c r="D5" s="46">
        <f>'B. Total Expenditures'!$I$17</f>
        <v>0</v>
      </c>
      <c r="E5" s="55">
        <f t="shared" si="0"/>
        <v>0</v>
      </c>
    </row>
    <row r="6" spans="1:5" ht="30.75" x14ac:dyDescent="0.25">
      <c r="A6" s="105" t="s">
        <v>85</v>
      </c>
      <c r="B6" s="46">
        <f>'C.1 Federal Expenditures'!$J$17</f>
        <v>0</v>
      </c>
      <c r="C6" s="119"/>
      <c r="D6" s="46">
        <f>'B. Total Expenditures'!$J$17</f>
        <v>0</v>
      </c>
      <c r="E6" s="55">
        <f t="shared" si="0"/>
        <v>0</v>
      </c>
    </row>
    <row r="7" spans="1:5" x14ac:dyDescent="0.25">
      <c r="A7" s="106" t="s">
        <v>114</v>
      </c>
      <c r="B7" s="46">
        <f>'C.1 Federal Expenditures'!$K$17</f>
        <v>0</v>
      </c>
      <c r="C7" s="119"/>
      <c r="D7" s="46">
        <f>'B. Total Expenditures'!$K$17</f>
        <v>0</v>
      </c>
      <c r="E7" s="55">
        <f t="shared" si="0"/>
        <v>0</v>
      </c>
    </row>
    <row r="8" spans="1:5" x14ac:dyDescent="0.25">
      <c r="A8" s="106" t="s">
        <v>115</v>
      </c>
      <c r="B8" s="46">
        <f>'C.1 Federal Expenditures'!$L$17</f>
        <v>0</v>
      </c>
      <c r="C8" s="119"/>
      <c r="D8" s="46">
        <f>'B. Total Expenditures'!$L$17</f>
        <v>0</v>
      </c>
      <c r="E8" s="55">
        <f t="shared" si="0"/>
        <v>0</v>
      </c>
    </row>
    <row r="9" spans="1:5" ht="29.25" x14ac:dyDescent="0.25">
      <c r="A9" s="106" t="s">
        <v>116</v>
      </c>
      <c r="B9" s="46">
        <f>'C.1 Federal Expenditures'!$M$17</f>
        <v>0</v>
      </c>
      <c r="C9" s="119"/>
      <c r="D9" s="46">
        <f>'B. Total Expenditures'!$M$17</f>
        <v>0</v>
      </c>
      <c r="E9" s="55">
        <f t="shared" si="0"/>
        <v>0</v>
      </c>
    </row>
    <row r="10" spans="1:5" ht="30.75" x14ac:dyDescent="0.25">
      <c r="A10" s="105" t="s">
        <v>84</v>
      </c>
      <c r="B10" s="46">
        <f>'C.1 Federal Expenditures'!$N$17</f>
        <v>10450969</v>
      </c>
      <c r="C10" s="119"/>
      <c r="D10" s="46">
        <f>'B. Total Expenditures'!$N$17</f>
        <v>10450969</v>
      </c>
      <c r="E10" s="55">
        <f t="shared" si="0"/>
        <v>0.21780463447789025</v>
      </c>
    </row>
    <row r="11" spans="1:5" x14ac:dyDescent="0.25">
      <c r="A11" s="106" t="s">
        <v>117</v>
      </c>
      <c r="B11" s="46">
        <f>'C.1 Federal Expenditures'!$O$17</f>
        <v>0</v>
      </c>
      <c r="C11" s="119"/>
      <c r="D11" s="46">
        <f>'B. Total Expenditures'!$O$17</f>
        <v>0</v>
      </c>
      <c r="E11" s="55">
        <f t="shared" si="0"/>
        <v>0</v>
      </c>
    </row>
    <row r="12" spans="1:5" x14ac:dyDescent="0.25">
      <c r="A12" s="106" t="s">
        <v>118</v>
      </c>
      <c r="B12" s="46">
        <f>'C.1 Federal Expenditures'!$P$17</f>
        <v>0</v>
      </c>
      <c r="C12" s="119"/>
      <c r="D12" s="46">
        <f>'B. Total Expenditures'!$P$17</f>
        <v>0</v>
      </c>
      <c r="E12" s="55">
        <f t="shared" si="0"/>
        <v>0</v>
      </c>
    </row>
    <row r="13" spans="1:5" ht="29.25" x14ac:dyDescent="0.25">
      <c r="A13" s="106" t="s">
        <v>119</v>
      </c>
      <c r="B13" s="46">
        <f>'C.1 Federal Expenditures'!$Q$17</f>
        <v>10450969</v>
      </c>
      <c r="C13" s="119"/>
      <c r="D13" s="46">
        <f>'B. Total Expenditures'!$Q$17</f>
        <v>10450969</v>
      </c>
      <c r="E13" s="55">
        <f t="shared" si="0"/>
        <v>0.21780463447789025</v>
      </c>
    </row>
    <row r="14" spans="1:5" ht="15.75" customHeight="1" x14ac:dyDescent="0.25">
      <c r="A14" s="105" t="s">
        <v>120</v>
      </c>
      <c r="B14" s="46">
        <f>'C.1 Federal Expenditures'!$R$17</f>
        <v>1098654</v>
      </c>
      <c r="C14" s="46">
        <f>'C.2 State Expenditures'!$R$17</f>
        <v>3313550</v>
      </c>
      <c r="D14" s="46">
        <f>'B. Total Expenditures'!$R$17</f>
        <v>4412204</v>
      </c>
      <c r="E14" s="55">
        <f t="shared" si="0"/>
        <v>9.1953050426413593E-2</v>
      </c>
    </row>
    <row r="15" spans="1:5" x14ac:dyDescent="0.25">
      <c r="A15" s="106" t="s">
        <v>121</v>
      </c>
      <c r="B15" s="46">
        <f>'C.1 Federal Expenditures'!$S$17</f>
        <v>467140</v>
      </c>
      <c r="C15" s="46">
        <f>'C.2 State Expenditures'!$S$17</f>
        <v>0</v>
      </c>
      <c r="D15" s="46">
        <f>'B. Total Expenditures'!$S$17</f>
        <v>467140</v>
      </c>
      <c r="E15" s="55">
        <f t="shared" si="0"/>
        <v>9.7354854798633178E-3</v>
      </c>
    </row>
    <row r="16" spans="1:5" x14ac:dyDescent="0.25">
      <c r="A16" s="106" t="s">
        <v>122</v>
      </c>
      <c r="B16" s="46">
        <f>'C.1 Federal Expenditures'!$T$17</f>
        <v>49346</v>
      </c>
      <c r="C16" s="46">
        <f>'C.2 State Expenditures'!$T$17</f>
        <v>0</v>
      </c>
      <c r="D16" s="46">
        <f>'B. Total Expenditures'!$T$17</f>
        <v>49346</v>
      </c>
      <c r="E16" s="55">
        <f t="shared" si="0"/>
        <v>1.0284010499835921E-3</v>
      </c>
    </row>
    <row r="17" spans="1:5" x14ac:dyDescent="0.25">
      <c r="A17" s="106" t="s">
        <v>123</v>
      </c>
      <c r="B17" s="46">
        <f>'C.1 Federal Expenditures'!$U$17</f>
        <v>582168</v>
      </c>
      <c r="C17" s="46">
        <f>'C.2 State Expenditures'!$U$17</f>
        <v>3313550</v>
      </c>
      <c r="D17" s="46">
        <f>'B. Total Expenditures'!$U$17</f>
        <v>3895718</v>
      </c>
      <c r="E17" s="55">
        <f t="shared" si="0"/>
        <v>8.1189163896566691E-2</v>
      </c>
    </row>
    <row r="18" spans="1:5" ht="15.75" x14ac:dyDescent="0.25">
      <c r="A18" s="105" t="s">
        <v>124</v>
      </c>
      <c r="B18" s="46">
        <f>'C.1 Federal Expenditures'!$V$17</f>
        <v>34931</v>
      </c>
      <c r="C18" s="46">
        <f>'C.2 State Expenditures'!$V$17</f>
        <v>91227</v>
      </c>
      <c r="D18" s="46">
        <f>'B. Total Expenditures'!$V$17</f>
        <v>126158</v>
      </c>
      <c r="E18" s="55">
        <f t="shared" si="0"/>
        <v>2.6292104661741586E-3</v>
      </c>
    </row>
    <row r="19" spans="1:5" ht="15.75" x14ac:dyDescent="0.25">
      <c r="A19" s="105" t="s">
        <v>89</v>
      </c>
      <c r="B19" s="46">
        <f>'C.1 Federal Expenditures'!$W$17</f>
        <v>5034614</v>
      </c>
      <c r="C19" s="46">
        <f>'C.2 State Expenditures'!$W$17</f>
        <v>1609587</v>
      </c>
      <c r="D19" s="46">
        <f>'B. Total Expenditures'!$W$17</f>
        <v>6644201</v>
      </c>
      <c r="E19" s="55">
        <f t="shared" si="0"/>
        <v>0.13846924339768235</v>
      </c>
    </row>
    <row r="20" spans="1:5" ht="29.25" x14ac:dyDescent="0.25">
      <c r="A20" s="106" t="s">
        <v>126</v>
      </c>
      <c r="B20" s="46">
        <f>'C.1 Federal Expenditures'!$X$17</f>
        <v>4000000</v>
      </c>
      <c r="C20" s="46">
        <f>'C.2 State Expenditures'!$X$17</f>
        <v>1175820</v>
      </c>
      <c r="D20" s="46">
        <f>'B. Total Expenditures'!$X$17</f>
        <v>5175820</v>
      </c>
      <c r="E20" s="55">
        <f t="shared" si="0"/>
        <v>0.10786727845268261</v>
      </c>
    </row>
    <row r="21" spans="1:5" x14ac:dyDescent="0.25">
      <c r="A21" s="106" t="s">
        <v>125</v>
      </c>
      <c r="B21" s="46">
        <f>'C.1 Federal Expenditures'!$Y$17</f>
        <v>1034614</v>
      </c>
      <c r="C21" s="46">
        <f>'C.2 State Expenditures'!$Y$17</f>
        <v>433767</v>
      </c>
      <c r="D21" s="46">
        <f>'B. Total Expenditures'!$Y$17</f>
        <v>1468381</v>
      </c>
      <c r="E21" s="55">
        <f t="shared" si="0"/>
        <v>3.0601964944999737E-2</v>
      </c>
    </row>
    <row r="22" spans="1:5" ht="30.75" x14ac:dyDescent="0.25">
      <c r="A22" s="105" t="s">
        <v>90</v>
      </c>
      <c r="B22" s="46">
        <f>'C.1 Federal Expenditures'!$Z$17</f>
        <v>0</v>
      </c>
      <c r="C22" s="46">
        <f>'C.2 State Expenditures'!$Z$17</f>
        <v>0</v>
      </c>
      <c r="D22" s="46">
        <f>'B. Total Expenditures'!$Z$17</f>
        <v>0</v>
      </c>
      <c r="E22" s="55">
        <f t="shared" si="0"/>
        <v>0</v>
      </c>
    </row>
    <row r="23" spans="1:5" ht="15.75" customHeight="1" x14ac:dyDescent="0.25">
      <c r="A23" s="105" t="s">
        <v>86</v>
      </c>
      <c r="B23" s="46">
        <f>'C.1 Federal Expenditures'!$AA$17</f>
        <v>0</v>
      </c>
      <c r="C23" s="46">
        <f>'C.2 State Expenditures'!$AA$17</f>
        <v>0</v>
      </c>
      <c r="D23" s="46">
        <f>'B. Total Expenditures'!$AA$17</f>
        <v>0</v>
      </c>
      <c r="E23" s="55">
        <f t="shared" si="0"/>
        <v>0</v>
      </c>
    </row>
    <row r="24" spans="1:5" ht="15.75" customHeight="1" x14ac:dyDescent="0.25">
      <c r="A24" s="105" t="s">
        <v>91</v>
      </c>
      <c r="B24" s="46">
        <f>'C.1 Federal Expenditures'!$AB$17</f>
        <v>0</v>
      </c>
      <c r="C24" s="46">
        <f>'C.2 State Expenditures'!$AB$17</f>
        <v>0</v>
      </c>
      <c r="D24" s="46">
        <f>'B. Total Expenditures'!$AB$17</f>
        <v>0</v>
      </c>
      <c r="E24" s="55">
        <f t="shared" si="0"/>
        <v>0</v>
      </c>
    </row>
    <row r="25" spans="1:5" ht="15.75" x14ac:dyDescent="0.25">
      <c r="A25" s="105" t="s">
        <v>62</v>
      </c>
      <c r="B25" s="46">
        <f>'C.1 Federal Expenditures'!$AC$17</f>
        <v>1402157</v>
      </c>
      <c r="C25" s="46">
        <f>'C.2 State Expenditures'!$AC$17</f>
        <v>70080</v>
      </c>
      <c r="D25" s="46">
        <f>'B. Total Expenditures'!$AC$17</f>
        <v>1472237</v>
      </c>
      <c r="E25" s="55">
        <f t="shared" si="0"/>
        <v>3.0682326361299677E-2</v>
      </c>
    </row>
    <row r="26" spans="1:5" ht="15.75" x14ac:dyDescent="0.25">
      <c r="A26" s="105" t="s">
        <v>127</v>
      </c>
      <c r="B26" s="46">
        <f>'C.1 Federal Expenditures'!$AD$17</f>
        <v>0</v>
      </c>
      <c r="C26" s="46">
        <f>'C.2 State Expenditures'!$AD$17</f>
        <v>0</v>
      </c>
      <c r="D26" s="46">
        <f>'B. Total Expenditures'!$AD$17</f>
        <v>0</v>
      </c>
      <c r="E26" s="55">
        <f t="shared" si="0"/>
        <v>0</v>
      </c>
    </row>
    <row r="27" spans="1:5" s="11" customFormat="1" ht="15.75" x14ac:dyDescent="0.25">
      <c r="A27" s="105" t="s">
        <v>128</v>
      </c>
      <c r="B27" s="46">
        <f>'C.1 Federal Expenditures'!$AE$17</f>
        <v>0</v>
      </c>
      <c r="C27" s="46">
        <f>'C.2 State Expenditures'!$AE$17</f>
        <v>0</v>
      </c>
      <c r="D27" s="46">
        <f>'B. Total Expenditures'!$AE$17</f>
        <v>0</v>
      </c>
      <c r="E27" s="55">
        <f t="shared" si="0"/>
        <v>0</v>
      </c>
    </row>
    <row r="28" spans="1:5" ht="30.75" x14ac:dyDescent="0.25">
      <c r="A28" s="105" t="s">
        <v>129</v>
      </c>
      <c r="B28" s="46">
        <f>'C.1 Federal Expenditures'!$AF$17</f>
        <v>385778</v>
      </c>
      <c r="C28" s="46">
        <f>'C.2 State Expenditures'!$AF$17</f>
        <v>0</v>
      </c>
      <c r="D28" s="46">
        <f>'B. Total Expenditures'!$AF$17</f>
        <v>385778</v>
      </c>
      <c r="E28" s="55">
        <f t="shared" si="0"/>
        <v>8.0398512596881258E-3</v>
      </c>
    </row>
    <row r="29" spans="1:5" ht="30.75" x14ac:dyDescent="0.25">
      <c r="A29" s="105" t="s">
        <v>92</v>
      </c>
      <c r="B29" s="46">
        <f>'C.1 Federal Expenditures'!$AG$17</f>
        <v>0</v>
      </c>
      <c r="C29" s="46">
        <f>'C.2 State Expenditures'!$AG$17</f>
        <v>0</v>
      </c>
      <c r="D29" s="46">
        <f>'B. Total Expenditures'!$AG$17</f>
        <v>0</v>
      </c>
      <c r="E29" s="55">
        <f t="shared" si="0"/>
        <v>0</v>
      </c>
    </row>
    <row r="30" spans="1:5" ht="15.75" x14ac:dyDescent="0.25">
      <c r="A30" s="105" t="s">
        <v>130</v>
      </c>
      <c r="B30" s="46">
        <f>'C.1 Federal Expenditures'!$AH$17</f>
        <v>779</v>
      </c>
      <c r="C30" s="46">
        <f>'C.2 State Expenditures'!$AH$17</f>
        <v>1401427</v>
      </c>
      <c r="D30" s="46">
        <f>'B. Total Expenditures'!$AH$17</f>
        <v>1402206</v>
      </c>
      <c r="E30" s="55">
        <f t="shared" si="0"/>
        <v>2.9222837163970592E-2</v>
      </c>
    </row>
    <row r="31" spans="1:5" ht="29.25" x14ac:dyDescent="0.25">
      <c r="A31" s="106" t="s">
        <v>373</v>
      </c>
      <c r="B31" s="46">
        <f>'C.1 Federal Expenditures'!$AI$17</f>
        <v>779</v>
      </c>
      <c r="C31" s="46">
        <f>'C.2 State Expenditures'!$AI$17</f>
        <v>1401427</v>
      </c>
      <c r="D31" s="46">
        <f>'B. Total Expenditures'!$AI$17</f>
        <v>1402206</v>
      </c>
      <c r="E31" s="55">
        <f t="shared" si="0"/>
        <v>2.9222837163970592E-2</v>
      </c>
    </row>
    <row r="32" spans="1:5" x14ac:dyDescent="0.25">
      <c r="A32" s="106" t="s">
        <v>131</v>
      </c>
      <c r="B32" s="46">
        <f>'C.1 Federal Expenditures'!$AJ$17</f>
        <v>0</v>
      </c>
      <c r="C32" s="46">
        <f>'C.2 State Expenditures'!$AJ$17</f>
        <v>0</v>
      </c>
      <c r="D32" s="46">
        <f>'B. Total Expenditures'!$AJ$17</f>
        <v>0</v>
      </c>
      <c r="E32" s="55">
        <f t="shared" si="0"/>
        <v>0</v>
      </c>
    </row>
    <row r="33" spans="1:5" x14ac:dyDescent="0.25">
      <c r="A33" s="106" t="s">
        <v>132</v>
      </c>
      <c r="B33" s="46">
        <f>'C.1 Federal Expenditures'!$AK$17</f>
        <v>0</v>
      </c>
      <c r="C33" s="46">
        <f>'C.2 State Expenditures'!$AK$17</f>
        <v>0</v>
      </c>
      <c r="D33" s="46">
        <f>'B. Total Expenditures'!$AK$17</f>
        <v>0</v>
      </c>
      <c r="E33" s="55">
        <f t="shared" si="0"/>
        <v>0</v>
      </c>
    </row>
    <row r="34" spans="1:5" ht="15.75" x14ac:dyDescent="0.25">
      <c r="A34" s="105" t="s">
        <v>133</v>
      </c>
      <c r="B34" s="46">
        <f>'C.1 Federal Expenditures'!$AL$17</f>
        <v>0</v>
      </c>
      <c r="C34" s="46">
        <f>'C.2 State Expenditures'!$AL$17</f>
        <v>0</v>
      </c>
      <c r="D34" s="46">
        <f>'B. Total Expenditures'!$AL$17</f>
        <v>0</v>
      </c>
      <c r="E34" s="55">
        <f t="shared" si="0"/>
        <v>0</v>
      </c>
    </row>
    <row r="35" spans="1:5" ht="15.75" x14ac:dyDescent="0.25">
      <c r="A35" s="105" t="s">
        <v>93</v>
      </c>
      <c r="B35" s="46">
        <f>'C.1 Federal Expenditures'!$AM$17</f>
        <v>4509773</v>
      </c>
      <c r="C35" s="46">
        <f>'C.2 State Expenditures'!$AM$17</f>
        <v>1538822</v>
      </c>
      <c r="D35" s="46">
        <f>'B. Total Expenditures'!$AM$17</f>
        <v>6048595</v>
      </c>
      <c r="E35" s="55">
        <f t="shared" si="0"/>
        <v>0.12605644730931598</v>
      </c>
    </row>
    <row r="36" spans="1:5" x14ac:dyDescent="0.25">
      <c r="A36" s="106" t="s">
        <v>134</v>
      </c>
      <c r="B36" s="46">
        <f>'C.1 Federal Expenditures'!$AN$17</f>
        <v>3573045</v>
      </c>
      <c r="C36" s="46">
        <f>'C.2 State Expenditures'!$AN$17</f>
        <v>1321099</v>
      </c>
      <c r="D36" s="46">
        <f>'B. Total Expenditures'!$AN$17</f>
        <v>4894144</v>
      </c>
      <c r="E36" s="55">
        <f t="shared" si="0"/>
        <v>0.1019969770269302</v>
      </c>
    </row>
    <row r="37" spans="1:5" x14ac:dyDescent="0.25">
      <c r="A37" s="106" t="s">
        <v>135</v>
      </c>
      <c r="B37" s="46">
        <f>'C.1 Federal Expenditures'!$AO$17</f>
        <v>0</v>
      </c>
      <c r="C37" s="46">
        <f>'C.2 State Expenditures'!$AO$17</f>
        <v>0</v>
      </c>
      <c r="D37" s="46">
        <f>'B. Total Expenditures'!$AO$17</f>
        <v>0</v>
      </c>
      <c r="E37" s="55">
        <f t="shared" si="0"/>
        <v>0</v>
      </c>
    </row>
    <row r="38" spans="1:5" x14ac:dyDescent="0.25">
      <c r="A38" s="106" t="s">
        <v>136</v>
      </c>
      <c r="B38" s="46">
        <f>'C.1 Federal Expenditures'!$AP$17</f>
        <v>936728</v>
      </c>
      <c r="C38" s="46">
        <f>'C.2 State Expenditures'!$AP$17</f>
        <v>217723</v>
      </c>
      <c r="D38" s="46">
        <f>'B. Total Expenditures'!$AP$17</f>
        <v>1154451</v>
      </c>
      <c r="E38" s="55">
        <f t="shared" si="0"/>
        <v>2.4059470282385767E-2</v>
      </c>
    </row>
    <row r="39" spans="1:5" ht="15.75" x14ac:dyDescent="0.25">
      <c r="A39" s="105" t="s">
        <v>87</v>
      </c>
      <c r="B39" s="46">
        <f>'C.1 Federal Expenditures'!$AQ$17</f>
        <v>0</v>
      </c>
      <c r="C39" s="46">
        <f>'C.2 State Expenditures'!$AQ$17</f>
        <v>0</v>
      </c>
      <c r="D39" s="46">
        <f>'B. Total Expenditures'!$AQ$17</f>
        <v>0</v>
      </c>
      <c r="E39" s="55">
        <f t="shared" si="0"/>
        <v>0</v>
      </c>
    </row>
    <row r="40" spans="1:5" ht="15.75" x14ac:dyDescent="0.25">
      <c r="A40" s="93" t="s">
        <v>139</v>
      </c>
      <c r="B40" s="120">
        <f>'C.1 Federal Expenditures'!$AR$17</f>
        <v>25834079</v>
      </c>
      <c r="C40" s="120">
        <f>'C.2 State Expenditures'!$AR$17</f>
        <v>13025379</v>
      </c>
      <c r="D40" s="120">
        <f>'B. Total Expenditures'!$AR$17</f>
        <v>38859458</v>
      </c>
      <c r="E40" s="95">
        <f t="shared" si="0"/>
        <v>0.80985505226347221</v>
      </c>
    </row>
    <row r="41" spans="1:5" ht="15.75" x14ac:dyDescent="0.25">
      <c r="A41" s="105" t="s">
        <v>88</v>
      </c>
      <c r="B41" s="46">
        <f>'C.1 Federal Expenditures'!$C$17</f>
        <v>7831234</v>
      </c>
      <c r="C41" s="119"/>
      <c r="D41" s="46">
        <f>'B. Total Expenditures'!$C$17</f>
        <v>7831234</v>
      </c>
      <c r="E41" s="55">
        <f t="shared" si="0"/>
        <v>0.16320774263906307</v>
      </c>
    </row>
    <row r="42" spans="1:5" ht="15.75" x14ac:dyDescent="0.25">
      <c r="A42" s="105" t="s">
        <v>247</v>
      </c>
      <c r="B42" s="46">
        <f>'C.1 Federal Expenditures'!$D$17</f>
        <v>1292534</v>
      </c>
      <c r="C42" s="119"/>
      <c r="D42" s="46">
        <f>'B. Total Expenditures'!$D$17</f>
        <v>1292534</v>
      </c>
      <c r="E42" s="55">
        <f t="shared" si="0"/>
        <v>2.6937205097464684E-2</v>
      </c>
    </row>
    <row r="43" spans="1:5" ht="15.75" x14ac:dyDescent="0.25">
      <c r="A43" s="107" t="s">
        <v>111</v>
      </c>
      <c r="B43" s="120">
        <f>B41+B42</f>
        <v>9123768</v>
      </c>
      <c r="C43" s="123"/>
      <c r="D43" s="120">
        <f>D41+D42</f>
        <v>9123768</v>
      </c>
      <c r="E43" s="95">
        <f t="shared" si="0"/>
        <v>0.19014494773652776</v>
      </c>
    </row>
    <row r="44" spans="1:5" ht="15.75" x14ac:dyDescent="0.25">
      <c r="A44" s="93" t="s">
        <v>60</v>
      </c>
      <c r="B44" s="94">
        <f>SUM(B41,B42, B3,B6,B10,B14,B18,B19,B22,B23,B24,B25,B26,B27,B28,B29,B30,B34,B35, B39)</f>
        <v>34957847</v>
      </c>
      <c r="C44" s="94">
        <f>SUM(C41,C42,C3,C6,C10,C14,C18,C19,C22,C23,C24,C25,C26,C27,C28,C29,C30,C34,C35, C39)</f>
        <v>13025379</v>
      </c>
      <c r="D44" s="94">
        <f>B44+C44</f>
        <v>47983226</v>
      </c>
      <c r="E44" s="95">
        <f t="shared" si="0"/>
        <v>1</v>
      </c>
    </row>
    <row r="45" spans="1:5" ht="15.75" x14ac:dyDescent="0.25">
      <c r="A45" s="105" t="s">
        <v>137</v>
      </c>
      <c r="B45" s="46">
        <f>'C.1 Federal Expenditures'!$AS$17</f>
        <v>0</v>
      </c>
      <c r="C45" s="119"/>
      <c r="D45" s="46">
        <f>'B. Total Expenditures'!$AS$17</f>
        <v>0</v>
      </c>
      <c r="E45" s="122"/>
    </row>
    <row r="46" spans="1:5" ht="15.75" x14ac:dyDescent="0.25">
      <c r="A46" s="105" t="s">
        <v>138</v>
      </c>
      <c r="B46" s="46">
        <f>'C.1 Federal Expenditures'!$AT$17</f>
        <v>25896278</v>
      </c>
      <c r="C46" s="119"/>
      <c r="D46" s="46">
        <f>'B. Total Expenditures'!$AT$17</f>
        <v>25896278</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330</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Expenditures'!$G$18</f>
        <v>49315165</v>
      </c>
      <c r="C3" s="46">
        <f>'C.2 State Expenditures'!$G$18</f>
        <v>4199198</v>
      </c>
      <c r="D3" s="46">
        <f>'B. Total Expenditures'!$G$18</f>
        <v>53514363</v>
      </c>
      <c r="E3" s="55">
        <f t="shared" ref="E3:E44" si="0">D3/($D$44)</f>
        <v>4.8314850495912366E-2</v>
      </c>
    </row>
    <row r="4" spans="1:5" ht="45" customHeight="1" x14ac:dyDescent="0.25">
      <c r="A4" s="106" t="s">
        <v>113</v>
      </c>
      <c r="B4" s="46">
        <f>'C.1 Federal Expenditures'!$H$18</f>
        <v>49315165</v>
      </c>
      <c r="C4" s="46">
        <f>'C.2 State Expenditures'!$H$18</f>
        <v>4199198</v>
      </c>
      <c r="D4" s="46">
        <f>'B. Total Expenditures'!$H$18</f>
        <v>53514363</v>
      </c>
      <c r="E4" s="55">
        <f t="shared" si="0"/>
        <v>4.8314850495912366E-2</v>
      </c>
    </row>
    <row r="5" spans="1:5" ht="43.5" x14ac:dyDescent="0.25">
      <c r="A5" s="106" t="s">
        <v>112</v>
      </c>
      <c r="B5" s="46">
        <f>'C.1 Federal Expenditures'!$I$18</f>
        <v>0</v>
      </c>
      <c r="C5" s="46">
        <f>'C.2 State Expenditures'!$I$18</f>
        <v>0</v>
      </c>
      <c r="D5" s="46">
        <f>'B. Total Expenditures'!$I$18</f>
        <v>0</v>
      </c>
      <c r="E5" s="55">
        <f t="shared" si="0"/>
        <v>0</v>
      </c>
    </row>
    <row r="6" spans="1:5" ht="30.75" x14ac:dyDescent="0.25">
      <c r="A6" s="105" t="s">
        <v>85</v>
      </c>
      <c r="B6" s="46">
        <f>'C.1 Federal Expenditures'!$J$18</f>
        <v>0</v>
      </c>
      <c r="C6" s="119"/>
      <c r="D6" s="46">
        <f>'B. Total Expenditures'!$J$18</f>
        <v>0</v>
      </c>
      <c r="E6" s="55">
        <f t="shared" si="0"/>
        <v>0</v>
      </c>
    </row>
    <row r="7" spans="1:5" x14ac:dyDescent="0.25">
      <c r="A7" s="106" t="s">
        <v>114</v>
      </c>
      <c r="B7" s="46">
        <f>'C.1 Federal Expenditures'!$K$18</f>
        <v>0</v>
      </c>
      <c r="C7" s="119"/>
      <c r="D7" s="46">
        <f>'B. Total Expenditures'!$K$18</f>
        <v>0</v>
      </c>
      <c r="E7" s="55">
        <f t="shared" si="0"/>
        <v>0</v>
      </c>
    </row>
    <row r="8" spans="1:5" x14ac:dyDescent="0.25">
      <c r="A8" s="106" t="s">
        <v>115</v>
      </c>
      <c r="B8" s="46">
        <f>'C.1 Federal Expenditures'!$L$18</f>
        <v>0</v>
      </c>
      <c r="C8" s="119"/>
      <c r="D8" s="46">
        <f>'B. Total Expenditures'!$L$18</f>
        <v>0</v>
      </c>
      <c r="E8" s="55">
        <f t="shared" si="0"/>
        <v>0</v>
      </c>
    </row>
    <row r="9" spans="1:5" ht="29.25" x14ac:dyDescent="0.25">
      <c r="A9" s="106" t="s">
        <v>116</v>
      </c>
      <c r="B9" s="46">
        <f>'C.1 Federal Expenditures'!$M$18</f>
        <v>0</v>
      </c>
      <c r="C9" s="119"/>
      <c r="D9" s="46">
        <f>'B. Total Expenditures'!$M$18</f>
        <v>0</v>
      </c>
      <c r="E9" s="55">
        <f t="shared" si="0"/>
        <v>0</v>
      </c>
    </row>
    <row r="10" spans="1:5" ht="30.75" x14ac:dyDescent="0.25">
      <c r="A10" s="105" t="s">
        <v>84</v>
      </c>
      <c r="B10" s="46">
        <f>'C.1 Federal Expenditures'!$N$18</f>
        <v>0</v>
      </c>
      <c r="C10" s="119"/>
      <c r="D10" s="46">
        <f>'B. Total Expenditures'!$N$18</f>
        <v>0</v>
      </c>
      <c r="E10" s="55">
        <f t="shared" si="0"/>
        <v>0</v>
      </c>
    </row>
    <row r="11" spans="1:5" x14ac:dyDescent="0.25">
      <c r="A11" s="106" t="s">
        <v>117</v>
      </c>
      <c r="B11" s="46">
        <f>'C.1 Federal Expenditures'!$O$18</f>
        <v>0</v>
      </c>
      <c r="C11" s="119"/>
      <c r="D11" s="46">
        <f>'B. Total Expenditures'!$O$18</f>
        <v>0</v>
      </c>
      <c r="E11" s="55">
        <f t="shared" si="0"/>
        <v>0</v>
      </c>
    </row>
    <row r="12" spans="1:5" x14ac:dyDescent="0.25">
      <c r="A12" s="106" t="s">
        <v>118</v>
      </c>
      <c r="B12" s="46">
        <f>'C.1 Federal Expenditures'!$P$18</f>
        <v>0</v>
      </c>
      <c r="C12" s="119"/>
      <c r="D12" s="46">
        <f>'B. Total Expenditures'!$P$18</f>
        <v>0</v>
      </c>
      <c r="E12" s="55">
        <f t="shared" si="0"/>
        <v>0</v>
      </c>
    </row>
    <row r="13" spans="1:5" ht="29.25" x14ac:dyDescent="0.25">
      <c r="A13" s="106" t="s">
        <v>119</v>
      </c>
      <c r="B13" s="46">
        <f>'C.1 Federal Expenditures'!$Q$18</f>
        <v>0</v>
      </c>
      <c r="C13" s="119"/>
      <c r="D13" s="46">
        <f>'B. Total Expenditures'!$Q$18</f>
        <v>0</v>
      </c>
      <c r="E13" s="55">
        <f t="shared" si="0"/>
        <v>0</v>
      </c>
    </row>
    <row r="14" spans="1:5" ht="15.75" customHeight="1" x14ac:dyDescent="0.25">
      <c r="A14" s="105" t="s">
        <v>120</v>
      </c>
      <c r="B14" s="46">
        <f>'C.1 Federal Expenditures'!$R$18</f>
        <v>18054722</v>
      </c>
      <c r="C14" s="46">
        <f>'C.2 State Expenditures'!$R$18</f>
        <v>123492</v>
      </c>
      <c r="D14" s="46">
        <f>'B. Total Expenditures'!$R$18</f>
        <v>18178214</v>
      </c>
      <c r="E14" s="55">
        <f t="shared" si="0"/>
        <v>1.6411999367211026E-2</v>
      </c>
    </row>
    <row r="15" spans="1:5" x14ac:dyDescent="0.25">
      <c r="A15" s="106" t="s">
        <v>121</v>
      </c>
      <c r="B15" s="46">
        <f>'C.1 Federal Expenditures'!$S$18</f>
        <v>0</v>
      </c>
      <c r="C15" s="46">
        <f>'C.2 State Expenditures'!$S$18</f>
        <v>0</v>
      </c>
      <c r="D15" s="46">
        <f>'B. Total Expenditures'!$S$18</f>
        <v>0</v>
      </c>
      <c r="E15" s="55">
        <f t="shared" si="0"/>
        <v>0</v>
      </c>
    </row>
    <row r="16" spans="1:5" x14ac:dyDescent="0.25">
      <c r="A16" s="106" t="s">
        <v>122</v>
      </c>
      <c r="B16" s="46">
        <f>'C.1 Federal Expenditures'!$T$18</f>
        <v>10827906</v>
      </c>
      <c r="C16" s="46">
        <f>'C.2 State Expenditures'!$T$18</f>
        <v>0</v>
      </c>
      <c r="D16" s="46">
        <f>'B. Total Expenditures'!$T$18</f>
        <v>10827906</v>
      </c>
      <c r="E16" s="55">
        <f t="shared" si="0"/>
        <v>9.7758551208727354E-3</v>
      </c>
    </row>
    <row r="17" spans="1:5" x14ac:dyDescent="0.25">
      <c r="A17" s="106" t="s">
        <v>123</v>
      </c>
      <c r="B17" s="46">
        <f>'C.1 Federal Expenditures'!$U$18</f>
        <v>7226816</v>
      </c>
      <c r="C17" s="46">
        <f>'C.2 State Expenditures'!$U$18</f>
        <v>123492</v>
      </c>
      <c r="D17" s="46">
        <f>'B. Total Expenditures'!$U$18</f>
        <v>7350308</v>
      </c>
      <c r="E17" s="55">
        <f t="shared" si="0"/>
        <v>6.6361442463382892E-3</v>
      </c>
    </row>
    <row r="18" spans="1:5" ht="15.75" x14ac:dyDescent="0.25">
      <c r="A18" s="105" t="s">
        <v>124</v>
      </c>
      <c r="B18" s="46">
        <f>'C.1 Federal Expenditures'!$V$18</f>
        <v>2619315</v>
      </c>
      <c r="C18" s="46">
        <f>'C.2 State Expenditures'!$V$18</f>
        <v>64455</v>
      </c>
      <c r="D18" s="46">
        <f>'B. Total Expenditures'!$V$18</f>
        <v>2683770</v>
      </c>
      <c r="E18" s="55">
        <f t="shared" si="0"/>
        <v>2.423012048474065E-3</v>
      </c>
    </row>
    <row r="19" spans="1:5" ht="15.75" x14ac:dyDescent="0.25">
      <c r="A19" s="105" t="s">
        <v>89</v>
      </c>
      <c r="B19" s="46">
        <f>'C.1 Federal Expenditures'!$W$18</f>
        <v>108009059</v>
      </c>
      <c r="C19" s="46">
        <f>'C.2 State Expenditures'!$W$18</f>
        <v>559013017</v>
      </c>
      <c r="D19" s="46">
        <f>'B. Total Expenditures'!$W$18</f>
        <v>667022076</v>
      </c>
      <c r="E19" s="55">
        <f t="shared" si="0"/>
        <v>0.60221350068976987</v>
      </c>
    </row>
    <row r="20" spans="1:5" ht="29.25" x14ac:dyDescent="0.25">
      <c r="A20" s="106" t="s">
        <v>126</v>
      </c>
      <c r="B20" s="46">
        <f>'C.1 Federal Expenditures'!$X$18</f>
        <v>108009059</v>
      </c>
      <c r="C20" s="46">
        <f>'C.2 State Expenditures'!$X$18</f>
        <v>518249644</v>
      </c>
      <c r="D20" s="46">
        <f>'B. Total Expenditures'!$X$18</f>
        <v>626258703</v>
      </c>
      <c r="E20" s="55">
        <f t="shared" si="0"/>
        <v>0.56541074042512629</v>
      </c>
    </row>
    <row r="21" spans="1:5" x14ac:dyDescent="0.25">
      <c r="A21" s="106" t="s">
        <v>125</v>
      </c>
      <c r="B21" s="46">
        <f>'C.1 Federal Expenditures'!$Y$18</f>
        <v>0</v>
      </c>
      <c r="C21" s="46">
        <f>'C.2 State Expenditures'!$Y$18</f>
        <v>40763373</v>
      </c>
      <c r="D21" s="46">
        <f>'B. Total Expenditures'!$Y$18</f>
        <v>40763373</v>
      </c>
      <c r="E21" s="55">
        <f t="shared" si="0"/>
        <v>3.680276026464354E-2</v>
      </c>
    </row>
    <row r="22" spans="1:5" ht="30.75" x14ac:dyDescent="0.25">
      <c r="A22" s="105" t="s">
        <v>90</v>
      </c>
      <c r="B22" s="46">
        <f>'C.1 Federal Expenditures'!$Z$18</f>
        <v>377984</v>
      </c>
      <c r="C22" s="46">
        <f>'C.2 State Expenditures'!$Z$18</f>
        <v>0</v>
      </c>
      <c r="D22" s="46">
        <f>'B. Total Expenditures'!$Z$18</f>
        <v>377984</v>
      </c>
      <c r="E22" s="55">
        <f t="shared" si="0"/>
        <v>3.4125867199142289E-4</v>
      </c>
    </row>
    <row r="23" spans="1:5" ht="15.75" customHeight="1" x14ac:dyDescent="0.25">
      <c r="A23" s="105" t="s">
        <v>86</v>
      </c>
      <c r="B23" s="46">
        <f>'C.1 Federal Expenditures'!$AA$18</f>
        <v>60022169</v>
      </c>
      <c r="C23" s="46">
        <f>'C.2 State Expenditures'!$AA$18</f>
        <v>0</v>
      </c>
      <c r="D23" s="46">
        <f>'B. Total Expenditures'!$AA$18</f>
        <v>60022169</v>
      </c>
      <c r="E23" s="55">
        <f t="shared" si="0"/>
        <v>5.4190351133870093E-2</v>
      </c>
    </row>
    <row r="24" spans="1:5" ht="15.75" customHeight="1" x14ac:dyDescent="0.25">
      <c r="A24" s="105" t="s">
        <v>91</v>
      </c>
      <c r="B24" s="46">
        <f>'C.1 Federal Expenditures'!$AB$18</f>
        <v>0</v>
      </c>
      <c r="C24" s="46">
        <f>'C.2 State Expenditures'!$AB$18</f>
        <v>0</v>
      </c>
      <c r="D24" s="46">
        <f>'B. Total Expenditures'!$AB$18</f>
        <v>0</v>
      </c>
      <c r="E24" s="55">
        <f t="shared" si="0"/>
        <v>0</v>
      </c>
    </row>
    <row r="25" spans="1:5" ht="15.75" x14ac:dyDescent="0.25">
      <c r="A25" s="105" t="s">
        <v>62</v>
      </c>
      <c r="B25" s="46">
        <f>'C.1 Federal Expenditures'!$AC$18</f>
        <v>564492</v>
      </c>
      <c r="C25" s="46">
        <f>'C.2 State Expenditures'!$AC$18</f>
        <v>0</v>
      </c>
      <c r="D25" s="46">
        <f>'B. Total Expenditures'!$AC$18</f>
        <v>564492</v>
      </c>
      <c r="E25" s="55">
        <f t="shared" si="0"/>
        <v>5.0964535607269702E-4</v>
      </c>
    </row>
    <row r="26" spans="1:5" ht="15.75" x14ac:dyDescent="0.25">
      <c r="A26" s="105" t="s">
        <v>127</v>
      </c>
      <c r="B26" s="46">
        <f>'C.1 Federal Expenditures'!$AD$18</f>
        <v>0</v>
      </c>
      <c r="C26" s="46">
        <f>'C.2 State Expenditures'!$AD$18</f>
        <v>5803515</v>
      </c>
      <c r="D26" s="46">
        <f>'B. Total Expenditures'!$AD$18</f>
        <v>5803515</v>
      </c>
      <c r="E26" s="55">
        <f t="shared" si="0"/>
        <v>5.2396393016167428E-3</v>
      </c>
    </row>
    <row r="27" spans="1:5" s="11" customFormat="1" ht="15.75" x14ac:dyDescent="0.25">
      <c r="A27" s="105" t="s">
        <v>128</v>
      </c>
      <c r="B27" s="46">
        <f>'C.1 Federal Expenditures'!$AE$18</f>
        <v>0</v>
      </c>
      <c r="C27" s="46">
        <f>'C.2 State Expenditures'!$AE$18</f>
        <v>0</v>
      </c>
      <c r="D27" s="46">
        <f>'B. Total Expenditures'!$AE$18</f>
        <v>0</v>
      </c>
      <c r="E27" s="55">
        <f t="shared" si="0"/>
        <v>0</v>
      </c>
    </row>
    <row r="28" spans="1:5" ht="30.75" x14ac:dyDescent="0.25">
      <c r="A28" s="105" t="s">
        <v>129</v>
      </c>
      <c r="B28" s="46">
        <f>'C.1 Federal Expenditures'!$AF$18</f>
        <v>2350644</v>
      </c>
      <c r="C28" s="46">
        <f>'C.2 State Expenditures'!$AF$18</f>
        <v>0</v>
      </c>
      <c r="D28" s="46">
        <f>'B. Total Expenditures'!$AF$18</f>
        <v>2350644</v>
      </c>
      <c r="E28" s="55">
        <f t="shared" si="0"/>
        <v>2.1222529254270191E-3</v>
      </c>
    </row>
    <row r="29" spans="1:5" ht="30.75" x14ac:dyDescent="0.25">
      <c r="A29" s="105" t="s">
        <v>92</v>
      </c>
      <c r="B29" s="46">
        <f>'C.1 Federal Expenditures'!$AG$18</f>
        <v>0</v>
      </c>
      <c r="C29" s="46">
        <f>'C.2 State Expenditures'!$AG$18</f>
        <v>0</v>
      </c>
      <c r="D29" s="46">
        <f>'B. Total Expenditures'!$AG$18</f>
        <v>0</v>
      </c>
      <c r="E29" s="55">
        <f t="shared" si="0"/>
        <v>0</v>
      </c>
    </row>
    <row r="30" spans="1:5" ht="15.75" x14ac:dyDescent="0.25">
      <c r="A30" s="105" t="s">
        <v>130</v>
      </c>
      <c r="B30" s="46">
        <f>'C.1 Federal Expenditures'!$AH$18</f>
        <v>225358944</v>
      </c>
      <c r="C30" s="46">
        <f>'C.2 State Expenditures'!$AH$18</f>
        <v>0</v>
      </c>
      <c r="D30" s="46">
        <f>'B. Total Expenditures'!$AH$18</f>
        <v>225358944</v>
      </c>
      <c r="E30" s="55">
        <f t="shared" si="0"/>
        <v>0.20346282898437354</v>
      </c>
    </row>
    <row r="31" spans="1:5" ht="29.25" x14ac:dyDescent="0.25">
      <c r="A31" s="106" t="s">
        <v>373</v>
      </c>
      <c r="B31" s="46">
        <f>'C.1 Federal Expenditures'!$AI$18</f>
        <v>4456405</v>
      </c>
      <c r="C31" s="46">
        <f>'C.2 State Expenditures'!$AI$18</f>
        <v>0</v>
      </c>
      <c r="D31" s="46">
        <f>'B. Total Expenditures'!$AI$18</f>
        <v>4456405</v>
      </c>
      <c r="E31" s="55">
        <f t="shared" si="0"/>
        <v>4.0234159439445508E-3</v>
      </c>
    </row>
    <row r="32" spans="1:5" x14ac:dyDescent="0.25">
      <c r="A32" s="106" t="s">
        <v>131</v>
      </c>
      <c r="B32" s="46">
        <f>'C.1 Federal Expenditures'!$AJ$18</f>
        <v>0</v>
      </c>
      <c r="C32" s="46">
        <f>'C.2 State Expenditures'!$AJ$18</f>
        <v>0</v>
      </c>
      <c r="D32" s="46">
        <f>'B. Total Expenditures'!$AJ$18</f>
        <v>0</v>
      </c>
      <c r="E32" s="55">
        <f t="shared" si="0"/>
        <v>0</v>
      </c>
    </row>
    <row r="33" spans="1:5" x14ac:dyDescent="0.25">
      <c r="A33" s="106" t="s">
        <v>132</v>
      </c>
      <c r="B33" s="46">
        <f>'C.1 Federal Expenditures'!$AK$18</f>
        <v>220902539</v>
      </c>
      <c r="C33" s="46">
        <f>'C.2 State Expenditures'!$AK$18</f>
        <v>0</v>
      </c>
      <c r="D33" s="46">
        <f>'B. Total Expenditures'!$AK$18</f>
        <v>220902539</v>
      </c>
      <c r="E33" s="55">
        <f t="shared" si="0"/>
        <v>0.19943941304042898</v>
      </c>
    </row>
    <row r="34" spans="1:5" ht="15.75" x14ac:dyDescent="0.25">
      <c r="A34" s="105" t="s">
        <v>133</v>
      </c>
      <c r="B34" s="46">
        <f>'C.1 Federal Expenditures'!$AL$18</f>
        <v>0</v>
      </c>
      <c r="C34" s="46">
        <f>'C.2 State Expenditures'!$AL$18</f>
        <v>0</v>
      </c>
      <c r="D34" s="46">
        <f>'B. Total Expenditures'!$AL$18</f>
        <v>0</v>
      </c>
      <c r="E34" s="55">
        <f t="shared" si="0"/>
        <v>0</v>
      </c>
    </row>
    <row r="35" spans="1:5" ht="15.75" x14ac:dyDescent="0.25">
      <c r="A35" s="105" t="s">
        <v>93</v>
      </c>
      <c r="B35" s="46">
        <f>'C.1 Federal Expenditures'!$AM$18</f>
        <v>69781370</v>
      </c>
      <c r="C35" s="46">
        <f>'C.2 State Expenditures'!$AM$18</f>
        <v>759733</v>
      </c>
      <c r="D35" s="46">
        <f>'B. Total Expenditures'!$AM$18</f>
        <v>70541103</v>
      </c>
      <c r="E35" s="55">
        <f t="shared" si="0"/>
        <v>6.3687254303330776E-2</v>
      </c>
    </row>
    <row r="36" spans="1:5" x14ac:dyDescent="0.25">
      <c r="A36" s="106" t="s">
        <v>134</v>
      </c>
      <c r="B36" s="46">
        <f>'C.1 Federal Expenditures'!$AN$18</f>
        <v>0</v>
      </c>
      <c r="C36" s="46">
        <f>'C.2 State Expenditures'!$AN$18</f>
        <v>0</v>
      </c>
      <c r="D36" s="46">
        <f>'B. Total Expenditures'!$AN$18</f>
        <v>0</v>
      </c>
      <c r="E36" s="55">
        <f t="shared" si="0"/>
        <v>0</v>
      </c>
    </row>
    <row r="37" spans="1:5" x14ac:dyDescent="0.25">
      <c r="A37" s="106" t="s">
        <v>135</v>
      </c>
      <c r="B37" s="46">
        <f>'C.1 Federal Expenditures'!$AO$18</f>
        <v>69667198</v>
      </c>
      <c r="C37" s="46">
        <f>'C.2 State Expenditures'!$AO$18</f>
        <v>754674</v>
      </c>
      <c r="D37" s="46">
        <f>'B. Total Expenditures'!$AO$18</f>
        <v>70421872</v>
      </c>
      <c r="E37" s="55">
        <f t="shared" si="0"/>
        <v>6.357960791427672E-2</v>
      </c>
    </row>
    <row r="38" spans="1:5" x14ac:dyDescent="0.25">
      <c r="A38" s="106" t="s">
        <v>136</v>
      </c>
      <c r="B38" s="46">
        <f>'C.1 Federal Expenditures'!$AP$18</f>
        <v>114172</v>
      </c>
      <c r="C38" s="46">
        <f>'C.2 State Expenditures'!$AP$18</f>
        <v>5059</v>
      </c>
      <c r="D38" s="46">
        <f>'B. Total Expenditures'!$AP$18</f>
        <v>119231</v>
      </c>
      <c r="E38" s="55">
        <f t="shared" si="0"/>
        <v>1.0764638905405876E-4</v>
      </c>
    </row>
    <row r="39" spans="1:5" ht="15.75" x14ac:dyDescent="0.25">
      <c r="A39" s="105" t="s">
        <v>87</v>
      </c>
      <c r="B39" s="46">
        <f>'C.1 Federal Expenditures'!$AQ$18</f>
        <v>0</v>
      </c>
      <c r="C39" s="46">
        <f>'C.2 State Expenditures'!$AQ$18</f>
        <v>0</v>
      </c>
      <c r="D39" s="46">
        <f>'B. Total Expenditures'!$AQ$18</f>
        <v>0</v>
      </c>
      <c r="E39" s="55">
        <f t="shared" si="0"/>
        <v>0</v>
      </c>
    </row>
    <row r="40" spans="1:5" ht="15.75" x14ac:dyDescent="0.25">
      <c r="A40" s="93" t="s">
        <v>139</v>
      </c>
      <c r="B40" s="120">
        <f>'C.1 Federal Expenditures'!$AR$18</f>
        <v>536453864</v>
      </c>
      <c r="C40" s="120">
        <f>'C.2 State Expenditures'!$AR$18</f>
        <v>569963410</v>
      </c>
      <c r="D40" s="120">
        <f>'B. Total Expenditures'!$AR$18</f>
        <v>1106417274</v>
      </c>
      <c r="E40" s="95">
        <f t="shared" si="0"/>
        <v>0.9989165932780496</v>
      </c>
    </row>
    <row r="41" spans="1:5" ht="15.75" x14ac:dyDescent="0.25">
      <c r="A41" s="105" t="s">
        <v>88</v>
      </c>
      <c r="B41" s="46">
        <f>'C.1 Federal Expenditures'!$C$18</f>
        <v>0</v>
      </c>
      <c r="C41" s="119"/>
      <c r="D41" s="46">
        <f>'B. Total Expenditures'!$C$18</f>
        <v>0</v>
      </c>
      <c r="E41" s="55">
        <f t="shared" si="0"/>
        <v>0</v>
      </c>
    </row>
    <row r="42" spans="1:5" ht="15.75" x14ac:dyDescent="0.25">
      <c r="A42" s="105" t="s">
        <v>247</v>
      </c>
      <c r="B42" s="46">
        <f>'C.1 Federal Expenditures'!$D$18</f>
        <v>1200000</v>
      </c>
      <c r="C42" s="119"/>
      <c r="D42" s="46">
        <f>'B. Total Expenditures'!$D$18</f>
        <v>1200000</v>
      </c>
      <c r="E42" s="55">
        <f t="shared" si="0"/>
        <v>1.0834067219504199E-3</v>
      </c>
    </row>
    <row r="43" spans="1:5" ht="15.75" x14ac:dyDescent="0.25">
      <c r="A43" s="107" t="s">
        <v>111</v>
      </c>
      <c r="B43" s="120">
        <f>B41+B42</f>
        <v>1200000</v>
      </c>
      <c r="C43" s="123"/>
      <c r="D43" s="120">
        <f>D41+D42</f>
        <v>1200000</v>
      </c>
      <c r="E43" s="95">
        <f t="shared" si="0"/>
        <v>1.0834067219504199E-3</v>
      </c>
    </row>
    <row r="44" spans="1:5" ht="15.75" x14ac:dyDescent="0.25">
      <c r="A44" s="93" t="s">
        <v>60</v>
      </c>
      <c r="B44" s="94">
        <f>SUM(B41,B42, B3,B6,B10,B14,B18,B19,B22,B23,B24,B25,B26,B27,B28,B29,B30,B34,B35, B39)</f>
        <v>537653864</v>
      </c>
      <c r="C44" s="94">
        <f>SUM(C41,C42,C3,C6,C10,C14,C18,C19,C22,C23,C24,C25,C26,C27,C28,C29,C30,C34,C35, C39)</f>
        <v>569963410</v>
      </c>
      <c r="D44" s="94">
        <f>B44+C44</f>
        <v>1107617274</v>
      </c>
      <c r="E44" s="95">
        <f t="shared" si="0"/>
        <v>1</v>
      </c>
    </row>
    <row r="45" spans="1:5" ht="15.75" x14ac:dyDescent="0.25">
      <c r="A45" s="105" t="s">
        <v>137</v>
      </c>
      <c r="B45" s="46">
        <f>'C.1 Federal Expenditures'!$AS$18</f>
        <v>0</v>
      </c>
      <c r="C45" s="119"/>
      <c r="D45" s="46">
        <f>'B. Total Expenditures'!$AS$18</f>
        <v>0</v>
      </c>
      <c r="E45" s="122"/>
    </row>
    <row r="46" spans="1:5" ht="15.75" x14ac:dyDescent="0.25">
      <c r="A46" s="105" t="s">
        <v>138</v>
      </c>
      <c r="B46" s="46">
        <f>'C.1 Federal Expenditures'!$AT$18</f>
        <v>47403096</v>
      </c>
      <c r="C46" s="119"/>
      <c r="D46" s="46">
        <f>'B. Total Expenditures'!$AT$18</f>
        <v>47403096</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329</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Expenditures'!$G$19</f>
        <v>14373849</v>
      </c>
      <c r="C3" s="46">
        <f>'C.2 State Expenditures'!$G$19</f>
        <v>4183869</v>
      </c>
      <c r="D3" s="46">
        <f>'B. Total Expenditures'!$G$19</f>
        <v>18557718</v>
      </c>
      <c r="E3" s="55">
        <f t="shared" ref="E3:E44" si="0">D3/($D$44)</f>
        <v>6.1428632642505594E-2</v>
      </c>
    </row>
    <row r="4" spans="1:5" ht="45" customHeight="1" x14ac:dyDescent="0.25">
      <c r="A4" s="106" t="s">
        <v>113</v>
      </c>
      <c r="B4" s="46">
        <f>'C.1 Federal Expenditures'!$H$19</f>
        <v>14373849</v>
      </c>
      <c r="C4" s="46">
        <f>'C.2 State Expenditures'!$H$19</f>
        <v>4183869</v>
      </c>
      <c r="D4" s="46">
        <f>'B. Total Expenditures'!$H$19</f>
        <v>18557718</v>
      </c>
      <c r="E4" s="55">
        <f t="shared" si="0"/>
        <v>6.1428632642505594E-2</v>
      </c>
    </row>
    <row r="5" spans="1:5" ht="43.5" x14ac:dyDescent="0.25">
      <c r="A5" s="106" t="s">
        <v>112</v>
      </c>
      <c r="B5" s="46">
        <f>'C.1 Federal Expenditures'!$I$19</f>
        <v>0</v>
      </c>
      <c r="C5" s="46">
        <f>'C.2 State Expenditures'!$I$19</f>
        <v>0</v>
      </c>
      <c r="D5" s="46">
        <f>'B. Total Expenditures'!$I$19</f>
        <v>0</v>
      </c>
      <c r="E5" s="55">
        <f t="shared" si="0"/>
        <v>0</v>
      </c>
    </row>
    <row r="6" spans="1:5" ht="30.75" x14ac:dyDescent="0.25">
      <c r="A6" s="105" t="s">
        <v>85</v>
      </c>
      <c r="B6" s="46">
        <f>'C.1 Federal Expenditures'!$J$19</f>
        <v>0</v>
      </c>
      <c r="C6" s="119"/>
      <c r="D6" s="46">
        <f>'B. Total Expenditures'!$J$19</f>
        <v>0</v>
      </c>
      <c r="E6" s="55">
        <f t="shared" si="0"/>
        <v>0</v>
      </c>
    </row>
    <row r="7" spans="1:5" x14ac:dyDescent="0.25">
      <c r="A7" s="106" t="s">
        <v>114</v>
      </c>
      <c r="B7" s="46">
        <f>'C.1 Federal Expenditures'!$K$19</f>
        <v>0</v>
      </c>
      <c r="C7" s="119"/>
      <c r="D7" s="46">
        <f>'B. Total Expenditures'!$K$19</f>
        <v>0</v>
      </c>
      <c r="E7" s="55">
        <f t="shared" si="0"/>
        <v>0</v>
      </c>
    </row>
    <row r="8" spans="1:5" x14ac:dyDescent="0.25">
      <c r="A8" s="106" t="s">
        <v>115</v>
      </c>
      <c r="B8" s="46">
        <f>'C.1 Federal Expenditures'!$L$19</f>
        <v>0</v>
      </c>
      <c r="C8" s="119"/>
      <c r="D8" s="46">
        <f>'B. Total Expenditures'!$L$19</f>
        <v>0</v>
      </c>
      <c r="E8" s="55">
        <f t="shared" si="0"/>
        <v>0</v>
      </c>
    </row>
    <row r="9" spans="1:5" ht="29.25" x14ac:dyDescent="0.25">
      <c r="A9" s="106" t="s">
        <v>116</v>
      </c>
      <c r="B9" s="46">
        <f>'C.1 Federal Expenditures'!$M$19</f>
        <v>0</v>
      </c>
      <c r="C9" s="119"/>
      <c r="D9" s="46">
        <f>'B. Total Expenditures'!$M$19</f>
        <v>0</v>
      </c>
      <c r="E9" s="55">
        <f t="shared" si="0"/>
        <v>0</v>
      </c>
    </row>
    <row r="10" spans="1:5" ht="30.75" x14ac:dyDescent="0.25">
      <c r="A10" s="105" t="s">
        <v>84</v>
      </c>
      <c r="B10" s="46">
        <f>'C.1 Federal Expenditures'!$N$19</f>
        <v>0</v>
      </c>
      <c r="C10" s="119"/>
      <c r="D10" s="46">
        <f>'B. Total Expenditures'!$N$19</f>
        <v>0</v>
      </c>
      <c r="E10" s="55">
        <f t="shared" si="0"/>
        <v>0</v>
      </c>
    </row>
    <row r="11" spans="1:5" x14ac:dyDescent="0.25">
      <c r="A11" s="106" t="s">
        <v>117</v>
      </c>
      <c r="B11" s="46">
        <f>'C.1 Federal Expenditures'!$O$19</f>
        <v>0</v>
      </c>
      <c r="C11" s="119"/>
      <c r="D11" s="46">
        <f>'B. Total Expenditures'!$O$19</f>
        <v>0</v>
      </c>
      <c r="E11" s="55">
        <f t="shared" si="0"/>
        <v>0</v>
      </c>
    </row>
    <row r="12" spans="1:5" x14ac:dyDescent="0.25">
      <c r="A12" s="106" t="s">
        <v>118</v>
      </c>
      <c r="B12" s="46">
        <f>'C.1 Federal Expenditures'!$P$19</f>
        <v>0</v>
      </c>
      <c r="C12" s="119"/>
      <c r="D12" s="46">
        <f>'B. Total Expenditures'!$P$19</f>
        <v>0</v>
      </c>
      <c r="E12" s="55">
        <f t="shared" si="0"/>
        <v>0</v>
      </c>
    </row>
    <row r="13" spans="1:5" ht="29.25" x14ac:dyDescent="0.25">
      <c r="A13" s="106" t="s">
        <v>119</v>
      </c>
      <c r="B13" s="46">
        <f>'C.1 Federal Expenditures'!$Q$19</f>
        <v>0</v>
      </c>
      <c r="C13" s="119"/>
      <c r="D13" s="46">
        <f>'B. Total Expenditures'!$Q$19</f>
        <v>0</v>
      </c>
      <c r="E13" s="55">
        <f t="shared" si="0"/>
        <v>0</v>
      </c>
    </row>
    <row r="14" spans="1:5" ht="15.75" customHeight="1" x14ac:dyDescent="0.25">
      <c r="A14" s="105" t="s">
        <v>120</v>
      </c>
      <c r="B14" s="46">
        <f>'C.1 Federal Expenditures'!$R$19</f>
        <v>8007795</v>
      </c>
      <c r="C14" s="46">
        <f>'C.2 State Expenditures'!$R$19</f>
        <v>479233</v>
      </c>
      <c r="D14" s="46">
        <f>'B. Total Expenditures'!$R$19</f>
        <v>8487028</v>
      </c>
      <c r="E14" s="55">
        <f t="shared" si="0"/>
        <v>2.8093245367704099E-2</v>
      </c>
    </row>
    <row r="15" spans="1:5" x14ac:dyDescent="0.25">
      <c r="A15" s="106" t="s">
        <v>121</v>
      </c>
      <c r="B15" s="46">
        <f>'C.1 Federal Expenditures'!$S$19</f>
        <v>0</v>
      </c>
      <c r="C15" s="46">
        <f>'C.2 State Expenditures'!$S$19</f>
        <v>0</v>
      </c>
      <c r="D15" s="46">
        <f>'B. Total Expenditures'!$S$19</f>
        <v>0</v>
      </c>
      <c r="E15" s="55">
        <f t="shared" si="0"/>
        <v>0</v>
      </c>
    </row>
    <row r="16" spans="1:5" x14ac:dyDescent="0.25">
      <c r="A16" s="106" t="s">
        <v>122</v>
      </c>
      <c r="B16" s="46">
        <f>'C.1 Federal Expenditures'!$T$19</f>
        <v>8007795</v>
      </c>
      <c r="C16" s="46">
        <f>'C.2 State Expenditures'!$T$19</f>
        <v>479233</v>
      </c>
      <c r="D16" s="46">
        <f>'B. Total Expenditures'!$T$19</f>
        <v>8487028</v>
      </c>
      <c r="E16" s="55">
        <f t="shared" si="0"/>
        <v>2.8093245367704099E-2</v>
      </c>
    </row>
    <row r="17" spans="1:5" x14ac:dyDescent="0.25">
      <c r="A17" s="106" t="s">
        <v>123</v>
      </c>
      <c r="B17" s="46">
        <f>'C.1 Federal Expenditures'!$U$19</f>
        <v>0</v>
      </c>
      <c r="C17" s="46">
        <f>'C.2 State Expenditures'!$U$19</f>
        <v>0</v>
      </c>
      <c r="D17" s="46">
        <f>'B. Total Expenditures'!$U$19</f>
        <v>0</v>
      </c>
      <c r="E17" s="55">
        <f t="shared" si="0"/>
        <v>0</v>
      </c>
    </row>
    <row r="18" spans="1:5" ht="15.75" x14ac:dyDescent="0.25">
      <c r="A18" s="105" t="s">
        <v>124</v>
      </c>
      <c r="B18" s="46">
        <f>'C.1 Federal Expenditures'!$V$19</f>
        <v>104375</v>
      </c>
      <c r="C18" s="46">
        <f>'C.2 State Expenditures'!$V$19</f>
        <v>0</v>
      </c>
      <c r="D18" s="46">
        <f>'B. Total Expenditures'!$V$19</f>
        <v>104375</v>
      </c>
      <c r="E18" s="55">
        <f t="shared" si="0"/>
        <v>3.4549579490654626E-4</v>
      </c>
    </row>
    <row r="19" spans="1:5" ht="15.75" x14ac:dyDescent="0.25">
      <c r="A19" s="105" t="s">
        <v>89</v>
      </c>
      <c r="B19" s="46">
        <f>'C.1 Federal Expenditures'!$W$19</f>
        <v>26165068</v>
      </c>
      <c r="C19" s="46">
        <f>'C.2 State Expenditures'!$W$19</f>
        <v>15356947</v>
      </c>
      <c r="D19" s="46">
        <f>'B. Total Expenditures'!$W$19</f>
        <v>41522015</v>
      </c>
      <c r="E19" s="55">
        <f t="shared" si="0"/>
        <v>0.13744365584236204</v>
      </c>
    </row>
    <row r="20" spans="1:5" ht="29.25" x14ac:dyDescent="0.25">
      <c r="A20" s="106" t="s">
        <v>126</v>
      </c>
      <c r="B20" s="46">
        <f>'C.1 Federal Expenditures'!$X$19</f>
        <v>26165068</v>
      </c>
      <c r="C20" s="46">
        <f>'C.2 State Expenditures'!$X$19</f>
        <v>15356947</v>
      </c>
      <c r="D20" s="46">
        <f>'B. Total Expenditures'!$X$19</f>
        <v>41522015</v>
      </c>
      <c r="E20" s="55">
        <f t="shared" si="0"/>
        <v>0.13744365584236204</v>
      </c>
    </row>
    <row r="21" spans="1:5" x14ac:dyDescent="0.25">
      <c r="A21" s="106" t="s">
        <v>125</v>
      </c>
      <c r="B21" s="46">
        <f>'C.1 Federal Expenditures'!$Y$19</f>
        <v>0</v>
      </c>
      <c r="C21" s="46">
        <f>'C.2 State Expenditures'!$Y$19</f>
        <v>0</v>
      </c>
      <c r="D21" s="46">
        <f>'B. Total Expenditures'!$Y$19</f>
        <v>0</v>
      </c>
      <c r="E21" s="55">
        <f t="shared" si="0"/>
        <v>0</v>
      </c>
    </row>
    <row r="22" spans="1:5" ht="30.75" x14ac:dyDescent="0.25">
      <c r="A22" s="105" t="s">
        <v>90</v>
      </c>
      <c r="B22" s="46">
        <f>'C.1 Federal Expenditures'!$Z$19</f>
        <v>0</v>
      </c>
      <c r="C22" s="46">
        <f>'C.2 State Expenditures'!$Z$19</f>
        <v>0</v>
      </c>
      <c r="D22" s="46">
        <f>'B. Total Expenditures'!$Z$19</f>
        <v>0</v>
      </c>
      <c r="E22" s="55">
        <f t="shared" si="0"/>
        <v>0</v>
      </c>
    </row>
    <row r="23" spans="1:5" ht="15.75" customHeight="1" x14ac:dyDescent="0.25">
      <c r="A23" s="105" t="s">
        <v>86</v>
      </c>
      <c r="B23" s="46">
        <f>'C.1 Federal Expenditures'!$AA$19</f>
        <v>0</v>
      </c>
      <c r="C23" s="46">
        <f>'C.2 State Expenditures'!$AA$19</f>
        <v>32034389</v>
      </c>
      <c r="D23" s="46">
        <f>'B. Total Expenditures'!$AA$19</f>
        <v>32034389</v>
      </c>
      <c r="E23" s="55">
        <f t="shared" si="0"/>
        <v>0.10603829165892714</v>
      </c>
    </row>
    <row r="24" spans="1:5" ht="15.75" customHeight="1" x14ac:dyDescent="0.25">
      <c r="A24" s="105" t="s">
        <v>91</v>
      </c>
      <c r="B24" s="46">
        <f>'C.1 Federal Expenditures'!$AB$19</f>
        <v>0</v>
      </c>
      <c r="C24" s="46">
        <f>'C.2 State Expenditures'!$AB$19</f>
        <v>0</v>
      </c>
      <c r="D24" s="46">
        <f>'B. Total Expenditures'!$AB$19</f>
        <v>0</v>
      </c>
      <c r="E24" s="55">
        <f t="shared" si="0"/>
        <v>0</v>
      </c>
    </row>
    <row r="25" spans="1:5" ht="15.75" x14ac:dyDescent="0.25">
      <c r="A25" s="105" t="s">
        <v>62</v>
      </c>
      <c r="B25" s="46">
        <f>'C.1 Federal Expenditures'!$AC$19</f>
        <v>0</v>
      </c>
      <c r="C25" s="46">
        <f>'C.2 State Expenditures'!$AC$19</f>
        <v>0</v>
      </c>
      <c r="D25" s="46">
        <f>'B. Total Expenditures'!$AC$19</f>
        <v>0</v>
      </c>
      <c r="E25" s="55">
        <f t="shared" si="0"/>
        <v>0</v>
      </c>
    </row>
    <row r="26" spans="1:5" ht="15.75" x14ac:dyDescent="0.25">
      <c r="A26" s="105" t="s">
        <v>127</v>
      </c>
      <c r="B26" s="46">
        <f>'C.1 Federal Expenditures'!$AD$19</f>
        <v>0</v>
      </c>
      <c r="C26" s="46">
        <f>'C.2 State Expenditures'!$AD$19</f>
        <v>0</v>
      </c>
      <c r="D26" s="46">
        <f>'B. Total Expenditures'!$AD$19</f>
        <v>0</v>
      </c>
      <c r="E26" s="55">
        <f t="shared" si="0"/>
        <v>0</v>
      </c>
    </row>
    <row r="27" spans="1:5" s="11" customFormat="1" ht="15.75" x14ac:dyDescent="0.25">
      <c r="A27" s="105" t="s">
        <v>128</v>
      </c>
      <c r="B27" s="46">
        <f>'C.1 Federal Expenditures'!$AE$19</f>
        <v>7985388</v>
      </c>
      <c r="C27" s="46">
        <f>'C.2 State Expenditures'!$AE$19</f>
        <v>13390596</v>
      </c>
      <c r="D27" s="46">
        <f>'B. Total Expenditures'!$AE$19</f>
        <v>21375984</v>
      </c>
      <c r="E27" s="55">
        <f t="shared" si="0"/>
        <v>7.0757485834631026E-2</v>
      </c>
    </row>
    <row r="28" spans="1:5" ht="30.75" x14ac:dyDescent="0.25">
      <c r="A28" s="105" t="s">
        <v>129</v>
      </c>
      <c r="B28" s="46">
        <f>'C.1 Federal Expenditures'!$AF$19</f>
        <v>5010948</v>
      </c>
      <c r="C28" s="46">
        <f>'C.2 State Expenditures'!$AF$19</f>
        <v>0</v>
      </c>
      <c r="D28" s="46">
        <f>'B. Total Expenditures'!$AF$19</f>
        <v>5010948</v>
      </c>
      <c r="E28" s="55">
        <f t="shared" si="0"/>
        <v>1.6586936167620293E-2</v>
      </c>
    </row>
    <row r="29" spans="1:5" ht="30.75" x14ac:dyDescent="0.25">
      <c r="A29" s="105" t="s">
        <v>92</v>
      </c>
      <c r="B29" s="46">
        <f>'C.1 Federal Expenditures'!$AG$19</f>
        <v>43351</v>
      </c>
      <c r="C29" s="46">
        <f>'C.2 State Expenditures'!$AG$19</f>
        <v>0</v>
      </c>
      <c r="D29" s="46">
        <f>'B. Total Expenditures'!$AG$19</f>
        <v>43351</v>
      </c>
      <c r="E29" s="55">
        <f t="shared" si="0"/>
        <v>1.4349785106580778E-4</v>
      </c>
    </row>
    <row r="30" spans="1:5" ht="15.75" x14ac:dyDescent="0.25">
      <c r="A30" s="105" t="s">
        <v>130</v>
      </c>
      <c r="B30" s="46">
        <f>'C.1 Federal Expenditures'!$AH$19</f>
        <v>17596052</v>
      </c>
      <c r="C30" s="46">
        <f>'C.2 State Expenditures'!$AH$19</f>
        <v>0</v>
      </c>
      <c r="D30" s="46">
        <f>'B. Total Expenditures'!$AH$19</f>
        <v>17596052</v>
      </c>
      <c r="E30" s="55">
        <f t="shared" si="0"/>
        <v>5.8245384172042378E-2</v>
      </c>
    </row>
    <row r="31" spans="1:5" ht="29.25" x14ac:dyDescent="0.25">
      <c r="A31" s="106" t="s">
        <v>373</v>
      </c>
      <c r="B31" s="46">
        <f>'C.1 Federal Expenditures'!$AI$19</f>
        <v>17596052</v>
      </c>
      <c r="C31" s="46">
        <f>'C.2 State Expenditures'!$AI$19</f>
        <v>0</v>
      </c>
      <c r="D31" s="46">
        <f>'B. Total Expenditures'!$AI$19</f>
        <v>17596052</v>
      </c>
      <c r="E31" s="55">
        <f t="shared" si="0"/>
        <v>5.8245384172042378E-2</v>
      </c>
    </row>
    <row r="32" spans="1:5" x14ac:dyDescent="0.25">
      <c r="A32" s="106" t="s">
        <v>131</v>
      </c>
      <c r="B32" s="46">
        <f>'C.1 Federal Expenditures'!$AJ$19</f>
        <v>0</v>
      </c>
      <c r="C32" s="46">
        <f>'C.2 State Expenditures'!$AJ$19</f>
        <v>0</v>
      </c>
      <c r="D32" s="46">
        <f>'B. Total Expenditures'!$AJ$19</f>
        <v>0</v>
      </c>
      <c r="E32" s="55">
        <f t="shared" si="0"/>
        <v>0</v>
      </c>
    </row>
    <row r="33" spans="1:5" x14ac:dyDescent="0.25">
      <c r="A33" s="106" t="s">
        <v>132</v>
      </c>
      <c r="B33" s="46">
        <f>'C.1 Federal Expenditures'!$AK$19</f>
        <v>0</v>
      </c>
      <c r="C33" s="46">
        <f>'C.2 State Expenditures'!$AK$19</f>
        <v>0</v>
      </c>
      <c r="D33" s="46">
        <f>'B. Total Expenditures'!$AK$19</f>
        <v>0</v>
      </c>
      <c r="E33" s="55">
        <f t="shared" si="0"/>
        <v>0</v>
      </c>
    </row>
    <row r="34" spans="1:5" ht="15.75" x14ac:dyDescent="0.25">
      <c r="A34" s="105" t="s">
        <v>133</v>
      </c>
      <c r="B34" s="46">
        <f>'C.1 Federal Expenditures'!$AL$19</f>
        <v>20810789</v>
      </c>
      <c r="C34" s="46">
        <f>'C.2 State Expenditures'!$AL$19</f>
        <v>0</v>
      </c>
      <c r="D34" s="46">
        <f>'B. Total Expenditures'!$AL$19</f>
        <v>20810789</v>
      </c>
      <c r="E34" s="55">
        <f t="shared" si="0"/>
        <v>6.8886611623352412E-2</v>
      </c>
    </row>
    <row r="35" spans="1:5" ht="15.75" x14ac:dyDescent="0.25">
      <c r="A35" s="105" t="s">
        <v>93</v>
      </c>
      <c r="B35" s="46">
        <f>'C.1 Federal Expenditures'!$AM$19</f>
        <v>25657915</v>
      </c>
      <c r="C35" s="46">
        <f>'C.2 State Expenditures'!$AM$19</f>
        <v>0</v>
      </c>
      <c r="D35" s="46">
        <f>'B. Total Expenditures'!$AM$19</f>
        <v>25657915</v>
      </c>
      <c r="E35" s="55">
        <f t="shared" si="0"/>
        <v>8.4931274141984162E-2</v>
      </c>
    </row>
    <row r="36" spans="1:5" x14ac:dyDescent="0.25">
      <c r="A36" s="106" t="s">
        <v>134</v>
      </c>
      <c r="B36" s="46">
        <f>'C.1 Federal Expenditures'!$AN$19</f>
        <v>17070580</v>
      </c>
      <c r="C36" s="46">
        <f>'C.2 State Expenditures'!$AN$19</f>
        <v>0</v>
      </c>
      <c r="D36" s="46">
        <f>'B. Total Expenditures'!$AN$19</f>
        <v>17070580</v>
      </c>
      <c r="E36" s="55">
        <f t="shared" si="0"/>
        <v>5.6505998626259067E-2</v>
      </c>
    </row>
    <row r="37" spans="1:5" x14ac:dyDescent="0.25">
      <c r="A37" s="106" t="s">
        <v>135</v>
      </c>
      <c r="B37" s="46">
        <f>'C.1 Federal Expenditures'!$AO$19</f>
        <v>0</v>
      </c>
      <c r="C37" s="46">
        <f>'C.2 State Expenditures'!$AO$19</f>
        <v>0</v>
      </c>
      <c r="D37" s="46">
        <f>'B. Total Expenditures'!$AO$19</f>
        <v>0</v>
      </c>
      <c r="E37" s="55">
        <f t="shared" si="0"/>
        <v>0</v>
      </c>
    </row>
    <row r="38" spans="1:5" x14ac:dyDescent="0.25">
      <c r="A38" s="106" t="s">
        <v>136</v>
      </c>
      <c r="B38" s="46">
        <f>'C.1 Federal Expenditures'!$AP$19</f>
        <v>8587335</v>
      </c>
      <c r="C38" s="46">
        <f>'C.2 State Expenditures'!$AP$19</f>
        <v>0</v>
      </c>
      <c r="D38" s="46">
        <f>'B. Total Expenditures'!$AP$19</f>
        <v>8587335</v>
      </c>
      <c r="E38" s="55">
        <f t="shared" si="0"/>
        <v>2.8425275515725091E-2</v>
      </c>
    </row>
    <row r="39" spans="1:5" ht="15.75" x14ac:dyDescent="0.25">
      <c r="A39" s="105" t="s">
        <v>87</v>
      </c>
      <c r="B39" s="46">
        <f>'C.1 Federal Expenditures'!$AQ$19</f>
        <v>781299</v>
      </c>
      <c r="C39" s="46">
        <f>'C.2 State Expenditures'!$AQ$19</f>
        <v>48080489</v>
      </c>
      <c r="D39" s="46">
        <f>'B. Total Expenditures'!$AQ$19</f>
        <v>48861788</v>
      </c>
      <c r="E39" s="55">
        <f t="shared" si="0"/>
        <v>0.1617393272873307</v>
      </c>
    </row>
    <row r="40" spans="1:5" ht="15.75" x14ac:dyDescent="0.25">
      <c r="A40" s="93" t="s">
        <v>139</v>
      </c>
      <c r="B40" s="120">
        <f>'C.1 Federal Expenditures'!$AR$19</f>
        <v>126536829</v>
      </c>
      <c r="C40" s="120">
        <f>'C.2 State Expenditures'!$AR$19</f>
        <v>113525523</v>
      </c>
      <c r="D40" s="120">
        <f>'B. Total Expenditures'!$AR$19</f>
        <v>240062352</v>
      </c>
      <c r="E40" s="95">
        <f t="shared" si="0"/>
        <v>0.7946398383844322</v>
      </c>
    </row>
    <row r="41" spans="1:5" ht="15.75" x14ac:dyDescent="0.25">
      <c r="A41" s="105" t="s">
        <v>88</v>
      </c>
      <c r="B41" s="46">
        <f>'C.1 Federal Expenditures'!$C$19</f>
        <v>62039733</v>
      </c>
      <c r="C41" s="119"/>
      <c r="D41" s="46">
        <f>'B. Total Expenditures'!$C$19</f>
        <v>62039733</v>
      </c>
      <c r="E41" s="55">
        <f t="shared" si="0"/>
        <v>0.2053601616155678</v>
      </c>
    </row>
    <row r="42" spans="1:5" ht="15.75" x14ac:dyDescent="0.25">
      <c r="A42" s="105" t="s">
        <v>247</v>
      </c>
      <c r="B42" s="46">
        <f>'C.1 Federal Expenditures'!$D$19</f>
        <v>0</v>
      </c>
      <c r="C42" s="119"/>
      <c r="D42" s="46">
        <f>'B. Total Expenditures'!$D$19</f>
        <v>0</v>
      </c>
      <c r="E42" s="55">
        <f t="shared" si="0"/>
        <v>0</v>
      </c>
    </row>
    <row r="43" spans="1:5" ht="15.75" x14ac:dyDescent="0.25">
      <c r="A43" s="107" t="s">
        <v>111</v>
      </c>
      <c r="B43" s="120">
        <f>B41+B42</f>
        <v>62039733</v>
      </c>
      <c r="C43" s="123"/>
      <c r="D43" s="120">
        <f>D41+D42</f>
        <v>62039733</v>
      </c>
      <c r="E43" s="95">
        <f t="shared" si="0"/>
        <v>0.2053601616155678</v>
      </c>
    </row>
    <row r="44" spans="1:5" ht="15.75" x14ac:dyDescent="0.25">
      <c r="A44" s="93" t="s">
        <v>60</v>
      </c>
      <c r="B44" s="94">
        <f>SUM(B41,B42, B3,B6,B10,B14,B18,B19,B22,B23,B24,B25,B26,B27,B28,B29,B30,B34,B35, B39)</f>
        <v>188576562</v>
      </c>
      <c r="C44" s="94">
        <f>SUM(C41,C42,C3,C6,C10,C14,C18,C19,C22,C23,C24,C25,C26,C27,C28,C29,C30,C34,C35, C39)</f>
        <v>113525523</v>
      </c>
      <c r="D44" s="94">
        <f>B44+C44</f>
        <v>302102085</v>
      </c>
      <c r="E44" s="95">
        <f t="shared" si="0"/>
        <v>1</v>
      </c>
    </row>
    <row r="45" spans="1:5" ht="15.75" x14ac:dyDescent="0.25">
      <c r="A45" s="105" t="s">
        <v>137</v>
      </c>
      <c r="B45" s="46">
        <f>'C.1 Federal Expenditures'!$AS$19</f>
        <v>95362650</v>
      </c>
      <c r="C45" s="119"/>
      <c r="D45" s="46">
        <f>'B. Total Expenditures'!$AS$19</f>
        <v>95362650</v>
      </c>
      <c r="E45" s="122"/>
    </row>
    <row r="46" spans="1:5" ht="15.75" x14ac:dyDescent="0.25">
      <c r="A46" s="105" t="s">
        <v>138</v>
      </c>
      <c r="B46" s="46">
        <f>'C.1 Federal Expenditures'!$AT$19</f>
        <v>252021116</v>
      </c>
      <c r="C46" s="119"/>
      <c r="D46" s="46">
        <f>'B. Total Expenditures'!$AT$19</f>
        <v>252021116</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328</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Expenditures'!$G$20</f>
        <v>4882159</v>
      </c>
      <c r="C3" s="46">
        <f>'C.2 State Expenditures'!$G$20</f>
        <v>35471135</v>
      </c>
      <c r="D3" s="46">
        <f>'B. Total Expenditures'!$G$20</f>
        <v>40353294</v>
      </c>
      <c r="E3" s="55">
        <f t="shared" ref="E3:E44" si="0">D3/($D$44)</f>
        <v>0.18902918628158677</v>
      </c>
    </row>
    <row r="4" spans="1:5" ht="45" customHeight="1" x14ac:dyDescent="0.25">
      <c r="A4" s="106" t="s">
        <v>113</v>
      </c>
      <c r="B4" s="46">
        <f>'C.1 Federal Expenditures'!$H$20</f>
        <v>4882159</v>
      </c>
      <c r="C4" s="46">
        <f>'C.2 State Expenditures'!$H$20</f>
        <v>35471135</v>
      </c>
      <c r="D4" s="46">
        <f>'B. Total Expenditures'!$H$20</f>
        <v>40353294</v>
      </c>
      <c r="E4" s="55">
        <f t="shared" si="0"/>
        <v>0.18902918628158677</v>
      </c>
    </row>
    <row r="5" spans="1:5" ht="43.5" x14ac:dyDescent="0.25">
      <c r="A5" s="106" t="s">
        <v>112</v>
      </c>
      <c r="B5" s="46">
        <f>'C.1 Federal Expenditures'!$I$20</f>
        <v>0</v>
      </c>
      <c r="C5" s="46">
        <f>'C.2 State Expenditures'!$I$20</f>
        <v>0</v>
      </c>
      <c r="D5" s="46">
        <f>'B. Total Expenditures'!$I$20</f>
        <v>0</v>
      </c>
      <c r="E5" s="55">
        <f t="shared" si="0"/>
        <v>0</v>
      </c>
    </row>
    <row r="6" spans="1:5" ht="30.75" x14ac:dyDescent="0.25">
      <c r="A6" s="105" t="s">
        <v>85</v>
      </c>
      <c r="B6" s="46">
        <f>'C.1 Federal Expenditures'!$J$20</f>
        <v>0</v>
      </c>
      <c r="C6" s="119"/>
      <c r="D6" s="46">
        <f>'B. Total Expenditures'!$J$20</f>
        <v>0</v>
      </c>
      <c r="E6" s="55">
        <f t="shared" si="0"/>
        <v>0</v>
      </c>
    </row>
    <row r="7" spans="1:5" x14ac:dyDescent="0.25">
      <c r="A7" s="106" t="s">
        <v>114</v>
      </c>
      <c r="B7" s="46">
        <f>'C.1 Federal Expenditures'!$K$20</f>
        <v>0</v>
      </c>
      <c r="C7" s="119"/>
      <c r="D7" s="46">
        <f>'B. Total Expenditures'!$K$20</f>
        <v>0</v>
      </c>
      <c r="E7" s="55">
        <f t="shared" si="0"/>
        <v>0</v>
      </c>
    </row>
    <row r="8" spans="1:5" x14ac:dyDescent="0.25">
      <c r="A8" s="106" t="s">
        <v>115</v>
      </c>
      <c r="B8" s="46">
        <f>'C.1 Federal Expenditures'!$L$20</f>
        <v>0</v>
      </c>
      <c r="C8" s="119"/>
      <c r="D8" s="46">
        <f>'B. Total Expenditures'!$L$20</f>
        <v>0</v>
      </c>
      <c r="E8" s="55">
        <f t="shared" si="0"/>
        <v>0</v>
      </c>
    </row>
    <row r="9" spans="1:5" ht="29.25" x14ac:dyDescent="0.25">
      <c r="A9" s="106" t="s">
        <v>116</v>
      </c>
      <c r="B9" s="46">
        <f>'C.1 Federal Expenditures'!$M$20</f>
        <v>0</v>
      </c>
      <c r="C9" s="119"/>
      <c r="D9" s="46">
        <f>'B. Total Expenditures'!$M$20</f>
        <v>0</v>
      </c>
      <c r="E9" s="55">
        <f t="shared" si="0"/>
        <v>0</v>
      </c>
    </row>
    <row r="10" spans="1:5" ht="30.75" x14ac:dyDescent="0.25">
      <c r="A10" s="105" t="s">
        <v>84</v>
      </c>
      <c r="B10" s="46">
        <f>'C.1 Federal Expenditures'!$N$20</f>
        <v>0</v>
      </c>
      <c r="C10" s="119"/>
      <c r="D10" s="46">
        <f>'B. Total Expenditures'!$N$20</f>
        <v>0</v>
      </c>
      <c r="E10" s="55">
        <f t="shared" si="0"/>
        <v>0</v>
      </c>
    </row>
    <row r="11" spans="1:5" x14ac:dyDescent="0.25">
      <c r="A11" s="106" t="s">
        <v>117</v>
      </c>
      <c r="B11" s="46">
        <f>'C.1 Federal Expenditures'!$O$20</f>
        <v>0</v>
      </c>
      <c r="C11" s="119"/>
      <c r="D11" s="46">
        <f>'B. Total Expenditures'!$O$20</f>
        <v>0</v>
      </c>
      <c r="E11" s="55">
        <f t="shared" si="0"/>
        <v>0</v>
      </c>
    </row>
    <row r="12" spans="1:5" x14ac:dyDescent="0.25">
      <c r="A12" s="106" t="s">
        <v>118</v>
      </c>
      <c r="B12" s="46">
        <f>'C.1 Federal Expenditures'!$P$20</f>
        <v>0</v>
      </c>
      <c r="C12" s="119"/>
      <c r="D12" s="46">
        <f>'B. Total Expenditures'!$P$20</f>
        <v>0</v>
      </c>
      <c r="E12" s="55">
        <f t="shared" si="0"/>
        <v>0</v>
      </c>
    </row>
    <row r="13" spans="1:5" ht="29.25" x14ac:dyDescent="0.25">
      <c r="A13" s="106" t="s">
        <v>119</v>
      </c>
      <c r="B13" s="46">
        <f>'C.1 Federal Expenditures'!$Q$20</f>
        <v>0</v>
      </c>
      <c r="C13" s="119"/>
      <c r="D13" s="46">
        <f>'B. Total Expenditures'!$Q$20</f>
        <v>0</v>
      </c>
      <c r="E13" s="55">
        <f t="shared" si="0"/>
        <v>0</v>
      </c>
    </row>
    <row r="14" spans="1:5" ht="15.75" customHeight="1" x14ac:dyDescent="0.25">
      <c r="A14" s="105" t="s">
        <v>120</v>
      </c>
      <c r="B14" s="46">
        <f>'C.1 Federal Expenditures'!$R$20</f>
        <v>5655337</v>
      </c>
      <c r="C14" s="46">
        <f>'C.2 State Expenditures'!$R$20</f>
        <v>6746316</v>
      </c>
      <c r="D14" s="46">
        <f>'B. Total Expenditures'!$R$20</f>
        <v>12401653</v>
      </c>
      <c r="E14" s="55">
        <f t="shared" si="0"/>
        <v>5.8093755001428118E-2</v>
      </c>
    </row>
    <row r="15" spans="1:5" x14ac:dyDescent="0.25">
      <c r="A15" s="106" t="s">
        <v>121</v>
      </c>
      <c r="B15" s="46">
        <f>'C.1 Federal Expenditures'!$S$20</f>
        <v>0</v>
      </c>
      <c r="C15" s="46">
        <f>'C.2 State Expenditures'!$S$20</f>
        <v>0</v>
      </c>
      <c r="D15" s="46">
        <f>'B. Total Expenditures'!$S$20</f>
        <v>0</v>
      </c>
      <c r="E15" s="55">
        <f t="shared" si="0"/>
        <v>0</v>
      </c>
    </row>
    <row r="16" spans="1:5" x14ac:dyDescent="0.25">
      <c r="A16" s="106" t="s">
        <v>122</v>
      </c>
      <c r="B16" s="46">
        <f>'C.1 Federal Expenditures'!$T$20</f>
        <v>0</v>
      </c>
      <c r="C16" s="46">
        <f>'C.2 State Expenditures'!$T$20</f>
        <v>1451</v>
      </c>
      <c r="D16" s="46">
        <f>'B. Total Expenditures'!$T$20</f>
        <v>1451</v>
      </c>
      <c r="E16" s="55">
        <f t="shared" si="0"/>
        <v>6.79700024723093E-6</v>
      </c>
    </row>
    <row r="17" spans="1:5" x14ac:dyDescent="0.25">
      <c r="A17" s="106" t="s">
        <v>123</v>
      </c>
      <c r="B17" s="46">
        <f>'C.1 Federal Expenditures'!$U$20</f>
        <v>5655337</v>
      </c>
      <c r="C17" s="46">
        <f>'C.2 State Expenditures'!$U$20</f>
        <v>6744865</v>
      </c>
      <c r="D17" s="46">
        <f>'B. Total Expenditures'!$U$20</f>
        <v>12400202</v>
      </c>
      <c r="E17" s="55">
        <f t="shared" si="0"/>
        <v>5.808695800118089E-2</v>
      </c>
    </row>
    <row r="18" spans="1:5" ht="15.75" x14ac:dyDescent="0.25">
      <c r="A18" s="105" t="s">
        <v>124</v>
      </c>
      <c r="B18" s="46">
        <f>'C.1 Federal Expenditures'!$V$20</f>
        <v>402698</v>
      </c>
      <c r="C18" s="46">
        <f>'C.2 State Expenditures'!$V$20</f>
        <v>1494101</v>
      </c>
      <c r="D18" s="46">
        <f>'B. Total Expenditures'!$V$20</f>
        <v>1896799</v>
      </c>
      <c r="E18" s="55">
        <f t="shared" si="0"/>
        <v>8.8852813728100485E-3</v>
      </c>
    </row>
    <row r="19" spans="1:5" ht="15.75" x14ac:dyDescent="0.25">
      <c r="A19" s="105" t="s">
        <v>89</v>
      </c>
      <c r="B19" s="46">
        <f>'C.1 Federal Expenditures'!$W$20</f>
        <v>13524318</v>
      </c>
      <c r="C19" s="46">
        <f>'C.2 State Expenditures'!$W$20</f>
        <v>8921568</v>
      </c>
      <c r="D19" s="46">
        <f>'B. Total Expenditures'!$W$20</f>
        <v>22445886</v>
      </c>
      <c r="E19" s="55">
        <f t="shared" si="0"/>
        <v>0.10514451598298916</v>
      </c>
    </row>
    <row r="20" spans="1:5" ht="29.25" x14ac:dyDescent="0.25">
      <c r="A20" s="106" t="s">
        <v>126</v>
      </c>
      <c r="B20" s="46">
        <f>'C.1 Federal Expenditures'!$X$20</f>
        <v>13524318</v>
      </c>
      <c r="C20" s="46">
        <f>'C.2 State Expenditures'!$X$20</f>
        <v>8921568</v>
      </c>
      <c r="D20" s="46">
        <f>'B. Total Expenditures'!$X$20</f>
        <v>22445886</v>
      </c>
      <c r="E20" s="55">
        <f t="shared" si="0"/>
        <v>0.10514451598298916</v>
      </c>
    </row>
    <row r="21" spans="1:5" x14ac:dyDescent="0.25">
      <c r="A21" s="106" t="s">
        <v>125</v>
      </c>
      <c r="B21" s="46">
        <f>'C.1 Federal Expenditures'!$Y$20</f>
        <v>0</v>
      </c>
      <c r="C21" s="46">
        <f>'C.2 State Expenditures'!$Y$20</f>
        <v>0</v>
      </c>
      <c r="D21" s="46">
        <f>'B. Total Expenditures'!$Y$20</f>
        <v>0</v>
      </c>
      <c r="E21" s="55">
        <f t="shared" si="0"/>
        <v>0</v>
      </c>
    </row>
    <row r="22" spans="1:5" ht="30.75" x14ac:dyDescent="0.25">
      <c r="A22" s="105" t="s">
        <v>90</v>
      </c>
      <c r="B22" s="46">
        <f>'C.1 Federal Expenditures'!$Z$20</f>
        <v>0</v>
      </c>
      <c r="C22" s="46">
        <f>'C.2 State Expenditures'!$Z$20</f>
        <v>0</v>
      </c>
      <c r="D22" s="46">
        <f>'B. Total Expenditures'!$Z$20</f>
        <v>0</v>
      </c>
      <c r="E22" s="55">
        <f t="shared" si="0"/>
        <v>0</v>
      </c>
    </row>
    <row r="23" spans="1:5" ht="15.75" customHeight="1" x14ac:dyDescent="0.25">
      <c r="A23" s="105" t="s">
        <v>86</v>
      </c>
      <c r="B23" s="46">
        <f>'C.1 Federal Expenditures'!$AA$20</f>
        <v>0</v>
      </c>
      <c r="C23" s="46">
        <f>'C.2 State Expenditures'!$AA$20</f>
        <v>26754944</v>
      </c>
      <c r="D23" s="46">
        <f>'B. Total Expenditures'!$AA$20</f>
        <v>26754944</v>
      </c>
      <c r="E23" s="55">
        <f t="shared" si="0"/>
        <v>0.1253296767626807</v>
      </c>
    </row>
    <row r="24" spans="1:5" ht="15.75" customHeight="1" x14ac:dyDescent="0.25">
      <c r="A24" s="105" t="s">
        <v>91</v>
      </c>
      <c r="B24" s="46">
        <f>'C.1 Federal Expenditures'!$AB$20</f>
        <v>0</v>
      </c>
      <c r="C24" s="46">
        <f>'C.2 State Expenditures'!$AB$20</f>
        <v>0</v>
      </c>
      <c r="D24" s="46">
        <f>'B. Total Expenditures'!$AB$20</f>
        <v>0</v>
      </c>
      <c r="E24" s="55">
        <f t="shared" si="0"/>
        <v>0</v>
      </c>
    </row>
    <row r="25" spans="1:5" ht="15.75" x14ac:dyDescent="0.25">
      <c r="A25" s="105" t="s">
        <v>62</v>
      </c>
      <c r="B25" s="46">
        <f>'C.1 Federal Expenditures'!$AC$20</f>
        <v>250677</v>
      </c>
      <c r="C25" s="46">
        <f>'C.2 State Expenditures'!$AC$20</f>
        <v>0</v>
      </c>
      <c r="D25" s="46">
        <f>'B. Total Expenditures'!$AC$20</f>
        <v>250677</v>
      </c>
      <c r="E25" s="55">
        <f t="shared" si="0"/>
        <v>1.1742602556685789E-3</v>
      </c>
    </row>
    <row r="26" spans="1:5" ht="15.75" x14ac:dyDescent="0.25">
      <c r="A26" s="105" t="s">
        <v>127</v>
      </c>
      <c r="B26" s="46">
        <f>'C.1 Federal Expenditures'!$AD$20</f>
        <v>0</v>
      </c>
      <c r="C26" s="46">
        <f>'C.2 State Expenditures'!$AD$20</f>
        <v>0</v>
      </c>
      <c r="D26" s="46">
        <f>'B. Total Expenditures'!$AD$20</f>
        <v>0</v>
      </c>
      <c r="E26" s="55">
        <f t="shared" si="0"/>
        <v>0</v>
      </c>
    </row>
    <row r="27" spans="1:5" s="11" customFormat="1" ht="15.75" x14ac:dyDescent="0.25">
      <c r="A27" s="105" t="s">
        <v>128</v>
      </c>
      <c r="B27" s="46">
        <f>'C.1 Federal Expenditures'!$AE$20</f>
        <v>4921116</v>
      </c>
      <c r="C27" s="46">
        <f>'C.2 State Expenditures'!$AE$20</f>
        <v>0</v>
      </c>
      <c r="D27" s="46">
        <f>'B. Total Expenditures'!$AE$20</f>
        <v>4921116</v>
      </c>
      <c r="E27" s="55">
        <f t="shared" si="0"/>
        <v>2.3052258214095164E-2</v>
      </c>
    </row>
    <row r="28" spans="1:5" ht="30.75" x14ac:dyDescent="0.25">
      <c r="A28" s="105" t="s">
        <v>129</v>
      </c>
      <c r="B28" s="46">
        <f>'C.1 Federal Expenditures'!$AF$20</f>
        <v>1535574</v>
      </c>
      <c r="C28" s="46">
        <f>'C.2 State Expenditures'!$AF$20</f>
        <v>0</v>
      </c>
      <c r="D28" s="46">
        <f>'B. Total Expenditures'!$AF$20</f>
        <v>1535574</v>
      </c>
      <c r="E28" s="55">
        <f t="shared" si="0"/>
        <v>7.1931749535778002E-3</v>
      </c>
    </row>
    <row r="29" spans="1:5" ht="30.75" x14ac:dyDescent="0.25">
      <c r="A29" s="105" t="s">
        <v>92</v>
      </c>
      <c r="B29" s="46">
        <f>'C.1 Federal Expenditures'!$AG$20</f>
        <v>12154</v>
      </c>
      <c r="C29" s="46">
        <f>'C.2 State Expenditures'!$AG$20</f>
        <v>0</v>
      </c>
      <c r="D29" s="46">
        <f>'B. Total Expenditures'!$AG$20</f>
        <v>12154</v>
      </c>
      <c r="E29" s="55">
        <f t="shared" si="0"/>
        <v>5.6933660237660041E-5</v>
      </c>
    </row>
    <row r="30" spans="1:5" ht="15.75" x14ac:dyDescent="0.25">
      <c r="A30" s="105" t="s">
        <v>130</v>
      </c>
      <c r="B30" s="46">
        <f>'C.1 Federal Expenditures'!$AH$20</f>
        <v>50229077</v>
      </c>
      <c r="C30" s="46">
        <f>'C.2 State Expenditures'!$AH$20</f>
        <v>0</v>
      </c>
      <c r="D30" s="46">
        <f>'B. Total Expenditures'!$AH$20</f>
        <v>50229077</v>
      </c>
      <c r="E30" s="55">
        <f t="shared" si="0"/>
        <v>0.23529086753079353</v>
      </c>
    </row>
    <row r="31" spans="1:5" ht="29.25" x14ac:dyDescent="0.25">
      <c r="A31" s="106" t="s">
        <v>373</v>
      </c>
      <c r="B31" s="46">
        <f>'C.1 Federal Expenditures'!$AI$20</f>
        <v>48054520</v>
      </c>
      <c r="C31" s="46">
        <f>'C.2 State Expenditures'!$AI$20</f>
        <v>0</v>
      </c>
      <c r="D31" s="46">
        <f>'B. Total Expenditures'!$AI$20</f>
        <v>48054520</v>
      </c>
      <c r="E31" s="55">
        <f t="shared" si="0"/>
        <v>0.22510446886324167</v>
      </c>
    </row>
    <row r="32" spans="1:5" x14ac:dyDescent="0.25">
      <c r="A32" s="106" t="s">
        <v>131</v>
      </c>
      <c r="B32" s="46">
        <f>'C.1 Federal Expenditures'!$AJ$20</f>
        <v>0</v>
      </c>
      <c r="C32" s="46">
        <f>'C.2 State Expenditures'!$AJ$20</f>
        <v>0</v>
      </c>
      <c r="D32" s="46">
        <f>'B. Total Expenditures'!$AJ$20</f>
        <v>0</v>
      </c>
      <c r="E32" s="55">
        <f t="shared" si="0"/>
        <v>0</v>
      </c>
    </row>
    <row r="33" spans="1:5" x14ac:dyDescent="0.25">
      <c r="A33" s="106" t="s">
        <v>132</v>
      </c>
      <c r="B33" s="46">
        <f>'C.1 Federal Expenditures'!$AK$20</f>
        <v>2174557</v>
      </c>
      <c r="C33" s="46">
        <f>'C.2 State Expenditures'!$AK$20</f>
        <v>0</v>
      </c>
      <c r="D33" s="46">
        <f>'B. Total Expenditures'!$AK$20</f>
        <v>2174557</v>
      </c>
      <c r="E33" s="55">
        <f t="shared" si="0"/>
        <v>1.018639866755186E-2</v>
      </c>
    </row>
    <row r="34" spans="1:5" ht="15.75" x14ac:dyDescent="0.25">
      <c r="A34" s="105" t="s">
        <v>133</v>
      </c>
      <c r="B34" s="46">
        <f>'C.1 Federal Expenditures'!$AL$20</f>
        <v>0</v>
      </c>
      <c r="C34" s="46">
        <f>'C.2 State Expenditures'!$AL$20</f>
        <v>0</v>
      </c>
      <c r="D34" s="46">
        <f>'B. Total Expenditures'!$AL$20</f>
        <v>0</v>
      </c>
      <c r="E34" s="55">
        <f t="shared" si="0"/>
        <v>0</v>
      </c>
    </row>
    <row r="35" spans="1:5" ht="15.75" x14ac:dyDescent="0.25">
      <c r="A35" s="105" t="s">
        <v>93</v>
      </c>
      <c r="B35" s="46">
        <f>'C.1 Federal Expenditures'!$AM$20</f>
        <v>8489311</v>
      </c>
      <c r="C35" s="46">
        <f>'C.2 State Expenditures'!$AM$20</f>
        <v>4895936</v>
      </c>
      <c r="D35" s="46">
        <f>'B. Total Expenditures'!$AM$20</f>
        <v>13385247</v>
      </c>
      <c r="E35" s="55">
        <f t="shared" si="0"/>
        <v>6.270125924758585E-2</v>
      </c>
    </row>
    <row r="36" spans="1:5" x14ac:dyDescent="0.25">
      <c r="A36" s="106" t="s">
        <v>134</v>
      </c>
      <c r="B36" s="46">
        <f>'C.1 Federal Expenditures'!$AN$20</f>
        <v>5348786</v>
      </c>
      <c r="C36" s="46">
        <f>'C.2 State Expenditures'!$AN$20</f>
        <v>1451671</v>
      </c>
      <c r="D36" s="46">
        <f>'B. Total Expenditures'!$AN$20</f>
        <v>6800457</v>
      </c>
      <c r="E36" s="55">
        <f t="shared" si="0"/>
        <v>3.1855760103572231E-2</v>
      </c>
    </row>
    <row r="37" spans="1:5" x14ac:dyDescent="0.25">
      <c r="A37" s="106" t="s">
        <v>135</v>
      </c>
      <c r="B37" s="46">
        <f>'C.1 Federal Expenditures'!$AO$20</f>
        <v>2609355</v>
      </c>
      <c r="C37" s="46">
        <f>'C.2 State Expenditures'!$AO$20</f>
        <v>3004596</v>
      </c>
      <c r="D37" s="46">
        <f>'B. Total Expenditures'!$AO$20</f>
        <v>5613951</v>
      </c>
      <c r="E37" s="55">
        <f t="shared" si="0"/>
        <v>2.6297743855921658E-2</v>
      </c>
    </row>
    <row r="38" spans="1:5" x14ac:dyDescent="0.25">
      <c r="A38" s="106" t="s">
        <v>136</v>
      </c>
      <c r="B38" s="46">
        <f>'C.1 Federal Expenditures'!$AP$20</f>
        <v>531170</v>
      </c>
      <c r="C38" s="46">
        <f>'C.2 State Expenditures'!$AP$20</f>
        <v>439669</v>
      </c>
      <c r="D38" s="46">
        <f>'B. Total Expenditures'!$AP$20</f>
        <v>970839</v>
      </c>
      <c r="E38" s="55">
        <f t="shared" si="0"/>
        <v>4.5477552880919562E-3</v>
      </c>
    </row>
    <row r="39" spans="1:5" ht="15.75" x14ac:dyDescent="0.25">
      <c r="A39" s="105" t="s">
        <v>87</v>
      </c>
      <c r="B39" s="46">
        <f>'C.1 Federal Expenditures'!$AQ$20</f>
        <v>0</v>
      </c>
      <c r="C39" s="46">
        <f>'C.2 State Expenditures'!$AQ$20</f>
        <v>0</v>
      </c>
      <c r="D39" s="46">
        <f>'B. Total Expenditures'!$AQ$20</f>
        <v>0</v>
      </c>
      <c r="E39" s="55">
        <f t="shared" si="0"/>
        <v>0</v>
      </c>
    </row>
    <row r="40" spans="1:5" ht="15.75" x14ac:dyDescent="0.25">
      <c r="A40" s="93" t="s">
        <v>139</v>
      </c>
      <c r="B40" s="120">
        <f>'C.1 Federal Expenditures'!$AR$20</f>
        <v>89902421</v>
      </c>
      <c r="C40" s="120">
        <f>'C.2 State Expenditures'!$AR$20</f>
        <v>84284000</v>
      </c>
      <c r="D40" s="120">
        <f>'B. Total Expenditures'!$AR$20</f>
        <v>174186421</v>
      </c>
      <c r="E40" s="95">
        <f t="shared" si="0"/>
        <v>0.81595116926345335</v>
      </c>
    </row>
    <row r="41" spans="1:5" ht="15.75" x14ac:dyDescent="0.25">
      <c r="A41" s="105" t="s">
        <v>88</v>
      </c>
      <c r="B41" s="46">
        <f>'C.1 Federal Expenditures'!$C$20</f>
        <v>26328097</v>
      </c>
      <c r="C41" s="119"/>
      <c r="D41" s="46">
        <f>'B. Total Expenditures'!$C$20</f>
        <v>26328097</v>
      </c>
      <c r="E41" s="55">
        <f t="shared" si="0"/>
        <v>0.12333017354798063</v>
      </c>
    </row>
    <row r="42" spans="1:5" ht="15.75" x14ac:dyDescent="0.25">
      <c r="A42" s="105" t="s">
        <v>247</v>
      </c>
      <c r="B42" s="46">
        <f>'C.1 Federal Expenditures'!$D$20</f>
        <v>12962008</v>
      </c>
      <c r="C42" s="119"/>
      <c r="D42" s="46">
        <f>'B. Total Expenditures'!$D$20</f>
        <v>12962008</v>
      </c>
      <c r="E42" s="55">
        <f t="shared" si="0"/>
        <v>6.0718657188566019E-2</v>
      </c>
    </row>
    <row r="43" spans="1:5" ht="15.75" x14ac:dyDescent="0.25">
      <c r="A43" s="107" t="s">
        <v>111</v>
      </c>
      <c r="B43" s="120">
        <f>B41+B42</f>
        <v>39290105</v>
      </c>
      <c r="C43" s="123"/>
      <c r="D43" s="120">
        <f>D41+D42</f>
        <v>39290105</v>
      </c>
      <c r="E43" s="95">
        <f t="shared" si="0"/>
        <v>0.18404883073654665</v>
      </c>
    </row>
    <row r="44" spans="1:5" ht="15.75" x14ac:dyDescent="0.25">
      <c r="A44" s="93" t="s">
        <v>60</v>
      </c>
      <c r="B44" s="94">
        <f>SUM(B41,B42, B3,B6,B10,B14,B18,B19,B22,B23,B24,B25,B26,B27,B28,B29,B30,B34,B35, B39)</f>
        <v>129192526</v>
      </c>
      <c r="C44" s="94">
        <f>SUM(C41,C42,C3,C6,C10,C14,C18,C19,C22,C23,C24,C25,C26,C27,C28,C29,C30,C34,C35, C39)</f>
        <v>84284000</v>
      </c>
      <c r="D44" s="94">
        <f>B44+C44</f>
        <v>213476526</v>
      </c>
      <c r="E44" s="95">
        <f t="shared" si="0"/>
        <v>1</v>
      </c>
    </row>
    <row r="45" spans="1:5" ht="15.75" x14ac:dyDescent="0.25">
      <c r="A45" s="105" t="s">
        <v>137</v>
      </c>
      <c r="B45" s="46">
        <f>'C.1 Federal Expenditures'!$AS$20</f>
        <v>17146215</v>
      </c>
      <c r="C45" s="119"/>
      <c r="D45" s="46">
        <f>'B. Total Expenditures'!$AS$20</f>
        <v>17146215</v>
      </c>
      <c r="E45" s="122"/>
    </row>
    <row r="46" spans="1:5" ht="15.75" x14ac:dyDescent="0.25">
      <c r="A46" s="105" t="s">
        <v>138</v>
      </c>
      <c r="B46" s="46">
        <f>'C.1 Federal Expenditures'!$AT$20</f>
        <v>6834249</v>
      </c>
      <c r="C46" s="119"/>
      <c r="D46" s="46">
        <f>'B. Total Expenditures'!$AT$20</f>
        <v>6834249</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G52"/>
  <sheetViews>
    <sheetView zoomScaleNormal="100" workbookViewId="0">
      <pane ySplit="2" topLeftCell="A30" activePane="bottomLeft" state="frozenSplit"/>
      <selection activeCell="A4" sqref="A4"/>
      <selection pane="bottomLeft" activeCell="B33" sqref="B33:B35"/>
    </sheetView>
  </sheetViews>
  <sheetFormatPr defaultColWidth="9.140625" defaultRowHeight="15" x14ac:dyDescent="0.25"/>
  <cols>
    <col min="1" max="1" width="45.7109375" style="56" customWidth="1"/>
    <col min="2" max="5" width="20.7109375" style="11" customWidth="1"/>
    <col min="6" max="16384" width="9.140625" style="11"/>
  </cols>
  <sheetData>
    <row r="1" spans="1:7" ht="19.5" customHeight="1" x14ac:dyDescent="0.3">
      <c r="A1" s="141" t="s">
        <v>285</v>
      </c>
      <c r="B1" s="99"/>
      <c r="C1" s="99"/>
      <c r="D1" s="98"/>
      <c r="E1" s="98"/>
    </row>
    <row r="2" spans="1:7" ht="45.75" customHeight="1" x14ac:dyDescent="0.25">
      <c r="A2" s="96" t="s">
        <v>58</v>
      </c>
      <c r="B2" s="97" t="s">
        <v>73</v>
      </c>
      <c r="C2" s="92" t="s">
        <v>59</v>
      </c>
      <c r="D2" s="97" t="s">
        <v>71</v>
      </c>
      <c r="E2" s="92" t="s">
        <v>70</v>
      </c>
    </row>
    <row r="3" spans="1:7" ht="15.75" x14ac:dyDescent="0.25">
      <c r="A3" s="105" t="s">
        <v>61</v>
      </c>
      <c r="B3" s="46">
        <f>'C.1 Federal Expenditures'!$G$4</f>
        <v>3698513083</v>
      </c>
      <c r="C3" s="46">
        <f>'C.2 State Expenditures'!$G$4</f>
        <v>3684037784</v>
      </c>
      <c r="D3" s="46">
        <f>'B. Total Expenditures'!$G$4</f>
        <v>7382550867</v>
      </c>
      <c r="E3" s="55">
        <f t="shared" ref="E3:E44" si="0">D3/($D$44)</f>
        <v>0.23916756655792976</v>
      </c>
    </row>
    <row r="4" spans="1:7" ht="43.5" x14ac:dyDescent="0.25">
      <c r="A4" s="106" t="s">
        <v>113</v>
      </c>
      <c r="B4" s="46">
        <f>'C.1 Federal Expenditures'!$H$4</f>
        <v>3518128796</v>
      </c>
      <c r="C4" s="46">
        <f>'C.2 State Expenditures'!$H$4</f>
        <v>3554911271</v>
      </c>
      <c r="D4" s="46">
        <f>'B. Total Expenditures'!$H$4</f>
        <v>7073040067</v>
      </c>
      <c r="E4" s="55">
        <f t="shared" si="0"/>
        <v>0.22914055202149228</v>
      </c>
    </row>
    <row r="5" spans="1:7" ht="29.25" x14ac:dyDescent="0.25">
      <c r="A5" s="106" t="s">
        <v>112</v>
      </c>
      <c r="B5" s="46">
        <f>'C.1 Federal Expenditures'!$I$4</f>
        <v>180384287</v>
      </c>
      <c r="C5" s="46">
        <f>'C.2 State Expenditures'!$I$4</f>
        <v>129126513</v>
      </c>
      <c r="D5" s="46">
        <f>'B. Total Expenditures'!$I$4</f>
        <v>309510800</v>
      </c>
      <c r="E5" s="55">
        <f t="shared" si="0"/>
        <v>1.0027014536437475E-2</v>
      </c>
    </row>
    <row r="6" spans="1:7" ht="30.75" x14ac:dyDescent="0.25">
      <c r="A6" s="105" t="s">
        <v>85</v>
      </c>
      <c r="B6" s="46">
        <f>'C.1 Federal Expenditures'!$J$4</f>
        <v>580178320</v>
      </c>
      <c r="C6" s="119"/>
      <c r="D6" s="46">
        <f>'B. Total Expenditures'!$J$4</f>
        <v>580178320</v>
      </c>
      <c r="E6" s="55">
        <f t="shared" si="0"/>
        <v>1.8795649290318378E-2</v>
      </c>
      <c r="G6" s="104"/>
    </row>
    <row r="7" spans="1:7" x14ac:dyDescent="0.25">
      <c r="A7" s="106" t="s">
        <v>114</v>
      </c>
      <c r="B7" s="46">
        <f>'C.1 Federal Expenditures'!$K$4</f>
        <v>294238627</v>
      </c>
      <c r="C7" s="119"/>
      <c r="D7" s="46">
        <f>'B. Total Expenditures'!$K$4</f>
        <v>294238627</v>
      </c>
      <c r="E7" s="55">
        <f t="shared" si="0"/>
        <v>9.5322521544010871E-3</v>
      </c>
    </row>
    <row r="8" spans="1:7" x14ac:dyDescent="0.25">
      <c r="A8" s="106" t="s">
        <v>115</v>
      </c>
      <c r="B8" s="46">
        <f>'C.1 Federal Expenditures'!$L$4</f>
        <v>21992983</v>
      </c>
      <c r="C8" s="119"/>
      <c r="D8" s="46">
        <f>'B. Total Expenditures'!$L$4</f>
        <v>21992983</v>
      </c>
      <c r="E8" s="55">
        <f t="shared" si="0"/>
        <v>7.1249197197843263E-4</v>
      </c>
    </row>
    <row r="9" spans="1:7" ht="29.25" x14ac:dyDescent="0.25">
      <c r="A9" s="106" t="s">
        <v>116</v>
      </c>
      <c r="B9" s="46">
        <f>'C.1 Federal Expenditures'!$M$4</f>
        <v>263946710</v>
      </c>
      <c r="C9" s="119"/>
      <c r="D9" s="46">
        <f>'B. Total Expenditures'!$M$4</f>
        <v>263946710</v>
      </c>
      <c r="E9" s="55">
        <f t="shared" si="0"/>
        <v>8.5509051639388566E-3</v>
      </c>
    </row>
    <row r="10" spans="1:7" ht="30.75" x14ac:dyDescent="0.25">
      <c r="A10" s="105" t="s">
        <v>84</v>
      </c>
      <c r="B10" s="46">
        <f>'C.1 Federal Expenditures'!$N$4</f>
        <v>550619954</v>
      </c>
      <c r="C10" s="119"/>
      <c r="D10" s="46">
        <f>'B. Total Expenditures'!$N$4</f>
        <v>550619954</v>
      </c>
      <c r="E10" s="55">
        <f t="shared" si="0"/>
        <v>1.7838066661358939E-2</v>
      </c>
      <c r="G10" s="104"/>
    </row>
    <row r="11" spans="1:7" x14ac:dyDescent="0.25">
      <c r="A11" s="106" t="s">
        <v>117</v>
      </c>
      <c r="B11" s="46">
        <f>'C.1 Federal Expenditures'!$O$4</f>
        <v>398102138</v>
      </c>
      <c r="C11" s="119"/>
      <c r="D11" s="46">
        <f>'B. Total Expenditures'!$O$4</f>
        <v>398102138</v>
      </c>
      <c r="E11" s="55">
        <f t="shared" si="0"/>
        <v>1.289704890657398E-2</v>
      </c>
    </row>
    <row r="12" spans="1:7" x14ac:dyDescent="0.25">
      <c r="A12" s="106" t="s">
        <v>118</v>
      </c>
      <c r="B12" s="46">
        <f>'C.1 Federal Expenditures'!$P$4</f>
        <v>54300741</v>
      </c>
      <c r="C12" s="119"/>
      <c r="D12" s="46">
        <f>'B. Total Expenditures'!$P$4</f>
        <v>54300741</v>
      </c>
      <c r="E12" s="55">
        <f t="shared" si="0"/>
        <v>1.7591448160979403E-3</v>
      </c>
    </row>
    <row r="13" spans="1:7" ht="29.25" x14ac:dyDescent="0.25">
      <c r="A13" s="106" t="s">
        <v>119</v>
      </c>
      <c r="B13" s="46">
        <f>'C.1 Federal Expenditures'!$Q$4</f>
        <v>98217075</v>
      </c>
      <c r="C13" s="119"/>
      <c r="D13" s="46">
        <f>'B. Total Expenditures'!$Q$4</f>
        <v>98217075</v>
      </c>
      <c r="E13" s="55">
        <f t="shared" si="0"/>
        <v>3.1818729386870175E-3</v>
      </c>
    </row>
    <row r="14" spans="1:7" ht="15.75" x14ac:dyDescent="0.25">
      <c r="A14" s="105" t="s">
        <v>120</v>
      </c>
      <c r="B14" s="46">
        <f>'C.1 Federal Expenditures'!$R$4</f>
        <v>2319776984</v>
      </c>
      <c r="C14" s="46">
        <f>'C.2 State Expenditures'!$R$4</f>
        <v>515626868</v>
      </c>
      <c r="D14" s="46">
        <f>'B. Total Expenditures'!$R$4</f>
        <v>2835403852</v>
      </c>
      <c r="E14" s="55">
        <f t="shared" si="0"/>
        <v>9.1856683646175871E-2</v>
      </c>
      <c r="G14" s="104"/>
    </row>
    <row r="15" spans="1:7" x14ac:dyDescent="0.25">
      <c r="A15" s="106" t="s">
        <v>121</v>
      </c>
      <c r="B15" s="46">
        <f>'C.1 Federal Expenditures'!$S$4</f>
        <v>133148338</v>
      </c>
      <c r="C15" s="46">
        <f>'C.2 State Expenditures'!$S$4</f>
        <v>25110177</v>
      </c>
      <c r="D15" s="46">
        <f>'B. Total Expenditures'!$S$4</f>
        <v>158258515</v>
      </c>
      <c r="E15" s="55">
        <f t="shared" si="0"/>
        <v>5.1269953436843185E-3</v>
      </c>
    </row>
    <row r="16" spans="1:7" x14ac:dyDescent="0.25">
      <c r="A16" s="106" t="s">
        <v>122</v>
      </c>
      <c r="B16" s="46">
        <f>'C.1 Federal Expenditures'!$T$4</f>
        <v>927045649</v>
      </c>
      <c r="C16" s="46">
        <f>'C.2 State Expenditures'!$T$4</f>
        <v>229543232</v>
      </c>
      <c r="D16" s="46">
        <f>'B. Total Expenditures'!$T$4</f>
        <v>1156588881</v>
      </c>
      <c r="E16" s="55">
        <f t="shared" si="0"/>
        <v>3.7469237010369118E-2</v>
      </c>
    </row>
    <row r="17" spans="1:7" x14ac:dyDescent="0.25">
      <c r="A17" s="106" t="s">
        <v>123</v>
      </c>
      <c r="B17" s="46">
        <f>'C.1 Federal Expenditures'!$U$4</f>
        <v>1259582997</v>
      </c>
      <c r="C17" s="46">
        <f>'C.2 State Expenditures'!$U$4</f>
        <v>260973459</v>
      </c>
      <c r="D17" s="46">
        <f>'B. Total Expenditures'!$U$4</f>
        <v>1520556456</v>
      </c>
      <c r="E17" s="55">
        <f t="shared" si="0"/>
        <v>4.9260451292122441E-2</v>
      </c>
    </row>
    <row r="18" spans="1:7" ht="15.75" x14ac:dyDescent="0.25">
      <c r="A18" s="105" t="s">
        <v>124</v>
      </c>
      <c r="B18" s="46">
        <f>'C.1 Federal Expenditures'!$V$4</f>
        <v>422041379</v>
      </c>
      <c r="C18" s="46">
        <f>'C.2 State Expenditures'!$V$4</f>
        <v>50646377</v>
      </c>
      <c r="D18" s="46">
        <f>'B. Total Expenditures'!$V$4</f>
        <v>472687756</v>
      </c>
      <c r="E18" s="55">
        <f t="shared" si="0"/>
        <v>1.531334932612371E-2</v>
      </c>
      <c r="G18" s="104"/>
    </row>
    <row r="19" spans="1:7" ht="15.75" x14ac:dyDescent="0.25">
      <c r="A19" s="105" t="s">
        <v>89</v>
      </c>
      <c r="B19" s="46">
        <f>'C.1 Federal Expenditures'!$W$4</f>
        <v>1388906288</v>
      </c>
      <c r="C19" s="46">
        <f>'C.2 State Expenditures'!$W$4</f>
        <v>4644720563</v>
      </c>
      <c r="D19" s="46">
        <f>'B. Total Expenditures'!$W$4</f>
        <v>6033626851</v>
      </c>
      <c r="E19" s="55">
        <f t="shared" si="0"/>
        <v>0.19546737671970241</v>
      </c>
      <c r="G19" s="104"/>
    </row>
    <row r="20" spans="1:7" x14ac:dyDescent="0.25">
      <c r="A20" s="106" t="s">
        <v>126</v>
      </c>
      <c r="B20" s="46">
        <f>'C.1 Federal Expenditures'!$X$4</f>
        <v>1295892101</v>
      </c>
      <c r="C20" s="46">
        <f>'C.2 State Expenditures'!$X$4</f>
        <v>2437489856</v>
      </c>
      <c r="D20" s="46">
        <f>'B. Total Expenditures'!$X$4</f>
        <v>3733381957</v>
      </c>
      <c r="E20" s="55">
        <f>D20/($D$44)</f>
        <v>0.12094788018031161</v>
      </c>
    </row>
    <row r="21" spans="1:7" x14ac:dyDescent="0.25">
      <c r="A21" s="106" t="s">
        <v>125</v>
      </c>
      <c r="B21" s="46">
        <f>'C.1 Federal Expenditures'!$Y$4</f>
        <v>93014187</v>
      </c>
      <c r="C21" s="46">
        <f>'C.2 State Expenditures'!$Y$4</f>
        <v>2207230707</v>
      </c>
      <c r="D21" s="46">
        <f>'B. Total Expenditures'!$Y$4</f>
        <v>2300244894</v>
      </c>
      <c r="E21" s="55">
        <f t="shared" si="0"/>
        <v>7.45194965393908E-2</v>
      </c>
    </row>
    <row r="22" spans="1:7" ht="15.75" customHeight="1" x14ac:dyDescent="0.25">
      <c r="A22" s="105" t="s">
        <v>90</v>
      </c>
      <c r="B22" s="46">
        <f>'C.1 Federal Expenditures'!$Z$4</f>
        <v>1731527</v>
      </c>
      <c r="C22" s="46">
        <f>'C.2 State Expenditures'!$Z$4</f>
        <v>152186</v>
      </c>
      <c r="D22" s="46">
        <f>'B. Total Expenditures'!$Z$4</f>
        <v>1883713</v>
      </c>
      <c r="E22" s="55">
        <f t="shared" si="0"/>
        <v>6.1025391144594137E-5</v>
      </c>
      <c r="G22" s="104"/>
    </row>
    <row r="23" spans="1:7" ht="15.75" x14ac:dyDescent="0.25">
      <c r="A23" s="105" t="s">
        <v>86</v>
      </c>
      <c r="B23" s="46">
        <f>'C.1 Federal Expenditures'!$AA$4</f>
        <v>191224218</v>
      </c>
      <c r="C23" s="46">
        <f>'C.2 State Expenditures'!$AA$4</f>
        <v>2005634372</v>
      </c>
      <c r="D23" s="46">
        <f>'B. Total Expenditures'!$AA$4</f>
        <v>2196858590</v>
      </c>
      <c r="E23" s="55">
        <f t="shared" si="0"/>
        <v>7.1170159543471626E-2</v>
      </c>
      <c r="G23" s="104"/>
    </row>
    <row r="24" spans="1:7" ht="15.75" x14ac:dyDescent="0.25">
      <c r="A24" s="105" t="s">
        <v>91</v>
      </c>
      <c r="B24" s="46">
        <f>'C.1 Federal Expenditures'!$AB$4</f>
        <v>0</v>
      </c>
      <c r="C24" s="46">
        <f>'C.2 State Expenditures'!$AB$4</f>
        <v>588880275</v>
      </c>
      <c r="D24" s="46">
        <f>'B. Total Expenditures'!$AB$4</f>
        <v>588880275</v>
      </c>
      <c r="E24" s="55">
        <f t="shared" si="0"/>
        <v>1.9077560710793608E-2</v>
      </c>
      <c r="G24" s="104"/>
    </row>
    <row r="25" spans="1:7" ht="15.75" x14ac:dyDescent="0.25">
      <c r="A25" s="105" t="s">
        <v>62</v>
      </c>
      <c r="B25" s="46">
        <f>'C.1 Federal Expenditures'!$AC$4</f>
        <v>306776089</v>
      </c>
      <c r="C25" s="46">
        <f>'C.2 State Expenditures'!$AC$4</f>
        <v>616602382</v>
      </c>
      <c r="D25" s="46">
        <f>'B. Total Expenditures'!$AC$4</f>
        <v>923378471</v>
      </c>
      <c r="E25" s="55">
        <f t="shared" si="0"/>
        <v>2.9914075215955016E-2</v>
      </c>
      <c r="G25" s="104"/>
    </row>
    <row r="26" spans="1:7" ht="15.75" x14ac:dyDescent="0.25">
      <c r="A26" s="105" t="s">
        <v>127</v>
      </c>
      <c r="B26" s="46">
        <f>'C.1 Federal Expenditures'!$AD$4</f>
        <v>227647931</v>
      </c>
      <c r="C26" s="46">
        <f>'C.2 State Expenditures'!$AD$4</f>
        <v>186111845</v>
      </c>
      <c r="D26" s="46">
        <f>'B. Total Expenditures'!$AD$4</f>
        <v>413759776</v>
      </c>
      <c r="E26" s="55">
        <f t="shared" si="0"/>
        <v>1.3404298940602763E-2</v>
      </c>
      <c r="G26" s="104"/>
    </row>
    <row r="27" spans="1:7" ht="15.75" x14ac:dyDescent="0.25">
      <c r="A27" s="105" t="s">
        <v>128</v>
      </c>
      <c r="B27" s="46">
        <f>'C.1 Federal Expenditures'!$AE$4</f>
        <v>216819388</v>
      </c>
      <c r="C27" s="46">
        <f>'C.2 State Expenditures'!$AE$4</f>
        <v>364770459</v>
      </c>
      <c r="D27" s="46">
        <f>'B. Total Expenditures'!$AE$4</f>
        <v>581589847</v>
      </c>
      <c r="E27" s="55">
        <f t="shared" si="0"/>
        <v>1.884137758719065E-2</v>
      </c>
      <c r="G27" s="104"/>
    </row>
    <row r="28" spans="1:7" ht="15.75" x14ac:dyDescent="0.25">
      <c r="A28" s="105" t="s">
        <v>129</v>
      </c>
      <c r="B28" s="46">
        <f>'C.1 Federal Expenditures'!$AF$4</f>
        <v>136431511</v>
      </c>
      <c r="C28" s="46">
        <f>'C.2 State Expenditures'!$AF$4</f>
        <v>304295543</v>
      </c>
      <c r="D28" s="46">
        <f>'B. Total Expenditures'!$AF$4</f>
        <v>440727054</v>
      </c>
      <c r="E28" s="55">
        <f t="shared" si="0"/>
        <v>1.4277939823292965E-2</v>
      </c>
      <c r="G28" s="104"/>
    </row>
    <row r="29" spans="1:7" ht="30.75" x14ac:dyDescent="0.25">
      <c r="A29" s="105" t="s">
        <v>92</v>
      </c>
      <c r="B29" s="46">
        <f>'C.1 Federal Expenditures'!$AG$4</f>
        <v>98971798</v>
      </c>
      <c r="C29" s="46">
        <f>'C.2 State Expenditures'!$AG$4</f>
        <v>40196952</v>
      </c>
      <c r="D29" s="46">
        <f>'B. Total Expenditures'!$AG$4</f>
        <v>139168750</v>
      </c>
      <c r="E29" s="55">
        <f t="shared" si="0"/>
        <v>4.5085569849835057E-3</v>
      </c>
      <c r="G29" s="104"/>
    </row>
    <row r="30" spans="1:7" ht="15.75" x14ac:dyDescent="0.25">
      <c r="A30" s="105" t="s">
        <v>130</v>
      </c>
      <c r="B30" s="46">
        <f>'C.1 Federal Expenditures'!$AH$4</f>
        <v>1026881055</v>
      </c>
      <c r="C30" s="46">
        <f>'C.2 State Expenditures'!$AH$4</f>
        <v>555740578</v>
      </c>
      <c r="D30" s="46">
        <f>'B. Total Expenditures'!$AH$4</f>
        <v>1582621633</v>
      </c>
      <c r="E30" s="55">
        <f t="shared" si="0"/>
        <v>5.1271135352211991E-2</v>
      </c>
      <c r="G30" s="104"/>
    </row>
    <row r="31" spans="1:7" ht="29.25" x14ac:dyDescent="0.25">
      <c r="A31" s="106" t="s">
        <v>373</v>
      </c>
      <c r="B31" s="46">
        <f>'C.1 Federal Expenditures'!$AI$4</f>
        <v>525676244</v>
      </c>
      <c r="C31" s="46">
        <f>'C.2 State Expenditures'!$AI$4</f>
        <v>285590342</v>
      </c>
      <c r="D31" s="46">
        <f>'B. Total Expenditures'!$AI$4</f>
        <v>811266586</v>
      </c>
      <c r="E31" s="55">
        <f t="shared" si="0"/>
        <v>2.6282061403828244E-2</v>
      </c>
    </row>
    <row r="32" spans="1:7" x14ac:dyDescent="0.25">
      <c r="A32" s="106" t="s">
        <v>131</v>
      </c>
      <c r="B32" s="46">
        <f>'C.1 Federal Expenditures'!$AJ$4</f>
        <v>14973746</v>
      </c>
      <c r="C32" s="46">
        <f>'C.2 State Expenditures'!$AJ$4</f>
        <v>6577289</v>
      </c>
      <c r="D32" s="46">
        <f>'B. Total Expenditures'!$AJ$4</f>
        <v>21551035</v>
      </c>
      <c r="E32" s="55">
        <f t="shared" si="0"/>
        <v>6.9817447798355603E-4</v>
      </c>
    </row>
    <row r="33" spans="1:7" x14ac:dyDescent="0.25">
      <c r="A33" s="106" t="s">
        <v>132</v>
      </c>
      <c r="B33" s="46">
        <f>'C.1 Federal Expenditures'!$AK$4</f>
        <v>486231065</v>
      </c>
      <c r="C33" s="46">
        <f>'C.2 State Expenditures'!$AK$4</f>
        <v>263572947</v>
      </c>
      <c r="D33" s="46">
        <f>'B. Total Expenditures'!$AK$4</f>
        <v>749804012</v>
      </c>
      <c r="E33" s="55">
        <f t="shared" si="0"/>
        <v>2.4290899470400189E-2</v>
      </c>
    </row>
    <row r="34" spans="1:7" ht="15.75" x14ac:dyDescent="0.25">
      <c r="A34" s="105" t="s">
        <v>133</v>
      </c>
      <c r="B34" s="46">
        <f>'C.1 Federal Expenditures'!$AL$4</f>
        <v>46384368</v>
      </c>
      <c r="C34" s="46">
        <f>'C.2 State Expenditures'!$AL$4</f>
        <v>8785633</v>
      </c>
      <c r="D34" s="46">
        <f>'B. Total Expenditures'!$AL$4</f>
        <v>55170001</v>
      </c>
      <c r="E34" s="55">
        <f t="shared" si="0"/>
        <v>1.7873056513771734E-3</v>
      </c>
      <c r="G34" s="104"/>
    </row>
    <row r="35" spans="1:7" ht="15.75" x14ac:dyDescent="0.25">
      <c r="A35" s="105" t="s">
        <v>93</v>
      </c>
      <c r="B35" s="46">
        <f>'C.1 Federal Expenditures'!$AM$4</f>
        <v>2062619253</v>
      </c>
      <c r="C35" s="46">
        <f>'C.2 State Expenditures'!$AM$4</f>
        <v>1085803613</v>
      </c>
      <c r="D35" s="46">
        <f>'B. Total Expenditures'!$AM$4</f>
        <v>3148422866</v>
      </c>
      <c r="E35" s="55">
        <f t="shared" si="0"/>
        <v>0.10199735144697418</v>
      </c>
      <c r="G35" s="104"/>
    </row>
    <row r="36" spans="1:7" x14ac:dyDescent="0.25">
      <c r="A36" s="106" t="s">
        <v>134</v>
      </c>
      <c r="B36" s="46">
        <f>'C.1 Federal Expenditures'!$AN$4</f>
        <v>1106350100</v>
      </c>
      <c r="C36" s="46">
        <f>'C.2 State Expenditures'!$AN$4</f>
        <v>845848704</v>
      </c>
      <c r="D36" s="46">
        <f>'B. Total Expenditures'!$AN$4</f>
        <v>1952198804</v>
      </c>
      <c r="E36" s="55">
        <f t="shared" si="0"/>
        <v>6.3244079966591968E-2</v>
      </c>
    </row>
    <row r="37" spans="1:7" x14ac:dyDescent="0.25">
      <c r="A37" s="106" t="s">
        <v>135</v>
      </c>
      <c r="B37" s="46">
        <f>'C.1 Federal Expenditures'!$AO$4</f>
        <v>787949805</v>
      </c>
      <c r="C37" s="46">
        <f>'C.2 State Expenditures'!$AO$4</f>
        <v>186763287</v>
      </c>
      <c r="D37" s="46">
        <f>'B. Total Expenditures'!$AO$4</f>
        <v>974713092</v>
      </c>
      <c r="E37" s="55">
        <f t="shared" si="0"/>
        <v>3.1577128624719779E-2</v>
      </c>
    </row>
    <row r="38" spans="1:7" x14ac:dyDescent="0.25">
      <c r="A38" s="106" t="s">
        <v>136</v>
      </c>
      <c r="B38" s="46">
        <f>'C.1 Federal Expenditures'!$AP$4</f>
        <v>168319348</v>
      </c>
      <c r="C38" s="46">
        <f>'C.2 State Expenditures'!$AP$4</f>
        <v>53191622</v>
      </c>
      <c r="D38" s="46">
        <f>'B. Total Expenditures'!$AP$4</f>
        <v>221510970</v>
      </c>
      <c r="E38" s="55">
        <f t="shared" si="0"/>
        <v>7.1761428556624375E-3</v>
      </c>
    </row>
    <row r="39" spans="1:7" ht="15.75" x14ac:dyDescent="0.25">
      <c r="A39" s="105" t="s">
        <v>87</v>
      </c>
      <c r="B39" s="46">
        <f>'C.1 Federal Expenditures'!$AQ$4</f>
        <v>78526323</v>
      </c>
      <c r="C39" s="46">
        <f>'C.2 State Expenditures'!$AQ$4</f>
        <v>315172680</v>
      </c>
      <c r="D39" s="46">
        <f>'B. Total Expenditures'!$AQ$4</f>
        <v>393699003</v>
      </c>
      <c r="E39" s="55">
        <f t="shared" si="0"/>
        <v>1.275440348466658E-2</v>
      </c>
      <c r="G39" s="104"/>
    </row>
    <row r="40" spans="1:7" ht="15.75" x14ac:dyDescent="0.25">
      <c r="A40" s="93" t="s">
        <v>139</v>
      </c>
      <c r="B40" s="120">
        <f>'C.1 Federal Expenditures'!$AR$4</f>
        <v>13354049469</v>
      </c>
      <c r="C40" s="120">
        <f>'C.2 State Expenditures'!$AR$4</f>
        <v>14967178110</v>
      </c>
      <c r="D40" s="120">
        <f>'B. Total Expenditures'!$AR$4</f>
        <v>28321227579</v>
      </c>
      <c r="E40" s="95">
        <f t="shared" si="0"/>
        <v>0.91750388233427371</v>
      </c>
      <c r="G40" s="104"/>
    </row>
    <row r="41" spans="1:7" ht="15.75" x14ac:dyDescent="0.25">
      <c r="A41" s="105" t="s">
        <v>88</v>
      </c>
      <c r="B41" s="46">
        <f>'C.1 Federal Expenditures'!$C$4</f>
        <v>1403448661</v>
      </c>
      <c r="C41" s="119"/>
      <c r="D41" s="46">
        <f>'B. Total Expenditures'!$C$4</f>
        <v>1403448661</v>
      </c>
      <c r="E41" s="55">
        <f t="shared" si="0"/>
        <v>4.546658832257456E-2</v>
      </c>
      <c r="G41" s="104"/>
    </row>
    <row r="42" spans="1:7" ht="15.75" x14ac:dyDescent="0.25">
      <c r="A42" s="105" t="s">
        <v>247</v>
      </c>
      <c r="B42" s="46">
        <f>'C.1 Federal Expenditures'!$D$4</f>
        <v>1143016120</v>
      </c>
      <c r="C42" s="119"/>
      <c r="D42" s="46">
        <f>'B. Total Expenditures'!$D$4</f>
        <v>1143016120</v>
      </c>
      <c r="E42" s="55">
        <f t="shared" si="0"/>
        <v>3.7029529343151714E-2</v>
      </c>
      <c r="G42" s="104"/>
    </row>
    <row r="43" spans="1:7" ht="15.75" x14ac:dyDescent="0.25">
      <c r="A43" s="107" t="s">
        <v>111</v>
      </c>
      <c r="B43" s="120">
        <f>B41+B42</f>
        <v>2546464781</v>
      </c>
      <c r="C43" s="123"/>
      <c r="D43" s="120">
        <f>D41+D42</f>
        <v>2546464781</v>
      </c>
      <c r="E43" s="95">
        <f t="shared" si="0"/>
        <v>8.2496117665726273E-2</v>
      </c>
      <c r="G43" s="104"/>
    </row>
    <row r="44" spans="1:7" ht="15.75" x14ac:dyDescent="0.25">
      <c r="A44" s="93" t="s">
        <v>60</v>
      </c>
      <c r="B44" s="94">
        <f>SUM(B41,B42, B3,B6,B10,B14,B18,B19,B22,B23,B24,B25,B26,B27,B28,B29,B30,B34,B35, B39)</f>
        <v>15900514250</v>
      </c>
      <c r="C44" s="94">
        <f>SUM(C41,C42,C3,C6,C10,C14,C18,C19,C22,C23,C24,C25,C26,C27,C28,C29,C30,C34,C35, C39)</f>
        <v>14967178110</v>
      </c>
      <c r="D44" s="94">
        <f>B44+C44</f>
        <v>30867692360</v>
      </c>
      <c r="E44" s="95">
        <f t="shared" si="0"/>
        <v>1</v>
      </c>
      <c r="G44" s="104"/>
    </row>
    <row r="45" spans="1:7" ht="15.75" x14ac:dyDescent="0.25">
      <c r="A45" s="105" t="s">
        <v>137</v>
      </c>
      <c r="B45" s="46">
        <f>'C.1 Federal Expenditures'!$AS$4</f>
        <v>1661505636</v>
      </c>
      <c r="C45" s="119"/>
      <c r="D45" s="46">
        <f>'B. Total Expenditures'!$AS$4</f>
        <v>1661505636</v>
      </c>
      <c r="E45" s="122"/>
      <c r="G45" s="104"/>
    </row>
    <row r="46" spans="1:7" ht="15.75" x14ac:dyDescent="0.25">
      <c r="A46" s="105" t="s">
        <v>138</v>
      </c>
      <c r="B46" s="46">
        <f>'C.1 Federal Expenditures'!$AT$4</f>
        <v>3011810705</v>
      </c>
      <c r="C46" s="119"/>
      <c r="D46" s="46">
        <f>'B. Total Expenditures'!$AT$4</f>
        <v>3011810705</v>
      </c>
      <c r="E46" s="122"/>
      <c r="G46" s="104"/>
    </row>
    <row r="47" spans="1:7" x14ac:dyDescent="0.25">
      <c r="B47" s="16"/>
      <c r="C47" s="16"/>
      <c r="D47" s="16"/>
      <c r="G47" s="104"/>
    </row>
    <row r="48" spans="1:7" x14ac:dyDescent="0.25">
      <c r="B48" s="66"/>
      <c r="C48" s="66"/>
      <c r="D48" s="66"/>
      <c r="G48" s="104"/>
    </row>
    <row r="49" spans="2:7" x14ac:dyDescent="0.25">
      <c r="B49" s="66"/>
      <c r="G49" s="104"/>
    </row>
    <row r="50" spans="2:7" x14ac:dyDescent="0.25">
      <c r="B50" s="66"/>
      <c r="G50" s="104"/>
    </row>
    <row r="51" spans="2:7" x14ac:dyDescent="0.25">
      <c r="B51" s="16"/>
      <c r="G51" s="104"/>
    </row>
    <row r="52" spans="2:7" x14ac:dyDescent="0.25">
      <c r="G52" s="104"/>
    </row>
  </sheetData>
  <pageMargins left="0.25" right="0.25" top="0.75" bottom="0.75" header="0.3" footer="0.3"/>
  <pageSetup scale="79" orientation="portrait" r:id="rId1"/>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327</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Expenditures'!$G$21</f>
        <v>16403189</v>
      </c>
      <c r="C3" s="46">
        <f>'C.2 State Expenditures'!$G$21</f>
        <v>0</v>
      </c>
      <c r="D3" s="46">
        <f>'B. Total Expenditures'!$G$21</f>
        <v>16403189</v>
      </c>
      <c r="E3" s="55">
        <f t="shared" ref="E3:E44" si="0">D3/($D$44)</f>
        <v>0.10612184667431143</v>
      </c>
    </row>
    <row r="4" spans="1:5" ht="45" customHeight="1" x14ac:dyDescent="0.25">
      <c r="A4" s="106" t="s">
        <v>113</v>
      </c>
      <c r="B4" s="46">
        <f>'C.1 Federal Expenditures'!$H$21</f>
        <v>16403189</v>
      </c>
      <c r="C4" s="46">
        <f>'C.2 State Expenditures'!$H$21</f>
        <v>0</v>
      </c>
      <c r="D4" s="46">
        <f>'B. Total Expenditures'!$H$21</f>
        <v>16403189</v>
      </c>
      <c r="E4" s="55">
        <f t="shared" si="0"/>
        <v>0.10612184667431143</v>
      </c>
    </row>
    <row r="5" spans="1:5" ht="43.5" x14ac:dyDescent="0.25">
      <c r="A5" s="106" t="s">
        <v>112</v>
      </c>
      <c r="B5" s="46">
        <f>'C.1 Federal Expenditures'!$I$21</f>
        <v>0</v>
      </c>
      <c r="C5" s="46">
        <f>'C.2 State Expenditures'!$I$21</f>
        <v>0</v>
      </c>
      <c r="D5" s="46">
        <f>'B. Total Expenditures'!$I$21</f>
        <v>0</v>
      </c>
      <c r="E5" s="55">
        <f t="shared" si="0"/>
        <v>0</v>
      </c>
    </row>
    <row r="6" spans="1:5" ht="30.75" x14ac:dyDescent="0.25">
      <c r="A6" s="105" t="s">
        <v>85</v>
      </c>
      <c r="B6" s="46">
        <f>'C.1 Federal Expenditures'!$J$21</f>
        <v>16317833</v>
      </c>
      <c r="C6" s="119"/>
      <c r="D6" s="46">
        <f>'B. Total Expenditures'!$J$21</f>
        <v>16317833</v>
      </c>
      <c r="E6" s="55">
        <f t="shared" si="0"/>
        <v>0.10556962866690248</v>
      </c>
    </row>
    <row r="7" spans="1:5" x14ac:dyDescent="0.25">
      <c r="A7" s="106" t="s">
        <v>114</v>
      </c>
      <c r="B7" s="46">
        <f>'C.1 Federal Expenditures'!$K$21</f>
        <v>16317833</v>
      </c>
      <c r="C7" s="119"/>
      <c r="D7" s="46">
        <f>'B. Total Expenditures'!$K$21</f>
        <v>16317833</v>
      </c>
      <c r="E7" s="55">
        <f t="shared" si="0"/>
        <v>0.10556962866690248</v>
      </c>
    </row>
    <row r="8" spans="1:5" x14ac:dyDescent="0.25">
      <c r="A8" s="106" t="s">
        <v>115</v>
      </c>
      <c r="B8" s="46">
        <f>'C.1 Federal Expenditures'!$L$21</f>
        <v>0</v>
      </c>
      <c r="C8" s="119"/>
      <c r="D8" s="46">
        <f>'B. Total Expenditures'!$L$21</f>
        <v>0</v>
      </c>
      <c r="E8" s="55">
        <f t="shared" si="0"/>
        <v>0</v>
      </c>
    </row>
    <row r="9" spans="1:5" ht="29.25" x14ac:dyDescent="0.25">
      <c r="A9" s="106" t="s">
        <v>116</v>
      </c>
      <c r="B9" s="46">
        <f>'C.1 Federal Expenditures'!$M$21</f>
        <v>0</v>
      </c>
      <c r="C9" s="119"/>
      <c r="D9" s="46">
        <f>'B. Total Expenditures'!$M$21</f>
        <v>0</v>
      </c>
      <c r="E9" s="55">
        <f t="shared" si="0"/>
        <v>0</v>
      </c>
    </row>
    <row r="10" spans="1:5" ht="30.75" x14ac:dyDescent="0.25">
      <c r="A10" s="105" t="s">
        <v>84</v>
      </c>
      <c r="B10" s="46">
        <f>'C.1 Federal Expenditures'!$N$21</f>
        <v>3406308</v>
      </c>
      <c r="C10" s="119"/>
      <c r="D10" s="46">
        <f>'B. Total Expenditures'!$N$21</f>
        <v>3406308</v>
      </c>
      <c r="E10" s="55">
        <f t="shared" si="0"/>
        <v>2.203740353790232E-2</v>
      </c>
    </row>
    <row r="11" spans="1:5" x14ac:dyDescent="0.25">
      <c r="A11" s="106" t="s">
        <v>117</v>
      </c>
      <c r="B11" s="46">
        <f>'C.1 Federal Expenditures'!$O$21</f>
        <v>3406308</v>
      </c>
      <c r="C11" s="119"/>
      <c r="D11" s="46">
        <f>'B. Total Expenditures'!$O$21</f>
        <v>3406308</v>
      </c>
      <c r="E11" s="55">
        <f t="shared" si="0"/>
        <v>2.203740353790232E-2</v>
      </c>
    </row>
    <row r="12" spans="1:5" x14ac:dyDescent="0.25">
      <c r="A12" s="106" t="s">
        <v>118</v>
      </c>
      <c r="B12" s="46">
        <f>'C.1 Federal Expenditures'!$P$21</f>
        <v>0</v>
      </c>
      <c r="C12" s="119"/>
      <c r="D12" s="46">
        <f>'B. Total Expenditures'!$P$21</f>
        <v>0</v>
      </c>
      <c r="E12" s="55">
        <f t="shared" si="0"/>
        <v>0</v>
      </c>
    </row>
    <row r="13" spans="1:5" ht="29.25" x14ac:dyDescent="0.25">
      <c r="A13" s="106" t="s">
        <v>119</v>
      </c>
      <c r="B13" s="46">
        <f>'C.1 Federal Expenditures'!$Q$21</f>
        <v>0</v>
      </c>
      <c r="C13" s="119"/>
      <c r="D13" s="46">
        <f>'B. Total Expenditures'!$Q$21</f>
        <v>0</v>
      </c>
      <c r="E13" s="55">
        <f t="shared" si="0"/>
        <v>0</v>
      </c>
    </row>
    <row r="14" spans="1:5" ht="15.75" customHeight="1" x14ac:dyDescent="0.25">
      <c r="A14" s="105" t="s">
        <v>120</v>
      </c>
      <c r="B14" s="46">
        <f>'C.1 Federal Expenditures'!$R$21</f>
        <v>2143327</v>
      </c>
      <c r="C14" s="46">
        <f>'C.2 State Expenditures'!$R$21</f>
        <v>0</v>
      </c>
      <c r="D14" s="46">
        <f>'B. Total Expenditures'!$R$21</f>
        <v>2143327</v>
      </c>
      <c r="E14" s="55">
        <f t="shared" si="0"/>
        <v>1.3866438975184149E-2</v>
      </c>
    </row>
    <row r="15" spans="1:5" x14ac:dyDescent="0.25">
      <c r="A15" s="106" t="s">
        <v>121</v>
      </c>
      <c r="B15" s="46">
        <f>'C.1 Federal Expenditures'!$S$21</f>
        <v>0</v>
      </c>
      <c r="C15" s="46">
        <f>'C.2 State Expenditures'!$S$21</f>
        <v>0</v>
      </c>
      <c r="D15" s="46">
        <f>'B. Total Expenditures'!$S$21</f>
        <v>0</v>
      </c>
      <c r="E15" s="55">
        <f t="shared" si="0"/>
        <v>0</v>
      </c>
    </row>
    <row r="16" spans="1:5" x14ac:dyDescent="0.25">
      <c r="A16" s="106" t="s">
        <v>122</v>
      </c>
      <c r="B16" s="46">
        <f>'C.1 Federal Expenditures'!$T$21</f>
        <v>493441</v>
      </c>
      <c r="C16" s="46">
        <f>'C.2 State Expenditures'!$T$21</f>
        <v>0</v>
      </c>
      <c r="D16" s="46">
        <f>'B. Total Expenditures'!$T$21</f>
        <v>493441</v>
      </c>
      <c r="E16" s="55">
        <f t="shared" si="0"/>
        <v>3.1923591287534945E-3</v>
      </c>
    </row>
    <row r="17" spans="1:5" x14ac:dyDescent="0.25">
      <c r="A17" s="106" t="s">
        <v>123</v>
      </c>
      <c r="B17" s="46">
        <f>'C.1 Federal Expenditures'!$U$21</f>
        <v>1649886</v>
      </c>
      <c r="C17" s="46">
        <f>'C.2 State Expenditures'!$U$21</f>
        <v>0</v>
      </c>
      <c r="D17" s="46">
        <f>'B. Total Expenditures'!$U$21</f>
        <v>1649886</v>
      </c>
      <c r="E17" s="55">
        <f t="shared" si="0"/>
        <v>1.0674079846430654E-2</v>
      </c>
    </row>
    <row r="18" spans="1:5" ht="15.75" x14ac:dyDescent="0.25">
      <c r="A18" s="105" t="s">
        <v>124</v>
      </c>
      <c r="B18" s="46">
        <f>'C.1 Federal Expenditures'!$V$21</f>
        <v>2230422</v>
      </c>
      <c r="C18" s="46">
        <f>'C.2 State Expenditures'!$V$21</f>
        <v>0</v>
      </c>
      <c r="D18" s="46">
        <f>'B. Total Expenditures'!$V$21</f>
        <v>2230422</v>
      </c>
      <c r="E18" s="55">
        <f t="shared" si="0"/>
        <v>1.4429907593152226E-2</v>
      </c>
    </row>
    <row r="19" spans="1:5" ht="15.75" x14ac:dyDescent="0.25">
      <c r="A19" s="105" t="s">
        <v>89</v>
      </c>
      <c r="B19" s="46">
        <f>'C.1 Federal Expenditures'!$W$21</f>
        <v>0</v>
      </c>
      <c r="C19" s="46">
        <f>'C.2 State Expenditures'!$W$21</f>
        <v>20113698</v>
      </c>
      <c r="D19" s="46">
        <f>'B. Total Expenditures'!$W$21</f>
        <v>20113698</v>
      </c>
      <c r="E19" s="55">
        <f t="shared" si="0"/>
        <v>0.13012730483135959</v>
      </c>
    </row>
    <row r="20" spans="1:5" ht="29.25" x14ac:dyDescent="0.25">
      <c r="A20" s="106" t="s">
        <v>126</v>
      </c>
      <c r="B20" s="46">
        <f>'C.1 Federal Expenditures'!$X$21</f>
        <v>0</v>
      </c>
      <c r="C20" s="46">
        <f>'C.2 State Expenditures'!$X$21</f>
        <v>6673025</v>
      </c>
      <c r="D20" s="46">
        <f>'B. Total Expenditures'!$X$21</f>
        <v>6673025</v>
      </c>
      <c r="E20" s="55">
        <f t="shared" si="0"/>
        <v>4.3171711055932295E-2</v>
      </c>
    </row>
    <row r="21" spans="1:5" x14ac:dyDescent="0.25">
      <c r="A21" s="106" t="s">
        <v>125</v>
      </c>
      <c r="B21" s="46">
        <f>'C.1 Federal Expenditures'!$Y$21</f>
        <v>0</v>
      </c>
      <c r="C21" s="46">
        <f>'C.2 State Expenditures'!$Y$21</f>
        <v>13440673</v>
      </c>
      <c r="D21" s="46">
        <f>'B. Total Expenditures'!$Y$21</f>
        <v>13440673</v>
      </c>
      <c r="E21" s="55">
        <f t="shared" si="0"/>
        <v>8.695559377542729E-2</v>
      </c>
    </row>
    <row r="22" spans="1:5" ht="30.75" x14ac:dyDescent="0.25">
      <c r="A22" s="105" t="s">
        <v>90</v>
      </c>
      <c r="B22" s="46">
        <f>'C.1 Federal Expenditures'!$Z$21</f>
        <v>0</v>
      </c>
      <c r="C22" s="46">
        <f>'C.2 State Expenditures'!$Z$21</f>
        <v>0</v>
      </c>
      <c r="D22" s="46">
        <f>'B. Total Expenditures'!$Z$21</f>
        <v>0</v>
      </c>
      <c r="E22" s="55">
        <f t="shared" si="0"/>
        <v>0</v>
      </c>
    </row>
    <row r="23" spans="1:5" ht="15.75" customHeight="1" x14ac:dyDescent="0.25">
      <c r="A23" s="105" t="s">
        <v>86</v>
      </c>
      <c r="B23" s="46">
        <f>'C.1 Federal Expenditures'!$AA$21</f>
        <v>0</v>
      </c>
      <c r="C23" s="46">
        <f>'C.2 State Expenditures'!$AA$21</f>
        <v>46157342</v>
      </c>
      <c r="D23" s="46">
        <f>'B. Total Expenditures'!$AA$21</f>
        <v>46157342</v>
      </c>
      <c r="E23" s="55">
        <f t="shared" si="0"/>
        <v>0.29861890700751881</v>
      </c>
    </row>
    <row r="24" spans="1:5" ht="15.75" customHeight="1" x14ac:dyDescent="0.25">
      <c r="A24" s="105" t="s">
        <v>91</v>
      </c>
      <c r="B24" s="46">
        <f>'C.1 Federal Expenditures'!$AB$21</f>
        <v>0</v>
      </c>
      <c r="C24" s="46">
        <f>'C.2 State Expenditures'!$AB$21</f>
        <v>0</v>
      </c>
      <c r="D24" s="46">
        <f>'B. Total Expenditures'!$AB$21</f>
        <v>0</v>
      </c>
      <c r="E24" s="55">
        <f t="shared" si="0"/>
        <v>0</v>
      </c>
    </row>
    <row r="25" spans="1:5" ht="15.75" x14ac:dyDescent="0.25">
      <c r="A25" s="105" t="s">
        <v>62</v>
      </c>
      <c r="B25" s="46">
        <f>'C.1 Federal Expenditures'!$AC$21</f>
        <v>0</v>
      </c>
      <c r="C25" s="46">
        <f>'C.2 State Expenditures'!$AC$21</f>
        <v>0</v>
      </c>
      <c r="D25" s="46">
        <f>'B. Total Expenditures'!$AC$21</f>
        <v>0</v>
      </c>
      <c r="E25" s="55">
        <f t="shared" si="0"/>
        <v>0</v>
      </c>
    </row>
    <row r="26" spans="1:5" ht="15.75" x14ac:dyDescent="0.25">
      <c r="A26" s="105" t="s">
        <v>127</v>
      </c>
      <c r="B26" s="46">
        <f>'C.1 Federal Expenditures'!$AD$21</f>
        <v>2806969</v>
      </c>
      <c r="C26" s="46">
        <f>'C.2 State Expenditures'!$AD$21</f>
        <v>0</v>
      </c>
      <c r="D26" s="46">
        <f>'B. Total Expenditures'!$AD$21</f>
        <v>2806969</v>
      </c>
      <c r="E26" s="55">
        <f t="shared" si="0"/>
        <v>1.815992816016113E-2</v>
      </c>
    </row>
    <row r="27" spans="1:5" s="11" customFormat="1" ht="15.75" x14ac:dyDescent="0.25">
      <c r="A27" s="105" t="s">
        <v>128</v>
      </c>
      <c r="B27" s="46">
        <f>'C.1 Federal Expenditures'!$AE$21</f>
        <v>13996246</v>
      </c>
      <c r="C27" s="46">
        <f>'C.2 State Expenditures'!$AE$21</f>
        <v>0</v>
      </c>
      <c r="D27" s="46">
        <f>'B. Total Expenditures'!$AE$21</f>
        <v>13996246</v>
      </c>
      <c r="E27" s="55">
        <f t="shared" si="0"/>
        <v>9.0549921239579972E-2</v>
      </c>
    </row>
    <row r="28" spans="1:5" ht="30.75" x14ac:dyDescent="0.25">
      <c r="A28" s="105" t="s">
        <v>129</v>
      </c>
      <c r="B28" s="46">
        <f>'C.1 Federal Expenditures'!$AF$21</f>
        <v>0</v>
      </c>
      <c r="C28" s="46">
        <f>'C.2 State Expenditures'!$AF$21</f>
        <v>0</v>
      </c>
      <c r="D28" s="46">
        <f>'B. Total Expenditures'!$AF$21</f>
        <v>0</v>
      </c>
      <c r="E28" s="55">
        <f t="shared" si="0"/>
        <v>0</v>
      </c>
    </row>
    <row r="29" spans="1:5" ht="30.75" x14ac:dyDescent="0.25">
      <c r="A29" s="105" t="s">
        <v>92</v>
      </c>
      <c r="B29" s="46">
        <f>'C.1 Federal Expenditures'!$AG$21</f>
        <v>1018090</v>
      </c>
      <c r="C29" s="46">
        <f>'C.2 State Expenditures'!$AG$21</f>
        <v>0</v>
      </c>
      <c r="D29" s="46">
        <f>'B. Total Expenditures'!$AG$21</f>
        <v>1018090</v>
      </c>
      <c r="E29" s="55">
        <f t="shared" si="0"/>
        <v>6.5866211064598305E-3</v>
      </c>
    </row>
    <row r="30" spans="1:5" ht="15.75" x14ac:dyDescent="0.25">
      <c r="A30" s="105" t="s">
        <v>130</v>
      </c>
      <c r="B30" s="46">
        <f>'C.1 Federal Expenditures'!$AH$21</f>
        <v>4044988</v>
      </c>
      <c r="C30" s="46">
        <f>'C.2 State Expenditures'!$AH$21</f>
        <v>0</v>
      </c>
      <c r="D30" s="46">
        <f>'B. Total Expenditures'!$AH$21</f>
        <v>4044988</v>
      </c>
      <c r="E30" s="55">
        <f t="shared" si="0"/>
        <v>2.6169398909896707E-2</v>
      </c>
    </row>
    <row r="31" spans="1:5" ht="29.25" x14ac:dyDescent="0.25">
      <c r="A31" s="106" t="s">
        <v>373</v>
      </c>
      <c r="B31" s="46">
        <f>'C.1 Federal Expenditures'!$AI$21</f>
        <v>4044988</v>
      </c>
      <c r="C31" s="46">
        <f>'C.2 State Expenditures'!$AI$21</f>
        <v>0</v>
      </c>
      <c r="D31" s="46">
        <f>'B. Total Expenditures'!$AI$21</f>
        <v>4044988</v>
      </c>
      <c r="E31" s="55">
        <f t="shared" si="0"/>
        <v>2.6169398909896707E-2</v>
      </c>
    </row>
    <row r="32" spans="1:5" x14ac:dyDescent="0.25">
      <c r="A32" s="106" t="s">
        <v>131</v>
      </c>
      <c r="B32" s="46">
        <f>'C.1 Federal Expenditures'!$AJ$21</f>
        <v>0</v>
      </c>
      <c r="C32" s="46">
        <f>'C.2 State Expenditures'!$AJ$21</f>
        <v>0</v>
      </c>
      <c r="D32" s="46">
        <f>'B. Total Expenditures'!$AJ$21</f>
        <v>0</v>
      </c>
      <c r="E32" s="55">
        <f t="shared" si="0"/>
        <v>0</v>
      </c>
    </row>
    <row r="33" spans="1:5" x14ac:dyDescent="0.25">
      <c r="A33" s="106" t="s">
        <v>132</v>
      </c>
      <c r="B33" s="46">
        <f>'C.1 Federal Expenditures'!$AK$21</f>
        <v>0</v>
      </c>
      <c r="C33" s="46">
        <f>'C.2 State Expenditures'!$AK$21</f>
        <v>0</v>
      </c>
      <c r="D33" s="46">
        <f>'B. Total Expenditures'!$AK$21</f>
        <v>0</v>
      </c>
      <c r="E33" s="55">
        <f t="shared" si="0"/>
        <v>0</v>
      </c>
    </row>
    <row r="34" spans="1:5" ht="15.75" x14ac:dyDescent="0.25">
      <c r="A34" s="105" t="s">
        <v>133</v>
      </c>
      <c r="B34" s="46">
        <f>'C.1 Federal Expenditures'!$AL$21</f>
        <v>329700</v>
      </c>
      <c r="C34" s="46">
        <f>'C.2 State Expenditures'!$AL$21</f>
        <v>0</v>
      </c>
      <c r="D34" s="46">
        <f>'B. Total Expenditures'!$AL$21</f>
        <v>329700</v>
      </c>
      <c r="E34" s="55">
        <f t="shared" si="0"/>
        <v>2.1330225999664138E-3</v>
      </c>
    </row>
    <row r="35" spans="1:5" ht="15.75" x14ac:dyDescent="0.25">
      <c r="A35" s="105" t="s">
        <v>93</v>
      </c>
      <c r="B35" s="46">
        <f>'C.1 Federal Expenditures'!$AM$21</f>
        <v>15411094</v>
      </c>
      <c r="C35" s="46">
        <f>'C.2 State Expenditures'!$AM$21</f>
        <v>0</v>
      </c>
      <c r="D35" s="46">
        <f>'B. Total Expenditures'!$AM$21</f>
        <v>15411094</v>
      </c>
      <c r="E35" s="55">
        <f t="shared" si="0"/>
        <v>9.9703402463472243E-2</v>
      </c>
    </row>
    <row r="36" spans="1:5" x14ac:dyDescent="0.25">
      <c r="A36" s="106" t="s">
        <v>134</v>
      </c>
      <c r="B36" s="46">
        <f>'C.1 Federal Expenditures'!$AN$21</f>
        <v>7096531</v>
      </c>
      <c r="C36" s="46">
        <f>'C.2 State Expenditures'!$AN$21</f>
        <v>0</v>
      </c>
      <c r="D36" s="46">
        <f>'B. Total Expenditures'!$AN$21</f>
        <v>7096531</v>
      </c>
      <c r="E36" s="55">
        <f t="shared" si="0"/>
        <v>4.59116196674621E-2</v>
      </c>
    </row>
    <row r="37" spans="1:5" x14ac:dyDescent="0.25">
      <c r="A37" s="106" t="s">
        <v>135</v>
      </c>
      <c r="B37" s="46">
        <f>'C.1 Federal Expenditures'!$AO$21</f>
        <v>3878431</v>
      </c>
      <c r="C37" s="46">
        <f>'C.2 State Expenditures'!$AO$21</f>
        <v>0</v>
      </c>
      <c r="D37" s="46">
        <f>'B. Total Expenditures'!$AO$21</f>
        <v>3878431</v>
      </c>
      <c r="E37" s="55">
        <f t="shared" si="0"/>
        <v>2.5091844026115674E-2</v>
      </c>
    </row>
    <row r="38" spans="1:5" x14ac:dyDescent="0.25">
      <c r="A38" s="106" t="s">
        <v>136</v>
      </c>
      <c r="B38" s="46">
        <f>'C.1 Federal Expenditures'!$AP$21</f>
        <v>4436132</v>
      </c>
      <c r="C38" s="46">
        <f>'C.2 State Expenditures'!$AP$21</f>
        <v>0</v>
      </c>
      <c r="D38" s="46">
        <f>'B. Total Expenditures'!$AP$21</f>
        <v>4436132</v>
      </c>
      <c r="E38" s="55">
        <f t="shared" si="0"/>
        <v>2.8699938769894472E-2</v>
      </c>
    </row>
    <row r="39" spans="1:5" ht="15.75" x14ac:dyDescent="0.25">
      <c r="A39" s="105" t="s">
        <v>87</v>
      </c>
      <c r="B39" s="46">
        <f>'C.1 Federal Expenditures'!$AQ$21</f>
        <v>0</v>
      </c>
      <c r="C39" s="46">
        <f>'C.2 State Expenditures'!$AQ$21</f>
        <v>0</v>
      </c>
      <c r="D39" s="46">
        <f>'B. Total Expenditures'!$AQ$21</f>
        <v>0</v>
      </c>
      <c r="E39" s="55">
        <f t="shared" si="0"/>
        <v>0</v>
      </c>
    </row>
    <row r="40" spans="1:5" ht="15.75" x14ac:dyDescent="0.25">
      <c r="A40" s="93" t="s">
        <v>139</v>
      </c>
      <c r="B40" s="120">
        <f>'C.1 Federal Expenditures'!$AR$21</f>
        <v>78108166</v>
      </c>
      <c r="C40" s="120">
        <f>'C.2 State Expenditures'!$AR$21</f>
        <v>66271040</v>
      </c>
      <c r="D40" s="120">
        <f>'B. Total Expenditures'!$AR$21</f>
        <v>144379206</v>
      </c>
      <c r="E40" s="95">
        <f t="shared" si="0"/>
        <v>0.93407373176586728</v>
      </c>
    </row>
    <row r="41" spans="1:5" ht="15.75" x14ac:dyDescent="0.25">
      <c r="A41" s="105" t="s">
        <v>88</v>
      </c>
      <c r="B41" s="46">
        <f>'C.1 Federal Expenditures'!$C$21</f>
        <v>0</v>
      </c>
      <c r="C41" s="119"/>
      <c r="D41" s="46">
        <f>'B. Total Expenditures'!$C$21</f>
        <v>0</v>
      </c>
      <c r="E41" s="55">
        <f t="shared" si="0"/>
        <v>0</v>
      </c>
    </row>
    <row r="42" spans="1:5" ht="15.75" x14ac:dyDescent="0.25">
      <c r="A42" s="105" t="s">
        <v>247</v>
      </c>
      <c r="B42" s="46">
        <f>'C.1 Federal Expenditures'!$D$21</f>
        <v>10190183</v>
      </c>
      <c r="C42" s="119"/>
      <c r="D42" s="46">
        <f>'B. Total Expenditures'!$D$21</f>
        <v>10190183</v>
      </c>
      <c r="E42" s="55">
        <f t="shared" si="0"/>
        <v>6.5926268234132696E-2</v>
      </c>
    </row>
    <row r="43" spans="1:5" ht="15.75" x14ac:dyDescent="0.25">
      <c r="A43" s="107" t="s">
        <v>111</v>
      </c>
      <c r="B43" s="120">
        <f>B41+B42</f>
        <v>10190183</v>
      </c>
      <c r="C43" s="123"/>
      <c r="D43" s="120">
        <f>D41+D42</f>
        <v>10190183</v>
      </c>
      <c r="E43" s="95">
        <f t="shared" si="0"/>
        <v>6.5926268234132696E-2</v>
      </c>
    </row>
    <row r="44" spans="1:5" ht="15.75" x14ac:dyDescent="0.25">
      <c r="A44" s="93" t="s">
        <v>60</v>
      </c>
      <c r="B44" s="94">
        <f>SUM(B41,B42, B3,B6,B10,B14,B18,B19,B22,B23,B24,B25,B26,B27,B28,B29,B30,B34,B35, B39)</f>
        <v>88298349</v>
      </c>
      <c r="C44" s="94">
        <f>SUM(C41,C42,C3,C6,C10,C14,C18,C19,C22,C23,C24,C25,C26,C27,C28,C29,C30,C34,C35, C39)</f>
        <v>66271040</v>
      </c>
      <c r="D44" s="94">
        <f>B44+C44</f>
        <v>154569389</v>
      </c>
      <c r="E44" s="95">
        <f t="shared" si="0"/>
        <v>1</v>
      </c>
    </row>
    <row r="45" spans="1:5" ht="15.75" x14ac:dyDescent="0.25">
      <c r="A45" s="105" t="s">
        <v>137</v>
      </c>
      <c r="B45" s="46">
        <f>'C.1 Federal Expenditures'!$AS$21</f>
        <v>73387976</v>
      </c>
      <c r="C45" s="119"/>
      <c r="D45" s="46">
        <f>'B. Total Expenditures'!$AS$21</f>
        <v>73387976</v>
      </c>
      <c r="E45" s="122"/>
    </row>
    <row r="46" spans="1:5" ht="15.75" x14ac:dyDescent="0.25">
      <c r="A46" s="105" t="s">
        <v>138</v>
      </c>
      <c r="B46" s="46">
        <f>'C.1 Federal Expenditures'!$AT$21</f>
        <v>292594</v>
      </c>
      <c r="C46" s="119"/>
      <c r="D46" s="46">
        <f>'B. Total Expenditures'!$AT$21</f>
        <v>292594</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326</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Expenditures'!$G$22</f>
        <v>80304372</v>
      </c>
      <c r="C3" s="46">
        <f>'C.2 State Expenditures'!$G$22</f>
        <v>63697037</v>
      </c>
      <c r="D3" s="46">
        <f>'B. Total Expenditures'!$G$22</f>
        <v>144001409</v>
      </c>
      <c r="E3" s="55">
        <f t="shared" ref="E3:E44" si="0">D3/($D$44)</f>
        <v>0.62137697455866348</v>
      </c>
    </row>
    <row r="4" spans="1:5" ht="45" customHeight="1" x14ac:dyDescent="0.25">
      <c r="A4" s="106" t="s">
        <v>113</v>
      </c>
      <c r="B4" s="46">
        <f>'C.1 Federal Expenditures'!$H$22</f>
        <v>61269794</v>
      </c>
      <c r="C4" s="46">
        <f>'C.2 State Expenditures'!$H$22</f>
        <v>37013520</v>
      </c>
      <c r="D4" s="46">
        <f>'B. Total Expenditures'!$H$22</f>
        <v>98283314</v>
      </c>
      <c r="E4" s="55">
        <f t="shared" si="0"/>
        <v>0.42409993573687277</v>
      </c>
    </row>
    <row r="5" spans="1:5" ht="43.5" x14ac:dyDescent="0.25">
      <c r="A5" s="106" t="s">
        <v>112</v>
      </c>
      <c r="B5" s="46">
        <f>'C.1 Federal Expenditures'!$I$22</f>
        <v>19034578</v>
      </c>
      <c r="C5" s="46">
        <f>'C.2 State Expenditures'!$I$22</f>
        <v>26683517</v>
      </c>
      <c r="D5" s="46">
        <f>'B. Total Expenditures'!$I$22</f>
        <v>45718095</v>
      </c>
      <c r="E5" s="55">
        <f t="shared" si="0"/>
        <v>0.19727703882179068</v>
      </c>
    </row>
    <row r="6" spans="1:5" ht="30.75" x14ac:dyDescent="0.25">
      <c r="A6" s="105" t="s">
        <v>85</v>
      </c>
      <c r="B6" s="46">
        <f>'C.1 Federal Expenditures'!$J$22</f>
        <v>0</v>
      </c>
      <c r="C6" s="119"/>
      <c r="D6" s="46">
        <f>'B. Total Expenditures'!$J$22</f>
        <v>0</v>
      </c>
      <c r="E6" s="55">
        <f t="shared" si="0"/>
        <v>0</v>
      </c>
    </row>
    <row r="7" spans="1:5" x14ac:dyDescent="0.25">
      <c r="A7" s="106" t="s">
        <v>114</v>
      </c>
      <c r="B7" s="46">
        <f>'C.1 Federal Expenditures'!$K$22</f>
        <v>0</v>
      </c>
      <c r="C7" s="119"/>
      <c r="D7" s="46">
        <f>'B. Total Expenditures'!$K$22</f>
        <v>0</v>
      </c>
      <c r="E7" s="55">
        <f t="shared" si="0"/>
        <v>0</v>
      </c>
    </row>
    <row r="8" spans="1:5" x14ac:dyDescent="0.25">
      <c r="A8" s="106" t="s">
        <v>115</v>
      </c>
      <c r="B8" s="46">
        <f>'C.1 Federal Expenditures'!$L$22</f>
        <v>0</v>
      </c>
      <c r="C8" s="119"/>
      <c r="D8" s="46">
        <f>'B. Total Expenditures'!$L$22</f>
        <v>0</v>
      </c>
      <c r="E8" s="55">
        <f t="shared" si="0"/>
        <v>0</v>
      </c>
    </row>
    <row r="9" spans="1:5" ht="29.25" x14ac:dyDescent="0.25">
      <c r="A9" s="106" t="s">
        <v>116</v>
      </c>
      <c r="B9" s="46">
        <f>'C.1 Federal Expenditures'!$M$22</f>
        <v>0</v>
      </c>
      <c r="C9" s="119"/>
      <c r="D9" s="46">
        <f>'B. Total Expenditures'!$M$22</f>
        <v>0</v>
      </c>
      <c r="E9" s="55">
        <f t="shared" si="0"/>
        <v>0</v>
      </c>
    </row>
    <row r="10" spans="1:5" ht="30.75" x14ac:dyDescent="0.25">
      <c r="A10" s="105" t="s">
        <v>84</v>
      </c>
      <c r="B10" s="46">
        <f>'C.1 Federal Expenditures'!$N$22</f>
        <v>0</v>
      </c>
      <c r="C10" s="119"/>
      <c r="D10" s="46">
        <f>'B. Total Expenditures'!$N$22</f>
        <v>0</v>
      </c>
      <c r="E10" s="55">
        <f t="shared" si="0"/>
        <v>0</v>
      </c>
    </row>
    <row r="11" spans="1:5" x14ac:dyDescent="0.25">
      <c r="A11" s="106" t="s">
        <v>117</v>
      </c>
      <c r="B11" s="46">
        <f>'C.1 Federal Expenditures'!$O$22</f>
        <v>0</v>
      </c>
      <c r="C11" s="119"/>
      <c r="D11" s="46">
        <f>'B. Total Expenditures'!$O$22</f>
        <v>0</v>
      </c>
      <c r="E11" s="55">
        <f t="shared" si="0"/>
        <v>0</v>
      </c>
    </row>
    <row r="12" spans="1:5" x14ac:dyDescent="0.25">
      <c r="A12" s="106" t="s">
        <v>118</v>
      </c>
      <c r="B12" s="46">
        <f>'C.1 Federal Expenditures'!$P$22</f>
        <v>0</v>
      </c>
      <c r="C12" s="119"/>
      <c r="D12" s="46">
        <f>'B. Total Expenditures'!$P$22</f>
        <v>0</v>
      </c>
      <c r="E12" s="55">
        <f t="shared" si="0"/>
        <v>0</v>
      </c>
    </row>
    <row r="13" spans="1:5" ht="29.25" x14ac:dyDescent="0.25">
      <c r="A13" s="106" t="s">
        <v>119</v>
      </c>
      <c r="B13" s="46">
        <f>'C.1 Federal Expenditures'!$Q$22</f>
        <v>0</v>
      </c>
      <c r="C13" s="119"/>
      <c r="D13" s="46">
        <f>'B. Total Expenditures'!$Q$22</f>
        <v>0</v>
      </c>
      <c r="E13" s="55">
        <f t="shared" si="0"/>
        <v>0</v>
      </c>
    </row>
    <row r="14" spans="1:5" ht="15.75" customHeight="1" x14ac:dyDescent="0.25">
      <c r="A14" s="105" t="s">
        <v>120</v>
      </c>
      <c r="B14" s="46">
        <f>'C.1 Federal Expenditures'!$R$22</f>
        <v>27679242</v>
      </c>
      <c r="C14" s="46">
        <f>'C.2 State Expenditures'!$R$22</f>
        <v>3126059</v>
      </c>
      <c r="D14" s="46">
        <f>'B. Total Expenditures'!$R$22</f>
        <v>30805301</v>
      </c>
      <c r="E14" s="55">
        <f t="shared" si="0"/>
        <v>0.13292720445359649</v>
      </c>
    </row>
    <row r="15" spans="1:5" x14ac:dyDescent="0.25">
      <c r="A15" s="106" t="s">
        <v>121</v>
      </c>
      <c r="B15" s="46">
        <f>'C.1 Federal Expenditures'!$S$22</f>
        <v>7881581</v>
      </c>
      <c r="C15" s="46">
        <f>'C.2 State Expenditures'!$S$22</f>
        <v>3126059</v>
      </c>
      <c r="D15" s="46">
        <f>'B. Total Expenditures'!$S$22</f>
        <v>11007640</v>
      </c>
      <c r="E15" s="55">
        <f t="shared" si="0"/>
        <v>4.7498799405712243E-2</v>
      </c>
    </row>
    <row r="16" spans="1:5" x14ac:dyDescent="0.25">
      <c r="A16" s="106" t="s">
        <v>122</v>
      </c>
      <c r="B16" s="46">
        <f>'C.1 Federal Expenditures'!$T$22</f>
        <v>281913</v>
      </c>
      <c r="C16" s="46">
        <f>'C.2 State Expenditures'!$T$22</f>
        <v>0</v>
      </c>
      <c r="D16" s="46">
        <f>'B. Total Expenditures'!$T$22</f>
        <v>281913</v>
      </c>
      <c r="E16" s="55">
        <f t="shared" si="0"/>
        <v>1.2164759237095833E-3</v>
      </c>
    </row>
    <row r="17" spans="1:5" x14ac:dyDescent="0.25">
      <c r="A17" s="106" t="s">
        <v>123</v>
      </c>
      <c r="B17" s="46">
        <f>'C.1 Federal Expenditures'!$U$22</f>
        <v>19515748</v>
      </c>
      <c r="C17" s="46">
        <f>'C.2 State Expenditures'!$U$22</f>
        <v>0</v>
      </c>
      <c r="D17" s="46">
        <f>'B. Total Expenditures'!$U$22</f>
        <v>19515748</v>
      </c>
      <c r="E17" s="55">
        <f t="shared" si="0"/>
        <v>8.4211929124174661E-2</v>
      </c>
    </row>
    <row r="18" spans="1:5" ht="15.75" x14ac:dyDescent="0.25">
      <c r="A18" s="105" t="s">
        <v>124</v>
      </c>
      <c r="B18" s="46">
        <f>'C.1 Federal Expenditures'!$V$22</f>
        <v>0</v>
      </c>
      <c r="C18" s="46">
        <f>'C.2 State Expenditures'!$V$22</f>
        <v>0</v>
      </c>
      <c r="D18" s="46">
        <f>'B. Total Expenditures'!$V$22</f>
        <v>0</v>
      </c>
      <c r="E18" s="55">
        <f t="shared" si="0"/>
        <v>0</v>
      </c>
    </row>
    <row r="19" spans="1:5" ht="15.75" x14ac:dyDescent="0.25">
      <c r="A19" s="105" t="s">
        <v>89</v>
      </c>
      <c r="B19" s="46">
        <f>'C.1 Federal Expenditures'!$W$22</f>
        <v>14340339</v>
      </c>
      <c r="C19" s="46">
        <f>'C.2 State Expenditures'!$W$22</f>
        <v>12383974</v>
      </c>
      <c r="D19" s="46">
        <f>'B. Total Expenditures'!$W$22</f>
        <v>26724313</v>
      </c>
      <c r="E19" s="55">
        <f t="shared" si="0"/>
        <v>0.11531743247803054</v>
      </c>
    </row>
    <row r="20" spans="1:5" ht="29.25" x14ac:dyDescent="0.25">
      <c r="A20" s="106" t="s">
        <v>126</v>
      </c>
      <c r="B20" s="46">
        <f>'C.1 Federal Expenditures'!$X$22</f>
        <v>14340339</v>
      </c>
      <c r="C20" s="46">
        <f>'C.2 State Expenditures'!$X$22</f>
        <v>12383974</v>
      </c>
      <c r="D20" s="46">
        <f>'B. Total Expenditures'!$X$22</f>
        <v>26724313</v>
      </c>
      <c r="E20" s="55">
        <f t="shared" si="0"/>
        <v>0.11531743247803054</v>
      </c>
    </row>
    <row r="21" spans="1:5" x14ac:dyDescent="0.25">
      <c r="A21" s="106" t="s">
        <v>125</v>
      </c>
      <c r="B21" s="46">
        <f>'C.1 Federal Expenditures'!$Y$22</f>
        <v>0</v>
      </c>
      <c r="C21" s="46">
        <f>'C.2 State Expenditures'!$Y$22</f>
        <v>0</v>
      </c>
      <c r="D21" s="46">
        <f>'B. Total Expenditures'!$Y$22</f>
        <v>0</v>
      </c>
      <c r="E21" s="55">
        <f t="shared" si="0"/>
        <v>0</v>
      </c>
    </row>
    <row r="22" spans="1:5" ht="30.75" x14ac:dyDescent="0.25">
      <c r="A22" s="105" t="s">
        <v>90</v>
      </c>
      <c r="B22" s="46">
        <f>'C.1 Federal Expenditures'!$Z$22</f>
        <v>0</v>
      </c>
      <c r="C22" s="46">
        <f>'C.2 State Expenditures'!$Z$22</f>
        <v>0</v>
      </c>
      <c r="D22" s="46">
        <f>'B. Total Expenditures'!$Z$22</f>
        <v>0</v>
      </c>
      <c r="E22" s="55">
        <f t="shared" si="0"/>
        <v>0</v>
      </c>
    </row>
    <row r="23" spans="1:5" ht="15.75" customHeight="1" x14ac:dyDescent="0.25">
      <c r="A23" s="105" t="s">
        <v>86</v>
      </c>
      <c r="B23" s="46">
        <f>'C.1 Federal Expenditures'!$AA$22</f>
        <v>0</v>
      </c>
      <c r="C23" s="46">
        <f>'C.2 State Expenditures'!$AA$22</f>
        <v>0</v>
      </c>
      <c r="D23" s="46">
        <f>'B. Total Expenditures'!$AA$22</f>
        <v>0</v>
      </c>
      <c r="E23" s="55">
        <f t="shared" si="0"/>
        <v>0</v>
      </c>
    </row>
    <row r="24" spans="1:5" ht="15.75" customHeight="1" x14ac:dyDescent="0.25">
      <c r="A24" s="105" t="s">
        <v>91</v>
      </c>
      <c r="B24" s="46">
        <f>'C.1 Federal Expenditures'!$AB$22</f>
        <v>0</v>
      </c>
      <c r="C24" s="46">
        <f>'C.2 State Expenditures'!$AB$22</f>
        <v>0</v>
      </c>
      <c r="D24" s="46">
        <f>'B. Total Expenditures'!$AB$22</f>
        <v>0</v>
      </c>
      <c r="E24" s="55">
        <f t="shared" si="0"/>
        <v>0</v>
      </c>
    </row>
    <row r="25" spans="1:5" ht="15.75" x14ac:dyDescent="0.25">
      <c r="A25" s="105" t="s">
        <v>62</v>
      </c>
      <c r="B25" s="46">
        <f>'C.1 Federal Expenditures'!$AC$22</f>
        <v>0</v>
      </c>
      <c r="C25" s="46">
        <f>'C.2 State Expenditures'!$AC$22</f>
        <v>0</v>
      </c>
      <c r="D25" s="46">
        <f>'B. Total Expenditures'!$AC$22</f>
        <v>0</v>
      </c>
      <c r="E25" s="55">
        <f t="shared" si="0"/>
        <v>0</v>
      </c>
    </row>
    <row r="26" spans="1:5" ht="15.75" x14ac:dyDescent="0.25">
      <c r="A26" s="105" t="s">
        <v>127</v>
      </c>
      <c r="B26" s="46">
        <f>'C.1 Federal Expenditures'!$AD$22</f>
        <v>11602633</v>
      </c>
      <c r="C26" s="46">
        <f>'C.2 State Expenditures'!$AD$22</f>
        <v>173658</v>
      </c>
      <c r="D26" s="46">
        <f>'B. Total Expenditures'!$AD$22</f>
        <v>11776291</v>
      </c>
      <c r="E26" s="55">
        <f t="shared" si="0"/>
        <v>5.0815586624589328E-2</v>
      </c>
    </row>
    <row r="27" spans="1:5" s="11" customFormat="1" ht="15.75" x14ac:dyDescent="0.25">
      <c r="A27" s="105" t="s">
        <v>128</v>
      </c>
      <c r="B27" s="46">
        <f>'C.1 Federal Expenditures'!$AE$22</f>
        <v>0</v>
      </c>
      <c r="C27" s="46">
        <f>'C.2 State Expenditures'!$AE$22</f>
        <v>0</v>
      </c>
      <c r="D27" s="46">
        <f>'B. Total Expenditures'!$AE$22</f>
        <v>0</v>
      </c>
      <c r="E27" s="55">
        <f t="shared" si="0"/>
        <v>0</v>
      </c>
    </row>
    <row r="28" spans="1:5" ht="30.75" x14ac:dyDescent="0.25">
      <c r="A28" s="105" t="s">
        <v>129</v>
      </c>
      <c r="B28" s="46">
        <f>'C.1 Federal Expenditures'!$AF$22</f>
        <v>0</v>
      </c>
      <c r="C28" s="46">
        <f>'C.2 State Expenditures'!$AF$22</f>
        <v>0</v>
      </c>
      <c r="D28" s="46">
        <f>'B. Total Expenditures'!$AF$22</f>
        <v>0</v>
      </c>
      <c r="E28" s="55">
        <f t="shared" si="0"/>
        <v>0</v>
      </c>
    </row>
    <row r="29" spans="1:5" ht="30.75" x14ac:dyDescent="0.25">
      <c r="A29" s="105" t="s">
        <v>92</v>
      </c>
      <c r="B29" s="46">
        <f>'C.1 Federal Expenditures'!$AG$22</f>
        <v>0</v>
      </c>
      <c r="C29" s="46">
        <f>'C.2 State Expenditures'!$AG$22</f>
        <v>4744389</v>
      </c>
      <c r="D29" s="46">
        <f>'B. Total Expenditures'!$AG$22</f>
        <v>4744389</v>
      </c>
      <c r="E29" s="55">
        <f t="shared" si="0"/>
        <v>2.0472397481537161E-2</v>
      </c>
    </row>
    <row r="30" spans="1:5" ht="15.75" x14ac:dyDescent="0.25">
      <c r="A30" s="105" t="s">
        <v>130</v>
      </c>
      <c r="B30" s="46">
        <f>'C.1 Federal Expenditures'!$AH$22</f>
        <v>0</v>
      </c>
      <c r="C30" s="46">
        <f>'C.2 State Expenditures'!$AH$22</f>
        <v>0</v>
      </c>
      <c r="D30" s="46">
        <f>'B. Total Expenditures'!$AH$22</f>
        <v>0</v>
      </c>
      <c r="E30" s="55">
        <f t="shared" si="0"/>
        <v>0</v>
      </c>
    </row>
    <row r="31" spans="1:5" ht="29.25" x14ac:dyDescent="0.25">
      <c r="A31" s="106" t="s">
        <v>373</v>
      </c>
      <c r="B31" s="46">
        <f>'C.1 Federal Expenditures'!$AI$22</f>
        <v>0</v>
      </c>
      <c r="C31" s="46">
        <f>'C.2 State Expenditures'!$AI$22</f>
        <v>0</v>
      </c>
      <c r="D31" s="46">
        <f>'B. Total Expenditures'!$AI$22</f>
        <v>0</v>
      </c>
      <c r="E31" s="55">
        <f t="shared" si="0"/>
        <v>0</v>
      </c>
    </row>
    <row r="32" spans="1:5" x14ac:dyDescent="0.25">
      <c r="A32" s="106" t="s">
        <v>131</v>
      </c>
      <c r="B32" s="46">
        <f>'C.1 Federal Expenditures'!$AJ$22</f>
        <v>0</v>
      </c>
      <c r="C32" s="46">
        <f>'C.2 State Expenditures'!$AJ$22</f>
        <v>0</v>
      </c>
      <c r="D32" s="46">
        <f>'B. Total Expenditures'!$AJ$22</f>
        <v>0</v>
      </c>
      <c r="E32" s="55">
        <f t="shared" si="0"/>
        <v>0</v>
      </c>
    </row>
    <row r="33" spans="1:5" x14ac:dyDescent="0.25">
      <c r="A33" s="106" t="s">
        <v>132</v>
      </c>
      <c r="B33" s="46">
        <f>'C.1 Federal Expenditures'!$AK$22</f>
        <v>0</v>
      </c>
      <c r="C33" s="46">
        <f>'C.2 State Expenditures'!$AK$22</f>
        <v>0</v>
      </c>
      <c r="D33" s="46">
        <f>'B. Total Expenditures'!$AK$22</f>
        <v>0</v>
      </c>
      <c r="E33" s="55">
        <f t="shared" si="0"/>
        <v>0</v>
      </c>
    </row>
    <row r="34" spans="1:5" ht="15.75" x14ac:dyDescent="0.25">
      <c r="A34" s="105" t="s">
        <v>133</v>
      </c>
      <c r="B34" s="46">
        <f>'C.1 Federal Expenditures'!$AL$22</f>
        <v>0</v>
      </c>
      <c r="C34" s="46">
        <f>'C.2 State Expenditures'!$AL$22</f>
        <v>0</v>
      </c>
      <c r="D34" s="46">
        <f>'B. Total Expenditures'!$AL$22</f>
        <v>0</v>
      </c>
      <c r="E34" s="55">
        <f t="shared" si="0"/>
        <v>0</v>
      </c>
    </row>
    <row r="35" spans="1:5" ht="15.75" x14ac:dyDescent="0.25">
      <c r="A35" s="105" t="s">
        <v>93</v>
      </c>
      <c r="B35" s="46">
        <f>'C.1 Federal Expenditures'!$AM$22</f>
        <v>11630996</v>
      </c>
      <c r="C35" s="46">
        <f>'C.2 State Expenditures'!$AM$22</f>
        <v>2062948</v>
      </c>
      <c r="D35" s="46">
        <f>'B. Total Expenditures'!$AM$22</f>
        <v>13693944</v>
      </c>
      <c r="E35" s="55">
        <f t="shared" si="0"/>
        <v>5.9090404403583034E-2</v>
      </c>
    </row>
    <row r="36" spans="1:5" x14ac:dyDescent="0.25">
      <c r="A36" s="106" t="s">
        <v>134</v>
      </c>
      <c r="B36" s="46">
        <f>'C.1 Federal Expenditures'!$AN$22</f>
        <v>10468619</v>
      </c>
      <c r="C36" s="46">
        <f>'C.2 State Expenditures'!$AN$22</f>
        <v>234153</v>
      </c>
      <c r="D36" s="46">
        <f>'B. Total Expenditures'!$AN$22</f>
        <v>10702772</v>
      </c>
      <c r="E36" s="55">
        <f t="shared" si="0"/>
        <v>4.6183270920294783E-2</v>
      </c>
    </row>
    <row r="37" spans="1:5" x14ac:dyDescent="0.25">
      <c r="A37" s="106" t="s">
        <v>135</v>
      </c>
      <c r="B37" s="46">
        <f>'C.1 Federal Expenditures'!$AO$22</f>
        <v>0</v>
      </c>
      <c r="C37" s="46">
        <f>'C.2 State Expenditures'!$AO$22</f>
        <v>0</v>
      </c>
      <c r="D37" s="46">
        <f>'B. Total Expenditures'!$AO$22</f>
        <v>0</v>
      </c>
      <c r="E37" s="55">
        <f t="shared" si="0"/>
        <v>0</v>
      </c>
    </row>
    <row r="38" spans="1:5" x14ac:dyDescent="0.25">
      <c r="A38" s="106" t="s">
        <v>136</v>
      </c>
      <c r="B38" s="46">
        <f>'C.1 Federal Expenditures'!$AP$22</f>
        <v>1162377</v>
      </c>
      <c r="C38" s="46">
        <f>'C.2 State Expenditures'!$AP$22</f>
        <v>1828795</v>
      </c>
      <c r="D38" s="46">
        <f>'B. Total Expenditures'!$AP$22</f>
        <v>2991172</v>
      </c>
      <c r="E38" s="55">
        <f t="shared" si="0"/>
        <v>1.2907133483288254E-2</v>
      </c>
    </row>
    <row r="39" spans="1:5" ht="15.75" x14ac:dyDescent="0.25">
      <c r="A39" s="105" t="s">
        <v>87</v>
      </c>
      <c r="B39" s="46">
        <f>'C.1 Federal Expenditures'!$AQ$22</f>
        <v>0</v>
      </c>
      <c r="C39" s="46">
        <f>'C.2 State Expenditures'!$AQ$22</f>
        <v>0</v>
      </c>
      <c r="D39" s="46">
        <f>'B. Total Expenditures'!$AQ$22</f>
        <v>0</v>
      </c>
      <c r="E39" s="55">
        <f t="shared" si="0"/>
        <v>0</v>
      </c>
    </row>
    <row r="40" spans="1:5" ht="15.75" x14ac:dyDescent="0.25">
      <c r="A40" s="93" t="s">
        <v>139</v>
      </c>
      <c r="B40" s="120">
        <f>'C.1 Federal Expenditures'!$AR$22</f>
        <v>145557582</v>
      </c>
      <c r="C40" s="120">
        <f>'C.2 State Expenditures'!$AR$22</f>
        <v>86188065</v>
      </c>
      <c r="D40" s="120">
        <f>'B. Total Expenditures'!$AR$22</f>
        <v>231745647</v>
      </c>
      <c r="E40" s="95">
        <f t="shared" si="0"/>
        <v>1</v>
      </c>
    </row>
    <row r="41" spans="1:5" ht="15.75" x14ac:dyDescent="0.25">
      <c r="A41" s="105" t="s">
        <v>88</v>
      </c>
      <c r="B41" s="46">
        <f>'C.1 Federal Expenditures'!$C$22</f>
        <v>0</v>
      </c>
      <c r="C41" s="119"/>
      <c r="D41" s="46">
        <f>'B. Total Expenditures'!$C$22</f>
        <v>0</v>
      </c>
      <c r="E41" s="55">
        <f t="shared" si="0"/>
        <v>0</v>
      </c>
    </row>
    <row r="42" spans="1:5" ht="15.75" x14ac:dyDescent="0.25">
      <c r="A42" s="105" t="s">
        <v>247</v>
      </c>
      <c r="B42" s="46">
        <f>'C.1 Federal Expenditures'!$D$22</f>
        <v>0</v>
      </c>
      <c r="C42" s="119"/>
      <c r="D42" s="46">
        <f>'B. Total Expenditures'!$D$22</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145557582</v>
      </c>
      <c r="C44" s="94">
        <f>SUM(C41,C42,C3,C6,C10,C14,C18,C19,C22,C23,C24,C25,C26,C27,C28,C29,C30,C34,C35, C39)</f>
        <v>86188065</v>
      </c>
      <c r="D44" s="94">
        <f>B44+C44</f>
        <v>231745647</v>
      </c>
      <c r="E44" s="95">
        <f t="shared" si="0"/>
        <v>1</v>
      </c>
    </row>
    <row r="45" spans="1:5" ht="15.75" x14ac:dyDescent="0.25">
      <c r="A45" s="105" t="s">
        <v>137</v>
      </c>
      <c r="B45" s="46">
        <f>'C.1 Federal Expenditures'!$AS$22</f>
        <v>0</v>
      </c>
      <c r="C45" s="119"/>
      <c r="D45" s="46">
        <f>'B. Total Expenditures'!$AS$22</f>
        <v>0</v>
      </c>
      <c r="E45" s="122"/>
    </row>
    <row r="46" spans="1:5" ht="15.75" x14ac:dyDescent="0.25">
      <c r="A46" s="105" t="s">
        <v>138</v>
      </c>
      <c r="B46" s="46">
        <f>'C.1 Federal Expenditures'!$AT$22</f>
        <v>65958190</v>
      </c>
      <c r="C46" s="119"/>
      <c r="D46" s="46">
        <f>'B. Total Expenditures'!$AT$22</f>
        <v>65958190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325</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Expenditures'!$G$23</f>
        <v>19095016</v>
      </c>
      <c r="C3" s="46">
        <f>'C.2 State Expenditures'!$G$23</f>
        <v>566355</v>
      </c>
      <c r="D3" s="46">
        <f>'B. Total Expenditures'!$G$23</f>
        <v>19661371</v>
      </c>
      <c r="E3" s="55">
        <f t="shared" ref="E3:E44" si="0">D3/($D$44)</f>
        <v>8.4624281927923678E-2</v>
      </c>
    </row>
    <row r="4" spans="1:5" ht="45" customHeight="1" x14ac:dyDescent="0.25">
      <c r="A4" s="106" t="s">
        <v>113</v>
      </c>
      <c r="B4" s="46">
        <f>'C.1 Federal Expenditures'!$H$23</f>
        <v>19095016</v>
      </c>
      <c r="C4" s="46">
        <f>'C.2 State Expenditures'!$H$23</f>
        <v>566355</v>
      </c>
      <c r="D4" s="46">
        <f>'B. Total Expenditures'!$H$23</f>
        <v>19661371</v>
      </c>
      <c r="E4" s="55">
        <f t="shared" si="0"/>
        <v>8.4624281927923678E-2</v>
      </c>
    </row>
    <row r="5" spans="1:5" ht="43.5" x14ac:dyDescent="0.25">
      <c r="A5" s="106" t="s">
        <v>112</v>
      </c>
      <c r="B5" s="46">
        <f>'C.1 Federal Expenditures'!$I$23</f>
        <v>0</v>
      </c>
      <c r="C5" s="46">
        <f>'C.2 State Expenditures'!$I$23</f>
        <v>0</v>
      </c>
      <c r="D5" s="46">
        <f>'B. Total Expenditures'!$I$23</f>
        <v>0</v>
      </c>
      <c r="E5" s="55">
        <f t="shared" si="0"/>
        <v>0</v>
      </c>
    </row>
    <row r="6" spans="1:5" ht="30.75" x14ac:dyDescent="0.25">
      <c r="A6" s="105" t="s">
        <v>85</v>
      </c>
      <c r="B6" s="46">
        <f>'C.1 Federal Expenditures'!$J$23</f>
        <v>0</v>
      </c>
      <c r="C6" s="119"/>
      <c r="D6" s="46">
        <f>'B. Total Expenditures'!$J$23</f>
        <v>0</v>
      </c>
      <c r="E6" s="55">
        <f t="shared" si="0"/>
        <v>0</v>
      </c>
    </row>
    <row r="7" spans="1:5" x14ac:dyDescent="0.25">
      <c r="A7" s="106" t="s">
        <v>114</v>
      </c>
      <c r="B7" s="46">
        <f>'C.1 Federal Expenditures'!$K$23</f>
        <v>0</v>
      </c>
      <c r="C7" s="119"/>
      <c r="D7" s="46">
        <f>'B. Total Expenditures'!$K$23</f>
        <v>0</v>
      </c>
      <c r="E7" s="55">
        <f t="shared" si="0"/>
        <v>0</v>
      </c>
    </row>
    <row r="8" spans="1:5" x14ac:dyDescent="0.25">
      <c r="A8" s="106" t="s">
        <v>115</v>
      </c>
      <c r="B8" s="46">
        <f>'C.1 Federal Expenditures'!$L$23</f>
        <v>0</v>
      </c>
      <c r="C8" s="119"/>
      <c r="D8" s="46">
        <f>'B. Total Expenditures'!$L$23</f>
        <v>0</v>
      </c>
      <c r="E8" s="55">
        <f t="shared" si="0"/>
        <v>0</v>
      </c>
    </row>
    <row r="9" spans="1:5" ht="29.25" x14ac:dyDescent="0.25">
      <c r="A9" s="106" t="s">
        <v>116</v>
      </c>
      <c r="B9" s="46">
        <f>'C.1 Federal Expenditures'!$M$23</f>
        <v>0</v>
      </c>
      <c r="C9" s="119"/>
      <c r="D9" s="46">
        <f>'B. Total Expenditures'!$M$23</f>
        <v>0</v>
      </c>
      <c r="E9" s="55">
        <f t="shared" si="0"/>
        <v>0</v>
      </c>
    </row>
    <row r="10" spans="1:5" ht="30.75" x14ac:dyDescent="0.25">
      <c r="A10" s="105" t="s">
        <v>84</v>
      </c>
      <c r="B10" s="46">
        <f>'C.1 Federal Expenditures'!$N$23</f>
        <v>12322441</v>
      </c>
      <c r="C10" s="119"/>
      <c r="D10" s="46">
        <f>'B. Total Expenditures'!$N$23</f>
        <v>12322441</v>
      </c>
      <c r="E10" s="55">
        <f t="shared" si="0"/>
        <v>5.3036877297326097E-2</v>
      </c>
    </row>
    <row r="11" spans="1:5" x14ac:dyDescent="0.25">
      <c r="A11" s="106" t="s">
        <v>117</v>
      </c>
      <c r="B11" s="46">
        <f>'C.1 Federal Expenditures'!$O$23</f>
        <v>0</v>
      </c>
      <c r="C11" s="119"/>
      <c r="D11" s="46">
        <f>'B. Total Expenditures'!$O$23</f>
        <v>0</v>
      </c>
      <c r="E11" s="55">
        <f t="shared" si="0"/>
        <v>0</v>
      </c>
    </row>
    <row r="12" spans="1:5" x14ac:dyDescent="0.25">
      <c r="A12" s="106" t="s">
        <v>118</v>
      </c>
      <c r="B12" s="46">
        <f>'C.1 Federal Expenditures'!$P$23</f>
        <v>0</v>
      </c>
      <c r="C12" s="119"/>
      <c r="D12" s="46">
        <f>'B. Total Expenditures'!$P$23</f>
        <v>0</v>
      </c>
      <c r="E12" s="55">
        <f t="shared" si="0"/>
        <v>0</v>
      </c>
    </row>
    <row r="13" spans="1:5" ht="29.25" x14ac:dyDescent="0.25">
      <c r="A13" s="106" t="s">
        <v>119</v>
      </c>
      <c r="B13" s="46">
        <f>'C.1 Federal Expenditures'!$Q$23</f>
        <v>12322441</v>
      </c>
      <c r="C13" s="119"/>
      <c r="D13" s="46">
        <f>'B. Total Expenditures'!$Q$23</f>
        <v>12322441</v>
      </c>
      <c r="E13" s="55">
        <f t="shared" si="0"/>
        <v>5.3036877297326097E-2</v>
      </c>
    </row>
    <row r="14" spans="1:5" ht="15.75" customHeight="1" x14ac:dyDescent="0.25">
      <c r="A14" s="105" t="s">
        <v>120</v>
      </c>
      <c r="B14" s="46">
        <f>'C.1 Federal Expenditures'!$R$23</f>
        <v>2575616</v>
      </c>
      <c r="C14" s="46">
        <f>'C.2 State Expenditures'!$R$23</f>
        <v>30154869</v>
      </c>
      <c r="D14" s="46">
        <f>'B. Total Expenditures'!$R$23</f>
        <v>32730485</v>
      </c>
      <c r="E14" s="55">
        <f t="shared" si="0"/>
        <v>0.14087490594006272</v>
      </c>
    </row>
    <row r="15" spans="1:5" x14ac:dyDescent="0.25">
      <c r="A15" s="106" t="s">
        <v>121</v>
      </c>
      <c r="B15" s="46">
        <f>'C.1 Federal Expenditures'!$S$23</f>
        <v>0</v>
      </c>
      <c r="C15" s="46">
        <f>'C.2 State Expenditures'!$S$23</f>
        <v>0</v>
      </c>
      <c r="D15" s="46">
        <f>'B. Total Expenditures'!$S$23</f>
        <v>0</v>
      </c>
      <c r="E15" s="55">
        <f t="shared" si="0"/>
        <v>0</v>
      </c>
    </row>
    <row r="16" spans="1:5" x14ac:dyDescent="0.25">
      <c r="A16" s="106" t="s">
        <v>122</v>
      </c>
      <c r="B16" s="46">
        <f>'C.1 Federal Expenditures'!$T$23</f>
        <v>2575616</v>
      </c>
      <c r="C16" s="46">
        <f>'C.2 State Expenditures'!$T$23</f>
        <v>30154869</v>
      </c>
      <c r="D16" s="46">
        <f>'B. Total Expenditures'!$T$23</f>
        <v>32730485</v>
      </c>
      <c r="E16" s="55">
        <f t="shared" si="0"/>
        <v>0.14087490594006272</v>
      </c>
    </row>
    <row r="17" spans="1:5" x14ac:dyDescent="0.25">
      <c r="A17" s="106" t="s">
        <v>123</v>
      </c>
      <c r="B17" s="46">
        <f>'C.1 Federal Expenditures'!$U$23</f>
        <v>0</v>
      </c>
      <c r="C17" s="46">
        <f>'C.2 State Expenditures'!$U$23</f>
        <v>0</v>
      </c>
      <c r="D17" s="46">
        <f>'B. Total Expenditures'!$U$23</f>
        <v>0</v>
      </c>
      <c r="E17" s="55">
        <f t="shared" si="0"/>
        <v>0</v>
      </c>
    </row>
    <row r="18" spans="1:5" ht="15.75" x14ac:dyDescent="0.25">
      <c r="A18" s="105" t="s">
        <v>124</v>
      </c>
      <c r="B18" s="46">
        <f>'C.1 Federal Expenditures'!$V$23</f>
        <v>1257779</v>
      </c>
      <c r="C18" s="46">
        <f>'C.2 State Expenditures'!$V$23</f>
        <v>0</v>
      </c>
      <c r="D18" s="46">
        <f>'B. Total Expenditures'!$V$23</f>
        <v>1257779</v>
      </c>
      <c r="E18" s="55">
        <f t="shared" si="0"/>
        <v>5.413592200616219E-3</v>
      </c>
    </row>
    <row r="19" spans="1:5" ht="15.75" x14ac:dyDescent="0.25">
      <c r="A19" s="105" t="s">
        <v>89</v>
      </c>
      <c r="B19" s="46">
        <f>'C.1 Federal Expenditures'!$W$23</f>
        <v>64196860</v>
      </c>
      <c r="C19" s="46">
        <f>'C.2 State Expenditures'!$W$23</f>
        <v>6880663</v>
      </c>
      <c r="D19" s="46">
        <f>'B. Total Expenditures'!$W$23</f>
        <v>71077523</v>
      </c>
      <c r="E19" s="55">
        <f t="shared" si="0"/>
        <v>0.30592395337489331</v>
      </c>
    </row>
    <row r="20" spans="1:5" ht="29.25" x14ac:dyDescent="0.25">
      <c r="A20" s="106" t="s">
        <v>126</v>
      </c>
      <c r="B20" s="46">
        <f>'C.1 Federal Expenditures'!$X$23</f>
        <v>0</v>
      </c>
      <c r="C20" s="46">
        <f>'C.2 State Expenditures'!$X$23</f>
        <v>6880663</v>
      </c>
      <c r="D20" s="46">
        <f>'B. Total Expenditures'!$X$23</f>
        <v>6880663</v>
      </c>
      <c r="E20" s="55">
        <f t="shared" si="0"/>
        <v>2.9614982880035837E-2</v>
      </c>
    </row>
    <row r="21" spans="1:5" x14ac:dyDescent="0.25">
      <c r="A21" s="106" t="s">
        <v>125</v>
      </c>
      <c r="B21" s="46">
        <f>'C.1 Federal Expenditures'!$Y$23</f>
        <v>64196860</v>
      </c>
      <c r="C21" s="46">
        <f>'C.2 State Expenditures'!$Y$23</f>
        <v>0</v>
      </c>
      <c r="D21" s="46">
        <f>'B. Total Expenditures'!$Y$23</f>
        <v>64196860</v>
      </c>
      <c r="E21" s="55">
        <f t="shared" si="0"/>
        <v>0.27630897049485748</v>
      </c>
    </row>
    <row r="22" spans="1:5" ht="30.75" x14ac:dyDescent="0.25">
      <c r="A22" s="105" t="s">
        <v>90</v>
      </c>
      <c r="B22" s="46">
        <f>'C.1 Federal Expenditures'!$Z$23</f>
        <v>0</v>
      </c>
      <c r="C22" s="46">
        <f>'C.2 State Expenditures'!$Z$23</f>
        <v>0</v>
      </c>
      <c r="D22" s="46">
        <f>'B. Total Expenditures'!$Z$23</f>
        <v>0</v>
      </c>
      <c r="E22" s="55">
        <f t="shared" si="0"/>
        <v>0</v>
      </c>
    </row>
    <row r="23" spans="1:5" ht="15.75" customHeight="1" x14ac:dyDescent="0.25">
      <c r="A23" s="105" t="s">
        <v>86</v>
      </c>
      <c r="B23" s="46">
        <f>'C.1 Federal Expenditures'!$AA$23</f>
        <v>0</v>
      </c>
      <c r="C23" s="46">
        <f>'C.2 State Expenditures'!$AA$23</f>
        <v>14980869</v>
      </c>
      <c r="D23" s="46">
        <f>'B. Total Expenditures'!$AA$23</f>
        <v>14980869</v>
      </c>
      <c r="E23" s="55">
        <f t="shared" si="0"/>
        <v>6.4478986830638213E-2</v>
      </c>
    </row>
    <row r="24" spans="1:5" ht="15.75" customHeight="1" x14ac:dyDescent="0.25">
      <c r="A24" s="105" t="s">
        <v>91</v>
      </c>
      <c r="B24" s="46">
        <f>'C.1 Federal Expenditures'!$AB$23</f>
        <v>0</v>
      </c>
      <c r="C24" s="46">
        <f>'C.2 State Expenditures'!$AB$23</f>
        <v>0</v>
      </c>
      <c r="D24" s="46">
        <f>'B. Total Expenditures'!$AB$23</f>
        <v>0</v>
      </c>
      <c r="E24" s="55">
        <f t="shared" si="0"/>
        <v>0</v>
      </c>
    </row>
    <row r="25" spans="1:5" ht="15.75" x14ac:dyDescent="0.25">
      <c r="A25" s="105" t="s">
        <v>62</v>
      </c>
      <c r="B25" s="46">
        <f>'C.1 Federal Expenditures'!$AC$23</f>
        <v>0</v>
      </c>
      <c r="C25" s="46">
        <f>'C.2 State Expenditures'!$AC$23</f>
        <v>0</v>
      </c>
      <c r="D25" s="46">
        <f>'B. Total Expenditures'!$AC$23</f>
        <v>0</v>
      </c>
      <c r="E25" s="55">
        <f t="shared" si="0"/>
        <v>0</v>
      </c>
    </row>
    <row r="26" spans="1:5" ht="15.75" x14ac:dyDescent="0.25">
      <c r="A26" s="105" t="s">
        <v>127</v>
      </c>
      <c r="B26" s="46">
        <f>'C.1 Federal Expenditures'!$AD$23</f>
        <v>7410449</v>
      </c>
      <c r="C26" s="46">
        <f>'C.2 State Expenditures'!$AD$23</f>
        <v>0</v>
      </c>
      <c r="D26" s="46">
        <f>'B. Total Expenditures'!$AD$23</f>
        <v>7410449</v>
      </c>
      <c r="E26" s="55">
        <f t="shared" si="0"/>
        <v>3.1895228740076165E-2</v>
      </c>
    </row>
    <row r="27" spans="1:5" s="11" customFormat="1" ht="15.75" x14ac:dyDescent="0.25">
      <c r="A27" s="105" t="s">
        <v>128</v>
      </c>
      <c r="B27" s="46">
        <f>'C.1 Federal Expenditures'!$AE$23</f>
        <v>810000</v>
      </c>
      <c r="C27" s="46">
        <f>'C.2 State Expenditures'!$AE$23</f>
        <v>693358</v>
      </c>
      <c r="D27" s="46">
        <f>'B. Total Expenditures'!$AE$23</f>
        <v>1503358</v>
      </c>
      <c r="E27" s="55">
        <f t="shared" si="0"/>
        <v>6.4705859642544498E-3</v>
      </c>
    </row>
    <row r="28" spans="1:5" ht="30.75" x14ac:dyDescent="0.25">
      <c r="A28" s="105" t="s">
        <v>129</v>
      </c>
      <c r="B28" s="46">
        <f>'C.1 Federal Expenditures'!$AF$23</f>
        <v>1172778</v>
      </c>
      <c r="C28" s="46">
        <f>'C.2 State Expenditures'!$AF$23</f>
        <v>0</v>
      </c>
      <c r="D28" s="46">
        <f>'B. Total Expenditures'!$AF$23</f>
        <v>1172778</v>
      </c>
      <c r="E28" s="55">
        <f t="shared" si="0"/>
        <v>5.0477403692177148E-3</v>
      </c>
    </row>
    <row r="29" spans="1:5" ht="30.75" x14ac:dyDescent="0.25">
      <c r="A29" s="105" t="s">
        <v>92</v>
      </c>
      <c r="B29" s="46">
        <f>'C.1 Federal Expenditures'!$AG$23</f>
        <v>0</v>
      </c>
      <c r="C29" s="46">
        <f>'C.2 State Expenditures'!$AG$23</f>
        <v>0</v>
      </c>
      <c r="D29" s="46">
        <f>'B. Total Expenditures'!$AG$23</f>
        <v>0</v>
      </c>
      <c r="E29" s="55">
        <f t="shared" si="0"/>
        <v>0</v>
      </c>
    </row>
    <row r="30" spans="1:5" ht="15.75" x14ac:dyDescent="0.25">
      <c r="A30" s="105" t="s">
        <v>130</v>
      </c>
      <c r="B30" s="46">
        <f>'C.1 Federal Expenditures'!$AH$23</f>
        <v>29683806</v>
      </c>
      <c r="C30" s="46">
        <f>'C.2 State Expenditures'!$AH$23</f>
        <v>2139174</v>
      </c>
      <c r="D30" s="46">
        <f>'B. Total Expenditures'!$AH$23</f>
        <v>31822980</v>
      </c>
      <c r="E30" s="55">
        <f t="shared" si="0"/>
        <v>0.13696892405451666</v>
      </c>
    </row>
    <row r="31" spans="1:5" ht="29.25" x14ac:dyDescent="0.25">
      <c r="A31" s="106" t="s">
        <v>373</v>
      </c>
      <c r="B31" s="46">
        <f>'C.1 Federal Expenditures'!$AI$23</f>
        <v>699637</v>
      </c>
      <c r="C31" s="46">
        <f>'C.2 State Expenditures'!$AI$23</f>
        <v>0</v>
      </c>
      <c r="D31" s="46">
        <f>'B. Total Expenditures'!$AI$23</f>
        <v>699637</v>
      </c>
      <c r="E31" s="55">
        <f t="shared" si="0"/>
        <v>3.0112996054652919E-3</v>
      </c>
    </row>
    <row r="32" spans="1:5" x14ac:dyDescent="0.25">
      <c r="A32" s="106" t="s">
        <v>131</v>
      </c>
      <c r="B32" s="46">
        <f>'C.1 Federal Expenditures'!$AJ$23</f>
        <v>0</v>
      </c>
      <c r="C32" s="46">
        <f>'C.2 State Expenditures'!$AJ$23</f>
        <v>0</v>
      </c>
      <c r="D32" s="46">
        <f>'B. Total Expenditures'!$AJ$23</f>
        <v>0</v>
      </c>
      <c r="E32" s="55">
        <f t="shared" si="0"/>
        <v>0</v>
      </c>
    </row>
    <row r="33" spans="1:5" x14ac:dyDescent="0.25">
      <c r="A33" s="106" t="s">
        <v>132</v>
      </c>
      <c r="B33" s="46">
        <f>'C.1 Federal Expenditures'!$AK$23</f>
        <v>28984169</v>
      </c>
      <c r="C33" s="46">
        <f>'C.2 State Expenditures'!$AK$23</f>
        <v>2139174</v>
      </c>
      <c r="D33" s="46">
        <f>'B. Total Expenditures'!$AK$23</f>
        <v>31123343</v>
      </c>
      <c r="E33" s="55">
        <f t="shared" si="0"/>
        <v>0.13395762444905138</v>
      </c>
    </row>
    <row r="34" spans="1:5" ht="15.75" x14ac:dyDescent="0.25">
      <c r="A34" s="105" t="s">
        <v>133</v>
      </c>
      <c r="B34" s="46">
        <f>'C.1 Federal Expenditures'!$AL$23</f>
        <v>2546853</v>
      </c>
      <c r="C34" s="46">
        <f>'C.2 State Expenditures'!$AL$23</f>
        <v>0</v>
      </c>
      <c r="D34" s="46">
        <f>'B. Total Expenditures'!$AL$23</f>
        <v>2546853</v>
      </c>
      <c r="E34" s="55">
        <f t="shared" si="0"/>
        <v>1.0961880852610847E-2</v>
      </c>
    </row>
    <row r="35" spans="1:5" ht="15.75" x14ac:dyDescent="0.25">
      <c r="A35" s="105" t="s">
        <v>93</v>
      </c>
      <c r="B35" s="46">
        <f>'C.1 Federal Expenditures'!$AM$23</f>
        <v>19453143</v>
      </c>
      <c r="C35" s="46">
        <f>'C.2 State Expenditures'!$AM$23</f>
        <v>0</v>
      </c>
      <c r="D35" s="46">
        <f>'B. Total Expenditures'!$AM$23</f>
        <v>19453143</v>
      </c>
      <c r="E35" s="55">
        <f t="shared" si="0"/>
        <v>8.3728050175962548E-2</v>
      </c>
    </row>
    <row r="36" spans="1:5" x14ac:dyDescent="0.25">
      <c r="A36" s="106" t="s">
        <v>134</v>
      </c>
      <c r="B36" s="46">
        <f>'C.1 Federal Expenditures'!$AN$23</f>
        <v>17708449</v>
      </c>
      <c r="C36" s="46">
        <f>'C.2 State Expenditures'!$AN$23</f>
        <v>0</v>
      </c>
      <c r="D36" s="46">
        <f>'B. Total Expenditures'!$AN$23</f>
        <v>17708449</v>
      </c>
      <c r="E36" s="55">
        <f t="shared" si="0"/>
        <v>7.6218732695815472E-2</v>
      </c>
    </row>
    <row r="37" spans="1:5" x14ac:dyDescent="0.25">
      <c r="A37" s="106" t="s">
        <v>135</v>
      </c>
      <c r="B37" s="46">
        <f>'C.1 Federal Expenditures'!$AO$23</f>
        <v>1283467</v>
      </c>
      <c r="C37" s="46">
        <f>'C.2 State Expenditures'!$AO$23</f>
        <v>0</v>
      </c>
      <c r="D37" s="46">
        <f>'B. Total Expenditures'!$AO$23</f>
        <v>1283467</v>
      </c>
      <c r="E37" s="55">
        <f t="shared" si="0"/>
        <v>5.524155627457842E-3</v>
      </c>
    </row>
    <row r="38" spans="1:5" x14ac:dyDescent="0.25">
      <c r="A38" s="106" t="s">
        <v>136</v>
      </c>
      <c r="B38" s="46">
        <f>'C.1 Federal Expenditures'!$AP$23</f>
        <v>461227</v>
      </c>
      <c r="C38" s="46">
        <f>'C.2 State Expenditures'!$AP$23</f>
        <v>0</v>
      </c>
      <c r="D38" s="46">
        <f>'B. Total Expenditures'!$AP$23</f>
        <v>461227</v>
      </c>
      <c r="E38" s="55">
        <f t="shared" si="0"/>
        <v>1.9851618526892378E-3</v>
      </c>
    </row>
    <row r="39" spans="1:5" ht="15.75" x14ac:dyDescent="0.25">
      <c r="A39" s="105" t="s">
        <v>87</v>
      </c>
      <c r="B39" s="46">
        <f>'C.1 Federal Expenditures'!$AQ$23</f>
        <v>0</v>
      </c>
      <c r="C39" s="46">
        <f>'C.2 State Expenditures'!$AQ$23</f>
        <v>0</v>
      </c>
      <c r="D39" s="46">
        <f>'B. Total Expenditures'!$AQ$23</f>
        <v>0</v>
      </c>
      <c r="E39" s="55">
        <f t="shared" si="0"/>
        <v>0</v>
      </c>
    </row>
    <row r="40" spans="1:5" ht="15.75" x14ac:dyDescent="0.25">
      <c r="A40" s="93" t="s">
        <v>139</v>
      </c>
      <c r="B40" s="120">
        <f>'C.1 Federal Expenditures'!$AR$23</f>
        <v>160524741</v>
      </c>
      <c r="C40" s="120">
        <f>'C.2 State Expenditures'!$AR$23</f>
        <v>55415288</v>
      </c>
      <c r="D40" s="120">
        <f>'B. Total Expenditures'!$AR$23</f>
        <v>215940029</v>
      </c>
      <c r="E40" s="95">
        <f t="shared" si="0"/>
        <v>0.92942500772809855</v>
      </c>
    </row>
    <row r="41" spans="1:5" ht="15.75" x14ac:dyDescent="0.25">
      <c r="A41" s="105" t="s">
        <v>88</v>
      </c>
      <c r="B41" s="46">
        <f>'C.1 Federal Expenditures'!$C$23</f>
        <v>0</v>
      </c>
      <c r="C41" s="119"/>
      <c r="D41" s="46">
        <f>'B. Total Expenditures'!$C$23</f>
        <v>0</v>
      </c>
      <c r="E41" s="55">
        <f t="shared" si="0"/>
        <v>0</v>
      </c>
    </row>
    <row r="42" spans="1:5" ht="15.75" x14ac:dyDescent="0.25">
      <c r="A42" s="105" t="s">
        <v>247</v>
      </c>
      <c r="B42" s="46">
        <f>'C.1 Federal Expenditures'!$D$23</f>
        <v>16397198</v>
      </c>
      <c r="C42" s="119"/>
      <c r="D42" s="46">
        <f>'B. Total Expenditures'!$D$23</f>
        <v>16397198</v>
      </c>
      <c r="E42" s="55">
        <f t="shared" si="0"/>
        <v>7.0574992271901393E-2</v>
      </c>
    </row>
    <row r="43" spans="1:5" ht="15.75" x14ac:dyDescent="0.25">
      <c r="A43" s="107" t="s">
        <v>111</v>
      </c>
      <c r="B43" s="120">
        <f>B41+B42</f>
        <v>16397198</v>
      </c>
      <c r="C43" s="123"/>
      <c r="D43" s="120">
        <f>D41+D42</f>
        <v>16397198</v>
      </c>
      <c r="E43" s="95">
        <f t="shared" si="0"/>
        <v>7.0574992271901393E-2</v>
      </c>
    </row>
    <row r="44" spans="1:5" ht="15.75" x14ac:dyDescent="0.25">
      <c r="A44" s="93" t="s">
        <v>60</v>
      </c>
      <c r="B44" s="94">
        <f>SUM(B41,B42, B3,B6,B10,B14,B18,B19,B22,B23,B24,B25,B26,B27,B28,B29,B30,B34,B35, B39)</f>
        <v>176921939</v>
      </c>
      <c r="C44" s="94">
        <f>SUM(C41,C42,C3,C6,C10,C14,C18,C19,C22,C23,C24,C25,C26,C27,C28,C29,C30,C34,C35, C39)</f>
        <v>55415288</v>
      </c>
      <c r="D44" s="94">
        <f>B44+C44</f>
        <v>232337227</v>
      </c>
      <c r="E44" s="95">
        <f t="shared" si="0"/>
        <v>1</v>
      </c>
    </row>
    <row r="45" spans="1:5" ht="15.75" x14ac:dyDescent="0.25">
      <c r="A45" s="105" t="s">
        <v>137</v>
      </c>
      <c r="B45" s="46">
        <f>'C.1 Federal Expenditures'!$AS$23</f>
        <v>0</v>
      </c>
      <c r="C45" s="119"/>
      <c r="D45" s="46">
        <f>'B. Total Expenditures'!$AS$23</f>
        <v>0</v>
      </c>
      <c r="E45" s="122"/>
    </row>
    <row r="46" spans="1:5" ht="15.75" x14ac:dyDescent="0.25">
      <c r="A46" s="105" t="s">
        <v>138</v>
      </c>
      <c r="B46" s="46">
        <f>'C.1 Federal Expenditures'!$AT$23</f>
        <v>0</v>
      </c>
      <c r="C46" s="119"/>
      <c r="D46" s="46">
        <f>'B. Total Expenditures'!$AT$23</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283</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Expenditures'!$G$24</f>
        <v>12095887</v>
      </c>
      <c r="C3" s="46">
        <f>'C.2 State Expenditures'!$G$24</f>
        <v>18381670</v>
      </c>
      <c r="D3" s="46">
        <f>'B. Total Expenditures'!$G$24</f>
        <v>30477557</v>
      </c>
      <c r="E3" s="55">
        <f t="shared" ref="E3:E44" si="0">D3/($D$44)</f>
        <v>0.34455224548611119</v>
      </c>
    </row>
    <row r="4" spans="1:5" ht="45" customHeight="1" x14ac:dyDescent="0.25">
      <c r="A4" s="106" t="s">
        <v>113</v>
      </c>
      <c r="B4" s="46">
        <f>'C.1 Federal Expenditures'!$H$24</f>
        <v>9279373</v>
      </c>
      <c r="C4" s="46">
        <f>'C.2 State Expenditures'!$H$24</f>
        <v>14294673</v>
      </c>
      <c r="D4" s="46">
        <f>'B. Total Expenditures'!$H$24</f>
        <v>23574046</v>
      </c>
      <c r="E4" s="55">
        <f t="shared" si="0"/>
        <v>0.26650726908632727</v>
      </c>
    </row>
    <row r="5" spans="1:5" ht="43.5" x14ac:dyDescent="0.25">
      <c r="A5" s="106" t="s">
        <v>112</v>
      </c>
      <c r="B5" s="46">
        <f>'C.1 Federal Expenditures'!$I$24</f>
        <v>2816514</v>
      </c>
      <c r="C5" s="46">
        <f>'C.2 State Expenditures'!$I$24</f>
        <v>4086997</v>
      </c>
      <c r="D5" s="46">
        <f>'B. Total Expenditures'!$I$24</f>
        <v>6903511</v>
      </c>
      <c r="E5" s="55">
        <f t="shared" si="0"/>
        <v>7.8044976399783916E-2</v>
      </c>
    </row>
    <row r="6" spans="1:5" ht="30.75" x14ac:dyDescent="0.25">
      <c r="A6" s="105" t="s">
        <v>85</v>
      </c>
      <c r="B6" s="46">
        <f>'C.1 Federal Expenditures'!$J$24</f>
        <v>0</v>
      </c>
      <c r="C6" s="119"/>
      <c r="D6" s="46">
        <f>'B. Total Expenditures'!$J$24</f>
        <v>0</v>
      </c>
      <c r="E6" s="55">
        <f t="shared" si="0"/>
        <v>0</v>
      </c>
    </row>
    <row r="7" spans="1:5" x14ac:dyDescent="0.25">
      <c r="A7" s="106" t="s">
        <v>114</v>
      </c>
      <c r="B7" s="46">
        <f>'C.1 Federal Expenditures'!$K$24</f>
        <v>0</v>
      </c>
      <c r="C7" s="119"/>
      <c r="D7" s="46">
        <f>'B. Total Expenditures'!$K$24</f>
        <v>0</v>
      </c>
      <c r="E7" s="55">
        <f t="shared" si="0"/>
        <v>0</v>
      </c>
    </row>
    <row r="8" spans="1:5" x14ac:dyDescent="0.25">
      <c r="A8" s="106" t="s">
        <v>115</v>
      </c>
      <c r="B8" s="46">
        <f>'C.1 Federal Expenditures'!$L$24</f>
        <v>0</v>
      </c>
      <c r="C8" s="119"/>
      <c r="D8" s="46">
        <f>'B. Total Expenditures'!$L$24</f>
        <v>0</v>
      </c>
      <c r="E8" s="55">
        <f t="shared" si="0"/>
        <v>0</v>
      </c>
    </row>
    <row r="9" spans="1:5" ht="29.25" x14ac:dyDescent="0.25">
      <c r="A9" s="106" t="s">
        <v>116</v>
      </c>
      <c r="B9" s="46">
        <f>'C.1 Federal Expenditures'!$M$24</f>
        <v>0</v>
      </c>
      <c r="C9" s="119"/>
      <c r="D9" s="46">
        <f>'B. Total Expenditures'!$M$24</f>
        <v>0</v>
      </c>
      <c r="E9" s="55">
        <f t="shared" si="0"/>
        <v>0</v>
      </c>
    </row>
    <row r="10" spans="1:5" ht="30.75" x14ac:dyDescent="0.25">
      <c r="A10" s="105" t="s">
        <v>84</v>
      </c>
      <c r="B10" s="46">
        <f>'C.1 Federal Expenditures'!$N$24</f>
        <v>0</v>
      </c>
      <c r="C10" s="119"/>
      <c r="D10" s="46">
        <f>'B. Total Expenditures'!$N$24</f>
        <v>0</v>
      </c>
      <c r="E10" s="55">
        <f t="shared" si="0"/>
        <v>0</v>
      </c>
    </row>
    <row r="11" spans="1:5" x14ac:dyDescent="0.25">
      <c r="A11" s="106" t="s">
        <v>117</v>
      </c>
      <c r="B11" s="46">
        <f>'C.1 Federal Expenditures'!$O$24</f>
        <v>0</v>
      </c>
      <c r="C11" s="119"/>
      <c r="D11" s="46">
        <f>'B. Total Expenditures'!$O$24</f>
        <v>0</v>
      </c>
      <c r="E11" s="55">
        <f t="shared" si="0"/>
        <v>0</v>
      </c>
    </row>
    <row r="12" spans="1:5" x14ac:dyDescent="0.25">
      <c r="A12" s="106" t="s">
        <v>118</v>
      </c>
      <c r="B12" s="46">
        <f>'C.1 Federal Expenditures'!$P$24</f>
        <v>0</v>
      </c>
      <c r="C12" s="119"/>
      <c r="D12" s="46">
        <f>'B. Total Expenditures'!$P$24</f>
        <v>0</v>
      </c>
      <c r="E12" s="55">
        <f t="shared" si="0"/>
        <v>0</v>
      </c>
    </row>
    <row r="13" spans="1:5" ht="29.25" x14ac:dyDescent="0.25">
      <c r="A13" s="106" t="s">
        <v>119</v>
      </c>
      <c r="B13" s="46">
        <f>'C.1 Federal Expenditures'!$Q$24</f>
        <v>0</v>
      </c>
      <c r="C13" s="119"/>
      <c r="D13" s="46">
        <f>'B. Total Expenditures'!$Q$24</f>
        <v>0</v>
      </c>
      <c r="E13" s="55">
        <f t="shared" si="0"/>
        <v>0</v>
      </c>
    </row>
    <row r="14" spans="1:5" ht="15.75" customHeight="1" x14ac:dyDescent="0.25">
      <c r="A14" s="105" t="s">
        <v>120</v>
      </c>
      <c r="B14" s="46">
        <f>'C.1 Federal Expenditures'!$R$24</f>
        <v>1110253</v>
      </c>
      <c r="C14" s="46">
        <f>'C.2 State Expenditures'!$R$24</f>
        <v>460585</v>
      </c>
      <c r="D14" s="46">
        <f>'B. Total Expenditures'!$R$24</f>
        <v>1570838</v>
      </c>
      <c r="E14" s="55">
        <f t="shared" si="0"/>
        <v>1.7758502106809675E-2</v>
      </c>
    </row>
    <row r="15" spans="1:5" x14ac:dyDescent="0.25">
      <c r="A15" s="106" t="s">
        <v>121</v>
      </c>
      <c r="B15" s="46">
        <f>'C.1 Federal Expenditures'!$S$24</f>
        <v>0</v>
      </c>
      <c r="C15" s="46">
        <f>'C.2 State Expenditures'!$S$24</f>
        <v>0</v>
      </c>
      <c r="D15" s="46">
        <f>'B. Total Expenditures'!$S$24</f>
        <v>0</v>
      </c>
      <c r="E15" s="55">
        <f t="shared" si="0"/>
        <v>0</v>
      </c>
    </row>
    <row r="16" spans="1:5" x14ac:dyDescent="0.25">
      <c r="A16" s="106" t="s">
        <v>122</v>
      </c>
      <c r="B16" s="46">
        <f>'C.1 Federal Expenditures'!$T$24</f>
        <v>116554</v>
      </c>
      <c r="C16" s="46">
        <f>'C.2 State Expenditures'!$T$24</f>
        <v>339311</v>
      </c>
      <c r="D16" s="46">
        <f>'B. Total Expenditures'!$T$24</f>
        <v>455865</v>
      </c>
      <c r="E16" s="55">
        <f t="shared" si="0"/>
        <v>5.1536056314660022E-3</v>
      </c>
    </row>
    <row r="17" spans="1:5" x14ac:dyDescent="0.25">
      <c r="A17" s="106" t="s">
        <v>123</v>
      </c>
      <c r="B17" s="46">
        <f>'C.1 Federal Expenditures'!$U$24</f>
        <v>993699</v>
      </c>
      <c r="C17" s="46">
        <f>'C.2 State Expenditures'!$U$24</f>
        <v>121274</v>
      </c>
      <c r="D17" s="46">
        <f>'B. Total Expenditures'!$U$24</f>
        <v>1114973</v>
      </c>
      <c r="E17" s="55">
        <f t="shared" si="0"/>
        <v>1.2604896475343672E-2</v>
      </c>
    </row>
    <row r="18" spans="1:5" ht="15.75" x14ac:dyDescent="0.25">
      <c r="A18" s="105" t="s">
        <v>124</v>
      </c>
      <c r="B18" s="46">
        <f>'C.1 Federal Expenditures'!$V$24</f>
        <v>2102904</v>
      </c>
      <c r="C18" s="46">
        <f>'C.2 State Expenditures'!$V$24</f>
        <v>1979230</v>
      </c>
      <c r="D18" s="46">
        <f>'B. Total Expenditures'!$V$24</f>
        <v>4082134</v>
      </c>
      <c r="E18" s="55">
        <f t="shared" si="0"/>
        <v>4.6148988781325256E-2</v>
      </c>
    </row>
    <row r="19" spans="1:5" ht="15.75" x14ac:dyDescent="0.25">
      <c r="A19" s="105" t="s">
        <v>89</v>
      </c>
      <c r="B19" s="46">
        <f>'C.1 Federal Expenditures'!$W$24</f>
        <v>7871508</v>
      </c>
      <c r="C19" s="46">
        <f>'C.2 State Expenditures'!$W$24</f>
        <v>6168451</v>
      </c>
      <c r="D19" s="46">
        <f>'B. Total Expenditures'!$W$24</f>
        <v>14039959</v>
      </c>
      <c r="E19" s="55">
        <f t="shared" si="0"/>
        <v>0.1587233320565338</v>
      </c>
    </row>
    <row r="20" spans="1:5" ht="29.25" x14ac:dyDescent="0.25">
      <c r="A20" s="106" t="s">
        <v>126</v>
      </c>
      <c r="B20" s="46">
        <f>'C.1 Federal Expenditures'!$X$24</f>
        <v>4964254</v>
      </c>
      <c r="C20" s="46">
        <f>'C.2 State Expenditures'!$X$24</f>
        <v>3754552</v>
      </c>
      <c r="D20" s="46">
        <f>'B. Total Expenditures'!$X$24</f>
        <v>8718806</v>
      </c>
      <c r="E20" s="55">
        <f t="shared" si="0"/>
        <v>9.8567092672742079E-2</v>
      </c>
    </row>
    <row r="21" spans="1:5" x14ac:dyDescent="0.25">
      <c r="A21" s="106" t="s">
        <v>125</v>
      </c>
      <c r="B21" s="46">
        <f>'C.1 Federal Expenditures'!$Y$24</f>
        <v>2907254</v>
      </c>
      <c r="C21" s="46">
        <f>'C.2 State Expenditures'!$Y$24</f>
        <v>2413899</v>
      </c>
      <c r="D21" s="46">
        <f>'B. Total Expenditures'!$Y$24</f>
        <v>5321153</v>
      </c>
      <c r="E21" s="55">
        <f t="shared" si="0"/>
        <v>6.0156239383791721E-2</v>
      </c>
    </row>
    <row r="22" spans="1:5" ht="30.75" x14ac:dyDescent="0.25">
      <c r="A22" s="105" t="s">
        <v>90</v>
      </c>
      <c r="B22" s="46">
        <f>'C.1 Federal Expenditures'!$Z$24</f>
        <v>0</v>
      </c>
      <c r="C22" s="46">
        <f>'C.2 State Expenditures'!$Z$24</f>
        <v>0</v>
      </c>
      <c r="D22" s="46">
        <f>'B. Total Expenditures'!$Z$24</f>
        <v>0</v>
      </c>
      <c r="E22" s="55">
        <f t="shared" si="0"/>
        <v>0</v>
      </c>
    </row>
    <row r="23" spans="1:5" ht="15.75" customHeight="1" x14ac:dyDescent="0.25">
      <c r="A23" s="105" t="s">
        <v>86</v>
      </c>
      <c r="B23" s="46">
        <f>'C.1 Federal Expenditures'!$AA$24</f>
        <v>0</v>
      </c>
      <c r="C23" s="46">
        <f>'C.2 State Expenditures'!$AA$24</f>
        <v>0</v>
      </c>
      <c r="D23" s="46">
        <f>'B. Total Expenditures'!$AA$24</f>
        <v>0</v>
      </c>
      <c r="E23" s="55">
        <f t="shared" si="0"/>
        <v>0</v>
      </c>
    </row>
    <row r="24" spans="1:5" ht="15.75" customHeight="1" x14ac:dyDescent="0.25">
      <c r="A24" s="105" t="s">
        <v>91</v>
      </c>
      <c r="B24" s="46">
        <f>'C.1 Federal Expenditures'!$AB$24</f>
        <v>0</v>
      </c>
      <c r="C24" s="46">
        <f>'C.2 State Expenditures'!$AB$24</f>
        <v>85126</v>
      </c>
      <c r="D24" s="46">
        <f>'B. Total Expenditures'!$AB$24</f>
        <v>85126</v>
      </c>
      <c r="E24" s="55">
        <f t="shared" si="0"/>
        <v>9.6235910408602309E-4</v>
      </c>
    </row>
    <row r="25" spans="1:5" ht="15.75" x14ac:dyDescent="0.25">
      <c r="A25" s="105" t="s">
        <v>62</v>
      </c>
      <c r="B25" s="46">
        <f>'C.1 Federal Expenditures'!$AC$24</f>
        <v>495477</v>
      </c>
      <c r="C25" s="46">
        <f>'C.2 State Expenditures'!$AC$24</f>
        <v>3404650</v>
      </c>
      <c r="D25" s="46">
        <f>'B. Total Expenditures'!$AC$24</f>
        <v>3900127</v>
      </c>
      <c r="E25" s="55">
        <f t="shared" si="0"/>
        <v>4.4091378962264276E-2</v>
      </c>
    </row>
    <row r="26" spans="1:5" ht="15.75" x14ac:dyDescent="0.25">
      <c r="A26" s="105" t="s">
        <v>127</v>
      </c>
      <c r="B26" s="46">
        <f>'C.1 Federal Expenditures'!$AD$24</f>
        <v>6014596</v>
      </c>
      <c r="C26" s="46">
        <f>'C.2 State Expenditures'!$AD$24</f>
        <v>80677</v>
      </c>
      <c r="D26" s="46">
        <f>'B. Total Expenditures'!$AD$24</f>
        <v>6095273</v>
      </c>
      <c r="E26" s="55">
        <f t="shared" si="0"/>
        <v>6.8907753958129425E-2</v>
      </c>
    </row>
    <row r="27" spans="1:5" s="11" customFormat="1" ht="15.75" x14ac:dyDescent="0.25">
      <c r="A27" s="105" t="s">
        <v>128</v>
      </c>
      <c r="B27" s="46">
        <f>'C.1 Federal Expenditures'!$AE$24</f>
        <v>0</v>
      </c>
      <c r="C27" s="46">
        <f>'C.2 State Expenditures'!$AE$24</f>
        <v>0</v>
      </c>
      <c r="D27" s="46">
        <f>'B. Total Expenditures'!$AE$24</f>
        <v>0</v>
      </c>
      <c r="E27" s="55">
        <f t="shared" si="0"/>
        <v>0</v>
      </c>
    </row>
    <row r="28" spans="1:5" ht="30.75" x14ac:dyDescent="0.25">
      <c r="A28" s="105" t="s">
        <v>129</v>
      </c>
      <c r="B28" s="46">
        <f>'C.1 Federal Expenditures'!$AF$24</f>
        <v>733652</v>
      </c>
      <c r="C28" s="46">
        <f>'C.2 State Expenditures'!$AF$24</f>
        <v>0</v>
      </c>
      <c r="D28" s="46">
        <f>'B. Total Expenditures'!$AF$24</f>
        <v>733652</v>
      </c>
      <c r="E28" s="55">
        <f t="shared" si="0"/>
        <v>8.2940192353795437E-3</v>
      </c>
    </row>
    <row r="29" spans="1:5" ht="30.75" x14ac:dyDescent="0.25">
      <c r="A29" s="105" t="s">
        <v>92</v>
      </c>
      <c r="B29" s="46">
        <f>'C.1 Federal Expenditures'!$AG$24</f>
        <v>103903</v>
      </c>
      <c r="C29" s="46">
        <f>'C.2 State Expenditures'!$AG$24</f>
        <v>0</v>
      </c>
      <c r="D29" s="46">
        <f>'B. Total Expenditures'!$AG$24</f>
        <v>103903</v>
      </c>
      <c r="E29" s="55">
        <f t="shared" si="0"/>
        <v>1.1746352229853401E-3</v>
      </c>
    </row>
    <row r="30" spans="1:5" ht="15.75" x14ac:dyDescent="0.25">
      <c r="A30" s="105" t="s">
        <v>130</v>
      </c>
      <c r="B30" s="46">
        <f>'C.1 Federal Expenditures'!$AH$24</f>
        <v>3200985</v>
      </c>
      <c r="C30" s="46">
        <f>'C.2 State Expenditures'!$AH$24</f>
        <v>4300366</v>
      </c>
      <c r="D30" s="46">
        <f>'B. Total Expenditures'!$AH$24</f>
        <v>7501351</v>
      </c>
      <c r="E30" s="55">
        <f t="shared" si="0"/>
        <v>8.4803625540901637E-2</v>
      </c>
    </row>
    <row r="31" spans="1:5" ht="29.25" x14ac:dyDescent="0.25">
      <c r="A31" s="106" t="s">
        <v>373</v>
      </c>
      <c r="B31" s="46">
        <f>'C.1 Federal Expenditures'!$AI$24</f>
        <v>1810245</v>
      </c>
      <c r="C31" s="46">
        <f>'C.2 State Expenditures'!$AI$24</f>
        <v>0</v>
      </c>
      <c r="D31" s="46">
        <f>'B. Total Expenditures'!$AI$24</f>
        <v>1810245</v>
      </c>
      <c r="E31" s="55">
        <f t="shared" si="0"/>
        <v>2.0465025449054375E-2</v>
      </c>
    </row>
    <row r="32" spans="1:5" x14ac:dyDescent="0.25">
      <c r="A32" s="106" t="s">
        <v>131</v>
      </c>
      <c r="B32" s="46">
        <f>'C.1 Federal Expenditures'!$AJ$24</f>
        <v>0</v>
      </c>
      <c r="C32" s="46">
        <f>'C.2 State Expenditures'!$AJ$24</f>
        <v>0</v>
      </c>
      <c r="D32" s="46">
        <f>'B. Total Expenditures'!$AJ$24</f>
        <v>0</v>
      </c>
      <c r="E32" s="55">
        <f t="shared" si="0"/>
        <v>0</v>
      </c>
    </row>
    <row r="33" spans="1:5" x14ac:dyDescent="0.25">
      <c r="A33" s="106" t="s">
        <v>132</v>
      </c>
      <c r="B33" s="46">
        <f>'C.1 Federal Expenditures'!$AK$24</f>
        <v>1390740</v>
      </c>
      <c r="C33" s="46">
        <f>'C.2 State Expenditures'!$AK$24</f>
        <v>4300366</v>
      </c>
      <c r="D33" s="46">
        <f>'B. Total Expenditures'!$AK$24</f>
        <v>5691106</v>
      </c>
      <c r="E33" s="55">
        <f t="shared" si="0"/>
        <v>6.4338600091847262E-2</v>
      </c>
    </row>
    <row r="34" spans="1:5" ht="15.75" x14ac:dyDescent="0.25">
      <c r="A34" s="105" t="s">
        <v>133</v>
      </c>
      <c r="B34" s="46">
        <f>'C.1 Federal Expenditures'!$AL$24</f>
        <v>934454</v>
      </c>
      <c r="C34" s="46">
        <f>'C.2 State Expenditures'!$AL$24</f>
        <v>0</v>
      </c>
      <c r="D34" s="46">
        <f>'B. Total Expenditures'!$AL$24</f>
        <v>934454</v>
      </c>
      <c r="E34" s="55">
        <f t="shared" si="0"/>
        <v>1.0564108665385435E-2</v>
      </c>
    </row>
    <row r="35" spans="1:5" ht="15.75" x14ac:dyDescent="0.25">
      <c r="A35" s="105" t="s">
        <v>93</v>
      </c>
      <c r="B35" s="46">
        <f>'C.1 Federal Expenditures'!$AM$24</f>
        <v>10045753</v>
      </c>
      <c r="C35" s="46">
        <f>'C.2 State Expenditures'!$AM$24</f>
        <v>2663188</v>
      </c>
      <c r="D35" s="46">
        <f>'B. Total Expenditures'!$AM$24</f>
        <v>12708941</v>
      </c>
      <c r="E35" s="55">
        <f t="shared" si="0"/>
        <v>0.14367602230390392</v>
      </c>
    </row>
    <row r="36" spans="1:5" x14ac:dyDescent="0.25">
      <c r="A36" s="106" t="s">
        <v>134</v>
      </c>
      <c r="B36" s="46">
        <f>'C.1 Federal Expenditures'!$AN$24</f>
        <v>3716314</v>
      </c>
      <c r="C36" s="46">
        <f>'C.2 State Expenditures'!$AN$24</f>
        <v>412423</v>
      </c>
      <c r="D36" s="46">
        <f>'B. Total Expenditures'!$AN$24</f>
        <v>4128737</v>
      </c>
      <c r="E36" s="55">
        <f t="shared" si="0"/>
        <v>4.6675840992491301E-2</v>
      </c>
    </row>
    <row r="37" spans="1:5" x14ac:dyDescent="0.25">
      <c r="A37" s="106" t="s">
        <v>135</v>
      </c>
      <c r="B37" s="46">
        <f>'C.1 Federal Expenditures'!$AO$24</f>
        <v>4953022</v>
      </c>
      <c r="C37" s="46">
        <f>'C.2 State Expenditures'!$AO$24</f>
        <v>1870261</v>
      </c>
      <c r="D37" s="46">
        <f>'B. Total Expenditures'!$AO$24</f>
        <v>6823283</v>
      </c>
      <c r="E37" s="55">
        <f t="shared" si="0"/>
        <v>7.7137989742327745E-2</v>
      </c>
    </row>
    <row r="38" spans="1:5" x14ac:dyDescent="0.25">
      <c r="A38" s="106" t="s">
        <v>136</v>
      </c>
      <c r="B38" s="46">
        <f>'C.1 Federal Expenditures'!$AP$24</f>
        <v>1376417</v>
      </c>
      <c r="C38" s="46">
        <f>'C.2 State Expenditures'!$AP$24</f>
        <v>380504</v>
      </c>
      <c r="D38" s="46">
        <f>'B. Total Expenditures'!$AP$24</f>
        <v>1756921</v>
      </c>
      <c r="E38" s="55">
        <f t="shared" si="0"/>
        <v>1.9862191569084881E-2</v>
      </c>
    </row>
    <row r="39" spans="1:5" ht="15.75" x14ac:dyDescent="0.25">
      <c r="A39" s="105" t="s">
        <v>87</v>
      </c>
      <c r="B39" s="46">
        <f>'C.1 Federal Expenditures'!$AQ$24</f>
        <v>0</v>
      </c>
      <c r="C39" s="46">
        <f>'C.2 State Expenditures'!$AQ$24</f>
        <v>0</v>
      </c>
      <c r="D39" s="46">
        <f>'B. Total Expenditures'!$AQ$24</f>
        <v>0</v>
      </c>
      <c r="E39" s="55">
        <f t="shared" si="0"/>
        <v>0</v>
      </c>
    </row>
    <row r="40" spans="1:5" ht="15.75" x14ac:dyDescent="0.25">
      <c r="A40" s="93" t="s">
        <v>139</v>
      </c>
      <c r="B40" s="120">
        <f>'C.1 Federal Expenditures'!$AR$24</f>
        <v>44709372</v>
      </c>
      <c r="C40" s="120">
        <f>'C.2 State Expenditures'!$AR$24</f>
        <v>37523943</v>
      </c>
      <c r="D40" s="120">
        <f>'B. Total Expenditures'!$AR$24</f>
        <v>82233315</v>
      </c>
      <c r="E40" s="95">
        <f t="shared" si="0"/>
        <v>0.92965697142381554</v>
      </c>
    </row>
    <row r="41" spans="1:5" ht="15.75" x14ac:dyDescent="0.25">
      <c r="A41" s="105" t="s">
        <v>88</v>
      </c>
      <c r="B41" s="46">
        <f>'C.1 Federal Expenditures'!$C$24</f>
        <v>0</v>
      </c>
      <c r="C41" s="119"/>
      <c r="D41" s="46">
        <f>'B. Total Expenditures'!$C$24</f>
        <v>0</v>
      </c>
      <c r="E41" s="55">
        <f t="shared" si="0"/>
        <v>0</v>
      </c>
    </row>
    <row r="42" spans="1:5" ht="15.75" x14ac:dyDescent="0.25">
      <c r="A42" s="105" t="s">
        <v>247</v>
      </c>
      <c r="B42" s="46">
        <f>'C.1 Federal Expenditures'!$D$24</f>
        <v>6222231</v>
      </c>
      <c r="C42" s="119"/>
      <c r="D42" s="46">
        <f>'B. Total Expenditures'!$D$24</f>
        <v>6222231</v>
      </c>
      <c r="E42" s="55">
        <f t="shared" si="0"/>
        <v>7.0343028576184477E-2</v>
      </c>
    </row>
    <row r="43" spans="1:5" ht="15.75" x14ac:dyDescent="0.25">
      <c r="A43" s="107" t="s">
        <v>111</v>
      </c>
      <c r="B43" s="120">
        <f>B41+B42</f>
        <v>6222231</v>
      </c>
      <c r="C43" s="123"/>
      <c r="D43" s="120">
        <f>D41+D42</f>
        <v>6222231</v>
      </c>
      <c r="E43" s="95">
        <f t="shared" si="0"/>
        <v>7.0343028576184477E-2</v>
      </c>
    </row>
    <row r="44" spans="1:5" ht="15.75" x14ac:dyDescent="0.25">
      <c r="A44" s="93" t="s">
        <v>60</v>
      </c>
      <c r="B44" s="94">
        <f>SUM(B41,B42, B3,B6,B10,B14,B18,B19,B22,B23,B24,B25,B26,B27,B28,B29,B30,B34,B35, B39)</f>
        <v>50931603</v>
      </c>
      <c r="C44" s="94">
        <f>SUM(C41,C42,C3,C6,C10,C14,C18,C19,C22,C23,C24,C25,C26,C27,C28,C29,C30,C34,C35, C39)</f>
        <v>37523943</v>
      </c>
      <c r="D44" s="94">
        <f>B44+C44</f>
        <v>88455546</v>
      </c>
      <c r="E44" s="95">
        <f t="shared" si="0"/>
        <v>1</v>
      </c>
    </row>
    <row r="45" spans="1:5" ht="15.75" x14ac:dyDescent="0.25">
      <c r="A45" s="105" t="s">
        <v>137</v>
      </c>
      <c r="B45" s="46">
        <f>'C.1 Federal Expenditures'!$AS$24</f>
        <v>8403300</v>
      </c>
      <c r="C45" s="119"/>
      <c r="D45" s="46">
        <f>'B. Total Expenditures'!$AS$24</f>
        <v>8403300</v>
      </c>
      <c r="E45" s="122"/>
    </row>
    <row r="46" spans="1:5" ht="15.75" x14ac:dyDescent="0.25">
      <c r="A46" s="105" t="s">
        <v>138</v>
      </c>
      <c r="B46" s="46">
        <f>'C.1 Federal Expenditures'!$AT$24</f>
        <v>110799282</v>
      </c>
      <c r="C46" s="119"/>
      <c r="D46" s="46">
        <f>'B. Total Expenditures'!$AT$24</f>
        <v>110799282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324</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Expenditures'!$G$25</f>
        <v>111249881</v>
      </c>
      <c r="C3" s="46">
        <f>'C.2 State Expenditures'!$G$25</f>
        <v>12173406</v>
      </c>
      <c r="D3" s="46">
        <f>'B. Total Expenditures'!$G$25</f>
        <v>123423287</v>
      </c>
      <c r="E3" s="55">
        <f t="shared" ref="E3:E44" si="0">D3/($D$44)</f>
        <v>0.22093134293850711</v>
      </c>
    </row>
    <row r="4" spans="1:5" ht="45" customHeight="1" x14ac:dyDescent="0.25">
      <c r="A4" s="106" t="s">
        <v>113</v>
      </c>
      <c r="B4" s="46">
        <f>'C.1 Federal Expenditures'!$H$25</f>
        <v>111249881</v>
      </c>
      <c r="C4" s="46">
        <f>'C.2 State Expenditures'!$H$25</f>
        <v>12173406</v>
      </c>
      <c r="D4" s="46">
        <f>'B. Total Expenditures'!$H$25</f>
        <v>123423287</v>
      </c>
      <c r="E4" s="55">
        <f t="shared" si="0"/>
        <v>0.22093134293850711</v>
      </c>
    </row>
    <row r="5" spans="1:5" ht="43.5" x14ac:dyDescent="0.25">
      <c r="A5" s="106" t="s">
        <v>112</v>
      </c>
      <c r="B5" s="46">
        <f>'C.1 Federal Expenditures'!$I$25</f>
        <v>0</v>
      </c>
      <c r="C5" s="46">
        <f>'C.2 State Expenditures'!$I$25</f>
        <v>0</v>
      </c>
      <c r="D5" s="46">
        <f>'B. Total Expenditures'!$I$25</f>
        <v>0</v>
      </c>
      <c r="E5" s="55">
        <f t="shared" si="0"/>
        <v>0</v>
      </c>
    </row>
    <row r="6" spans="1:5" ht="30.75" x14ac:dyDescent="0.25">
      <c r="A6" s="105" t="s">
        <v>85</v>
      </c>
      <c r="B6" s="46">
        <f>'C.1 Federal Expenditures'!$J$25</f>
        <v>0</v>
      </c>
      <c r="C6" s="119"/>
      <c r="D6" s="46">
        <f>'B. Total Expenditures'!$J$25</f>
        <v>0</v>
      </c>
      <c r="E6" s="55">
        <f t="shared" si="0"/>
        <v>0</v>
      </c>
    </row>
    <row r="7" spans="1:5" x14ac:dyDescent="0.25">
      <c r="A7" s="106" t="s">
        <v>114</v>
      </c>
      <c r="B7" s="46">
        <f>'C.1 Federal Expenditures'!$K$25</f>
        <v>0</v>
      </c>
      <c r="C7" s="119"/>
      <c r="D7" s="46">
        <f>'B. Total Expenditures'!$K$25</f>
        <v>0</v>
      </c>
      <c r="E7" s="55">
        <f t="shared" si="0"/>
        <v>0</v>
      </c>
    </row>
    <row r="8" spans="1:5" x14ac:dyDescent="0.25">
      <c r="A8" s="106" t="s">
        <v>115</v>
      </c>
      <c r="B8" s="46">
        <f>'C.1 Federal Expenditures'!$L$25</f>
        <v>0</v>
      </c>
      <c r="C8" s="119"/>
      <c r="D8" s="46">
        <f>'B. Total Expenditures'!$L$25</f>
        <v>0</v>
      </c>
      <c r="E8" s="55">
        <f t="shared" si="0"/>
        <v>0</v>
      </c>
    </row>
    <row r="9" spans="1:5" ht="29.25" x14ac:dyDescent="0.25">
      <c r="A9" s="106" t="s">
        <v>116</v>
      </c>
      <c r="B9" s="46">
        <f>'C.1 Federal Expenditures'!$M$25</f>
        <v>0</v>
      </c>
      <c r="C9" s="119"/>
      <c r="D9" s="46">
        <f>'B. Total Expenditures'!$M$25</f>
        <v>0</v>
      </c>
      <c r="E9" s="55">
        <f t="shared" si="0"/>
        <v>0</v>
      </c>
    </row>
    <row r="10" spans="1:5" ht="30.75" x14ac:dyDescent="0.25">
      <c r="A10" s="105" t="s">
        <v>84</v>
      </c>
      <c r="B10" s="46">
        <f>'C.1 Federal Expenditures'!$N$25</f>
        <v>0</v>
      </c>
      <c r="C10" s="119"/>
      <c r="D10" s="46">
        <f>'B. Total Expenditures'!$N$25</f>
        <v>0</v>
      </c>
      <c r="E10" s="55">
        <f t="shared" si="0"/>
        <v>0</v>
      </c>
    </row>
    <row r="11" spans="1:5" x14ac:dyDescent="0.25">
      <c r="A11" s="106" t="s">
        <v>117</v>
      </c>
      <c r="B11" s="46">
        <f>'C.1 Federal Expenditures'!$O$25</f>
        <v>0</v>
      </c>
      <c r="C11" s="119"/>
      <c r="D11" s="46">
        <f>'B. Total Expenditures'!$O$25</f>
        <v>0</v>
      </c>
      <c r="E11" s="55">
        <f t="shared" si="0"/>
        <v>0</v>
      </c>
    </row>
    <row r="12" spans="1:5" x14ac:dyDescent="0.25">
      <c r="A12" s="106" t="s">
        <v>118</v>
      </c>
      <c r="B12" s="46">
        <f>'C.1 Federal Expenditures'!$P$25</f>
        <v>0</v>
      </c>
      <c r="C12" s="119"/>
      <c r="D12" s="46">
        <f>'B. Total Expenditures'!$P$25</f>
        <v>0</v>
      </c>
      <c r="E12" s="55">
        <f t="shared" si="0"/>
        <v>0</v>
      </c>
    </row>
    <row r="13" spans="1:5" ht="29.25" x14ac:dyDescent="0.25">
      <c r="A13" s="106" t="s">
        <v>119</v>
      </c>
      <c r="B13" s="46">
        <f>'C.1 Federal Expenditures'!$Q$25</f>
        <v>0</v>
      </c>
      <c r="C13" s="119"/>
      <c r="D13" s="46">
        <f>'B. Total Expenditures'!$Q$25</f>
        <v>0</v>
      </c>
      <c r="E13" s="55">
        <f t="shared" si="0"/>
        <v>0</v>
      </c>
    </row>
    <row r="14" spans="1:5" ht="15.75" customHeight="1" x14ac:dyDescent="0.25">
      <c r="A14" s="105" t="s">
        <v>120</v>
      </c>
      <c r="B14" s="46">
        <f>'C.1 Federal Expenditures'!$R$25</f>
        <v>30714255</v>
      </c>
      <c r="C14" s="46">
        <f>'C.2 State Expenditures'!$R$25</f>
        <v>118979</v>
      </c>
      <c r="D14" s="46">
        <f>'B. Total Expenditures'!$R$25</f>
        <v>30833234</v>
      </c>
      <c r="E14" s="55">
        <f t="shared" si="0"/>
        <v>5.519240299245342E-2</v>
      </c>
    </row>
    <row r="15" spans="1:5" x14ac:dyDescent="0.25">
      <c r="A15" s="106" t="s">
        <v>121</v>
      </c>
      <c r="B15" s="46">
        <f>'C.1 Federal Expenditures'!$S$25</f>
        <v>6554680</v>
      </c>
      <c r="C15" s="46">
        <f>'C.2 State Expenditures'!$S$25</f>
        <v>741</v>
      </c>
      <c r="D15" s="46">
        <f>'B. Total Expenditures'!$S$25</f>
        <v>6555421</v>
      </c>
      <c r="E15" s="55">
        <f t="shared" si="0"/>
        <v>1.1734397942726085E-2</v>
      </c>
    </row>
    <row r="16" spans="1:5" x14ac:dyDescent="0.25">
      <c r="A16" s="106" t="s">
        <v>122</v>
      </c>
      <c r="B16" s="46">
        <f>'C.1 Federal Expenditures'!$T$25</f>
        <v>1297631</v>
      </c>
      <c r="C16" s="46">
        <f>'C.2 State Expenditures'!$T$25</f>
        <v>0</v>
      </c>
      <c r="D16" s="46">
        <f>'B. Total Expenditures'!$T$25</f>
        <v>1297631</v>
      </c>
      <c r="E16" s="55">
        <f t="shared" si="0"/>
        <v>2.3227979616896603E-3</v>
      </c>
    </row>
    <row r="17" spans="1:5" x14ac:dyDescent="0.25">
      <c r="A17" s="106" t="s">
        <v>123</v>
      </c>
      <c r="B17" s="46">
        <f>'C.1 Federal Expenditures'!$U$25</f>
        <v>22861944</v>
      </c>
      <c r="C17" s="46">
        <f>'C.2 State Expenditures'!$U$25</f>
        <v>118238</v>
      </c>
      <c r="D17" s="46">
        <f>'B. Total Expenditures'!$U$25</f>
        <v>22980182</v>
      </c>
      <c r="E17" s="55">
        <f t="shared" si="0"/>
        <v>4.1135207088037674E-2</v>
      </c>
    </row>
    <row r="18" spans="1:5" ht="15.75" x14ac:dyDescent="0.25">
      <c r="A18" s="105" t="s">
        <v>124</v>
      </c>
      <c r="B18" s="46">
        <f>'C.1 Federal Expenditures'!$V$25</f>
        <v>6217825</v>
      </c>
      <c r="C18" s="46">
        <f>'C.2 State Expenditures'!$V$25</f>
        <v>6291</v>
      </c>
      <c r="D18" s="46">
        <f>'B. Total Expenditures'!$V$25</f>
        <v>6224116</v>
      </c>
      <c r="E18" s="55">
        <f t="shared" si="0"/>
        <v>1.1141352170316523E-2</v>
      </c>
    </row>
    <row r="19" spans="1:5" ht="15.75" x14ac:dyDescent="0.25">
      <c r="A19" s="105" t="s">
        <v>89</v>
      </c>
      <c r="B19" s="46">
        <f>'C.1 Federal Expenditures'!$W$25</f>
        <v>6753913</v>
      </c>
      <c r="C19" s="46">
        <f>'C.2 State Expenditures'!$W$25</f>
        <v>97940091</v>
      </c>
      <c r="D19" s="46">
        <f>'B. Total Expenditures'!$W$25</f>
        <v>104694004</v>
      </c>
      <c r="E19" s="55">
        <f t="shared" si="0"/>
        <v>0.18740537108956948</v>
      </c>
    </row>
    <row r="20" spans="1:5" ht="29.25" x14ac:dyDescent="0.25">
      <c r="A20" s="106" t="s">
        <v>126</v>
      </c>
      <c r="B20" s="46">
        <f>'C.1 Federal Expenditures'!$X$25</f>
        <v>6753913</v>
      </c>
      <c r="C20" s="46">
        <f>'C.2 State Expenditures'!$X$25</f>
        <v>24122696</v>
      </c>
      <c r="D20" s="46">
        <f>'B. Total Expenditures'!$X$25</f>
        <v>30876609</v>
      </c>
      <c r="E20" s="55">
        <f t="shared" si="0"/>
        <v>5.5270045528419569E-2</v>
      </c>
    </row>
    <row r="21" spans="1:5" x14ac:dyDescent="0.25">
      <c r="A21" s="106" t="s">
        <v>125</v>
      </c>
      <c r="B21" s="46">
        <f>'C.1 Federal Expenditures'!$Y$25</f>
        <v>0</v>
      </c>
      <c r="C21" s="46">
        <f>'C.2 State Expenditures'!$Y$25</f>
        <v>73817395</v>
      </c>
      <c r="D21" s="46">
        <f>'B. Total Expenditures'!$Y$25</f>
        <v>73817395</v>
      </c>
      <c r="E21" s="55">
        <f t="shared" si="0"/>
        <v>0.1321353255611499</v>
      </c>
    </row>
    <row r="22" spans="1:5" ht="30.75" x14ac:dyDescent="0.25">
      <c r="A22" s="105" t="s">
        <v>90</v>
      </c>
      <c r="B22" s="46">
        <f>'C.1 Federal Expenditures'!$Z$25</f>
        <v>0</v>
      </c>
      <c r="C22" s="46">
        <f>'C.2 State Expenditures'!$Z$25</f>
        <v>0</v>
      </c>
      <c r="D22" s="46">
        <f>'B. Total Expenditures'!$Z$25</f>
        <v>0</v>
      </c>
      <c r="E22" s="55">
        <f t="shared" si="0"/>
        <v>0</v>
      </c>
    </row>
    <row r="23" spans="1:5" ht="15.75" customHeight="1" x14ac:dyDescent="0.25">
      <c r="A23" s="105" t="s">
        <v>86</v>
      </c>
      <c r="B23" s="46">
        <f>'C.1 Federal Expenditures'!$AA$25</f>
        <v>0</v>
      </c>
      <c r="C23" s="46">
        <f>'C.2 State Expenditures'!$AA$25</f>
        <v>158859483</v>
      </c>
      <c r="D23" s="46">
        <f>'B. Total Expenditures'!$AA$25</f>
        <v>158859483</v>
      </c>
      <c r="E23" s="55">
        <f t="shared" si="0"/>
        <v>0.28436318437789576</v>
      </c>
    </row>
    <row r="24" spans="1:5" ht="15.75" customHeight="1" x14ac:dyDescent="0.25">
      <c r="A24" s="105" t="s">
        <v>91</v>
      </c>
      <c r="B24" s="46">
        <f>'C.1 Federal Expenditures'!$AB$25</f>
        <v>0</v>
      </c>
      <c r="C24" s="46">
        <f>'C.2 State Expenditures'!$AB$25</f>
        <v>0</v>
      </c>
      <c r="D24" s="46">
        <f>'B. Total Expenditures'!$AB$25</f>
        <v>0</v>
      </c>
      <c r="E24" s="55">
        <f t="shared" si="0"/>
        <v>0</v>
      </c>
    </row>
    <row r="25" spans="1:5" ht="15.75" x14ac:dyDescent="0.25">
      <c r="A25" s="105" t="s">
        <v>62</v>
      </c>
      <c r="B25" s="46">
        <f>'C.1 Federal Expenditures'!$AC$25</f>
        <v>1626785</v>
      </c>
      <c r="C25" s="46">
        <f>'C.2 State Expenditures'!$AC$25</f>
        <v>35912405</v>
      </c>
      <c r="D25" s="46">
        <f>'B. Total Expenditures'!$AC$25</f>
        <v>37539190</v>
      </c>
      <c r="E25" s="55">
        <f t="shared" si="0"/>
        <v>6.7196263048186169E-2</v>
      </c>
    </row>
    <row r="26" spans="1:5" ht="15.75" x14ac:dyDescent="0.25">
      <c r="A26" s="105" t="s">
        <v>127</v>
      </c>
      <c r="B26" s="46">
        <f>'C.1 Federal Expenditures'!$AD$25</f>
        <v>0</v>
      </c>
      <c r="C26" s="46">
        <f>'C.2 State Expenditures'!$AD$25</f>
        <v>0</v>
      </c>
      <c r="D26" s="46">
        <f>'B. Total Expenditures'!$AD$25</f>
        <v>0</v>
      </c>
      <c r="E26" s="55">
        <f t="shared" si="0"/>
        <v>0</v>
      </c>
    </row>
    <row r="27" spans="1:5" s="11" customFormat="1" ht="15.75" x14ac:dyDescent="0.25">
      <c r="A27" s="105" t="s">
        <v>128</v>
      </c>
      <c r="B27" s="46">
        <f>'C.1 Federal Expenditures'!$AE$25</f>
        <v>0</v>
      </c>
      <c r="C27" s="46">
        <f>'C.2 State Expenditures'!$AE$25</f>
        <v>0</v>
      </c>
      <c r="D27" s="46">
        <f>'B. Total Expenditures'!$AE$25</f>
        <v>0</v>
      </c>
      <c r="E27" s="55">
        <f t="shared" si="0"/>
        <v>0</v>
      </c>
    </row>
    <row r="28" spans="1:5" ht="30.75" x14ac:dyDescent="0.25">
      <c r="A28" s="105" t="s">
        <v>129</v>
      </c>
      <c r="B28" s="46">
        <f>'C.1 Federal Expenditures'!$AF$25</f>
        <v>247872</v>
      </c>
      <c r="C28" s="46">
        <f>'C.2 State Expenditures'!$AF$25</f>
        <v>0</v>
      </c>
      <c r="D28" s="46">
        <f>'B. Total Expenditures'!$AF$25</f>
        <v>247872</v>
      </c>
      <c r="E28" s="55">
        <f t="shared" si="0"/>
        <v>4.4369822881846956E-4</v>
      </c>
    </row>
    <row r="29" spans="1:5" ht="30.75" x14ac:dyDescent="0.25">
      <c r="A29" s="105" t="s">
        <v>92</v>
      </c>
      <c r="B29" s="46">
        <f>'C.1 Federal Expenditures'!$AG$25</f>
        <v>1845907</v>
      </c>
      <c r="C29" s="46">
        <f>'C.2 State Expenditures'!$AG$25</f>
        <v>0</v>
      </c>
      <c r="D29" s="46">
        <f>'B. Total Expenditures'!$AG$25</f>
        <v>1845907</v>
      </c>
      <c r="E29" s="55">
        <f t="shared" si="0"/>
        <v>3.304228256776137E-3</v>
      </c>
    </row>
    <row r="30" spans="1:5" ht="15.75" x14ac:dyDescent="0.25">
      <c r="A30" s="105" t="s">
        <v>130</v>
      </c>
      <c r="B30" s="46">
        <f>'C.1 Federal Expenditures'!$AH$25</f>
        <v>28647978</v>
      </c>
      <c r="C30" s="46">
        <f>'C.2 State Expenditures'!$AH$25</f>
        <v>14980</v>
      </c>
      <c r="D30" s="46">
        <f>'B. Total Expenditures'!$AH$25</f>
        <v>28662958</v>
      </c>
      <c r="E30" s="55">
        <f t="shared" si="0"/>
        <v>5.1307544608903716E-2</v>
      </c>
    </row>
    <row r="31" spans="1:5" ht="29.25" x14ac:dyDescent="0.25">
      <c r="A31" s="106" t="s">
        <v>373</v>
      </c>
      <c r="B31" s="46">
        <f>'C.1 Federal Expenditures'!$AI$25</f>
        <v>20487571</v>
      </c>
      <c r="C31" s="46">
        <f>'C.2 State Expenditures'!$AI$25</f>
        <v>14980</v>
      </c>
      <c r="D31" s="46">
        <f>'B. Total Expenditures'!$AI$25</f>
        <v>20502551</v>
      </c>
      <c r="E31" s="55">
        <f t="shared" si="0"/>
        <v>3.6700174142139254E-2</v>
      </c>
    </row>
    <row r="32" spans="1:5" x14ac:dyDescent="0.25">
      <c r="A32" s="106" t="s">
        <v>131</v>
      </c>
      <c r="B32" s="46">
        <f>'C.1 Federal Expenditures'!$AJ$25</f>
        <v>0</v>
      </c>
      <c r="C32" s="46">
        <f>'C.2 State Expenditures'!$AJ$25</f>
        <v>0</v>
      </c>
      <c r="D32" s="46">
        <f>'B. Total Expenditures'!$AJ$25</f>
        <v>0</v>
      </c>
      <c r="E32" s="55">
        <f t="shared" si="0"/>
        <v>0</v>
      </c>
    </row>
    <row r="33" spans="1:5" x14ac:dyDescent="0.25">
      <c r="A33" s="106" t="s">
        <v>132</v>
      </c>
      <c r="B33" s="46">
        <f>'C.1 Federal Expenditures'!$AK$25</f>
        <v>8160407</v>
      </c>
      <c r="C33" s="46">
        <f>'C.2 State Expenditures'!$AK$25</f>
        <v>0</v>
      </c>
      <c r="D33" s="46">
        <f>'B. Total Expenditures'!$AK$25</f>
        <v>8160407</v>
      </c>
      <c r="E33" s="55">
        <f t="shared" si="0"/>
        <v>1.4607370466764462E-2</v>
      </c>
    </row>
    <row r="34" spans="1:5" ht="15.75" x14ac:dyDescent="0.25">
      <c r="A34" s="105" t="s">
        <v>133</v>
      </c>
      <c r="B34" s="46">
        <f>'C.1 Federal Expenditures'!$AL$25</f>
        <v>1086765</v>
      </c>
      <c r="C34" s="46">
        <f>'C.2 State Expenditures'!$AL$25</f>
        <v>0</v>
      </c>
      <c r="D34" s="46">
        <f>'B. Total Expenditures'!$AL$25</f>
        <v>1086765</v>
      </c>
      <c r="E34" s="55">
        <f t="shared" si="0"/>
        <v>1.9453415700115546E-3</v>
      </c>
    </row>
    <row r="35" spans="1:5" ht="15.75" x14ac:dyDescent="0.25">
      <c r="A35" s="105" t="s">
        <v>93</v>
      </c>
      <c r="B35" s="46">
        <f>'C.1 Federal Expenditures'!$AM$25</f>
        <v>40296499</v>
      </c>
      <c r="C35" s="46">
        <f>'C.2 State Expenditures'!$AM$25</f>
        <v>2026847</v>
      </c>
      <c r="D35" s="46">
        <f>'B. Total Expenditures'!$AM$25</f>
        <v>42323346</v>
      </c>
      <c r="E35" s="55">
        <f t="shared" si="0"/>
        <v>7.5760044127094861E-2</v>
      </c>
    </row>
    <row r="36" spans="1:5" x14ac:dyDescent="0.25">
      <c r="A36" s="106" t="s">
        <v>134</v>
      </c>
      <c r="B36" s="46">
        <f>'C.1 Federal Expenditures'!$AN$25</f>
        <v>16316297</v>
      </c>
      <c r="C36" s="46">
        <f>'C.2 State Expenditures'!$AN$25</f>
        <v>0</v>
      </c>
      <c r="D36" s="46">
        <f>'B. Total Expenditures'!$AN$25</f>
        <v>16316297</v>
      </c>
      <c r="E36" s="55">
        <f t="shared" si="0"/>
        <v>2.9206655369610559E-2</v>
      </c>
    </row>
    <row r="37" spans="1:5" x14ac:dyDescent="0.25">
      <c r="A37" s="106" t="s">
        <v>135</v>
      </c>
      <c r="B37" s="46">
        <f>'C.1 Federal Expenditures'!$AO$25</f>
        <v>19604354</v>
      </c>
      <c r="C37" s="46">
        <f>'C.2 State Expenditures'!$AO$25</f>
        <v>1668337</v>
      </c>
      <c r="D37" s="46">
        <f>'B. Total Expenditures'!$AO$25</f>
        <v>21272691</v>
      </c>
      <c r="E37" s="55">
        <f t="shared" si="0"/>
        <v>3.807874757496852E-2</v>
      </c>
    </row>
    <row r="38" spans="1:5" x14ac:dyDescent="0.25">
      <c r="A38" s="106" t="s">
        <v>136</v>
      </c>
      <c r="B38" s="46">
        <f>'C.1 Federal Expenditures'!$AP$25</f>
        <v>4375848</v>
      </c>
      <c r="C38" s="46">
        <f>'C.2 State Expenditures'!$AP$25</f>
        <v>358510</v>
      </c>
      <c r="D38" s="46">
        <f>'B. Total Expenditures'!$AP$25</f>
        <v>4734358</v>
      </c>
      <c r="E38" s="55">
        <f t="shared" si="0"/>
        <v>8.4746411825157818E-3</v>
      </c>
    </row>
    <row r="39" spans="1:5" ht="15.75" x14ac:dyDescent="0.25">
      <c r="A39" s="105" t="s">
        <v>87</v>
      </c>
      <c r="B39" s="46">
        <f>'C.1 Federal Expenditures'!$AQ$25</f>
        <v>0</v>
      </c>
      <c r="C39" s="46">
        <f>'C.2 State Expenditures'!$AQ$25</f>
        <v>0</v>
      </c>
      <c r="D39" s="46">
        <f>'B. Total Expenditures'!$AQ$25</f>
        <v>0</v>
      </c>
      <c r="E39" s="55">
        <f t="shared" si="0"/>
        <v>0</v>
      </c>
    </row>
    <row r="40" spans="1:5" ht="15.75" x14ac:dyDescent="0.25">
      <c r="A40" s="93" t="s">
        <v>139</v>
      </c>
      <c r="B40" s="120">
        <f>'C.1 Federal Expenditures'!$AR$25</f>
        <v>228687680</v>
      </c>
      <c r="C40" s="120">
        <f>'C.2 State Expenditures'!$AR$25</f>
        <v>307052482</v>
      </c>
      <c r="D40" s="120">
        <f>'B. Total Expenditures'!$AR$25</f>
        <v>535740162</v>
      </c>
      <c r="E40" s="95">
        <f t="shared" si="0"/>
        <v>0.95899077340853323</v>
      </c>
    </row>
    <row r="41" spans="1:5" ht="15.75" x14ac:dyDescent="0.25">
      <c r="A41" s="105" t="s">
        <v>88</v>
      </c>
      <c r="B41" s="46">
        <f>'C.1 Federal Expenditures'!$C$25</f>
        <v>0</v>
      </c>
      <c r="C41" s="119"/>
      <c r="D41" s="46">
        <f>'B. Total Expenditures'!$C$25</f>
        <v>0</v>
      </c>
      <c r="E41" s="55">
        <f t="shared" si="0"/>
        <v>0</v>
      </c>
    </row>
    <row r="42" spans="1:5" ht="15.75" x14ac:dyDescent="0.25">
      <c r="A42" s="105" t="s">
        <v>247</v>
      </c>
      <c r="B42" s="46">
        <f>'C.1 Federal Expenditures'!$D$25</f>
        <v>22909803</v>
      </c>
      <c r="C42" s="119"/>
      <c r="D42" s="46">
        <f>'B. Total Expenditures'!$D$25</f>
        <v>22909803</v>
      </c>
      <c r="E42" s="55">
        <f t="shared" si="0"/>
        <v>4.1009226591466802E-2</v>
      </c>
    </row>
    <row r="43" spans="1:5" ht="15.75" x14ac:dyDescent="0.25">
      <c r="A43" s="107" t="s">
        <v>111</v>
      </c>
      <c r="B43" s="120">
        <f>B41+B42</f>
        <v>22909803</v>
      </c>
      <c r="C43" s="123"/>
      <c r="D43" s="120">
        <f>D41+D42</f>
        <v>22909803</v>
      </c>
      <c r="E43" s="95">
        <f t="shared" si="0"/>
        <v>4.1009226591466802E-2</v>
      </c>
    </row>
    <row r="44" spans="1:5" ht="15.75" x14ac:dyDescent="0.25">
      <c r="A44" s="93" t="s">
        <v>60</v>
      </c>
      <c r="B44" s="94">
        <f>SUM(B41,B42, B3,B6,B10,B14,B18,B19,B22,B23,B24,B25,B26,B27,B28,B29,B30,B34,B35, B39)</f>
        <v>251597483</v>
      </c>
      <c r="C44" s="94">
        <f>SUM(C41,C42,C3,C6,C10,C14,C18,C19,C22,C23,C24,C25,C26,C27,C28,C29,C30,C34,C35, C39)</f>
        <v>307052482</v>
      </c>
      <c r="D44" s="94">
        <f>B44+C44</f>
        <v>558649965</v>
      </c>
      <c r="E44" s="95">
        <f t="shared" si="0"/>
        <v>1</v>
      </c>
    </row>
    <row r="45" spans="1:5" ht="15.75" x14ac:dyDescent="0.25">
      <c r="A45" s="105" t="s">
        <v>137</v>
      </c>
      <c r="B45" s="46">
        <f>'C.1 Federal Expenditures'!$AS$25</f>
        <v>0</v>
      </c>
      <c r="C45" s="119"/>
      <c r="D45" s="46">
        <f>'B. Total Expenditures'!$AS$25</f>
        <v>0</v>
      </c>
      <c r="E45" s="122"/>
    </row>
    <row r="46" spans="1:5" ht="15.75" x14ac:dyDescent="0.25">
      <c r="A46" s="105" t="s">
        <v>138</v>
      </c>
      <c r="B46" s="46">
        <f>'C.1 Federal Expenditures'!$AT$25</f>
        <v>0</v>
      </c>
      <c r="C46" s="119"/>
      <c r="D46" s="46">
        <f>'B. Total Expenditures'!$AT$25</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323</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Expenditures'!$G$26</f>
        <v>10053286</v>
      </c>
      <c r="C3" s="46">
        <f>'C.2 State Expenditures'!$G$26</f>
        <v>221051420</v>
      </c>
      <c r="D3" s="46">
        <f>'B. Total Expenditures'!$G$26</f>
        <v>231104706</v>
      </c>
      <c r="E3" s="55">
        <f t="shared" ref="E3:E44" si="0">D3/($D$44)</f>
        <v>0.21340499298139493</v>
      </c>
    </row>
    <row r="4" spans="1:5" ht="45" customHeight="1" x14ac:dyDescent="0.25">
      <c r="A4" s="106" t="s">
        <v>113</v>
      </c>
      <c r="B4" s="46">
        <f>'C.1 Federal Expenditures'!$H$26</f>
        <v>10053286</v>
      </c>
      <c r="C4" s="46">
        <f>'C.2 State Expenditures'!$H$26</f>
        <v>221051420</v>
      </c>
      <c r="D4" s="46">
        <f>'B. Total Expenditures'!$H$26</f>
        <v>231104706</v>
      </c>
      <c r="E4" s="55">
        <f t="shared" si="0"/>
        <v>0.21340499298139493</v>
      </c>
    </row>
    <row r="5" spans="1:5" ht="43.5" x14ac:dyDescent="0.25">
      <c r="A5" s="106" t="s">
        <v>112</v>
      </c>
      <c r="B5" s="46">
        <f>'C.1 Federal Expenditures'!$I$26</f>
        <v>0</v>
      </c>
      <c r="C5" s="46">
        <f>'C.2 State Expenditures'!$I$26</f>
        <v>0</v>
      </c>
      <c r="D5" s="46">
        <f>'B. Total Expenditures'!$I$26</f>
        <v>0</v>
      </c>
      <c r="E5" s="55">
        <f t="shared" si="0"/>
        <v>0</v>
      </c>
    </row>
    <row r="6" spans="1:5" ht="30.75" x14ac:dyDescent="0.25">
      <c r="A6" s="105" t="s">
        <v>85</v>
      </c>
      <c r="B6" s="46">
        <f>'C.1 Federal Expenditures'!$J$26</f>
        <v>0</v>
      </c>
      <c r="C6" s="119"/>
      <c r="D6" s="46">
        <f>'B. Total Expenditures'!$J$26</f>
        <v>0</v>
      </c>
      <c r="E6" s="55">
        <f t="shared" si="0"/>
        <v>0</v>
      </c>
    </row>
    <row r="7" spans="1:5" x14ac:dyDescent="0.25">
      <c r="A7" s="106" t="s">
        <v>114</v>
      </c>
      <c r="B7" s="46">
        <f>'C.1 Federal Expenditures'!$K$26</f>
        <v>0</v>
      </c>
      <c r="C7" s="119"/>
      <c r="D7" s="46">
        <f>'B. Total Expenditures'!$K$26</f>
        <v>0</v>
      </c>
      <c r="E7" s="55">
        <f t="shared" si="0"/>
        <v>0</v>
      </c>
    </row>
    <row r="8" spans="1:5" x14ac:dyDescent="0.25">
      <c r="A8" s="106" t="s">
        <v>115</v>
      </c>
      <c r="B8" s="46">
        <f>'C.1 Federal Expenditures'!$L$26</f>
        <v>0</v>
      </c>
      <c r="C8" s="119"/>
      <c r="D8" s="46">
        <f>'B. Total Expenditures'!$L$26</f>
        <v>0</v>
      </c>
      <c r="E8" s="55">
        <f t="shared" si="0"/>
        <v>0</v>
      </c>
    </row>
    <row r="9" spans="1:5" ht="29.25" x14ac:dyDescent="0.25">
      <c r="A9" s="106" t="s">
        <v>116</v>
      </c>
      <c r="B9" s="46">
        <f>'C.1 Federal Expenditures'!$M$26</f>
        <v>0</v>
      </c>
      <c r="C9" s="119"/>
      <c r="D9" s="46">
        <f>'B. Total Expenditures'!$M$26</f>
        <v>0</v>
      </c>
      <c r="E9" s="55">
        <f t="shared" si="0"/>
        <v>0</v>
      </c>
    </row>
    <row r="10" spans="1:5" ht="30.75" x14ac:dyDescent="0.25">
      <c r="A10" s="105" t="s">
        <v>84</v>
      </c>
      <c r="B10" s="46">
        <f>'C.1 Federal Expenditures'!$N$26</f>
        <v>0</v>
      </c>
      <c r="C10" s="119"/>
      <c r="D10" s="46">
        <f>'B. Total Expenditures'!$N$26</f>
        <v>0</v>
      </c>
      <c r="E10" s="55">
        <f t="shared" si="0"/>
        <v>0</v>
      </c>
    </row>
    <row r="11" spans="1:5" x14ac:dyDescent="0.25">
      <c r="A11" s="106" t="s">
        <v>117</v>
      </c>
      <c r="B11" s="46">
        <f>'C.1 Federal Expenditures'!$O$26</f>
        <v>0</v>
      </c>
      <c r="C11" s="119"/>
      <c r="D11" s="46">
        <f>'B. Total Expenditures'!$O$26</f>
        <v>0</v>
      </c>
      <c r="E11" s="55">
        <f t="shared" si="0"/>
        <v>0</v>
      </c>
    </row>
    <row r="12" spans="1:5" x14ac:dyDescent="0.25">
      <c r="A12" s="106" t="s">
        <v>118</v>
      </c>
      <c r="B12" s="46">
        <f>'C.1 Federal Expenditures'!$P$26</f>
        <v>0</v>
      </c>
      <c r="C12" s="119"/>
      <c r="D12" s="46">
        <f>'B. Total Expenditures'!$P$26</f>
        <v>0</v>
      </c>
      <c r="E12" s="55">
        <f t="shared" si="0"/>
        <v>0</v>
      </c>
    </row>
    <row r="13" spans="1:5" ht="29.25" x14ac:dyDescent="0.25">
      <c r="A13" s="106" t="s">
        <v>119</v>
      </c>
      <c r="B13" s="46">
        <f>'C.1 Federal Expenditures'!$Q$26</f>
        <v>0</v>
      </c>
      <c r="C13" s="119"/>
      <c r="D13" s="46">
        <f>'B. Total Expenditures'!$Q$26</f>
        <v>0</v>
      </c>
      <c r="E13" s="55">
        <f t="shared" si="0"/>
        <v>0</v>
      </c>
    </row>
    <row r="14" spans="1:5" ht="15.75" customHeight="1" x14ac:dyDescent="0.25">
      <c r="A14" s="105" t="s">
        <v>120</v>
      </c>
      <c r="B14" s="46">
        <f>'C.1 Federal Expenditures'!$R$26</f>
        <v>155747400</v>
      </c>
      <c r="C14" s="46">
        <f>'C.2 State Expenditures'!$R$26</f>
        <v>13517236</v>
      </c>
      <c r="D14" s="46">
        <f>'B. Total Expenditures'!$R$26</f>
        <v>169264636</v>
      </c>
      <c r="E14" s="55">
        <f t="shared" si="0"/>
        <v>0.1563010943514857</v>
      </c>
    </row>
    <row r="15" spans="1:5" x14ac:dyDescent="0.25">
      <c r="A15" s="106" t="s">
        <v>121</v>
      </c>
      <c r="B15" s="46">
        <f>'C.1 Federal Expenditures'!$S$26</f>
        <v>0</v>
      </c>
      <c r="C15" s="46">
        <f>'C.2 State Expenditures'!$S$26</f>
        <v>0</v>
      </c>
      <c r="D15" s="46">
        <f>'B. Total Expenditures'!$S$26</f>
        <v>0</v>
      </c>
      <c r="E15" s="55">
        <f t="shared" si="0"/>
        <v>0</v>
      </c>
    </row>
    <row r="16" spans="1:5" x14ac:dyDescent="0.25">
      <c r="A16" s="106" t="s">
        <v>122</v>
      </c>
      <c r="B16" s="46">
        <f>'C.1 Federal Expenditures'!$T$26</f>
        <v>155747400</v>
      </c>
      <c r="C16" s="46">
        <f>'C.2 State Expenditures'!$T$26</f>
        <v>9488277</v>
      </c>
      <c r="D16" s="46">
        <f>'B. Total Expenditures'!$T$26</f>
        <v>165235677</v>
      </c>
      <c r="E16" s="55">
        <f t="shared" si="0"/>
        <v>0.152580702923726</v>
      </c>
    </row>
    <row r="17" spans="1:5" x14ac:dyDescent="0.25">
      <c r="A17" s="106" t="s">
        <v>123</v>
      </c>
      <c r="B17" s="46">
        <f>'C.1 Federal Expenditures'!$U$26</f>
        <v>0</v>
      </c>
      <c r="C17" s="46">
        <f>'C.2 State Expenditures'!$U$26</f>
        <v>4028959</v>
      </c>
      <c r="D17" s="46">
        <f>'B. Total Expenditures'!$U$26</f>
        <v>4028959</v>
      </c>
      <c r="E17" s="55">
        <f t="shared" si="0"/>
        <v>3.7203914277597091E-3</v>
      </c>
    </row>
    <row r="18" spans="1:5" ht="15.75" x14ac:dyDescent="0.25">
      <c r="A18" s="105" t="s">
        <v>124</v>
      </c>
      <c r="B18" s="46">
        <f>'C.1 Federal Expenditures'!$V$26</f>
        <v>0</v>
      </c>
      <c r="C18" s="46">
        <f>'C.2 State Expenditures'!$V$26</f>
        <v>77841</v>
      </c>
      <c r="D18" s="46">
        <f>'B. Total Expenditures'!$V$26</f>
        <v>77841</v>
      </c>
      <c r="E18" s="55">
        <f t="shared" si="0"/>
        <v>7.187935869494913E-5</v>
      </c>
    </row>
    <row r="19" spans="1:5" ht="15.75" x14ac:dyDescent="0.25">
      <c r="A19" s="105" t="s">
        <v>89</v>
      </c>
      <c r="B19" s="46">
        <f>'C.1 Federal Expenditures'!$W$26</f>
        <v>200873393</v>
      </c>
      <c r="C19" s="46">
        <f>'C.2 State Expenditures'!$W$26</f>
        <v>45973368</v>
      </c>
      <c r="D19" s="46">
        <f>'B. Total Expenditures'!$W$26</f>
        <v>246846761</v>
      </c>
      <c r="E19" s="55">
        <f t="shared" si="0"/>
        <v>0.22794140461460385</v>
      </c>
    </row>
    <row r="20" spans="1:5" ht="29.25" x14ac:dyDescent="0.25">
      <c r="A20" s="106" t="s">
        <v>126</v>
      </c>
      <c r="B20" s="46">
        <f>'C.1 Federal Expenditures'!$X$26</f>
        <v>196762613</v>
      </c>
      <c r="C20" s="46">
        <f>'C.2 State Expenditures'!$X$26</f>
        <v>45973368</v>
      </c>
      <c r="D20" s="46">
        <f>'B. Total Expenditures'!$X$26</f>
        <v>242735981</v>
      </c>
      <c r="E20" s="55">
        <f t="shared" si="0"/>
        <v>0.22414545864607799</v>
      </c>
    </row>
    <row r="21" spans="1:5" x14ac:dyDescent="0.25">
      <c r="A21" s="106" t="s">
        <v>125</v>
      </c>
      <c r="B21" s="46">
        <f>'C.1 Federal Expenditures'!$Y$26</f>
        <v>4110780</v>
      </c>
      <c r="C21" s="46">
        <f>'C.2 State Expenditures'!$Y$26</f>
        <v>0</v>
      </c>
      <c r="D21" s="46">
        <f>'B. Total Expenditures'!$Y$26</f>
        <v>4110780</v>
      </c>
      <c r="E21" s="55">
        <f t="shared" si="0"/>
        <v>3.7959459685258791E-3</v>
      </c>
    </row>
    <row r="22" spans="1:5" ht="30.75" x14ac:dyDescent="0.25">
      <c r="A22" s="105" t="s">
        <v>90</v>
      </c>
      <c r="B22" s="46">
        <f>'C.1 Federal Expenditures'!$Z$26</f>
        <v>0</v>
      </c>
      <c r="C22" s="46">
        <f>'C.2 State Expenditures'!$Z$26</f>
        <v>0</v>
      </c>
      <c r="D22" s="46">
        <f>'B. Total Expenditures'!$Z$26</f>
        <v>0</v>
      </c>
      <c r="E22" s="55">
        <f t="shared" si="0"/>
        <v>0</v>
      </c>
    </row>
    <row r="23" spans="1:5" ht="15.75" customHeight="1" x14ac:dyDescent="0.25">
      <c r="A23" s="105" t="s">
        <v>86</v>
      </c>
      <c r="B23" s="46">
        <f>'C.1 Federal Expenditures'!$AA$26</f>
        <v>0</v>
      </c>
      <c r="C23" s="46">
        <f>'C.2 State Expenditures'!$AA$26</f>
        <v>115539244</v>
      </c>
      <c r="D23" s="46">
        <f>'B. Total Expenditures'!$AA$26</f>
        <v>115539244</v>
      </c>
      <c r="E23" s="55">
        <f t="shared" si="0"/>
        <v>0.10669039147517695</v>
      </c>
    </row>
    <row r="24" spans="1:5" ht="15.75" customHeight="1" x14ac:dyDescent="0.25">
      <c r="A24" s="105" t="s">
        <v>91</v>
      </c>
      <c r="B24" s="46">
        <f>'C.1 Federal Expenditures'!$AB$26</f>
        <v>0</v>
      </c>
      <c r="C24" s="46">
        <f>'C.2 State Expenditures'!$AB$26</f>
        <v>0</v>
      </c>
      <c r="D24" s="46">
        <f>'B. Total Expenditures'!$AB$26</f>
        <v>0</v>
      </c>
      <c r="E24" s="55">
        <f t="shared" si="0"/>
        <v>0</v>
      </c>
    </row>
    <row r="25" spans="1:5" ht="15.75" x14ac:dyDescent="0.25">
      <c r="A25" s="105" t="s">
        <v>62</v>
      </c>
      <c r="B25" s="46">
        <f>'C.1 Federal Expenditures'!$AC$26</f>
        <v>0</v>
      </c>
      <c r="C25" s="46">
        <f>'C.2 State Expenditures'!$AC$26</f>
        <v>105971454</v>
      </c>
      <c r="D25" s="46">
        <f>'B. Total Expenditures'!$AC$26</f>
        <v>105971454</v>
      </c>
      <c r="E25" s="55">
        <f t="shared" si="0"/>
        <v>9.7855373819597663E-2</v>
      </c>
    </row>
    <row r="26" spans="1:5" ht="15.75" x14ac:dyDescent="0.25">
      <c r="A26" s="105" t="s">
        <v>127</v>
      </c>
      <c r="B26" s="46">
        <f>'C.1 Federal Expenditures'!$AD$26</f>
        <v>0</v>
      </c>
      <c r="C26" s="46">
        <f>'C.2 State Expenditures'!$AD$26</f>
        <v>14531007</v>
      </c>
      <c r="D26" s="46">
        <f>'B. Total Expenditures'!$AD$26</f>
        <v>14531007</v>
      </c>
      <c r="E26" s="55">
        <f t="shared" si="0"/>
        <v>1.3418114674166783E-2</v>
      </c>
    </row>
    <row r="27" spans="1:5" s="11" customFormat="1" ht="15.75" x14ac:dyDescent="0.25">
      <c r="A27" s="105" t="s">
        <v>128</v>
      </c>
      <c r="B27" s="46">
        <f>'C.1 Federal Expenditures'!$AE$26</f>
        <v>0</v>
      </c>
      <c r="C27" s="46">
        <f>'C.2 State Expenditures'!$AE$26</f>
        <v>0</v>
      </c>
      <c r="D27" s="46">
        <f>'B. Total Expenditures'!$AE$26</f>
        <v>0</v>
      </c>
      <c r="E27" s="55">
        <f t="shared" si="0"/>
        <v>0</v>
      </c>
    </row>
    <row r="28" spans="1:5" ht="30.75" x14ac:dyDescent="0.25">
      <c r="A28" s="105" t="s">
        <v>129</v>
      </c>
      <c r="B28" s="46">
        <f>'C.1 Federal Expenditures'!$AF$26</f>
        <v>0</v>
      </c>
      <c r="C28" s="46">
        <f>'C.2 State Expenditures'!$AF$26</f>
        <v>10207078</v>
      </c>
      <c r="D28" s="46">
        <f>'B. Total Expenditures'!$AF$26</f>
        <v>10207078</v>
      </c>
      <c r="E28" s="55">
        <f t="shared" si="0"/>
        <v>9.4253442374754165E-3</v>
      </c>
    </row>
    <row r="29" spans="1:5" ht="30.75" x14ac:dyDescent="0.25">
      <c r="A29" s="105" t="s">
        <v>92</v>
      </c>
      <c r="B29" s="46">
        <f>'C.1 Federal Expenditures'!$AG$26</f>
        <v>0</v>
      </c>
      <c r="C29" s="46">
        <f>'C.2 State Expenditures'!$AG$26</f>
        <v>0</v>
      </c>
      <c r="D29" s="46">
        <f>'B. Total Expenditures'!$AG$26</f>
        <v>0</v>
      </c>
      <c r="E29" s="55">
        <f t="shared" si="0"/>
        <v>0</v>
      </c>
    </row>
    <row r="30" spans="1:5" ht="15.75" x14ac:dyDescent="0.25">
      <c r="A30" s="105" t="s">
        <v>130</v>
      </c>
      <c r="B30" s="46">
        <f>'C.1 Federal Expenditures'!$AH$26</f>
        <v>0</v>
      </c>
      <c r="C30" s="46">
        <f>'C.2 State Expenditures'!$AH$26</f>
        <v>16945126</v>
      </c>
      <c r="D30" s="46">
        <f>'B. Total Expenditures'!$AH$26</f>
        <v>16945126</v>
      </c>
      <c r="E30" s="55">
        <f t="shared" si="0"/>
        <v>1.5647342530094789E-2</v>
      </c>
    </row>
    <row r="31" spans="1:5" ht="29.25" x14ac:dyDescent="0.25">
      <c r="A31" s="106" t="s">
        <v>373</v>
      </c>
      <c r="B31" s="46">
        <f>'C.1 Federal Expenditures'!$AI$26</f>
        <v>0</v>
      </c>
      <c r="C31" s="46">
        <f>'C.2 State Expenditures'!$AI$26</f>
        <v>16945126</v>
      </c>
      <c r="D31" s="46">
        <f>'B. Total Expenditures'!$AI$26</f>
        <v>16945126</v>
      </c>
      <c r="E31" s="55">
        <f t="shared" si="0"/>
        <v>1.5647342530094789E-2</v>
      </c>
    </row>
    <row r="32" spans="1:5" x14ac:dyDescent="0.25">
      <c r="A32" s="106" t="s">
        <v>131</v>
      </c>
      <c r="B32" s="46">
        <f>'C.1 Federal Expenditures'!$AJ$26</f>
        <v>0</v>
      </c>
      <c r="C32" s="46">
        <f>'C.2 State Expenditures'!$AJ$26</f>
        <v>0</v>
      </c>
      <c r="D32" s="46">
        <f>'B. Total Expenditures'!$AJ$26</f>
        <v>0</v>
      </c>
      <c r="E32" s="55">
        <f t="shared" si="0"/>
        <v>0</v>
      </c>
    </row>
    <row r="33" spans="1:5" x14ac:dyDescent="0.25">
      <c r="A33" s="106" t="s">
        <v>132</v>
      </c>
      <c r="B33" s="46">
        <f>'C.1 Federal Expenditures'!$AK$26</f>
        <v>0</v>
      </c>
      <c r="C33" s="46">
        <f>'C.2 State Expenditures'!$AK$26</f>
        <v>0</v>
      </c>
      <c r="D33" s="46">
        <f>'B. Total Expenditures'!$AK$26</f>
        <v>0</v>
      </c>
      <c r="E33" s="55">
        <f t="shared" si="0"/>
        <v>0</v>
      </c>
    </row>
    <row r="34" spans="1:5" ht="15.75" x14ac:dyDescent="0.25">
      <c r="A34" s="105" t="s">
        <v>133</v>
      </c>
      <c r="B34" s="46">
        <f>'C.1 Federal Expenditures'!$AL$26</f>
        <v>0</v>
      </c>
      <c r="C34" s="46">
        <f>'C.2 State Expenditures'!$AL$26</f>
        <v>0</v>
      </c>
      <c r="D34" s="46">
        <f>'B. Total Expenditures'!$AL$26</f>
        <v>0</v>
      </c>
      <c r="E34" s="55">
        <f t="shared" si="0"/>
        <v>0</v>
      </c>
    </row>
    <row r="35" spans="1:5" ht="15.75" x14ac:dyDescent="0.25">
      <c r="A35" s="105" t="s">
        <v>93</v>
      </c>
      <c r="B35" s="46">
        <f>'C.1 Federal Expenditures'!$AM$26</f>
        <v>0</v>
      </c>
      <c r="C35" s="46">
        <f>'C.2 State Expenditures'!$AM$26</f>
        <v>34640357</v>
      </c>
      <c r="D35" s="46">
        <f>'B. Total Expenditures'!$AM$26</f>
        <v>34640357</v>
      </c>
      <c r="E35" s="55">
        <f t="shared" si="0"/>
        <v>3.1987341454042112E-2</v>
      </c>
    </row>
    <row r="36" spans="1:5" x14ac:dyDescent="0.25">
      <c r="A36" s="106" t="s">
        <v>134</v>
      </c>
      <c r="B36" s="46">
        <f>'C.1 Federal Expenditures'!$AN$26</f>
        <v>0</v>
      </c>
      <c r="C36" s="46">
        <f>'C.2 State Expenditures'!$AN$26</f>
        <v>34640357</v>
      </c>
      <c r="D36" s="46">
        <f>'B. Total Expenditures'!$AN$26</f>
        <v>34640357</v>
      </c>
      <c r="E36" s="55">
        <f t="shared" si="0"/>
        <v>3.1987341454042112E-2</v>
      </c>
    </row>
    <row r="37" spans="1:5" x14ac:dyDescent="0.25">
      <c r="A37" s="106" t="s">
        <v>135</v>
      </c>
      <c r="B37" s="46">
        <f>'C.1 Federal Expenditures'!$AO$26</f>
        <v>0</v>
      </c>
      <c r="C37" s="46">
        <f>'C.2 State Expenditures'!$AO$26</f>
        <v>0</v>
      </c>
      <c r="D37" s="46">
        <f>'B. Total Expenditures'!$AO$26</f>
        <v>0</v>
      </c>
      <c r="E37" s="55">
        <f t="shared" si="0"/>
        <v>0</v>
      </c>
    </row>
    <row r="38" spans="1:5" x14ac:dyDescent="0.25">
      <c r="A38" s="106" t="s">
        <v>136</v>
      </c>
      <c r="B38" s="46">
        <f>'C.1 Federal Expenditures'!$AP$26</f>
        <v>0</v>
      </c>
      <c r="C38" s="46">
        <f>'C.2 State Expenditures'!$AP$26</f>
        <v>0</v>
      </c>
      <c r="D38" s="46">
        <f>'B. Total Expenditures'!$AP$26</f>
        <v>0</v>
      </c>
      <c r="E38" s="55">
        <f t="shared" si="0"/>
        <v>0</v>
      </c>
    </row>
    <row r="39" spans="1:5" ht="15.75" x14ac:dyDescent="0.25">
      <c r="A39" s="105" t="s">
        <v>87</v>
      </c>
      <c r="B39" s="46">
        <f>'C.1 Federal Expenditures'!$AQ$26</f>
        <v>0</v>
      </c>
      <c r="C39" s="46">
        <f>'C.2 State Expenditures'!$AQ$26</f>
        <v>0</v>
      </c>
      <c r="D39" s="46">
        <f>'B. Total Expenditures'!$AQ$26</f>
        <v>0</v>
      </c>
      <c r="E39" s="55">
        <f t="shared" si="0"/>
        <v>0</v>
      </c>
    </row>
    <row r="40" spans="1:5" ht="15.75" x14ac:dyDescent="0.25">
      <c r="A40" s="93" t="s">
        <v>139</v>
      </c>
      <c r="B40" s="120">
        <f>'C.1 Federal Expenditures'!$AR$26</f>
        <v>366674079</v>
      </c>
      <c r="C40" s="120">
        <f>'C.2 State Expenditures'!$AR$26</f>
        <v>578454131</v>
      </c>
      <c r="D40" s="120">
        <f>'B. Total Expenditures'!$AR$26</f>
        <v>945128210</v>
      </c>
      <c r="E40" s="95">
        <f t="shared" si="0"/>
        <v>0.87274327949673314</v>
      </c>
    </row>
    <row r="41" spans="1:5" ht="15.75" x14ac:dyDescent="0.25">
      <c r="A41" s="105" t="s">
        <v>88</v>
      </c>
      <c r="B41" s="46">
        <f>'C.1 Federal Expenditures'!$C$26</f>
        <v>91874223</v>
      </c>
      <c r="C41" s="119"/>
      <c r="D41" s="46">
        <f>'B. Total Expenditures'!$C$26</f>
        <v>91874223</v>
      </c>
      <c r="E41" s="55">
        <f t="shared" si="0"/>
        <v>8.483781336104039E-2</v>
      </c>
    </row>
    <row r="42" spans="1:5" ht="15.75" x14ac:dyDescent="0.25">
      <c r="A42" s="105" t="s">
        <v>247</v>
      </c>
      <c r="B42" s="46">
        <f>'C.1 Federal Expenditures'!$D$26</f>
        <v>45937112</v>
      </c>
      <c r="C42" s="119"/>
      <c r="D42" s="46">
        <f>'B. Total Expenditures'!$D$26</f>
        <v>45937112</v>
      </c>
      <c r="E42" s="55">
        <f t="shared" si="0"/>
        <v>4.2418907142226486E-2</v>
      </c>
    </row>
    <row r="43" spans="1:5" ht="15.75" x14ac:dyDescent="0.25">
      <c r="A43" s="107" t="s">
        <v>111</v>
      </c>
      <c r="B43" s="120">
        <f>B41+B42</f>
        <v>137811335</v>
      </c>
      <c r="C43" s="123"/>
      <c r="D43" s="120">
        <f>D41+D42</f>
        <v>137811335</v>
      </c>
      <c r="E43" s="95">
        <f t="shared" si="0"/>
        <v>0.12725672050326686</v>
      </c>
    </row>
    <row r="44" spans="1:5" ht="15.75" x14ac:dyDescent="0.25">
      <c r="A44" s="93" t="s">
        <v>60</v>
      </c>
      <c r="B44" s="94">
        <f>SUM(B41,B42, B3,B6,B10,B14,B18,B19,B22,B23,B24,B25,B26,B27,B28,B29,B30,B34,B35, B39)</f>
        <v>504485414</v>
      </c>
      <c r="C44" s="94">
        <f>SUM(C41,C42,C3,C6,C10,C14,C18,C19,C22,C23,C24,C25,C26,C27,C28,C29,C30,C34,C35, C39)</f>
        <v>578454131</v>
      </c>
      <c r="D44" s="94">
        <f>B44+C44</f>
        <v>1082939545</v>
      </c>
      <c r="E44" s="95">
        <f t="shared" si="0"/>
        <v>1</v>
      </c>
    </row>
    <row r="45" spans="1:5" ht="15.75" x14ac:dyDescent="0.25">
      <c r="A45" s="105" t="s">
        <v>137</v>
      </c>
      <c r="B45" s="46">
        <f>'C.1 Federal Expenditures'!$AS$26</f>
        <v>0</v>
      </c>
      <c r="C45" s="119"/>
      <c r="D45" s="46">
        <f>'B. Total Expenditures'!$AS$26</f>
        <v>0</v>
      </c>
      <c r="E45" s="122"/>
    </row>
    <row r="46" spans="1:5" ht="15.75" x14ac:dyDescent="0.25">
      <c r="A46" s="105" t="s">
        <v>138</v>
      </c>
      <c r="B46" s="46">
        <f>'C.1 Federal Expenditures'!$AT$26</f>
        <v>0</v>
      </c>
      <c r="C46" s="119"/>
      <c r="D46" s="46">
        <f>'B. Total Expenditures'!$AT$26</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322</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Expenditures'!$G$27</f>
        <v>111795186</v>
      </c>
      <c r="C3" s="46">
        <f>'C.2 State Expenditures'!$G$27</f>
        <v>19044133</v>
      </c>
      <c r="D3" s="46">
        <f>'B. Total Expenditures'!$G$27</f>
        <v>130839319</v>
      </c>
      <c r="E3" s="55">
        <f t="shared" ref="E3:E44" si="0">D3/($D$44)</f>
        <v>9.6894291767601587E-2</v>
      </c>
    </row>
    <row r="4" spans="1:5" ht="45" customHeight="1" x14ac:dyDescent="0.25">
      <c r="A4" s="106" t="s">
        <v>113</v>
      </c>
      <c r="B4" s="46">
        <f>'C.1 Federal Expenditures'!$H$27</f>
        <v>59073611</v>
      </c>
      <c r="C4" s="46">
        <f>'C.2 State Expenditures'!$H$27</f>
        <v>16181511</v>
      </c>
      <c r="D4" s="46">
        <f>'B. Total Expenditures'!$H$27</f>
        <v>75255122</v>
      </c>
      <c r="E4" s="55">
        <f t="shared" si="0"/>
        <v>5.5730890406686183E-2</v>
      </c>
    </row>
    <row r="5" spans="1:5" ht="43.5" x14ac:dyDescent="0.25">
      <c r="A5" s="106" t="s">
        <v>112</v>
      </c>
      <c r="B5" s="46">
        <f>'C.1 Federal Expenditures'!$I$27</f>
        <v>52721575</v>
      </c>
      <c r="C5" s="46">
        <f>'C.2 State Expenditures'!$I$27</f>
        <v>2862622</v>
      </c>
      <c r="D5" s="46">
        <f>'B. Total Expenditures'!$I$27</f>
        <v>55584197</v>
      </c>
      <c r="E5" s="55">
        <f t="shared" si="0"/>
        <v>4.1163401360915404E-2</v>
      </c>
    </row>
    <row r="6" spans="1:5" ht="30.75" x14ac:dyDescent="0.25">
      <c r="A6" s="105" t="s">
        <v>85</v>
      </c>
      <c r="B6" s="46">
        <f>'C.1 Federal Expenditures'!$J$27</f>
        <v>47942311</v>
      </c>
      <c r="C6" s="119"/>
      <c r="D6" s="46">
        <f>'B. Total Expenditures'!$J$27</f>
        <v>47942311</v>
      </c>
      <c r="E6" s="55">
        <f t="shared" si="0"/>
        <v>3.5504130605014041E-2</v>
      </c>
    </row>
    <row r="7" spans="1:5" x14ac:dyDescent="0.25">
      <c r="A7" s="106" t="s">
        <v>114</v>
      </c>
      <c r="B7" s="46">
        <f>'C.1 Federal Expenditures'!$K$27</f>
        <v>47942311</v>
      </c>
      <c r="C7" s="119"/>
      <c r="D7" s="46">
        <f>'B. Total Expenditures'!$K$27</f>
        <v>47942311</v>
      </c>
      <c r="E7" s="55">
        <f t="shared" si="0"/>
        <v>3.5504130605014041E-2</v>
      </c>
    </row>
    <row r="8" spans="1:5" x14ac:dyDescent="0.25">
      <c r="A8" s="106" t="s">
        <v>115</v>
      </c>
      <c r="B8" s="46">
        <f>'C.1 Federal Expenditures'!$L$27</f>
        <v>0</v>
      </c>
      <c r="C8" s="119"/>
      <c r="D8" s="46">
        <f>'B. Total Expenditures'!$L$27</f>
        <v>0</v>
      </c>
      <c r="E8" s="55">
        <f t="shared" si="0"/>
        <v>0</v>
      </c>
    </row>
    <row r="9" spans="1:5" ht="29.25" x14ac:dyDescent="0.25">
      <c r="A9" s="106" t="s">
        <v>116</v>
      </c>
      <c r="B9" s="46">
        <f>'C.1 Federal Expenditures'!$M$27</f>
        <v>0</v>
      </c>
      <c r="C9" s="119"/>
      <c r="D9" s="46">
        <f>'B. Total Expenditures'!$M$27</f>
        <v>0</v>
      </c>
      <c r="E9" s="55">
        <f t="shared" si="0"/>
        <v>0</v>
      </c>
    </row>
    <row r="10" spans="1:5" ht="30.75" x14ac:dyDescent="0.25">
      <c r="A10" s="105" t="s">
        <v>84</v>
      </c>
      <c r="B10" s="46">
        <f>'C.1 Federal Expenditures'!$N$27</f>
        <v>235082</v>
      </c>
      <c r="C10" s="119"/>
      <c r="D10" s="46">
        <f>'B. Total Expenditures'!$N$27</f>
        <v>235082</v>
      </c>
      <c r="E10" s="55">
        <f t="shared" si="0"/>
        <v>1.7409219240365593E-4</v>
      </c>
    </row>
    <row r="11" spans="1:5" x14ac:dyDescent="0.25">
      <c r="A11" s="106" t="s">
        <v>117</v>
      </c>
      <c r="B11" s="46">
        <f>'C.1 Federal Expenditures'!$O$27</f>
        <v>0</v>
      </c>
      <c r="C11" s="119"/>
      <c r="D11" s="46">
        <f>'B. Total Expenditures'!$O$27</f>
        <v>0</v>
      </c>
      <c r="E11" s="55">
        <f t="shared" si="0"/>
        <v>0</v>
      </c>
    </row>
    <row r="12" spans="1:5" x14ac:dyDescent="0.25">
      <c r="A12" s="106" t="s">
        <v>118</v>
      </c>
      <c r="B12" s="46">
        <f>'C.1 Federal Expenditures'!$P$27</f>
        <v>0</v>
      </c>
      <c r="C12" s="119"/>
      <c r="D12" s="46">
        <f>'B. Total Expenditures'!$P$27</f>
        <v>0</v>
      </c>
      <c r="E12" s="55">
        <f t="shared" si="0"/>
        <v>0</v>
      </c>
    </row>
    <row r="13" spans="1:5" ht="29.25" x14ac:dyDescent="0.25">
      <c r="A13" s="106" t="s">
        <v>119</v>
      </c>
      <c r="B13" s="46">
        <f>'C.1 Federal Expenditures'!$Q$27</f>
        <v>235082</v>
      </c>
      <c r="C13" s="119"/>
      <c r="D13" s="46">
        <f>'B. Total Expenditures'!$Q$27</f>
        <v>235082</v>
      </c>
      <c r="E13" s="55">
        <f t="shared" si="0"/>
        <v>1.7409219240365593E-4</v>
      </c>
    </row>
    <row r="14" spans="1:5" ht="15.75" customHeight="1" x14ac:dyDescent="0.25">
      <c r="A14" s="105" t="s">
        <v>120</v>
      </c>
      <c r="B14" s="46">
        <f>'C.1 Federal Expenditures'!$R$27</f>
        <v>3306280</v>
      </c>
      <c r="C14" s="46">
        <f>'C.2 State Expenditures'!$R$27</f>
        <v>628161</v>
      </c>
      <c r="D14" s="46">
        <f>'B. Total Expenditures'!$R$27</f>
        <v>3934441</v>
      </c>
      <c r="E14" s="55">
        <f t="shared" si="0"/>
        <v>2.9136873923687585E-3</v>
      </c>
    </row>
    <row r="15" spans="1:5" x14ac:dyDescent="0.25">
      <c r="A15" s="106" t="s">
        <v>121</v>
      </c>
      <c r="B15" s="46">
        <f>'C.1 Federal Expenditures'!$S$27</f>
        <v>197661</v>
      </c>
      <c r="C15" s="46">
        <f>'C.2 State Expenditures'!$S$27</f>
        <v>78427</v>
      </c>
      <c r="D15" s="46">
        <f>'B. Total Expenditures'!$S$27</f>
        <v>276088</v>
      </c>
      <c r="E15" s="55">
        <f t="shared" si="0"/>
        <v>2.0445957247403271E-4</v>
      </c>
    </row>
    <row r="16" spans="1:5" x14ac:dyDescent="0.25">
      <c r="A16" s="106" t="s">
        <v>122</v>
      </c>
      <c r="B16" s="46">
        <f>'C.1 Federal Expenditures'!$T$27</f>
        <v>3108619</v>
      </c>
      <c r="C16" s="46">
        <f>'C.2 State Expenditures'!$T$27</f>
        <v>549734</v>
      </c>
      <c r="D16" s="46">
        <f>'B. Total Expenditures'!$T$27</f>
        <v>3658353</v>
      </c>
      <c r="E16" s="55">
        <f t="shared" si="0"/>
        <v>2.7092278198947257E-3</v>
      </c>
    </row>
    <row r="17" spans="1:5" x14ac:dyDescent="0.25">
      <c r="A17" s="106" t="s">
        <v>123</v>
      </c>
      <c r="B17" s="46">
        <f>'C.1 Federal Expenditures'!$U$27</f>
        <v>0</v>
      </c>
      <c r="C17" s="46">
        <f>'C.2 State Expenditures'!$U$27</f>
        <v>0</v>
      </c>
      <c r="D17" s="46">
        <f>'B. Total Expenditures'!$U$27</f>
        <v>0</v>
      </c>
      <c r="E17" s="55">
        <f t="shared" si="0"/>
        <v>0</v>
      </c>
    </row>
    <row r="18" spans="1:5" ht="15.75" x14ac:dyDescent="0.25">
      <c r="A18" s="105" t="s">
        <v>124</v>
      </c>
      <c r="B18" s="46">
        <f>'C.1 Federal Expenditures'!$V$27</f>
        <v>48531240</v>
      </c>
      <c r="C18" s="46">
        <f>'C.2 State Expenditures'!$V$27</f>
        <v>8215772</v>
      </c>
      <c r="D18" s="46">
        <f>'B. Total Expenditures'!$V$27</f>
        <v>56747012</v>
      </c>
      <c r="E18" s="55">
        <f t="shared" si="0"/>
        <v>4.2024534976887094E-2</v>
      </c>
    </row>
    <row r="19" spans="1:5" ht="15.75" x14ac:dyDescent="0.25">
      <c r="A19" s="105" t="s">
        <v>89</v>
      </c>
      <c r="B19" s="46">
        <f>'C.1 Federal Expenditures'!$W$27</f>
        <v>0</v>
      </c>
      <c r="C19" s="46">
        <f>'C.2 State Expenditures'!$W$27</f>
        <v>241143468</v>
      </c>
      <c r="D19" s="46">
        <f>'B. Total Expenditures'!$W$27</f>
        <v>241143468</v>
      </c>
      <c r="E19" s="55">
        <f t="shared" si="0"/>
        <v>0.17858106970308593</v>
      </c>
    </row>
    <row r="20" spans="1:5" ht="29.25" x14ac:dyDescent="0.25">
      <c r="A20" s="106" t="s">
        <v>126</v>
      </c>
      <c r="B20" s="46">
        <f>'C.1 Federal Expenditures'!$X$27</f>
        <v>0</v>
      </c>
      <c r="C20" s="46">
        <f>'C.2 State Expenditures'!$X$27</f>
        <v>19529091</v>
      </c>
      <c r="D20" s="46">
        <f>'B. Total Expenditures'!$X$27</f>
        <v>19529091</v>
      </c>
      <c r="E20" s="55">
        <f t="shared" si="0"/>
        <v>1.4462452539286314E-2</v>
      </c>
    </row>
    <row r="21" spans="1:5" x14ac:dyDescent="0.25">
      <c r="A21" s="106" t="s">
        <v>125</v>
      </c>
      <c r="B21" s="46">
        <f>'C.1 Federal Expenditures'!$Y$27</f>
        <v>0</v>
      </c>
      <c r="C21" s="46">
        <f>'C.2 State Expenditures'!$Y$27</f>
        <v>221614377</v>
      </c>
      <c r="D21" s="46">
        <f>'B. Total Expenditures'!$Y$27</f>
        <v>221614377</v>
      </c>
      <c r="E21" s="55">
        <f t="shared" si="0"/>
        <v>0.16411861716379963</v>
      </c>
    </row>
    <row r="22" spans="1:5" ht="30.75" x14ac:dyDescent="0.25">
      <c r="A22" s="105" t="s">
        <v>90</v>
      </c>
      <c r="B22" s="46">
        <f>'C.1 Federal Expenditures'!$Z$27</f>
        <v>0</v>
      </c>
      <c r="C22" s="46">
        <f>'C.2 State Expenditures'!$Z$27</f>
        <v>0</v>
      </c>
      <c r="D22" s="46">
        <f>'B. Total Expenditures'!$Z$27</f>
        <v>0</v>
      </c>
      <c r="E22" s="55">
        <f t="shared" si="0"/>
        <v>0</v>
      </c>
    </row>
    <row r="23" spans="1:5" ht="15.75" customHeight="1" x14ac:dyDescent="0.25">
      <c r="A23" s="105" t="s">
        <v>86</v>
      </c>
      <c r="B23" s="46">
        <f>'C.1 Federal Expenditures'!$AA$27</f>
        <v>0</v>
      </c>
      <c r="C23" s="46">
        <f>'C.2 State Expenditures'!$AA$27</f>
        <v>42677508</v>
      </c>
      <c r="D23" s="46">
        <f>'B. Total Expenditures'!$AA$27</f>
        <v>42677508</v>
      </c>
      <c r="E23" s="55">
        <f t="shared" si="0"/>
        <v>3.160523108551299E-2</v>
      </c>
    </row>
    <row r="24" spans="1:5" ht="15.75" customHeight="1" x14ac:dyDescent="0.25">
      <c r="A24" s="105" t="s">
        <v>91</v>
      </c>
      <c r="B24" s="46">
        <f>'C.1 Federal Expenditures'!$AB$27</f>
        <v>0</v>
      </c>
      <c r="C24" s="46">
        <f>'C.2 State Expenditures'!$AB$27</f>
        <v>0</v>
      </c>
      <c r="D24" s="46">
        <f>'B. Total Expenditures'!$AB$27</f>
        <v>0</v>
      </c>
      <c r="E24" s="55">
        <f t="shared" si="0"/>
        <v>0</v>
      </c>
    </row>
    <row r="25" spans="1:5" ht="15.75" x14ac:dyDescent="0.25">
      <c r="A25" s="105" t="s">
        <v>62</v>
      </c>
      <c r="B25" s="46">
        <f>'C.1 Federal Expenditures'!$AC$27</f>
        <v>17146076</v>
      </c>
      <c r="C25" s="46">
        <f>'C.2 State Expenditures'!$AC$27</f>
        <v>47242225</v>
      </c>
      <c r="D25" s="46">
        <f>'B. Total Expenditures'!$AC$27</f>
        <v>64388301</v>
      </c>
      <c r="E25" s="55">
        <f t="shared" si="0"/>
        <v>4.7683363618807532E-2</v>
      </c>
    </row>
    <row r="26" spans="1:5" ht="15.75" x14ac:dyDescent="0.25">
      <c r="A26" s="105" t="s">
        <v>127</v>
      </c>
      <c r="B26" s="46">
        <f>'C.1 Federal Expenditures'!$AD$27</f>
        <v>12626023</v>
      </c>
      <c r="C26" s="46">
        <f>'C.2 State Expenditures'!$AD$27</f>
        <v>0</v>
      </c>
      <c r="D26" s="46">
        <f>'B. Total Expenditures'!$AD$27</f>
        <v>12626023</v>
      </c>
      <c r="E26" s="55">
        <f t="shared" si="0"/>
        <v>9.3503204218484837E-3</v>
      </c>
    </row>
    <row r="27" spans="1:5" s="11" customFormat="1" ht="15.75" x14ac:dyDescent="0.25">
      <c r="A27" s="105" t="s">
        <v>128</v>
      </c>
      <c r="B27" s="46">
        <f>'C.1 Federal Expenditures'!$AE$27</f>
        <v>134971442</v>
      </c>
      <c r="C27" s="46">
        <f>'C.2 State Expenditures'!$AE$27</f>
        <v>176520299</v>
      </c>
      <c r="D27" s="46">
        <f>'B. Total Expenditures'!$AE$27</f>
        <v>311491741</v>
      </c>
      <c r="E27" s="55">
        <f t="shared" si="0"/>
        <v>0.23067814680120877</v>
      </c>
    </row>
    <row r="28" spans="1:5" ht="30.75" x14ac:dyDescent="0.25">
      <c r="A28" s="105" t="s">
        <v>129</v>
      </c>
      <c r="B28" s="46">
        <f>'C.1 Federal Expenditures'!$AF$27</f>
        <v>0</v>
      </c>
      <c r="C28" s="46">
        <f>'C.2 State Expenditures'!$AF$27</f>
        <v>0</v>
      </c>
      <c r="D28" s="46">
        <f>'B. Total Expenditures'!$AF$27</f>
        <v>0</v>
      </c>
      <c r="E28" s="55">
        <f t="shared" si="0"/>
        <v>0</v>
      </c>
    </row>
    <row r="29" spans="1:5" ht="30.75" x14ac:dyDescent="0.25">
      <c r="A29" s="105" t="s">
        <v>92</v>
      </c>
      <c r="B29" s="46">
        <f>'C.1 Federal Expenditures'!$AG$27</f>
        <v>0</v>
      </c>
      <c r="C29" s="46">
        <f>'C.2 State Expenditures'!$AG$27</f>
        <v>0</v>
      </c>
      <c r="D29" s="46">
        <f>'B. Total Expenditures'!$AG$27</f>
        <v>0</v>
      </c>
      <c r="E29" s="55">
        <f t="shared" si="0"/>
        <v>0</v>
      </c>
    </row>
    <row r="30" spans="1:5" ht="15.75" x14ac:dyDescent="0.25">
      <c r="A30" s="105" t="s">
        <v>130</v>
      </c>
      <c r="B30" s="46">
        <f>'C.1 Federal Expenditures'!$AH$27</f>
        <v>35835494</v>
      </c>
      <c r="C30" s="46">
        <f>'C.2 State Expenditures'!$AH$27</f>
        <v>6608390</v>
      </c>
      <c r="D30" s="46">
        <f>'B. Total Expenditures'!$AH$27</f>
        <v>42443884</v>
      </c>
      <c r="E30" s="55">
        <f t="shared" si="0"/>
        <v>3.1432218628761256E-2</v>
      </c>
    </row>
    <row r="31" spans="1:5" ht="29.25" x14ac:dyDescent="0.25">
      <c r="A31" s="106" t="s">
        <v>373</v>
      </c>
      <c r="B31" s="46">
        <f>'C.1 Federal Expenditures'!$AI$27</f>
        <v>35835494</v>
      </c>
      <c r="C31" s="46">
        <f>'C.2 State Expenditures'!$AI$27</f>
        <v>6608390</v>
      </c>
      <c r="D31" s="46">
        <f>'B. Total Expenditures'!$AI$27</f>
        <v>42443884</v>
      </c>
      <c r="E31" s="55">
        <f t="shared" si="0"/>
        <v>3.1432218628761256E-2</v>
      </c>
    </row>
    <row r="32" spans="1:5" x14ac:dyDescent="0.25">
      <c r="A32" s="106" t="s">
        <v>131</v>
      </c>
      <c r="B32" s="46">
        <f>'C.1 Federal Expenditures'!$AJ$27</f>
        <v>0</v>
      </c>
      <c r="C32" s="46">
        <f>'C.2 State Expenditures'!$AJ$27</f>
        <v>0</v>
      </c>
      <c r="D32" s="46">
        <f>'B. Total Expenditures'!$AJ$27</f>
        <v>0</v>
      </c>
      <c r="E32" s="55">
        <f t="shared" si="0"/>
        <v>0</v>
      </c>
    </row>
    <row r="33" spans="1:5" x14ac:dyDescent="0.25">
      <c r="A33" s="106" t="s">
        <v>132</v>
      </c>
      <c r="B33" s="46">
        <f>'C.1 Federal Expenditures'!$AK$27</f>
        <v>0</v>
      </c>
      <c r="C33" s="46">
        <f>'C.2 State Expenditures'!$AK$27</f>
        <v>0</v>
      </c>
      <c r="D33" s="46">
        <f>'B. Total Expenditures'!$AK$27</f>
        <v>0</v>
      </c>
      <c r="E33" s="55">
        <f t="shared" si="0"/>
        <v>0</v>
      </c>
    </row>
    <row r="34" spans="1:5" ht="15.75" x14ac:dyDescent="0.25">
      <c r="A34" s="105" t="s">
        <v>133</v>
      </c>
      <c r="B34" s="46">
        <f>'C.1 Federal Expenditures'!$AL$27</f>
        <v>0</v>
      </c>
      <c r="C34" s="46">
        <f>'C.2 State Expenditures'!$AL$27</f>
        <v>0</v>
      </c>
      <c r="D34" s="46">
        <f>'B. Total Expenditures'!$AL$27</f>
        <v>0</v>
      </c>
      <c r="E34" s="55">
        <f t="shared" si="0"/>
        <v>0</v>
      </c>
    </row>
    <row r="35" spans="1:5" ht="15.75" x14ac:dyDescent="0.25">
      <c r="A35" s="105" t="s">
        <v>93</v>
      </c>
      <c r="B35" s="46">
        <f>'C.1 Federal Expenditures'!$AM$27</f>
        <v>250754019</v>
      </c>
      <c r="C35" s="46">
        <f>'C.2 State Expenditures'!$AM$27</f>
        <v>67572121</v>
      </c>
      <c r="D35" s="46">
        <f>'B. Total Expenditures'!$AM$27</f>
        <v>318326140</v>
      </c>
      <c r="E35" s="55">
        <f t="shared" si="0"/>
        <v>0.23573942544300761</v>
      </c>
    </row>
    <row r="36" spans="1:5" x14ac:dyDescent="0.25">
      <c r="A36" s="106" t="s">
        <v>134</v>
      </c>
      <c r="B36" s="46">
        <f>'C.1 Federal Expenditures'!$AN$27</f>
        <v>43078773</v>
      </c>
      <c r="C36" s="46">
        <f>'C.2 State Expenditures'!$AN$27</f>
        <v>11245757</v>
      </c>
      <c r="D36" s="46">
        <f>'B. Total Expenditures'!$AN$27</f>
        <v>54324530</v>
      </c>
      <c r="E36" s="55">
        <f t="shared" si="0"/>
        <v>4.0230543082831437E-2</v>
      </c>
    </row>
    <row r="37" spans="1:5" x14ac:dyDescent="0.25">
      <c r="A37" s="106" t="s">
        <v>135</v>
      </c>
      <c r="B37" s="46">
        <f>'C.1 Federal Expenditures'!$AO$27</f>
        <v>204048302</v>
      </c>
      <c r="C37" s="46">
        <f>'C.2 State Expenditures'!$AO$27</f>
        <v>55844771</v>
      </c>
      <c r="D37" s="46">
        <f>'B. Total Expenditures'!$AO$27</f>
        <v>259893073</v>
      </c>
      <c r="E37" s="55">
        <f t="shared" si="0"/>
        <v>0.19246626653292637</v>
      </c>
    </row>
    <row r="38" spans="1:5" x14ac:dyDescent="0.25">
      <c r="A38" s="106" t="s">
        <v>136</v>
      </c>
      <c r="B38" s="46">
        <f>'C.1 Federal Expenditures'!$AP$27</f>
        <v>3626944</v>
      </c>
      <c r="C38" s="46">
        <f>'C.2 State Expenditures'!$AP$27</f>
        <v>481593</v>
      </c>
      <c r="D38" s="46">
        <f>'B. Total Expenditures'!$AP$27</f>
        <v>4108537</v>
      </c>
      <c r="E38" s="55">
        <f t="shared" si="0"/>
        <v>3.042615827249808E-3</v>
      </c>
    </row>
    <row r="39" spans="1:5" ht="15.75" x14ac:dyDescent="0.25">
      <c r="A39" s="105" t="s">
        <v>87</v>
      </c>
      <c r="B39" s="46">
        <f>'C.1 Federal Expenditures'!$AQ$27</f>
        <v>0</v>
      </c>
      <c r="C39" s="46">
        <f>'C.2 State Expenditures'!$AQ$27</f>
        <v>0</v>
      </c>
      <c r="D39" s="46">
        <f>'B. Total Expenditures'!$AQ$27</f>
        <v>0</v>
      </c>
      <c r="E39" s="55">
        <f t="shared" si="0"/>
        <v>0</v>
      </c>
    </row>
    <row r="40" spans="1:5" ht="15.75" x14ac:dyDescent="0.25">
      <c r="A40" s="93" t="s">
        <v>139</v>
      </c>
      <c r="B40" s="120">
        <f>'C.1 Federal Expenditures'!$AR$27</f>
        <v>663143153</v>
      </c>
      <c r="C40" s="120">
        <f>'C.2 State Expenditures'!$AR$27</f>
        <v>609652077</v>
      </c>
      <c r="D40" s="120">
        <f>'B. Total Expenditures'!$AR$27</f>
        <v>1272795230</v>
      </c>
      <c r="E40" s="95">
        <f t="shared" si="0"/>
        <v>0.94258051263650777</v>
      </c>
    </row>
    <row r="41" spans="1:5" ht="15.75" x14ac:dyDescent="0.25">
      <c r="A41" s="105" t="s">
        <v>88</v>
      </c>
      <c r="B41" s="46">
        <f>'C.1 Federal Expenditures'!$C$27</f>
        <v>0</v>
      </c>
      <c r="C41" s="119"/>
      <c r="D41" s="46">
        <f>'B. Total Expenditures'!$C$27</f>
        <v>0</v>
      </c>
      <c r="E41" s="55">
        <f t="shared" si="0"/>
        <v>0</v>
      </c>
    </row>
    <row r="42" spans="1:5" ht="15.75" x14ac:dyDescent="0.25">
      <c r="A42" s="105" t="s">
        <v>247</v>
      </c>
      <c r="B42" s="46">
        <f>'C.1 Federal Expenditures'!$D$27</f>
        <v>77535286</v>
      </c>
      <c r="C42" s="119"/>
      <c r="D42" s="46">
        <f>'B. Total Expenditures'!$D$27</f>
        <v>77535286</v>
      </c>
      <c r="E42" s="55">
        <f t="shared" si="0"/>
        <v>5.7419487363492269E-2</v>
      </c>
    </row>
    <row r="43" spans="1:5" ht="15.75" x14ac:dyDescent="0.25">
      <c r="A43" s="107" t="s">
        <v>111</v>
      </c>
      <c r="B43" s="120">
        <f>B41+B42</f>
        <v>77535286</v>
      </c>
      <c r="C43" s="123"/>
      <c r="D43" s="120">
        <f>D41+D42</f>
        <v>77535286</v>
      </c>
      <c r="E43" s="95">
        <f t="shared" si="0"/>
        <v>5.7419487363492269E-2</v>
      </c>
    </row>
    <row r="44" spans="1:5" ht="15.75" x14ac:dyDescent="0.25">
      <c r="A44" s="93" t="s">
        <v>60</v>
      </c>
      <c r="B44" s="94">
        <f>SUM(B41,B42, B3,B6,B10,B14,B18,B19,B22,B23,B24,B25,B26,B27,B28,B29,B30,B34,B35, B39)</f>
        <v>740678439</v>
      </c>
      <c r="C44" s="94">
        <f>SUM(C41,C42,C3,C6,C10,C14,C18,C19,C22,C23,C24,C25,C26,C27,C28,C29,C30,C34,C35, C39)</f>
        <v>609652077</v>
      </c>
      <c r="D44" s="94">
        <f>B44+C44</f>
        <v>1350330516</v>
      </c>
      <c r="E44" s="95">
        <f t="shared" si="0"/>
        <v>1</v>
      </c>
    </row>
    <row r="45" spans="1:5" ht="15.75" x14ac:dyDescent="0.25">
      <c r="A45" s="105" t="s">
        <v>137</v>
      </c>
      <c r="B45" s="46">
        <f>'C.1 Federal Expenditures'!$AS$27</f>
        <v>0</v>
      </c>
      <c r="C45" s="119"/>
      <c r="D45" s="46">
        <f>'B. Total Expenditures'!$AS$27</f>
        <v>0</v>
      </c>
      <c r="E45" s="122"/>
    </row>
    <row r="46" spans="1:5" ht="15.75" x14ac:dyDescent="0.25">
      <c r="A46" s="105" t="s">
        <v>138</v>
      </c>
      <c r="B46" s="46">
        <f>'C.1 Federal Expenditures'!$AT$27</f>
        <v>92107042</v>
      </c>
      <c r="C46" s="119"/>
      <c r="D46" s="46">
        <f>'B. Total Expenditures'!$AT$27</f>
        <v>92107042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34998626667073579"/>
    <pageSetUpPr fitToPage="1"/>
  </sheetPr>
  <dimension ref="A1:E56"/>
  <sheetViews>
    <sheetView topLeftCell="A28"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321</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Expenditures'!$G$28</f>
        <v>72030079</v>
      </c>
      <c r="C3" s="46">
        <f>'C.2 State Expenditures'!$G$28</f>
        <v>21021085</v>
      </c>
      <c r="D3" s="46">
        <f>'B. Total Expenditures'!$G$28</f>
        <v>93051164</v>
      </c>
      <c r="E3" s="55">
        <f t="shared" ref="E3:E44" si="0">D3/($D$44)</f>
        <v>0.15994352154644162</v>
      </c>
    </row>
    <row r="4" spans="1:5" ht="45" customHeight="1" x14ac:dyDescent="0.25">
      <c r="A4" s="106" t="s">
        <v>113</v>
      </c>
      <c r="B4" s="46">
        <f>'C.1 Federal Expenditures'!$H$28</f>
        <v>72030079</v>
      </c>
      <c r="C4" s="46">
        <f>'C.2 State Expenditures'!$H$28</f>
        <v>21021085</v>
      </c>
      <c r="D4" s="46">
        <f>'B. Total Expenditures'!$H$28</f>
        <v>93051164</v>
      </c>
      <c r="E4" s="55">
        <f t="shared" si="0"/>
        <v>0.15994352154644162</v>
      </c>
    </row>
    <row r="5" spans="1:5" ht="43.5" x14ac:dyDescent="0.25">
      <c r="A5" s="106" t="s">
        <v>112</v>
      </c>
      <c r="B5" s="46">
        <f>'C.1 Federal Expenditures'!$I$28</f>
        <v>0</v>
      </c>
      <c r="C5" s="46">
        <f>'C.2 State Expenditures'!$I$28</f>
        <v>0</v>
      </c>
      <c r="D5" s="46">
        <f>'B. Total Expenditures'!$I$28</f>
        <v>0</v>
      </c>
      <c r="E5" s="55">
        <f t="shared" si="0"/>
        <v>0</v>
      </c>
    </row>
    <row r="6" spans="1:5" ht="30.75" x14ac:dyDescent="0.25">
      <c r="A6" s="105" t="s">
        <v>85</v>
      </c>
      <c r="B6" s="46">
        <f>'C.1 Federal Expenditures'!$J$28</f>
        <v>0</v>
      </c>
      <c r="C6" s="119"/>
      <c r="D6" s="46">
        <f>'B. Total Expenditures'!$J$28</f>
        <v>0</v>
      </c>
      <c r="E6" s="55">
        <f t="shared" si="0"/>
        <v>0</v>
      </c>
    </row>
    <row r="7" spans="1:5" x14ac:dyDescent="0.25">
      <c r="A7" s="106" t="s">
        <v>114</v>
      </c>
      <c r="B7" s="46">
        <f>'C.1 Federal Expenditures'!$K$28</f>
        <v>0</v>
      </c>
      <c r="C7" s="119"/>
      <c r="D7" s="46">
        <f>'B. Total Expenditures'!$K$28</f>
        <v>0</v>
      </c>
      <c r="E7" s="55">
        <f t="shared" si="0"/>
        <v>0</v>
      </c>
    </row>
    <row r="8" spans="1:5" x14ac:dyDescent="0.25">
      <c r="A8" s="106" t="s">
        <v>115</v>
      </c>
      <c r="B8" s="46">
        <f>'C.1 Federal Expenditures'!$L$28</f>
        <v>0</v>
      </c>
      <c r="C8" s="119"/>
      <c r="D8" s="46">
        <f>'B. Total Expenditures'!$L$28</f>
        <v>0</v>
      </c>
      <c r="E8" s="55">
        <f t="shared" si="0"/>
        <v>0</v>
      </c>
    </row>
    <row r="9" spans="1:5" ht="29.25" x14ac:dyDescent="0.25">
      <c r="A9" s="106" t="s">
        <v>116</v>
      </c>
      <c r="B9" s="46">
        <f>'C.1 Federal Expenditures'!$M$28</f>
        <v>0</v>
      </c>
      <c r="C9" s="119"/>
      <c r="D9" s="46">
        <f>'B. Total Expenditures'!$M$28</f>
        <v>0</v>
      </c>
      <c r="E9" s="55">
        <f t="shared" si="0"/>
        <v>0</v>
      </c>
    </row>
    <row r="10" spans="1:5" ht="30.75" x14ac:dyDescent="0.25">
      <c r="A10" s="105" t="s">
        <v>84</v>
      </c>
      <c r="B10" s="46">
        <f>'C.1 Federal Expenditures'!$N$28</f>
        <v>0</v>
      </c>
      <c r="C10" s="119"/>
      <c r="D10" s="46">
        <f>'B. Total Expenditures'!$N$28</f>
        <v>0</v>
      </c>
      <c r="E10" s="55">
        <f t="shared" si="0"/>
        <v>0</v>
      </c>
    </row>
    <row r="11" spans="1:5" x14ac:dyDescent="0.25">
      <c r="A11" s="106" t="s">
        <v>117</v>
      </c>
      <c r="B11" s="46">
        <f>'C.1 Federal Expenditures'!$O$28</f>
        <v>0</v>
      </c>
      <c r="C11" s="119"/>
      <c r="D11" s="46">
        <f>'B. Total Expenditures'!$O$28</f>
        <v>0</v>
      </c>
      <c r="E11" s="55">
        <f t="shared" si="0"/>
        <v>0</v>
      </c>
    </row>
    <row r="12" spans="1:5" x14ac:dyDescent="0.25">
      <c r="A12" s="106" t="s">
        <v>118</v>
      </c>
      <c r="B12" s="46">
        <f>'C.1 Federal Expenditures'!$P$28</f>
        <v>0</v>
      </c>
      <c r="C12" s="119"/>
      <c r="D12" s="46">
        <f>'B. Total Expenditures'!$P$28</f>
        <v>0</v>
      </c>
      <c r="E12" s="55">
        <f t="shared" si="0"/>
        <v>0</v>
      </c>
    </row>
    <row r="13" spans="1:5" ht="29.25" x14ac:dyDescent="0.25">
      <c r="A13" s="106" t="s">
        <v>119</v>
      </c>
      <c r="B13" s="46">
        <f>'C.1 Federal Expenditures'!$Q$28</f>
        <v>0</v>
      </c>
      <c r="C13" s="119"/>
      <c r="D13" s="46">
        <f>'B. Total Expenditures'!$Q$28</f>
        <v>0</v>
      </c>
      <c r="E13" s="55">
        <f t="shared" si="0"/>
        <v>0</v>
      </c>
    </row>
    <row r="14" spans="1:5" ht="15.75" customHeight="1" x14ac:dyDescent="0.25">
      <c r="A14" s="105" t="s">
        <v>120</v>
      </c>
      <c r="B14" s="46">
        <f>'C.1 Federal Expenditures'!$R$28</f>
        <v>48838183</v>
      </c>
      <c r="C14" s="46">
        <f>'C.2 State Expenditures'!$R$28</f>
        <v>2082833</v>
      </c>
      <c r="D14" s="46">
        <f>'B. Total Expenditures'!$R$28</f>
        <v>50921016</v>
      </c>
      <c r="E14" s="55">
        <f t="shared" si="0"/>
        <v>8.7526971933018463E-2</v>
      </c>
    </row>
    <row r="15" spans="1:5" x14ac:dyDescent="0.25">
      <c r="A15" s="106" t="s">
        <v>121</v>
      </c>
      <c r="B15" s="46">
        <f>'C.1 Federal Expenditures'!$S$28</f>
        <v>0</v>
      </c>
      <c r="C15" s="46">
        <f>'C.2 State Expenditures'!$S$28</f>
        <v>0</v>
      </c>
      <c r="D15" s="46">
        <f>'B. Total Expenditures'!$S$28</f>
        <v>0</v>
      </c>
      <c r="E15" s="55">
        <f t="shared" si="0"/>
        <v>0</v>
      </c>
    </row>
    <row r="16" spans="1:5" x14ac:dyDescent="0.25">
      <c r="A16" s="106" t="s">
        <v>122</v>
      </c>
      <c r="B16" s="46">
        <f>'C.1 Federal Expenditures'!$T$28</f>
        <v>805225</v>
      </c>
      <c r="C16" s="46">
        <f>'C.2 State Expenditures'!$T$28</f>
        <v>62700</v>
      </c>
      <c r="D16" s="46">
        <f>'B. Total Expenditures'!$T$28</f>
        <v>867925</v>
      </c>
      <c r="E16" s="55">
        <f t="shared" si="0"/>
        <v>1.4918564687508406E-3</v>
      </c>
    </row>
    <row r="17" spans="1:5" x14ac:dyDescent="0.25">
      <c r="A17" s="106" t="s">
        <v>123</v>
      </c>
      <c r="B17" s="46">
        <f>'C.1 Federal Expenditures'!$U$28</f>
        <v>48032958</v>
      </c>
      <c r="C17" s="46">
        <f>'C.2 State Expenditures'!$U$28</f>
        <v>2020133</v>
      </c>
      <c r="D17" s="46">
        <f>'B. Total Expenditures'!$U$28</f>
        <v>50053091</v>
      </c>
      <c r="E17" s="55">
        <f t="shared" si="0"/>
        <v>8.603511546426762E-2</v>
      </c>
    </row>
    <row r="18" spans="1:5" ht="15.75" x14ac:dyDescent="0.25">
      <c r="A18" s="105" t="s">
        <v>124</v>
      </c>
      <c r="B18" s="46">
        <f>'C.1 Federal Expenditures'!$V$28</f>
        <v>2749028</v>
      </c>
      <c r="C18" s="46">
        <f>'C.2 State Expenditures'!$V$28</f>
        <v>10384</v>
      </c>
      <c r="D18" s="46">
        <f>'B. Total Expenditures'!$V$28</f>
        <v>2759412</v>
      </c>
      <c r="E18" s="55">
        <f t="shared" si="0"/>
        <v>4.743090292535293E-3</v>
      </c>
    </row>
    <row r="19" spans="1:5" ht="15.75" x14ac:dyDescent="0.25">
      <c r="A19" s="105" t="s">
        <v>89</v>
      </c>
      <c r="B19" s="46">
        <f>'C.1 Federal Expenditures'!$W$28</f>
        <v>0</v>
      </c>
      <c r="C19" s="46">
        <f>'C.2 State Expenditures'!$W$28</f>
        <v>127801573</v>
      </c>
      <c r="D19" s="46">
        <f>'B. Total Expenditures'!$W$28</f>
        <v>127801573</v>
      </c>
      <c r="E19" s="55">
        <f t="shared" si="0"/>
        <v>0.21967520626388543</v>
      </c>
    </row>
    <row r="20" spans="1:5" ht="29.25" x14ac:dyDescent="0.25">
      <c r="A20" s="106" t="s">
        <v>126</v>
      </c>
      <c r="B20" s="46">
        <f>'C.1 Federal Expenditures'!$X$28</f>
        <v>0</v>
      </c>
      <c r="C20" s="46">
        <f>'C.2 State Expenditures'!$X$28</f>
        <v>122101573</v>
      </c>
      <c r="D20" s="46">
        <f>'B. Total Expenditures'!$X$28</f>
        <v>122101573</v>
      </c>
      <c r="E20" s="55">
        <f t="shared" si="0"/>
        <v>0.20987760638845865</v>
      </c>
    </row>
    <row r="21" spans="1:5" x14ac:dyDescent="0.25">
      <c r="A21" s="106" t="s">
        <v>125</v>
      </c>
      <c r="B21" s="46">
        <f>'C.1 Federal Expenditures'!$Y$28</f>
        <v>0</v>
      </c>
      <c r="C21" s="46">
        <f>'C.2 State Expenditures'!$Y$28</f>
        <v>5700000</v>
      </c>
      <c r="D21" s="46">
        <f>'B. Total Expenditures'!$Y$28</f>
        <v>5700000</v>
      </c>
      <c r="E21" s="55">
        <f t="shared" si="0"/>
        <v>9.7975998754267837E-3</v>
      </c>
    </row>
    <row r="22" spans="1:5" ht="30.75" x14ac:dyDescent="0.25">
      <c r="A22" s="105" t="s">
        <v>90</v>
      </c>
      <c r="B22" s="46">
        <f>'C.1 Federal Expenditures'!$Z$28</f>
        <v>0</v>
      </c>
      <c r="C22" s="46">
        <f>'C.2 State Expenditures'!$Z$28</f>
        <v>0</v>
      </c>
      <c r="D22" s="46">
        <f>'B. Total Expenditures'!$Z$28</f>
        <v>0</v>
      </c>
      <c r="E22" s="55">
        <f t="shared" si="0"/>
        <v>0</v>
      </c>
    </row>
    <row r="23" spans="1:5" ht="15.75" customHeight="1" x14ac:dyDescent="0.25">
      <c r="A23" s="105" t="s">
        <v>86</v>
      </c>
      <c r="B23" s="46">
        <f>'C.1 Federal Expenditures'!$AA$28</f>
        <v>25289000</v>
      </c>
      <c r="C23" s="46">
        <f>'C.2 State Expenditures'!$AA$28</f>
        <v>135707000</v>
      </c>
      <c r="D23" s="46">
        <f>'B. Total Expenditures'!$AA$28</f>
        <v>160996000</v>
      </c>
      <c r="E23" s="55">
        <f t="shared" si="0"/>
        <v>0.27673234904284394</v>
      </c>
    </row>
    <row r="24" spans="1:5" ht="15.75" customHeight="1" x14ac:dyDescent="0.25">
      <c r="A24" s="105" t="s">
        <v>91</v>
      </c>
      <c r="B24" s="46">
        <f>'C.1 Federal Expenditures'!$AB$28</f>
        <v>0</v>
      </c>
      <c r="C24" s="46">
        <f>'C.2 State Expenditures'!$AB$28</f>
        <v>9000000</v>
      </c>
      <c r="D24" s="46">
        <f>'B. Total Expenditures'!$AB$28</f>
        <v>9000000</v>
      </c>
      <c r="E24" s="55">
        <f t="shared" si="0"/>
        <v>1.5469894540147553E-2</v>
      </c>
    </row>
    <row r="25" spans="1:5" ht="15.75" x14ac:dyDescent="0.25">
      <c r="A25" s="105" t="s">
        <v>62</v>
      </c>
      <c r="B25" s="46">
        <f>'C.1 Federal Expenditures'!$AC$28</f>
        <v>26633513</v>
      </c>
      <c r="C25" s="46">
        <f>'C.2 State Expenditures'!$AC$28</f>
        <v>136241</v>
      </c>
      <c r="D25" s="46">
        <f>'B. Total Expenditures'!$AC$28</f>
        <v>26769754</v>
      </c>
      <c r="E25" s="55">
        <f t="shared" si="0"/>
        <v>4.6013919027299233E-2</v>
      </c>
    </row>
    <row r="26" spans="1:5" ht="15.75" x14ac:dyDescent="0.25">
      <c r="A26" s="105" t="s">
        <v>127</v>
      </c>
      <c r="B26" s="46">
        <f>'C.1 Federal Expenditures'!$AD$28</f>
        <v>0</v>
      </c>
      <c r="C26" s="46">
        <f>'C.2 State Expenditures'!$AD$28</f>
        <v>0</v>
      </c>
      <c r="D26" s="46">
        <f>'B. Total Expenditures'!$AD$28</f>
        <v>0</v>
      </c>
      <c r="E26" s="55">
        <f t="shared" si="0"/>
        <v>0</v>
      </c>
    </row>
    <row r="27" spans="1:5" s="11" customFormat="1" ht="15.75" x14ac:dyDescent="0.25">
      <c r="A27" s="105" t="s">
        <v>128</v>
      </c>
      <c r="B27" s="46">
        <f>'C.1 Federal Expenditures'!$AE$28</f>
        <v>0</v>
      </c>
      <c r="C27" s="46">
        <f>'C.2 State Expenditures'!$AE$28</f>
        <v>0</v>
      </c>
      <c r="D27" s="46">
        <f>'B. Total Expenditures'!$AE$28</f>
        <v>0</v>
      </c>
      <c r="E27" s="55">
        <f t="shared" si="0"/>
        <v>0</v>
      </c>
    </row>
    <row r="28" spans="1:5" ht="30.75" x14ac:dyDescent="0.25">
      <c r="A28" s="105" t="s">
        <v>129</v>
      </c>
      <c r="B28" s="46">
        <f>'C.1 Federal Expenditures'!$AF$28</f>
        <v>1118569</v>
      </c>
      <c r="C28" s="46">
        <f>'C.2 State Expenditures'!$AF$28</f>
        <v>0</v>
      </c>
      <c r="D28" s="46">
        <f>'B. Total Expenditures'!$AF$28</f>
        <v>1118569</v>
      </c>
      <c r="E28" s="55">
        <f t="shared" si="0"/>
        <v>1.922682718430923E-3</v>
      </c>
    </row>
    <row r="29" spans="1:5" ht="30.75" x14ac:dyDescent="0.25">
      <c r="A29" s="105" t="s">
        <v>92</v>
      </c>
      <c r="B29" s="46">
        <f>'C.1 Federal Expenditures'!$AG$28</f>
        <v>0</v>
      </c>
      <c r="C29" s="46">
        <f>'C.2 State Expenditures'!$AG$28</f>
        <v>0</v>
      </c>
      <c r="D29" s="46">
        <f>'B. Total Expenditures'!$AG$28</f>
        <v>0</v>
      </c>
      <c r="E29" s="55">
        <f t="shared" si="0"/>
        <v>0</v>
      </c>
    </row>
    <row r="30" spans="1:5" ht="15.75" x14ac:dyDescent="0.25">
      <c r="A30" s="105" t="s">
        <v>130</v>
      </c>
      <c r="B30" s="46">
        <f>'C.1 Federal Expenditures'!$AH$28</f>
        <v>0</v>
      </c>
      <c r="C30" s="46">
        <f>'C.2 State Expenditures'!$AH$28</f>
        <v>0</v>
      </c>
      <c r="D30" s="46">
        <f>'B. Total Expenditures'!$AH$28</f>
        <v>0</v>
      </c>
      <c r="E30" s="55">
        <f t="shared" si="0"/>
        <v>0</v>
      </c>
    </row>
    <row r="31" spans="1:5" ht="29.25" x14ac:dyDescent="0.25">
      <c r="A31" s="106" t="s">
        <v>373</v>
      </c>
      <c r="B31" s="46">
        <f>'C.1 Federal Expenditures'!$AI$28</f>
        <v>0</v>
      </c>
      <c r="C31" s="46">
        <f>'C.2 State Expenditures'!$AI$28</f>
        <v>0</v>
      </c>
      <c r="D31" s="46">
        <f>'B. Total Expenditures'!$AI$28</f>
        <v>0</v>
      </c>
      <c r="E31" s="55">
        <f t="shared" si="0"/>
        <v>0</v>
      </c>
    </row>
    <row r="32" spans="1:5" x14ac:dyDescent="0.25">
      <c r="A32" s="106" t="s">
        <v>131</v>
      </c>
      <c r="B32" s="46">
        <f>'C.1 Federal Expenditures'!$AJ$28</f>
        <v>0</v>
      </c>
      <c r="C32" s="46">
        <f>'C.2 State Expenditures'!$AJ$28</f>
        <v>0</v>
      </c>
      <c r="D32" s="46">
        <f>'B. Total Expenditures'!$AJ$28</f>
        <v>0</v>
      </c>
      <c r="E32" s="55">
        <f t="shared" si="0"/>
        <v>0</v>
      </c>
    </row>
    <row r="33" spans="1:5" x14ac:dyDescent="0.25">
      <c r="A33" s="106" t="s">
        <v>132</v>
      </c>
      <c r="B33" s="46">
        <f>'C.1 Federal Expenditures'!$AK$28</f>
        <v>0</v>
      </c>
      <c r="C33" s="46">
        <f>'C.2 State Expenditures'!$AK$28</f>
        <v>0</v>
      </c>
      <c r="D33" s="46">
        <f>'B. Total Expenditures'!$AK$28</f>
        <v>0</v>
      </c>
      <c r="E33" s="55">
        <f t="shared" si="0"/>
        <v>0</v>
      </c>
    </row>
    <row r="34" spans="1:5" ht="15.75" x14ac:dyDescent="0.25">
      <c r="A34" s="105" t="s">
        <v>133</v>
      </c>
      <c r="B34" s="46">
        <f>'C.1 Federal Expenditures'!$AL$28</f>
        <v>5371040</v>
      </c>
      <c r="C34" s="46">
        <f>'C.2 State Expenditures'!$AL$28</f>
        <v>0</v>
      </c>
      <c r="D34" s="46">
        <f>'B. Total Expenditures'!$AL$28</f>
        <v>5371040</v>
      </c>
      <c r="E34" s="55">
        <f t="shared" si="0"/>
        <v>9.2321580412126798E-3</v>
      </c>
    </row>
    <row r="35" spans="1:5" ht="15.75" x14ac:dyDescent="0.25">
      <c r="A35" s="105" t="s">
        <v>93</v>
      </c>
      <c r="B35" s="46">
        <f>'C.1 Federal Expenditures'!$AM$28</f>
        <v>29319965</v>
      </c>
      <c r="C35" s="46">
        <f>'C.2 State Expenditures'!$AM$28</f>
        <v>17624317</v>
      </c>
      <c r="D35" s="46">
        <f>'B. Total Expenditures'!$AM$28</f>
        <v>46944282</v>
      </c>
      <c r="E35" s="55">
        <f t="shared" si="0"/>
        <v>8.0691454644771898E-2</v>
      </c>
    </row>
    <row r="36" spans="1:5" x14ac:dyDescent="0.25">
      <c r="A36" s="106" t="s">
        <v>134</v>
      </c>
      <c r="B36" s="46">
        <f>'C.1 Federal Expenditures'!$AN$28</f>
        <v>29215503</v>
      </c>
      <c r="C36" s="46">
        <f>'C.2 State Expenditures'!$AN$28</f>
        <v>17624317</v>
      </c>
      <c r="D36" s="46">
        <f>'B. Total Expenditures'!$AN$28</f>
        <v>46839820</v>
      </c>
      <c r="E36" s="55">
        <f t="shared" si="0"/>
        <v>8.0511897297721569E-2</v>
      </c>
    </row>
    <row r="37" spans="1:5" x14ac:dyDescent="0.25">
      <c r="A37" s="106" t="s">
        <v>135</v>
      </c>
      <c r="B37" s="46">
        <f>'C.1 Federal Expenditures'!$AO$28</f>
        <v>0</v>
      </c>
      <c r="C37" s="46">
        <f>'C.2 State Expenditures'!$AO$28</f>
        <v>0</v>
      </c>
      <c r="D37" s="46">
        <f>'B. Total Expenditures'!$AO$28</f>
        <v>0</v>
      </c>
      <c r="E37" s="55">
        <f t="shared" si="0"/>
        <v>0</v>
      </c>
    </row>
    <row r="38" spans="1:5" x14ac:dyDescent="0.25">
      <c r="A38" s="106" t="s">
        <v>136</v>
      </c>
      <c r="B38" s="46">
        <f>'C.1 Federal Expenditures'!$AP$28</f>
        <v>104462</v>
      </c>
      <c r="C38" s="46">
        <f>'C.2 State Expenditures'!$AP$28</f>
        <v>0</v>
      </c>
      <c r="D38" s="46">
        <f>'B. Total Expenditures'!$AP$28</f>
        <v>104462</v>
      </c>
      <c r="E38" s="55">
        <f t="shared" si="0"/>
        <v>1.7955734705032151E-4</v>
      </c>
    </row>
    <row r="39" spans="1:5" ht="15.75" x14ac:dyDescent="0.25">
      <c r="A39" s="105" t="s">
        <v>87</v>
      </c>
      <c r="B39" s="46">
        <f>'C.1 Federal Expenditures'!$AQ$28</f>
        <v>4323294</v>
      </c>
      <c r="C39" s="46">
        <f>'C.2 State Expenditures'!$AQ$28</f>
        <v>0</v>
      </c>
      <c r="D39" s="46">
        <f>'B. Total Expenditures'!$AQ$28</f>
        <v>4323294</v>
      </c>
      <c r="E39" s="55">
        <f t="shared" si="0"/>
        <v>7.4312113606725197E-3</v>
      </c>
    </row>
    <row r="40" spans="1:5" ht="15.75" x14ac:dyDescent="0.25">
      <c r="A40" s="93" t="s">
        <v>139</v>
      </c>
      <c r="B40" s="120">
        <f>'C.1 Federal Expenditures'!$AR$28</f>
        <v>215672671</v>
      </c>
      <c r="C40" s="120">
        <f>'C.2 State Expenditures'!$AR$28</f>
        <v>313383433</v>
      </c>
      <c r="D40" s="120">
        <f>'B. Total Expenditures'!$AR$28</f>
        <v>529056104</v>
      </c>
      <c r="E40" s="95">
        <f t="shared" si="0"/>
        <v>0.9093824594112595</v>
      </c>
    </row>
    <row r="41" spans="1:5" ht="15.75" x14ac:dyDescent="0.25">
      <c r="A41" s="105" t="s">
        <v>88</v>
      </c>
      <c r="B41" s="46">
        <f>'C.1 Federal Expenditures'!$C$28</f>
        <v>48000000</v>
      </c>
      <c r="C41" s="119"/>
      <c r="D41" s="46">
        <f>'B. Total Expenditures'!$C$28</f>
        <v>48000000</v>
      </c>
      <c r="E41" s="55">
        <f t="shared" si="0"/>
        <v>8.2506104214120288E-2</v>
      </c>
    </row>
    <row r="42" spans="1:5" ht="15.75" x14ac:dyDescent="0.25">
      <c r="A42" s="105" t="s">
        <v>247</v>
      </c>
      <c r="B42" s="46">
        <f>'C.1 Federal Expenditures'!$D$28</f>
        <v>4719032</v>
      </c>
      <c r="C42" s="119"/>
      <c r="D42" s="46">
        <f>'B. Total Expenditures'!$D$28</f>
        <v>4719032</v>
      </c>
      <c r="E42" s="55">
        <f t="shared" si="0"/>
        <v>8.1114363746201765E-3</v>
      </c>
    </row>
    <row r="43" spans="1:5" ht="15.75" x14ac:dyDescent="0.25">
      <c r="A43" s="107" t="s">
        <v>111</v>
      </c>
      <c r="B43" s="120">
        <f>B41+B42</f>
        <v>52719032</v>
      </c>
      <c r="C43" s="123"/>
      <c r="D43" s="120">
        <f>D41+D42</f>
        <v>52719032</v>
      </c>
      <c r="E43" s="95">
        <f t="shared" si="0"/>
        <v>9.0617540588740456E-2</v>
      </c>
    </row>
    <row r="44" spans="1:5" ht="15.75" x14ac:dyDescent="0.25">
      <c r="A44" s="93" t="s">
        <v>60</v>
      </c>
      <c r="B44" s="94">
        <f>SUM(B41,B42, B3,B6,B10,B14,B18,B19,B22,B23,B24,B25,B26,B27,B28,B29,B30,B34,B35, B39)</f>
        <v>268391703</v>
      </c>
      <c r="C44" s="94">
        <f>SUM(C41,C42,C3,C6,C10,C14,C18,C19,C22,C23,C24,C25,C26,C27,C28,C29,C30,C34,C35, C39)</f>
        <v>313383433</v>
      </c>
      <c r="D44" s="94">
        <f>B44+C44</f>
        <v>581775136</v>
      </c>
      <c r="E44" s="95">
        <f t="shared" si="0"/>
        <v>1</v>
      </c>
    </row>
    <row r="45" spans="1:5" ht="15.75" x14ac:dyDescent="0.25">
      <c r="A45" s="105" t="s">
        <v>137</v>
      </c>
      <c r="B45" s="46">
        <f>'C.1 Federal Expenditures'!$AS$28</f>
        <v>0</v>
      </c>
      <c r="C45" s="119"/>
      <c r="D45" s="46">
        <f>'B. Total Expenditures'!$AS$28</f>
        <v>0</v>
      </c>
      <c r="E45" s="122"/>
    </row>
    <row r="46" spans="1:5" ht="15.75" x14ac:dyDescent="0.25">
      <c r="A46" s="105" t="s">
        <v>138</v>
      </c>
      <c r="B46" s="46">
        <f>'C.1 Federal Expenditures'!$AT$28</f>
        <v>76190660</v>
      </c>
      <c r="C46" s="119"/>
      <c r="D46" s="46">
        <f>'B. Total Expenditures'!$AT$28</f>
        <v>76190660</v>
      </c>
      <c r="E46" s="122"/>
    </row>
    <row r="47" spans="1:5" x14ac:dyDescent="0.25">
      <c r="A47" s="111"/>
      <c r="B47" s="16"/>
      <c r="C47" s="16"/>
      <c r="D47" s="16"/>
    </row>
    <row r="48" spans="1:5" x14ac:dyDescent="0.25">
      <c r="A48" s="111"/>
      <c r="B48" s="66"/>
      <c r="C48" s="66"/>
      <c r="D48" s="66"/>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320</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Expenditures'!$G$29</f>
        <v>6627606</v>
      </c>
      <c r="C3" s="46">
        <f>'C.2 State Expenditures'!$G$29</f>
        <v>3046647</v>
      </c>
      <c r="D3" s="46">
        <f>'B. Total Expenditures'!$G$29</f>
        <v>9674253</v>
      </c>
      <c r="E3" s="55">
        <f t="shared" ref="E3:E44" si="0">D3/($D$44)</f>
        <v>9.9122104809099651E-2</v>
      </c>
    </row>
    <row r="4" spans="1:5" ht="45" customHeight="1" x14ac:dyDescent="0.25">
      <c r="A4" s="106" t="s">
        <v>113</v>
      </c>
      <c r="B4" s="46">
        <f>'C.1 Federal Expenditures'!$H$29</f>
        <v>6627606</v>
      </c>
      <c r="C4" s="46">
        <f>'C.2 State Expenditures'!$H$29</f>
        <v>3046647</v>
      </c>
      <c r="D4" s="46">
        <f>'B. Total Expenditures'!$H$29</f>
        <v>9674253</v>
      </c>
      <c r="E4" s="55">
        <f t="shared" si="0"/>
        <v>9.9122104809099651E-2</v>
      </c>
    </row>
    <row r="5" spans="1:5" ht="43.5" x14ac:dyDescent="0.25">
      <c r="A5" s="106" t="s">
        <v>112</v>
      </c>
      <c r="B5" s="46">
        <f>'C.1 Federal Expenditures'!$I$29</f>
        <v>0</v>
      </c>
      <c r="C5" s="46">
        <f>'C.2 State Expenditures'!$I$29</f>
        <v>0</v>
      </c>
      <c r="D5" s="46">
        <f>'B. Total Expenditures'!$I$29</f>
        <v>0</v>
      </c>
      <c r="E5" s="55">
        <f t="shared" si="0"/>
        <v>0</v>
      </c>
    </row>
    <row r="6" spans="1:5" ht="30.75" x14ac:dyDescent="0.25">
      <c r="A6" s="105" t="s">
        <v>85</v>
      </c>
      <c r="B6" s="46">
        <f>'C.1 Federal Expenditures'!$J$29</f>
        <v>0</v>
      </c>
      <c r="C6" s="119"/>
      <c r="D6" s="46">
        <f>'B. Total Expenditures'!$J$29</f>
        <v>0</v>
      </c>
      <c r="E6" s="55">
        <f t="shared" si="0"/>
        <v>0</v>
      </c>
    </row>
    <row r="7" spans="1:5" x14ac:dyDescent="0.25">
      <c r="A7" s="106" t="s">
        <v>114</v>
      </c>
      <c r="B7" s="46">
        <f>'C.1 Federal Expenditures'!$K$29</f>
        <v>0</v>
      </c>
      <c r="C7" s="119"/>
      <c r="D7" s="46">
        <f>'B. Total Expenditures'!$K$29</f>
        <v>0</v>
      </c>
      <c r="E7" s="55">
        <f t="shared" si="0"/>
        <v>0</v>
      </c>
    </row>
    <row r="8" spans="1:5" x14ac:dyDescent="0.25">
      <c r="A8" s="106" t="s">
        <v>115</v>
      </c>
      <c r="B8" s="46">
        <f>'C.1 Federal Expenditures'!$L$29</f>
        <v>0</v>
      </c>
      <c r="C8" s="119"/>
      <c r="D8" s="46">
        <f>'B. Total Expenditures'!$L$29</f>
        <v>0</v>
      </c>
      <c r="E8" s="55">
        <f t="shared" si="0"/>
        <v>0</v>
      </c>
    </row>
    <row r="9" spans="1:5" ht="29.25" x14ac:dyDescent="0.25">
      <c r="A9" s="106" t="s">
        <v>116</v>
      </c>
      <c r="B9" s="46">
        <f>'C.1 Federal Expenditures'!$M$29</f>
        <v>0</v>
      </c>
      <c r="C9" s="119"/>
      <c r="D9" s="46">
        <f>'B. Total Expenditures'!$M$29</f>
        <v>0</v>
      </c>
      <c r="E9" s="55">
        <f t="shared" si="0"/>
        <v>0</v>
      </c>
    </row>
    <row r="10" spans="1:5" ht="30.75" x14ac:dyDescent="0.25">
      <c r="A10" s="105" t="s">
        <v>84</v>
      </c>
      <c r="B10" s="46">
        <f>'C.1 Federal Expenditures'!$N$29</f>
        <v>0</v>
      </c>
      <c r="C10" s="119"/>
      <c r="D10" s="46">
        <f>'B. Total Expenditures'!$N$29</f>
        <v>0</v>
      </c>
      <c r="E10" s="55">
        <f t="shared" si="0"/>
        <v>0</v>
      </c>
    </row>
    <row r="11" spans="1:5" x14ac:dyDescent="0.25">
      <c r="A11" s="106" t="s">
        <v>117</v>
      </c>
      <c r="B11" s="46">
        <f>'C.1 Federal Expenditures'!$O$29</f>
        <v>0</v>
      </c>
      <c r="C11" s="119"/>
      <c r="D11" s="46">
        <f>'B. Total Expenditures'!$O$29</f>
        <v>0</v>
      </c>
      <c r="E11" s="55">
        <f t="shared" si="0"/>
        <v>0</v>
      </c>
    </row>
    <row r="12" spans="1:5" x14ac:dyDescent="0.25">
      <c r="A12" s="106" t="s">
        <v>118</v>
      </c>
      <c r="B12" s="46">
        <f>'C.1 Federal Expenditures'!$P$29</f>
        <v>0</v>
      </c>
      <c r="C12" s="119"/>
      <c r="D12" s="46">
        <f>'B. Total Expenditures'!$P$29</f>
        <v>0</v>
      </c>
      <c r="E12" s="55">
        <f t="shared" si="0"/>
        <v>0</v>
      </c>
    </row>
    <row r="13" spans="1:5" ht="29.25" x14ac:dyDescent="0.25">
      <c r="A13" s="106" t="s">
        <v>119</v>
      </c>
      <c r="B13" s="46">
        <f>'C.1 Federal Expenditures'!$Q$29</f>
        <v>0</v>
      </c>
      <c r="C13" s="119"/>
      <c r="D13" s="46">
        <f>'B. Total Expenditures'!$Q$29</f>
        <v>0</v>
      </c>
      <c r="E13" s="55">
        <f t="shared" si="0"/>
        <v>0</v>
      </c>
    </row>
    <row r="14" spans="1:5" ht="15.75" customHeight="1" x14ac:dyDescent="0.25">
      <c r="A14" s="105" t="s">
        <v>120</v>
      </c>
      <c r="B14" s="46">
        <f>'C.1 Federal Expenditures'!$R$29</f>
        <v>5123249</v>
      </c>
      <c r="C14" s="46">
        <f>'C.2 State Expenditures'!$R$29</f>
        <v>14986779</v>
      </c>
      <c r="D14" s="46">
        <f>'B. Total Expenditures'!$R$29</f>
        <v>20110028</v>
      </c>
      <c r="E14" s="55">
        <f t="shared" si="0"/>
        <v>0.20604674108997653</v>
      </c>
    </row>
    <row r="15" spans="1:5" x14ac:dyDescent="0.25">
      <c r="A15" s="106" t="s">
        <v>121</v>
      </c>
      <c r="B15" s="46">
        <f>'C.1 Federal Expenditures'!$S$29</f>
        <v>0</v>
      </c>
      <c r="C15" s="46">
        <f>'C.2 State Expenditures'!$S$29</f>
        <v>0</v>
      </c>
      <c r="D15" s="46">
        <f>'B. Total Expenditures'!$S$29</f>
        <v>0</v>
      </c>
      <c r="E15" s="55">
        <f t="shared" si="0"/>
        <v>0</v>
      </c>
    </row>
    <row r="16" spans="1:5" x14ac:dyDescent="0.25">
      <c r="A16" s="106" t="s">
        <v>122</v>
      </c>
      <c r="B16" s="46">
        <f>'C.1 Federal Expenditures'!$T$29</f>
        <v>0</v>
      </c>
      <c r="C16" s="46">
        <f>'C.2 State Expenditures'!$T$29</f>
        <v>10968518</v>
      </c>
      <c r="D16" s="46">
        <f>'B. Total Expenditures'!$T$29</f>
        <v>10968518</v>
      </c>
      <c r="E16" s="55">
        <f t="shared" si="0"/>
        <v>0.11238310501043296</v>
      </c>
    </row>
    <row r="17" spans="1:5" x14ac:dyDescent="0.25">
      <c r="A17" s="106" t="s">
        <v>123</v>
      </c>
      <c r="B17" s="46">
        <f>'C.1 Federal Expenditures'!$U$29</f>
        <v>5123249</v>
      </c>
      <c r="C17" s="46">
        <f>'C.2 State Expenditures'!$U$29</f>
        <v>4018261</v>
      </c>
      <c r="D17" s="46">
        <f>'B. Total Expenditures'!$U$29</f>
        <v>9141510</v>
      </c>
      <c r="E17" s="55">
        <f t="shared" si="0"/>
        <v>9.3663636079543561E-2</v>
      </c>
    </row>
    <row r="18" spans="1:5" ht="15.75" x14ac:dyDescent="0.25">
      <c r="A18" s="105" t="s">
        <v>124</v>
      </c>
      <c r="B18" s="46">
        <f>'C.1 Federal Expenditures'!$V$29</f>
        <v>5837054</v>
      </c>
      <c r="C18" s="46">
        <f>'C.2 State Expenditures'!$V$29</f>
        <v>1757394</v>
      </c>
      <c r="D18" s="46">
        <f>'B. Total Expenditures'!$V$29</f>
        <v>7594448</v>
      </c>
      <c r="E18" s="55">
        <f t="shared" si="0"/>
        <v>7.7812485431511577E-2</v>
      </c>
    </row>
    <row r="19" spans="1:5" ht="15.75" x14ac:dyDescent="0.25">
      <c r="A19" s="105" t="s">
        <v>89</v>
      </c>
      <c r="B19" s="46">
        <f>'C.1 Federal Expenditures'!$W$29</f>
        <v>1000000</v>
      </c>
      <c r="C19" s="46">
        <f>'C.2 State Expenditures'!$W$29</f>
        <v>1715429</v>
      </c>
      <c r="D19" s="46">
        <f>'B. Total Expenditures'!$W$29</f>
        <v>2715429</v>
      </c>
      <c r="E19" s="55">
        <f t="shared" si="0"/>
        <v>2.7822203733938802E-2</v>
      </c>
    </row>
    <row r="20" spans="1:5" ht="29.25" x14ac:dyDescent="0.25">
      <c r="A20" s="106" t="s">
        <v>126</v>
      </c>
      <c r="B20" s="46">
        <f>'C.1 Federal Expenditures'!$X$29</f>
        <v>1000000</v>
      </c>
      <c r="C20" s="46">
        <f>'C.2 State Expenditures'!$X$29</f>
        <v>1715429</v>
      </c>
      <c r="D20" s="46">
        <f>'B. Total Expenditures'!$X$29</f>
        <v>2715429</v>
      </c>
      <c r="E20" s="55">
        <f t="shared" si="0"/>
        <v>2.7822203733938802E-2</v>
      </c>
    </row>
    <row r="21" spans="1:5" x14ac:dyDescent="0.25">
      <c r="A21" s="106" t="s">
        <v>125</v>
      </c>
      <c r="B21" s="46">
        <f>'C.1 Federal Expenditures'!$Y$29</f>
        <v>0</v>
      </c>
      <c r="C21" s="46">
        <f>'C.2 State Expenditures'!$Y$29</f>
        <v>0</v>
      </c>
      <c r="D21" s="46">
        <f>'B. Total Expenditures'!$Y$29</f>
        <v>0</v>
      </c>
      <c r="E21" s="55">
        <f t="shared" si="0"/>
        <v>0</v>
      </c>
    </row>
    <row r="22" spans="1:5" ht="30.75" x14ac:dyDescent="0.25">
      <c r="A22" s="105" t="s">
        <v>90</v>
      </c>
      <c r="B22" s="46">
        <f>'C.1 Federal Expenditures'!$Z$29</f>
        <v>0</v>
      </c>
      <c r="C22" s="46">
        <f>'C.2 State Expenditures'!$Z$29</f>
        <v>0</v>
      </c>
      <c r="D22" s="46">
        <f>'B. Total Expenditures'!$Z$29</f>
        <v>0</v>
      </c>
      <c r="E22" s="55">
        <f t="shared" si="0"/>
        <v>0</v>
      </c>
    </row>
    <row r="23" spans="1:5" ht="15.75" customHeight="1" x14ac:dyDescent="0.25">
      <c r="A23" s="105" t="s">
        <v>86</v>
      </c>
      <c r="B23" s="46">
        <f>'C.1 Federal Expenditures'!$AA$29</f>
        <v>0</v>
      </c>
      <c r="C23" s="46">
        <f>'C.2 State Expenditures'!$AA$29</f>
        <v>0</v>
      </c>
      <c r="D23" s="46">
        <f>'B. Total Expenditures'!$AA$29</f>
        <v>0</v>
      </c>
      <c r="E23" s="55">
        <f t="shared" si="0"/>
        <v>0</v>
      </c>
    </row>
    <row r="24" spans="1:5" ht="15.75" customHeight="1" x14ac:dyDescent="0.25">
      <c r="A24" s="105" t="s">
        <v>91</v>
      </c>
      <c r="B24" s="46">
        <f>'C.1 Federal Expenditures'!$AB$29</f>
        <v>0</v>
      </c>
      <c r="C24" s="46">
        <f>'C.2 State Expenditures'!$AB$29</f>
        <v>0</v>
      </c>
      <c r="D24" s="46">
        <f>'B. Total Expenditures'!$AB$29</f>
        <v>0</v>
      </c>
      <c r="E24" s="55">
        <f t="shared" si="0"/>
        <v>0</v>
      </c>
    </row>
    <row r="25" spans="1:5" ht="15.75" x14ac:dyDescent="0.25">
      <c r="A25" s="105" t="s">
        <v>62</v>
      </c>
      <c r="B25" s="46">
        <f>'C.1 Federal Expenditures'!$AC$29</f>
        <v>0</v>
      </c>
      <c r="C25" s="46">
        <f>'C.2 State Expenditures'!$AC$29</f>
        <v>0</v>
      </c>
      <c r="D25" s="46">
        <f>'B. Total Expenditures'!$AC$29</f>
        <v>0</v>
      </c>
      <c r="E25" s="55">
        <f t="shared" si="0"/>
        <v>0</v>
      </c>
    </row>
    <row r="26" spans="1:5" ht="15.75" x14ac:dyDescent="0.25">
      <c r="A26" s="105" t="s">
        <v>127</v>
      </c>
      <c r="B26" s="46">
        <f>'C.1 Federal Expenditures'!$AD$29</f>
        <v>3925383</v>
      </c>
      <c r="C26" s="46">
        <f>'C.2 State Expenditures'!$AD$29</f>
        <v>0</v>
      </c>
      <c r="D26" s="46">
        <f>'B. Total Expenditures'!$AD$29</f>
        <v>3925383</v>
      </c>
      <c r="E26" s="55">
        <f t="shared" si="0"/>
        <v>4.0219355969071516E-2</v>
      </c>
    </row>
    <row r="27" spans="1:5" s="11" customFormat="1" ht="15.75" x14ac:dyDescent="0.25">
      <c r="A27" s="105" t="s">
        <v>128</v>
      </c>
      <c r="B27" s="46">
        <f>'C.1 Federal Expenditures'!$AE$29</f>
        <v>4312145</v>
      </c>
      <c r="C27" s="46">
        <f>'C.2 State Expenditures'!$AE$29</f>
        <v>0</v>
      </c>
      <c r="D27" s="46">
        <f>'B. Total Expenditures'!$AE$29</f>
        <v>4312145</v>
      </c>
      <c r="E27" s="55">
        <f t="shared" si="0"/>
        <v>4.4182107770184942E-2</v>
      </c>
    </row>
    <row r="28" spans="1:5" ht="30.75" x14ac:dyDescent="0.25">
      <c r="A28" s="105" t="s">
        <v>129</v>
      </c>
      <c r="B28" s="46">
        <f>'C.1 Federal Expenditures'!$AF$29</f>
        <v>1653</v>
      </c>
      <c r="C28" s="46">
        <f>'C.2 State Expenditures'!$AF$29</f>
        <v>0</v>
      </c>
      <c r="D28" s="46">
        <f>'B. Total Expenditures'!$AF$29</f>
        <v>1653</v>
      </c>
      <c r="E28" s="55">
        <f t="shared" si="0"/>
        <v>1.6936588204737018E-5</v>
      </c>
    </row>
    <row r="29" spans="1:5" ht="30.75" x14ac:dyDescent="0.25">
      <c r="A29" s="105" t="s">
        <v>92</v>
      </c>
      <c r="B29" s="46">
        <f>'C.1 Federal Expenditures'!$AG$29</f>
        <v>1945345</v>
      </c>
      <c r="C29" s="46">
        <f>'C.2 State Expenditures'!$AG$29</f>
        <v>0</v>
      </c>
      <c r="D29" s="46">
        <f>'B. Total Expenditures'!$AG$29</f>
        <v>1945345</v>
      </c>
      <c r="E29" s="55">
        <f t="shared" si="0"/>
        <v>1.9931946268084776E-2</v>
      </c>
    </row>
    <row r="30" spans="1:5" ht="15.75" x14ac:dyDescent="0.25">
      <c r="A30" s="105" t="s">
        <v>130</v>
      </c>
      <c r="B30" s="46">
        <f>'C.1 Federal Expenditures'!$AH$29</f>
        <v>16067509</v>
      </c>
      <c r="C30" s="46">
        <f>'C.2 State Expenditures'!$AH$29</f>
        <v>0</v>
      </c>
      <c r="D30" s="46">
        <f>'B. Total Expenditures'!$AH$29</f>
        <v>16067509</v>
      </c>
      <c r="E30" s="55">
        <f t="shared" si="0"/>
        <v>0.16462721319353049</v>
      </c>
    </row>
    <row r="31" spans="1:5" ht="29.25" x14ac:dyDescent="0.25">
      <c r="A31" s="106" t="s">
        <v>373</v>
      </c>
      <c r="B31" s="46">
        <f>'C.1 Federal Expenditures'!$AI$29</f>
        <v>0</v>
      </c>
      <c r="C31" s="46">
        <f>'C.2 State Expenditures'!$AI$29</f>
        <v>0</v>
      </c>
      <c r="D31" s="46">
        <f>'B. Total Expenditures'!$AI$29</f>
        <v>0</v>
      </c>
      <c r="E31" s="55">
        <f t="shared" si="0"/>
        <v>0</v>
      </c>
    </row>
    <row r="32" spans="1:5" x14ac:dyDescent="0.25">
      <c r="A32" s="106" t="s">
        <v>131</v>
      </c>
      <c r="B32" s="46">
        <f>'C.1 Federal Expenditures'!$AJ$29</f>
        <v>0</v>
      </c>
      <c r="C32" s="46">
        <f>'C.2 State Expenditures'!$AJ$29</f>
        <v>0</v>
      </c>
      <c r="D32" s="46">
        <f>'B. Total Expenditures'!$AJ$29</f>
        <v>0</v>
      </c>
      <c r="E32" s="55">
        <f t="shared" si="0"/>
        <v>0</v>
      </c>
    </row>
    <row r="33" spans="1:5" x14ac:dyDescent="0.25">
      <c r="A33" s="106" t="s">
        <v>132</v>
      </c>
      <c r="B33" s="46">
        <f>'C.1 Federal Expenditures'!$AK$29</f>
        <v>16067509</v>
      </c>
      <c r="C33" s="46">
        <f>'C.2 State Expenditures'!$AK$29</f>
        <v>0</v>
      </c>
      <c r="D33" s="46">
        <f>'B. Total Expenditures'!$AK$29</f>
        <v>16067509</v>
      </c>
      <c r="E33" s="55">
        <f t="shared" si="0"/>
        <v>0.16462721319353049</v>
      </c>
    </row>
    <row r="34" spans="1:5" ht="15.75" x14ac:dyDescent="0.25">
      <c r="A34" s="105" t="s">
        <v>133</v>
      </c>
      <c r="B34" s="46">
        <f>'C.1 Federal Expenditures'!$AL$29</f>
        <v>0</v>
      </c>
      <c r="C34" s="46">
        <f>'C.2 State Expenditures'!$AL$29</f>
        <v>0</v>
      </c>
      <c r="D34" s="46">
        <f>'B. Total Expenditures'!$AL$29</f>
        <v>0</v>
      </c>
      <c r="E34" s="55">
        <f t="shared" si="0"/>
        <v>0</v>
      </c>
    </row>
    <row r="35" spans="1:5" ht="15.75" x14ac:dyDescent="0.25">
      <c r="A35" s="105" t="s">
        <v>93</v>
      </c>
      <c r="B35" s="46">
        <f>'C.1 Federal Expenditures'!$AM$29</f>
        <v>5004825</v>
      </c>
      <c r="C35" s="46">
        <f>'C.2 State Expenditures'!$AM$29</f>
        <v>218059</v>
      </c>
      <c r="D35" s="46">
        <f>'B. Total Expenditures'!$AM$29</f>
        <v>5222884</v>
      </c>
      <c r="E35" s="55">
        <f t="shared" si="0"/>
        <v>5.351351212892299E-2</v>
      </c>
    </row>
    <row r="36" spans="1:5" x14ac:dyDescent="0.25">
      <c r="A36" s="106" t="s">
        <v>134</v>
      </c>
      <c r="B36" s="46">
        <f>'C.1 Federal Expenditures'!$AN$29</f>
        <v>2734604</v>
      </c>
      <c r="C36" s="46">
        <f>'C.2 State Expenditures'!$AN$29</f>
        <v>18183</v>
      </c>
      <c r="D36" s="46">
        <f>'B. Total Expenditures'!$AN$29</f>
        <v>2752787</v>
      </c>
      <c r="E36" s="55">
        <f t="shared" si="0"/>
        <v>2.8204972676559834E-2</v>
      </c>
    </row>
    <row r="37" spans="1:5" x14ac:dyDescent="0.25">
      <c r="A37" s="106" t="s">
        <v>135</v>
      </c>
      <c r="B37" s="46">
        <f>'C.1 Federal Expenditures'!$AO$29</f>
        <v>0</v>
      </c>
      <c r="C37" s="46">
        <f>'C.2 State Expenditures'!$AO$29</f>
        <v>0</v>
      </c>
      <c r="D37" s="46">
        <f>'B. Total Expenditures'!$AO$29</f>
        <v>0</v>
      </c>
      <c r="E37" s="55">
        <f t="shared" si="0"/>
        <v>0</v>
      </c>
    </row>
    <row r="38" spans="1:5" x14ac:dyDescent="0.25">
      <c r="A38" s="106" t="s">
        <v>136</v>
      </c>
      <c r="B38" s="46">
        <f>'C.1 Federal Expenditures'!$AP$29</f>
        <v>2270221</v>
      </c>
      <c r="C38" s="46">
        <f>'C.2 State Expenditures'!$AP$29</f>
        <v>199876</v>
      </c>
      <c r="D38" s="46">
        <f>'B. Total Expenditures'!$AP$29</f>
        <v>2470097</v>
      </c>
      <c r="E38" s="55">
        <f t="shared" si="0"/>
        <v>2.5308539452363155E-2</v>
      </c>
    </row>
    <row r="39" spans="1:5" ht="15.75" x14ac:dyDescent="0.25">
      <c r="A39" s="105" t="s">
        <v>87</v>
      </c>
      <c r="B39" s="46">
        <f>'C.1 Federal Expenditures'!$AQ$29</f>
        <v>0</v>
      </c>
      <c r="C39" s="46">
        <f>'C.2 State Expenditures'!$AQ$29</f>
        <v>0</v>
      </c>
      <c r="D39" s="46">
        <f>'B. Total Expenditures'!$AQ$29</f>
        <v>0</v>
      </c>
      <c r="E39" s="55">
        <f t="shared" si="0"/>
        <v>0</v>
      </c>
    </row>
    <row r="40" spans="1:5" ht="15.75" x14ac:dyDescent="0.25">
      <c r="A40" s="93" t="s">
        <v>139</v>
      </c>
      <c r="B40" s="120">
        <f>'C.1 Federal Expenditures'!$AR$29</f>
        <v>49844769</v>
      </c>
      <c r="C40" s="120">
        <f>'C.2 State Expenditures'!$AR$29</f>
        <v>21724308</v>
      </c>
      <c r="D40" s="120">
        <f>'B. Total Expenditures'!$AR$29</f>
        <v>71569077</v>
      </c>
      <c r="E40" s="95">
        <f t="shared" si="0"/>
        <v>0.73329460698252602</v>
      </c>
    </row>
    <row r="41" spans="1:5" ht="15.75" x14ac:dyDescent="0.25">
      <c r="A41" s="105" t="s">
        <v>88</v>
      </c>
      <c r="B41" s="46">
        <f>'C.1 Federal Expenditures'!$C$29</f>
        <v>17353516</v>
      </c>
      <c r="C41" s="119"/>
      <c r="D41" s="46">
        <f>'B. Total Expenditures'!$C$29</f>
        <v>17353516</v>
      </c>
      <c r="E41" s="55">
        <f t="shared" si="0"/>
        <v>0.17780360217562924</v>
      </c>
    </row>
    <row r="42" spans="1:5" ht="15.75" x14ac:dyDescent="0.25">
      <c r="A42" s="105" t="s">
        <v>247</v>
      </c>
      <c r="B42" s="46">
        <f>'C.1 Federal Expenditures'!$D$29</f>
        <v>8676757</v>
      </c>
      <c r="C42" s="119"/>
      <c r="D42" s="46">
        <f>'B. Total Expenditures'!$D$29</f>
        <v>8676757</v>
      </c>
      <c r="E42" s="55">
        <f t="shared" si="0"/>
        <v>8.8901790841844741E-2</v>
      </c>
    </row>
    <row r="43" spans="1:5" ht="15.75" x14ac:dyDescent="0.25">
      <c r="A43" s="107" t="s">
        <v>111</v>
      </c>
      <c r="B43" s="120">
        <f>B41+B42</f>
        <v>26030273</v>
      </c>
      <c r="C43" s="123"/>
      <c r="D43" s="120">
        <f>D41+D42</f>
        <v>26030273</v>
      </c>
      <c r="E43" s="95">
        <f t="shared" si="0"/>
        <v>0.26670539301747398</v>
      </c>
    </row>
    <row r="44" spans="1:5" ht="15.75" x14ac:dyDescent="0.25">
      <c r="A44" s="93" t="s">
        <v>60</v>
      </c>
      <c r="B44" s="94">
        <f>SUM(B41,B42, B3,B6,B10,B14,B18,B19,B22,B23,B24,B25,B26,B27,B28,B29,B30,B34,B35, B39)</f>
        <v>75875042</v>
      </c>
      <c r="C44" s="94">
        <f>SUM(C41,C42,C3,C6,C10,C14,C18,C19,C22,C23,C24,C25,C26,C27,C28,C29,C30,C34,C35, C39)</f>
        <v>21724308</v>
      </c>
      <c r="D44" s="94">
        <f>B44+C44</f>
        <v>97599350</v>
      </c>
      <c r="E44" s="95">
        <f t="shared" si="0"/>
        <v>1</v>
      </c>
    </row>
    <row r="45" spans="1:5" ht="15.75" x14ac:dyDescent="0.25">
      <c r="A45" s="105" t="s">
        <v>137</v>
      </c>
      <c r="B45" s="46">
        <f>'C.1 Federal Expenditures'!$AS$29</f>
        <v>0</v>
      </c>
      <c r="C45" s="119"/>
      <c r="D45" s="46">
        <f>'B. Total Expenditures'!$AS$29</f>
        <v>0</v>
      </c>
      <c r="E45" s="122"/>
    </row>
    <row r="46" spans="1:5" ht="15.75" x14ac:dyDescent="0.25">
      <c r="A46" s="105" t="s">
        <v>138</v>
      </c>
      <c r="B46" s="46">
        <f>'C.1 Federal Expenditures'!$AT$29</f>
        <v>46672622</v>
      </c>
      <c r="C46" s="119"/>
      <c r="D46" s="46">
        <f>'B. Total Expenditures'!$AT$29</f>
        <v>46672622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319</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Expenditures'!$G$30</f>
        <v>29380589</v>
      </c>
      <c r="C3" s="46">
        <f>'C.2 State Expenditures'!$G$30</f>
        <v>22229599</v>
      </c>
      <c r="D3" s="46">
        <f>'B. Total Expenditures'!$G$30</f>
        <v>51610188</v>
      </c>
      <c r="E3" s="55">
        <f t="shared" ref="E3:E44" si="0">D3/($D$44)</f>
        <v>0.13692433357012676</v>
      </c>
    </row>
    <row r="4" spans="1:5" ht="45" customHeight="1" x14ac:dyDescent="0.25">
      <c r="A4" s="106" t="s">
        <v>113</v>
      </c>
      <c r="B4" s="46">
        <f>'C.1 Federal Expenditures'!$H$30</f>
        <v>29380589</v>
      </c>
      <c r="C4" s="46">
        <f>'C.2 State Expenditures'!$H$30</f>
        <v>22229599</v>
      </c>
      <c r="D4" s="46">
        <f>'B. Total Expenditures'!$H$30</f>
        <v>51610188</v>
      </c>
      <c r="E4" s="55">
        <f t="shared" si="0"/>
        <v>0.13692433357012676</v>
      </c>
    </row>
    <row r="5" spans="1:5" ht="43.5" x14ac:dyDescent="0.25">
      <c r="A5" s="106" t="s">
        <v>112</v>
      </c>
      <c r="B5" s="46">
        <f>'C.1 Federal Expenditures'!$I$30</f>
        <v>0</v>
      </c>
      <c r="C5" s="46">
        <f>'C.2 State Expenditures'!$I$30</f>
        <v>0</v>
      </c>
      <c r="D5" s="46">
        <f>'B. Total Expenditures'!$I$30</f>
        <v>0</v>
      </c>
      <c r="E5" s="55">
        <f t="shared" si="0"/>
        <v>0</v>
      </c>
    </row>
    <row r="6" spans="1:5" ht="30.75" x14ac:dyDescent="0.25">
      <c r="A6" s="105" t="s">
        <v>85</v>
      </c>
      <c r="B6" s="46">
        <f>'C.1 Federal Expenditures'!$J$30</f>
        <v>0</v>
      </c>
      <c r="C6" s="119"/>
      <c r="D6" s="46">
        <f>'B. Total Expenditures'!$J$30</f>
        <v>0</v>
      </c>
      <c r="E6" s="55">
        <f t="shared" si="0"/>
        <v>0</v>
      </c>
    </row>
    <row r="7" spans="1:5" x14ac:dyDescent="0.25">
      <c r="A7" s="106" t="s">
        <v>114</v>
      </c>
      <c r="B7" s="46">
        <f>'C.1 Federal Expenditures'!$K$30</f>
        <v>0</v>
      </c>
      <c r="C7" s="119"/>
      <c r="D7" s="46">
        <f>'B. Total Expenditures'!$K$30</f>
        <v>0</v>
      </c>
      <c r="E7" s="55">
        <f t="shared" si="0"/>
        <v>0</v>
      </c>
    </row>
    <row r="8" spans="1:5" x14ac:dyDescent="0.25">
      <c r="A8" s="106" t="s">
        <v>115</v>
      </c>
      <c r="B8" s="46">
        <f>'C.1 Federal Expenditures'!$L$30</f>
        <v>0</v>
      </c>
      <c r="C8" s="119"/>
      <c r="D8" s="46">
        <f>'B. Total Expenditures'!$L$30</f>
        <v>0</v>
      </c>
      <c r="E8" s="55">
        <f t="shared" si="0"/>
        <v>0</v>
      </c>
    </row>
    <row r="9" spans="1:5" ht="29.25" x14ac:dyDescent="0.25">
      <c r="A9" s="106" t="s">
        <v>116</v>
      </c>
      <c r="B9" s="46">
        <f>'C.1 Federal Expenditures'!$M$30</f>
        <v>0</v>
      </c>
      <c r="C9" s="119"/>
      <c r="D9" s="46">
        <f>'B. Total Expenditures'!$M$30</f>
        <v>0</v>
      </c>
      <c r="E9" s="55">
        <f t="shared" si="0"/>
        <v>0</v>
      </c>
    </row>
    <row r="10" spans="1:5" ht="30.75" x14ac:dyDescent="0.25">
      <c r="A10" s="105" t="s">
        <v>84</v>
      </c>
      <c r="B10" s="46">
        <f>'C.1 Federal Expenditures'!$N$30</f>
        <v>105621520</v>
      </c>
      <c r="C10" s="119"/>
      <c r="D10" s="46">
        <f>'B. Total Expenditures'!$N$30</f>
        <v>105621520</v>
      </c>
      <c r="E10" s="55">
        <f t="shared" si="0"/>
        <v>0.28021901870738808</v>
      </c>
    </row>
    <row r="11" spans="1:5" x14ac:dyDescent="0.25">
      <c r="A11" s="106" t="s">
        <v>117</v>
      </c>
      <c r="B11" s="46">
        <f>'C.1 Federal Expenditures'!$O$30</f>
        <v>89488723</v>
      </c>
      <c r="C11" s="119"/>
      <c r="D11" s="46">
        <f>'B. Total Expenditures'!$O$30</f>
        <v>89488723</v>
      </c>
      <c r="E11" s="55">
        <f t="shared" si="0"/>
        <v>0.23741792529057779</v>
      </c>
    </row>
    <row r="12" spans="1:5" x14ac:dyDescent="0.25">
      <c r="A12" s="106" t="s">
        <v>118</v>
      </c>
      <c r="B12" s="46">
        <f>'C.1 Federal Expenditures'!$P$30</f>
        <v>0</v>
      </c>
      <c r="C12" s="119"/>
      <c r="D12" s="46">
        <f>'B. Total Expenditures'!$P$30</f>
        <v>0</v>
      </c>
      <c r="E12" s="55">
        <f t="shared" si="0"/>
        <v>0</v>
      </c>
    </row>
    <row r="13" spans="1:5" ht="29.25" x14ac:dyDescent="0.25">
      <c r="A13" s="106" t="s">
        <v>119</v>
      </c>
      <c r="B13" s="46">
        <f>'C.1 Federal Expenditures'!$Q$30</f>
        <v>16132797</v>
      </c>
      <c r="C13" s="119"/>
      <c r="D13" s="46">
        <f>'B. Total Expenditures'!$Q$30</f>
        <v>16132797</v>
      </c>
      <c r="E13" s="55">
        <f t="shared" si="0"/>
        <v>4.2801093416810265E-2</v>
      </c>
    </row>
    <row r="14" spans="1:5" ht="15.75" customHeight="1" x14ac:dyDescent="0.25">
      <c r="A14" s="105" t="s">
        <v>120</v>
      </c>
      <c r="B14" s="46">
        <f>'C.1 Federal Expenditures'!$R$30</f>
        <v>15500537</v>
      </c>
      <c r="C14" s="46">
        <f>'C.2 State Expenditures'!$R$30</f>
        <v>12176487</v>
      </c>
      <c r="D14" s="46">
        <f>'B. Total Expenditures'!$R$30</f>
        <v>27677024</v>
      </c>
      <c r="E14" s="55">
        <f t="shared" si="0"/>
        <v>7.3428487925763883E-2</v>
      </c>
    </row>
    <row r="15" spans="1:5" x14ac:dyDescent="0.25">
      <c r="A15" s="106" t="s">
        <v>121</v>
      </c>
      <c r="B15" s="46">
        <f>'C.1 Federal Expenditures'!$S$30</f>
        <v>3278711</v>
      </c>
      <c r="C15" s="46">
        <f>'C.2 State Expenditures'!$S$30</f>
        <v>211404</v>
      </c>
      <c r="D15" s="46">
        <f>'B. Total Expenditures'!$S$30</f>
        <v>3490115</v>
      </c>
      <c r="E15" s="55">
        <f t="shared" si="0"/>
        <v>9.2594444813512977E-3</v>
      </c>
    </row>
    <row r="16" spans="1:5" x14ac:dyDescent="0.25">
      <c r="A16" s="106" t="s">
        <v>122</v>
      </c>
      <c r="B16" s="46">
        <f>'C.1 Federal Expenditures'!$T$30</f>
        <v>1472663</v>
      </c>
      <c r="C16" s="46">
        <f>'C.2 State Expenditures'!$T$30</f>
        <v>520358</v>
      </c>
      <c r="D16" s="46">
        <f>'B. Total Expenditures'!$T$30</f>
        <v>1993021</v>
      </c>
      <c r="E16" s="55">
        <f t="shared" si="0"/>
        <v>5.287581440630823E-3</v>
      </c>
    </row>
    <row r="17" spans="1:5" x14ac:dyDescent="0.25">
      <c r="A17" s="106" t="s">
        <v>123</v>
      </c>
      <c r="B17" s="46">
        <f>'C.1 Federal Expenditures'!$U$30</f>
        <v>10749163</v>
      </c>
      <c r="C17" s="46">
        <f>'C.2 State Expenditures'!$U$30</f>
        <v>11444725</v>
      </c>
      <c r="D17" s="46">
        <f>'B. Total Expenditures'!$U$30</f>
        <v>22193888</v>
      </c>
      <c r="E17" s="55">
        <f t="shared" si="0"/>
        <v>5.8881462003781762E-2</v>
      </c>
    </row>
    <row r="18" spans="1:5" ht="15.75" x14ac:dyDescent="0.25">
      <c r="A18" s="105" t="s">
        <v>124</v>
      </c>
      <c r="B18" s="46">
        <f>'C.1 Federal Expenditures'!$V$30</f>
        <v>0</v>
      </c>
      <c r="C18" s="46">
        <f>'C.2 State Expenditures'!$V$30</f>
        <v>2051311</v>
      </c>
      <c r="D18" s="46">
        <f>'B. Total Expenditures'!$V$30</f>
        <v>2051311</v>
      </c>
      <c r="E18" s="55">
        <f t="shared" si="0"/>
        <v>5.4422276396294137E-3</v>
      </c>
    </row>
    <row r="19" spans="1:5" ht="15.75" x14ac:dyDescent="0.25">
      <c r="A19" s="105" t="s">
        <v>89</v>
      </c>
      <c r="B19" s="46">
        <f>'C.1 Federal Expenditures'!$W$30</f>
        <v>30143161</v>
      </c>
      <c r="C19" s="46">
        <f>'C.2 State Expenditures'!$W$30</f>
        <v>21319769</v>
      </c>
      <c r="D19" s="46">
        <f>'B. Total Expenditures'!$W$30</f>
        <v>51462930</v>
      </c>
      <c r="E19" s="55">
        <f t="shared" si="0"/>
        <v>0.13653365094922892</v>
      </c>
    </row>
    <row r="20" spans="1:5" ht="29.25" x14ac:dyDescent="0.25">
      <c r="A20" s="106" t="s">
        <v>126</v>
      </c>
      <c r="B20" s="46">
        <f>'C.1 Federal Expenditures'!$X$30</f>
        <v>30143161</v>
      </c>
      <c r="C20" s="46">
        <f>'C.2 State Expenditures'!$X$30</f>
        <v>21319769</v>
      </c>
      <c r="D20" s="46">
        <f>'B. Total Expenditures'!$X$30</f>
        <v>51462930</v>
      </c>
      <c r="E20" s="55">
        <f t="shared" si="0"/>
        <v>0.13653365094922892</v>
      </c>
    </row>
    <row r="21" spans="1:5" x14ac:dyDescent="0.25">
      <c r="A21" s="106" t="s">
        <v>125</v>
      </c>
      <c r="B21" s="46">
        <f>'C.1 Federal Expenditures'!$Y$30</f>
        <v>0</v>
      </c>
      <c r="C21" s="46">
        <f>'C.2 State Expenditures'!$Y$30</f>
        <v>0</v>
      </c>
      <c r="D21" s="46">
        <f>'B. Total Expenditures'!$Y$30</f>
        <v>0</v>
      </c>
      <c r="E21" s="55">
        <f t="shared" si="0"/>
        <v>0</v>
      </c>
    </row>
    <row r="22" spans="1:5" ht="30.75" x14ac:dyDescent="0.25">
      <c r="A22" s="105" t="s">
        <v>90</v>
      </c>
      <c r="B22" s="46">
        <f>'C.1 Federal Expenditures'!$Z$30</f>
        <v>0</v>
      </c>
      <c r="C22" s="46">
        <f>'C.2 State Expenditures'!$Z$30</f>
        <v>0</v>
      </c>
      <c r="D22" s="46">
        <f>'B. Total Expenditures'!$Z$30</f>
        <v>0</v>
      </c>
      <c r="E22" s="55">
        <f t="shared" si="0"/>
        <v>0</v>
      </c>
    </row>
    <row r="23" spans="1:5" ht="15.75" customHeight="1" x14ac:dyDescent="0.25">
      <c r="A23" s="105" t="s">
        <v>86</v>
      </c>
      <c r="B23" s="46">
        <f>'C.1 Federal Expenditures'!$AA$30</f>
        <v>0</v>
      </c>
      <c r="C23" s="46">
        <f>'C.2 State Expenditures'!$AA$30</f>
        <v>0</v>
      </c>
      <c r="D23" s="46">
        <f>'B. Total Expenditures'!$AA$30</f>
        <v>0</v>
      </c>
      <c r="E23" s="55">
        <f t="shared" si="0"/>
        <v>0</v>
      </c>
    </row>
    <row r="24" spans="1:5" ht="15.75" customHeight="1" x14ac:dyDescent="0.25">
      <c r="A24" s="105" t="s">
        <v>91</v>
      </c>
      <c r="B24" s="46">
        <f>'C.1 Federal Expenditures'!$AB$30</f>
        <v>0</v>
      </c>
      <c r="C24" s="46">
        <f>'C.2 State Expenditures'!$AB$30</f>
        <v>0</v>
      </c>
      <c r="D24" s="46">
        <f>'B. Total Expenditures'!$AB$30</f>
        <v>0</v>
      </c>
      <c r="E24" s="55">
        <f t="shared" si="0"/>
        <v>0</v>
      </c>
    </row>
    <row r="25" spans="1:5" ht="15.75" x14ac:dyDescent="0.25">
      <c r="A25" s="105" t="s">
        <v>62</v>
      </c>
      <c r="B25" s="46">
        <f>'C.1 Federal Expenditures'!$AC$30</f>
        <v>0</v>
      </c>
      <c r="C25" s="46">
        <f>'C.2 State Expenditures'!$AC$30</f>
        <v>63707738</v>
      </c>
      <c r="D25" s="46">
        <f>'B. Total Expenditures'!$AC$30</f>
        <v>63707738</v>
      </c>
      <c r="E25" s="55">
        <f t="shared" si="0"/>
        <v>0.16901972085260067</v>
      </c>
    </row>
    <row r="26" spans="1:5" ht="15.75" x14ac:dyDescent="0.25">
      <c r="A26" s="105" t="s">
        <v>127</v>
      </c>
      <c r="B26" s="46">
        <f>'C.1 Federal Expenditures'!$AD$30</f>
        <v>523465</v>
      </c>
      <c r="C26" s="46">
        <f>'C.2 State Expenditures'!$AD$30</f>
        <v>49389</v>
      </c>
      <c r="D26" s="46">
        <f>'B. Total Expenditures'!$AD$30</f>
        <v>572854</v>
      </c>
      <c r="E26" s="55">
        <f t="shared" si="0"/>
        <v>1.5198094644216641E-3</v>
      </c>
    </row>
    <row r="27" spans="1:5" s="11" customFormat="1" ht="15.75" x14ac:dyDescent="0.25">
      <c r="A27" s="105" t="s">
        <v>128</v>
      </c>
      <c r="B27" s="46">
        <f>'C.1 Federal Expenditures'!$AE$30</f>
        <v>0</v>
      </c>
      <c r="C27" s="46">
        <f>'C.2 State Expenditures'!$AE$30</f>
        <v>0</v>
      </c>
      <c r="D27" s="46">
        <f>'B. Total Expenditures'!$AE$30</f>
        <v>0</v>
      </c>
      <c r="E27" s="55">
        <f t="shared" si="0"/>
        <v>0</v>
      </c>
    </row>
    <row r="28" spans="1:5" ht="30.75" x14ac:dyDescent="0.25">
      <c r="A28" s="105" t="s">
        <v>129</v>
      </c>
      <c r="B28" s="46">
        <f>'C.1 Federal Expenditures'!$AF$30</f>
        <v>0</v>
      </c>
      <c r="C28" s="46">
        <f>'C.2 State Expenditures'!$AF$30</f>
        <v>0</v>
      </c>
      <c r="D28" s="46">
        <f>'B. Total Expenditures'!$AF$30</f>
        <v>0</v>
      </c>
      <c r="E28" s="55">
        <f t="shared" si="0"/>
        <v>0</v>
      </c>
    </row>
    <row r="29" spans="1:5" ht="30.75" x14ac:dyDescent="0.25">
      <c r="A29" s="105" t="s">
        <v>92</v>
      </c>
      <c r="B29" s="46">
        <f>'C.1 Federal Expenditures'!$AG$30</f>
        <v>670322</v>
      </c>
      <c r="C29" s="46">
        <f>'C.2 State Expenditures'!$AG$30</f>
        <v>0</v>
      </c>
      <c r="D29" s="46">
        <f>'B. Total Expenditures'!$AG$30</f>
        <v>670322</v>
      </c>
      <c r="E29" s="55">
        <f t="shared" si="0"/>
        <v>1.7783967988528643E-3</v>
      </c>
    </row>
    <row r="30" spans="1:5" ht="15.75" x14ac:dyDescent="0.25">
      <c r="A30" s="105" t="s">
        <v>130</v>
      </c>
      <c r="B30" s="46">
        <f>'C.1 Federal Expenditures'!$AH$30</f>
        <v>0</v>
      </c>
      <c r="C30" s="46">
        <f>'C.2 State Expenditures'!$AH$30</f>
        <v>0</v>
      </c>
      <c r="D30" s="46">
        <f>'B. Total Expenditures'!$AH$30</f>
        <v>0</v>
      </c>
      <c r="E30" s="55">
        <f t="shared" si="0"/>
        <v>0</v>
      </c>
    </row>
    <row r="31" spans="1:5" ht="29.25" x14ac:dyDescent="0.25">
      <c r="A31" s="106" t="s">
        <v>373</v>
      </c>
      <c r="B31" s="46">
        <f>'C.1 Federal Expenditures'!$AI$30</f>
        <v>0</v>
      </c>
      <c r="C31" s="46">
        <f>'C.2 State Expenditures'!$AI$30</f>
        <v>0</v>
      </c>
      <c r="D31" s="46">
        <f>'B. Total Expenditures'!$AI$30</f>
        <v>0</v>
      </c>
      <c r="E31" s="55">
        <f t="shared" si="0"/>
        <v>0</v>
      </c>
    </row>
    <row r="32" spans="1:5" x14ac:dyDescent="0.25">
      <c r="A32" s="106" t="s">
        <v>131</v>
      </c>
      <c r="B32" s="46">
        <f>'C.1 Federal Expenditures'!$AJ$30</f>
        <v>0</v>
      </c>
      <c r="C32" s="46">
        <f>'C.2 State Expenditures'!$AJ$30</f>
        <v>0</v>
      </c>
      <c r="D32" s="46">
        <f>'B. Total Expenditures'!$AJ$30</f>
        <v>0</v>
      </c>
      <c r="E32" s="55">
        <f t="shared" si="0"/>
        <v>0</v>
      </c>
    </row>
    <row r="33" spans="1:5" x14ac:dyDescent="0.25">
      <c r="A33" s="106" t="s">
        <v>132</v>
      </c>
      <c r="B33" s="46">
        <f>'C.1 Federal Expenditures'!$AK$30</f>
        <v>0</v>
      </c>
      <c r="C33" s="46">
        <f>'C.2 State Expenditures'!$AK$30</f>
        <v>0</v>
      </c>
      <c r="D33" s="46">
        <f>'B. Total Expenditures'!$AK$30</f>
        <v>0</v>
      </c>
      <c r="E33" s="55">
        <f t="shared" si="0"/>
        <v>0</v>
      </c>
    </row>
    <row r="34" spans="1:5" ht="15.75" x14ac:dyDescent="0.25">
      <c r="A34" s="105" t="s">
        <v>133</v>
      </c>
      <c r="B34" s="46">
        <f>'C.1 Federal Expenditures'!$AL$30</f>
        <v>0</v>
      </c>
      <c r="C34" s="46">
        <f>'C.2 State Expenditures'!$AL$30</f>
        <v>0</v>
      </c>
      <c r="D34" s="46">
        <f>'B. Total Expenditures'!$AL$30</f>
        <v>0</v>
      </c>
      <c r="E34" s="55">
        <f t="shared" si="0"/>
        <v>0</v>
      </c>
    </row>
    <row r="35" spans="1:5" ht="15.75" x14ac:dyDescent="0.25">
      <c r="A35" s="105" t="s">
        <v>93</v>
      </c>
      <c r="B35" s="46">
        <f>'C.1 Federal Expenditures'!$AM$30</f>
        <v>1812812</v>
      </c>
      <c r="C35" s="46">
        <f>'C.2 State Expenditures'!$AM$30</f>
        <v>8556402</v>
      </c>
      <c r="D35" s="46">
        <f>'B. Total Expenditures'!$AM$30</f>
        <v>10369214</v>
      </c>
      <c r="E35" s="55">
        <f t="shared" si="0"/>
        <v>2.7510027992845684E-2</v>
      </c>
    </row>
    <row r="36" spans="1:5" x14ac:dyDescent="0.25">
      <c r="A36" s="106" t="s">
        <v>134</v>
      </c>
      <c r="B36" s="46">
        <f>'C.1 Federal Expenditures'!$AN$30</f>
        <v>1812812</v>
      </c>
      <c r="C36" s="46">
        <f>'C.2 State Expenditures'!$AN$30</f>
        <v>5801425</v>
      </c>
      <c r="D36" s="46">
        <f>'B. Total Expenditures'!$AN$30</f>
        <v>7614237</v>
      </c>
      <c r="E36" s="55">
        <f t="shared" si="0"/>
        <v>2.0200940304073323E-2</v>
      </c>
    </row>
    <row r="37" spans="1:5" x14ac:dyDescent="0.25">
      <c r="A37" s="106" t="s">
        <v>135</v>
      </c>
      <c r="B37" s="46">
        <f>'C.1 Federal Expenditures'!$AO$30</f>
        <v>0</v>
      </c>
      <c r="C37" s="46">
        <f>'C.2 State Expenditures'!$AO$30</f>
        <v>2754977</v>
      </c>
      <c r="D37" s="46">
        <f>'B. Total Expenditures'!$AO$30</f>
        <v>2754977</v>
      </c>
      <c r="E37" s="55">
        <f t="shared" si="0"/>
        <v>7.3090876887723626E-3</v>
      </c>
    </row>
    <row r="38" spans="1:5" x14ac:dyDescent="0.25">
      <c r="A38" s="106" t="s">
        <v>136</v>
      </c>
      <c r="B38" s="46">
        <f>'C.1 Federal Expenditures'!$AP$30</f>
        <v>0</v>
      </c>
      <c r="C38" s="46">
        <f>'C.2 State Expenditures'!$AP$30</f>
        <v>0</v>
      </c>
      <c r="D38" s="46">
        <f>'B. Total Expenditures'!$AP$30</f>
        <v>0</v>
      </c>
      <c r="E38" s="55">
        <f t="shared" si="0"/>
        <v>0</v>
      </c>
    </row>
    <row r="39" spans="1:5" ht="15.75" x14ac:dyDescent="0.25">
      <c r="A39" s="105" t="s">
        <v>87</v>
      </c>
      <c r="B39" s="46">
        <f>'C.1 Federal Expenditures'!$AQ$30</f>
        <v>27830955</v>
      </c>
      <c r="C39" s="46">
        <f>'C.2 State Expenditures'!$AQ$30</f>
        <v>13649648</v>
      </c>
      <c r="D39" s="46">
        <f>'B. Total Expenditures'!$AQ$30</f>
        <v>41480603</v>
      </c>
      <c r="E39" s="55">
        <f t="shared" si="0"/>
        <v>0.11005005294423653</v>
      </c>
    </row>
    <row r="40" spans="1:5" ht="15.75" x14ac:dyDescent="0.25">
      <c r="A40" s="93" t="s">
        <v>139</v>
      </c>
      <c r="B40" s="120">
        <f>'C.1 Federal Expenditures'!$AR$30</f>
        <v>211483361</v>
      </c>
      <c r="C40" s="120">
        <f>'C.2 State Expenditures'!$AR$30</f>
        <v>143740343</v>
      </c>
      <c r="D40" s="120">
        <f>'B. Total Expenditures'!$AR$30</f>
        <v>355223704</v>
      </c>
      <c r="E40" s="95">
        <f t="shared" si="0"/>
        <v>0.9424257268450944</v>
      </c>
    </row>
    <row r="41" spans="1:5" ht="15.75" x14ac:dyDescent="0.25">
      <c r="A41" s="105" t="s">
        <v>88</v>
      </c>
      <c r="B41" s="46">
        <f>'C.1 Federal Expenditures'!$C$30</f>
        <v>0</v>
      </c>
      <c r="C41" s="119"/>
      <c r="D41" s="46">
        <f>'B. Total Expenditures'!$C$30</f>
        <v>0</v>
      </c>
      <c r="E41" s="55">
        <f t="shared" si="0"/>
        <v>0</v>
      </c>
    </row>
    <row r="42" spans="1:5" ht="15.75" x14ac:dyDescent="0.25">
      <c r="A42" s="105" t="s">
        <v>247</v>
      </c>
      <c r="B42" s="46">
        <f>'C.1 Federal Expenditures'!$D$30</f>
        <v>21701176</v>
      </c>
      <c r="C42" s="119"/>
      <c r="D42" s="46">
        <f>'B. Total Expenditures'!$D$30</f>
        <v>21701176</v>
      </c>
      <c r="E42" s="55">
        <f t="shared" si="0"/>
        <v>5.7574273154905563E-2</v>
      </c>
    </row>
    <row r="43" spans="1:5" ht="15.75" x14ac:dyDescent="0.25">
      <c r="A43" s="107" t="s">
        <v>111</v>
      </c>
      <c r="B43" s="120">
        <f>B41+B42</f>
        <v>21701176</v>
      </c>
      <c r="C43" s="123"/>
      <c r="D43" s="120">
        <f>D41+D42</f>
        <v>21701176</v>
      </c>
      <c r="E43" s="95">
        <f t="shared" si="0"/>
        <v>5.7574273154905563E-2</v>
      </c>
    </row>
    <row r="44" spans="1:5" ht="15.75" x14ac:dyDescent="0.25">
      <c r="A44" s="93" t="s">
        <v>60</v>
      </c>
      <c r="B44" s="94">
        <f>SUM(B41,B42, B3,B6,B10,B14,B18,B19,B22,B23,B24,B25,B26,B27,B28,B29,B30,B34,B35, B39)</f>
        <v>233184537</v>
      </c>
      <c r="C44" s="94">
        <f>SUM(C41,C42,C3,C6,C10,C14,C18,C19,C22,C23,C24,C25,C26,C27,C28,C29,C30,C34,C35, C39)</f>
        <v>143740343</v>
      </c>
      <c r="D44" s="94">
        <f>B44+C44</f>
        <v>376924880</v>
      </c>
      <c r="E44" s="95">
        <f t="shared" si="0"/>
        <v>1</v>
      </c>
    </row>
    <row r="45" spans="1:5" ht="15.75" x14ac:dyDescent="0.25">
      <c r="A45" s="105" t="s">
        <v>137</v>
      </c>
      <c r="B45" s="46">
        <f>'C.1 Federal Expenditures'!$AS$30</f>
        <v>283487</v>
      </c>
      <c r="C45" s="119"/>
      <c r="D45" s="46">
        <f>'B. Total Expenditures'!$AS$30</f>
        <v>283487</v>
      </c>
      <c r="E45" s="122"/>
    </row>
    <row r="46" spans="1:5" ht="15.75" x14ac:dyDescent="0.25">
      <c r="A46" s="105" t="s">
        <v>138</v>
      </c>
      <c r="B46" s="46">
        <f>'C.1 Federal Expenditures'!$AT$30</f>
        <v>0</v>
      </c>
      <c r="C46" s="119"/>
      <c r="D46" s="46">
        <f>'B. Total Expenditures'!$AT$30</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6"/>
    <pageSetUpPr fitToPage="1"/>
  </sheetPr>
  <dimension ref="A1:J54"/>
  <sheetViews>
    <sheetView zoomScaleNormal="100" workbookViewId="0">
      <pane ySplit="3" topLeftCell="A4" activePane="bottomLeft" state="frozenSplit"/>
      <selection activeCell="A4" sqref="A4"/>
      <selection pane="bottomLeft" activeCell="C27" sqref="C27"/>
    </sheetView>
  </sheetViews>
  <sheetFormatPr defaultRowHeight="15" x14ac:dyDescent="0.25"/>
  <cols>
    <col min="1" max="1" width="45.7109375" style="11" customWidth="1"/>
    <col min="2" max="9" width="16.5703125" customWidth="1"/>
  </cols>
  <sheetData>
    <row r="1" spans="1:9" s="125" customFormat="1" ht="18" x14ac:dyDescent="0.25">
      <c r="A1" s="168" t="s">
        <v>282</v>
      </c>
      <c r="B1" s="169"/>
      <c r="C1" s="170"/>
      <c r="D1" s="169"/>
      <c r="E1" s="169"/>
      <c r="F1" s="169"/>
      <c r="G1" s="169"/>
      <c r="H1" s="171"/>
      <c r="I1" s="171"/>
    </row>
    <row r="2" spans="1:9" ht="33.75" customHeight="1" x14ac:dyDescent="0.25">
      <c r="A2" s="260" t="s">
        <v>58</v>
      </c>
      <c r="B2" s="262" t="s">
        <v>73</v>
      </c>
      <c r="C2" s="262"/>
      <c r="D2" s="262" t="s">
        <v>59</v>
      </c>
      <c r="E2" s="262"/>
      <c r="F2" s="262" t="s">
        <v>71</v>
      </c>
      <c r="G2" s="262"/>
      <c r="H2" s="263" t="s">
        <v>72</v>
      </c>
      <c r="I2" s="263"/>
    </row>
    <row r="3" spans="1:9" ht="15.75" customHeight="1" x14ac:dyDescent="0.25">
      <c r="A3" s="261"/>
      <c r="B3" s="121" t="s">
        <v>83</v>
      </c>
      <c r="C3" s="121" t="s">
        <v>281</v>
      </c>
      <c r="D3" s="121" t="s">
        <v>83</v>
      </c>
      <c r="E3" s="121" t="s">
        <v>281</v>
      </c>
      <c r="F3" s="121" t="s">
        <v>83</v>
      </c>
      <c r="G3" s="121" t="s">
        <v>281</v>
      </c>
      <c r="H3" s="121" t="s">
        <v>83</v>
      </c>
      <c r="I3" s="121" t="s">
        <v>281</v>
      </c>
    </row>
    <row r="4" spans="1:9" ht="15.75" x14ac:dyDescent="0.25">
      <c r="A4" s="105" t="s">
        <v>61</v>
      </c>
      <c r="B4" s="229">
        <v>4273006781</v>
      </c>
      <c r="C4" s="229">
        <f>'A.1 Fed &amp; State by Category'!B3</f>
        <v>3698513083</v>
      </c>
      <c r="D4" s="230">
        <v>3664573037</v>
      </c>
      <c r="E4" s="229">
        <f>'A.1 Fed &amp; State by Category'!C3</f>
        <v>3684037784</v>
      </c>
      <c r="F4" s="229">
        <f t="shared" ref="F4:G4" si="0">B4+D4</f>
        <v>7937579818</v>
      </c>
      <c r="G4" s="229">
        <f t="shared" si="0"/>
        <v>7382550867</v>
      </c>
      <c r="H4" s="231">
        <f>F4/$F$45</f>
        <v>0.25061607355802856</v>
      </c>
      <c r="I4" s="231">
        <f>G4/$G$45</f>
        <v>0.23916756655792976</v>
      </c>
    </row>
    <row r="5" spans="1:9" ht="28.5" customHeight="1" x14ac:dyDescent="0.25">
      <c r="A5" s="106" t="s">
        <v>113</v>
      </c>
      <c r="B5" s="232">
        <v>4105466768</v>
      </c>
      <c r="C5" s="229">
        <f>'A.1 Fed &amp; State by Category'!B4</f>
        <v>3518128796</v>
      </c>
      <c r="D5" s="230">
        <v>3550040478</v>
      </c>
      <c r="E5" s="229">
        <f>'A.1 Fed &amp; State by Category'!C4</f>
        <v>3554911271</v>
      </c>
      <c r="F5" s="229">
        <f t="shared" ref="F5:F47" si="1">B5+D5</f>
        <v>7655507246</v>
      </c>
      <c r="G5" s="229">
        <f t="shared" ref="G5:G47" si="2">C5+E5</f>
        <v>7073040067</v>
      </c>
      <c r="H5" s="231">
        <f t="shared" ref="H5:H45" si="3">F5/$F$45</f>
        <v>0.241710094396377</v>
      </c>
      <c r="I5" s="231">
        <f t="shared" ref="I5:I45" si="4">G5/$G$45</f>
        <v>0.22914055202149228</v>
      </c>
    </row>
    <row r="6" spans="1:9" ht="29.25" x14ac:dyDescent="0.25">
      <c r="A6" s="106" t="s">
        <v>112</v>
      </c>
      <c r="B6" s="229">
        <v>167540013</v>
      </c>
      <c r="C6" s="229">
        <f>'A.1 Fed &amp; State by Category'!B5</f>
        <v>180384287</v>
      </c>
      <c r="D6" s="230">
        <v>114532559</v>
      </c>
      <c r="E6" s="229">
        <f>'A.1 Fed &amp; State by Category'!C5</f>
        <v>129126513</v>
      </c>
      <c r="F6" s="229">
        <f t="shared" si="1"/>
        <v>282072572</v>
      </c>
      <c r="G6" s="229">
        <f t="shared" si="2"/>
        <v>309510800</v>
      </c>
      <c r="H6" s="231">
        <f t="shared" si="3"/>
        <v>8.9059791616516015E-3</v>
      </c>
      <c r="I6" s="231">
        <f t="shared" si="4"/>
        <v>1.0027014536437475E-2</v>
      </c>
    </row>
    <row r="7" spans="1:9" ht="30.75" x14ac:dyDescent="0.25">
      <c r="A7" s="105" t="s">
        <v>85</v>
      </c>
      <c r="B7" s="229">
        <v>673865094</v>
      </c>
      <c r="C7" s="229">
        <f>'A.1 Fed &amp; State by Category'!B6</f>
        <v>580178320</v>
      </c>
      <c r="D7" s="239"/>
      <c r="E7" s="239"/>
      <c r="F7" s="229">
        <f t="shared" si="1"/>
        <v>673865094</v>
      </c>
      <c r="G7" s="229">
        <f t="shared" si="2"/>
        <v>580178320</v>
      </c>
      <c r="H7" s="231">
        <f t="shared" si="3"/>
        <v>2.1276185920438936E-2</v>
      </c>
      <c r="I7" s="231">
        <f t="shared" si="4"/>
        <v>1.8795649290318378E-2</v>
      </c>
    </row>
    <row r="8" spans="1:9" x14ac:dyDescent="0.25">
      <c r="A8" s="106" t="s">
        <v>114</v>
      </c>
      <c r="B8" s="233">
        <v>357387339</v>
      </c>
      <c r="C8" s="229">
        <f>'A.1 Fed &amp; State by Category'!B7</f>
        <v>294238627</v>
      </c>
      <c r="D8" s="239"/>
      <c r="E8" s="239"/>
      <c r="F8" s="229">
        <f t="shared" si="1"/>
        <v>357387339</v>
      </c>
      <c r="G8" s="229">
        <f t="shared" si="2"/>
        <v>294238627</v>
      </c>
      <c r="H8" s="231">
        <f t="shared" si="3"/>
        <v>1.1283919493498705E-2</v>
      </c>
      <c r="I8" s="231">
        <f t="shared" si="4"/>
        <v>9.5322521544010871E-3</v>
      </c>
    </row>
    <row r="9" spans="1:9" x14ac:dyDescent="0.25">
      <c r="A9" s="106" t="s">
        <v>115</v>
      </c>
      <c r="B9" s="229">
        <v>50184304</v>
      </c>
      <c r="C9" s="229">
        <f>'A.1 Fed &amp; State by Category'!B8</f>
        <v>21992983</v>
      </c>
      <c r="D9" s="239"/>
      <c r="E9" s="239"/>
      <c r="F9" s="229">
        <f t="shared" si="1"/>
        <v>50184304</v>
      </c>
      <c r="G9" s="229">
        <f t="shared" si="2"/>
        <v>21992983</v>
      </c>
      <c r="H9" s="231">
        <f t="shared" si="3"/>
        <v>1.5844871498742854E-3</v>
      </c>
      <c r="I9" s="231">
        <f t="shared" si="4"/>
        <v>7.1249197197843263E-4</v>
      </c>
    </row>
    <row r="10" spans="1:9" ht="29.25" x14ac:dyDescent="0.25">
      <c r="A10" s="106" t="s">
        <v>116</v>
      </c>
      <c r="B10" s="229">
        <v>266293451</v>
      </c>
      <c r="C10" s="229">
        <f>'A.1 Fed &amp; State by Category'!B9</f>
        <v>263946710</v>
      </c>
      <c r="D10" s="239"/>
      <c r="E10" s="239"/>
      <c r="F10" s="229">
        <f t="shared" si="1"/>
        <v>266293451</v>
      </c>
      <c r="G10" s="229">
        <f t="shared" si="2"/>
        <v>263946710</v>
      </c>
      <c r="H10" s="231">
        <f t="shared" si="3"/>
        <v>8.4077792770659455E-3</v>
      </c>
      <c r="I10" s="231">
        <f t="shared" si="4"/>
        <v>8.5509051639388566E-3</v>
      </c>
    </row>
    <row r="11" spans="1:9" ht="30.75" x14ac:dyDescent="0.25">
      <c r="A11" s="105" t="s">
        <v>84</v>
      </c>
      <c r="B11" s="229">
        <v>654434734</v>
      </c>
      <c r="C11" s="229">
        <f>'A.1 Fed &amp; State by Category'!B10</f>
        <v>550619954</v>
      </c>
      <c r="D11" s="239"/>
      <c r="E11" s="239"/>
      <c r="F11" s="229">
        <f t="shared" si="1"/>
        <v>654434734</v>
      </c>
      <c r="G11" s="229">
        <f t="shared" si="2"/>
        <v>550619954</v>
      </c>
      <c r="H11" s="231">
        <f t="shared" si="3"/>
        <v>2.0662704148579923E-2</v>
      </c>
      <c r="I11" s="231">
        <f t="shared" si="4"/>
        <v>1.7838066661358939E-2</v>
      </c>
    </row>
    <row r="12" spans="1:9" x14ac:dyDescent="0.25">
      <c r="A12" s="106" t="s">
        <v>117</v>
      </c>
      <c r="B12" s="229">
        <v>410343831</v>
      </c>
      <c r="C12" s="229">
        <f>'A.1 Fed &amp; State by Category'!B11</f>
        <v>398102138</v>
      </c>
      <c r="D12" s="239"/>
      <c r="E12" s="239"/>
      <c r="F12" s="229">
        <f t="shared" si="1"/>
        <v>410343831</v>
      </c>
      <c r="G12" s="229">
        <f t="shared" si="2"/>
        <v>398102138</v>
      </c>
      <c r="H12" s="231">
        <f t="shared" si="3"/>
        <v>1.2955933936030783E-2</v>
      </c>
      <c r="I12" s="231">
        <f t="shared" si="4"/>
        <v>1.289704890657398E-2</v>
      </c>
    </row>
    <row r="13" spans="1:9" x14ac:dyDescent="0.25">
      <c r="A13" s="106" t="s">
        <v>118</v>
      </c>
      <c r="B13" s="229">
        <v>64859342</v>
      </c>
      <c r="C13" s="229">
        <f>'A.1 Fed &amp; State by Category'!B12</f>
        <v>54300741</v>
      </c>
      <c r="D13" s="239"/>
      <c r="E13" s="239"/>
      <c r="F13" s="229">
        <f t="shared" si="1"/>
        <v>64859342</v>
      </c>
      <c r="G13" s="229">
        <f t="shared" si="2"/>
        <v>54300741</v>
      </c>
      <c r="H13" s="231">
        <f t="shared" si="3"/>
        <v>2.0478274232577087E-3</v>
      </c>
      <c r="I13" s="231">
        <f t="shared" si="4"/>
        <v>1.7591448160979403E-3</v>
      </c>
    </row>
    <row r="14" spans="1:9" ht="29.25" x14ac:dyDescent="0.25">
      <c r="A14" s="106" t="s">
        <v>119</v>
      </c>
      <c r="B14" s="229">
        <v>179231561</v>
      </c>
      <c r="C14" s="229">
        <f>'A.1 Fed &amp; State by Category'!B13</f>
        <v>98217075</v>
      </c>
      <c r="D14" s="239"/>
      <c r="E14" s="239"/>
      <c r="F14" s="229">
        <f t="shared" si="1"/>
        <v>179231561</v>
      </c>
      <c r="G14" s="229">
        <f t="shared" si="2"/>
        <v>98217075</v>
      </c>
      <c r="H14" s="231">
        <f t="shared" si="3"/>
        <v>5.658942789291431E-3</v>
      </c>
      <c r="I14" s="231">
        <f t="shared" si="4"/>
        <v>3.1818729386870175E-3</v>
      </c>
    </row>
    <row r="15" spans="1:9" ht="15.75" x14ac:dyDescent="0.25">
      <c r="A15" s="105" t="s">
        <v>120</v>
      </c>
      <c r="B15" s="229">
        <v>2129207799</v>
      </c>
      <c r="C15" s="229">
        <f>'A.1 Fed &amp; State by Category'!B14</f>
        <v>2319776984</v>
      </c>
      <c r="D15" s="230">
        <v>557177053</v>
      </c>
      <c r="E15" s="229">
        <f>'A.1 Fed &amp; State by Category'!C14</f>
        <v>515626868</v>
      </c>
      <c r="F15" s="229">
        <f t="shared" si="1"/>
        <v>2686384852</v>
      </c>
      <c r="G15" s="229">
        <f t="shared" si="2"/>
        <v>2835403852</v>
      </c>
      <c r="H15" s="231">
        <f t="shared" si="3"/>
        <v>8.4818198885670187E-2</v>
      </c>
      <c r="I15" s="231">
        <f t="shared" si="4"/>
        <v>9.1856683646175871E-2</v>
      </c>
    </row>
    <row r="16" spans="1:9" x14ac:dyDescent="0.25">
      <c r="A16" s="106" t="s">
        <v>121</v>
      </c>
      <c r="B16" s="229">
        <v>155900616</v>
      </c>
      <c r="C16" s="229">
        <f>'A.1 Fed &amp; State by Category'!B15</f>
        <v>133148338</v>
      </c>
      <c r="D16" s="230">
        <v>30509342</v>
      </c>
      <c r="E16" s="229">
        <f>'A.1 Fed &amp; State by Category'!C15</f>
        <v>25110177</v>
      </c>
      <c r="F16" s="229">
        <f t="shared" si="1"/>
        <v>186409958</v>
      </c>
      <c r="G16" s="229">
        <f t="shared" si="2"/>
        <v>158258515</v>
      </c>
      <c r="H16" s="231">
        <f t="shared" si="3"/>
        <v>5.8855889096241171E-3</v>
      </c>
      <c r="I16" s="231">
        <f t="shared" si="4"/>
        <v>5.1269953436843185E-3</v>
      </c>
    </row>
    <row r="17" spans="1:10" s="11" customFormat="1" x14ac:dyDescent="0.25">
      <c r="A17" s="106" t="s">
        <v>122</v>
      </c>
      <c r="B17" s="229">
        <v>734480508</v>
      </c>
      <c r="C17" s="229">
        <f>'A.1 Fed &amp; State by Category'!B16</f>
        <v>927045649</v>
      </c>
      <c r="D17" s="230">
        <v>210451829</v>
      </c>
      <c r="E17" s="229">
        <f>'A.1 Fed &amp; State by Category'!C16</f>
        <v>229543232</v>
      </c>
      <c r="F17" s="229">
        <f t="shared" si="1"/>
        <v>944932337</v>
      </c>
      <c r="G17" s="229">
        <f t="shared" si="2"/>
        <v>1156588881</v>
      </c>
      <c r="H17" s="231">
        <f t="shared" si="3"/>
        <v>2.9834689855959298E-2</v>
      </c>
      <c r="I17" s="231">
        <f t="shared" si="4"/>
        <v>3.7469237010369118E-2</v>
      </c>
    </row>
    <row r="18" spans="1:10" x14ac:dyDescent="0.25">
      <c r="A18" s="106" t="s">
        <v>123</v>
      </c>
      <c r="B18" s="232">
        <v>1238826675</v>
      </c>
      <c r="C18" s="229">
        <f>'A.1 Fed &amp; State by Category'!B17</f>
        <v>1259582997</v>
      </c>
      <c r="D18" s="230">
        <v>316215882</v>
      </c>
      <c r="E18" s="229">
        <f>'A.1 Fed &amp; State by Category'!C17</f>
        <v>260973459</v>
      </c>
      <c r="F18" s="229">
        <f t="shared" si="1"/>
        <v>1555042557</v>
      </c>
      <c r="G18" s="229">
        <f t="shared" si="2"/>
        <v>1520556456</v>
      </c>
      <c r="H18" s="231">
        <f t="shared" si="3"/>
        <v>4.909792012008677E-2</v>
      </c>
      <c r="I18" s="231">
        <f t="shared" si="4"/>
        <v>4.9260451292122441E-2</v>
      </c>
    </row>
    <row r="19" spans="1:10" s="11" customFormat="1" ht="15.75" x14ac:dyDescent="0.25">
      <c r="A19" s="105" t="s">
        <v>124</v>
      </c>
      <c r="B19" s="234">
        <v>420499695</v>
      </c>
      <c r="C19" s="229">
        <f>'A.1 Fed &amp; State by Category'!B18</f>
        <v>422041379</v>
      </c>
      <c r="D19" s="230">
        <v>47683012</v>
      </c>
      <c r="E19" s="229">
        <f>'A.1 Fed &amp; State by Category'!C18</f>
        <v>50646377</v>
      </c>
      <c r="F19" s="229">
        <f t="shared" si="1"/>
        <v>468182707</v>
      </c>
      <c r="G19" s="229">
        <f t="shared" si="2"/>
        <v>472687756</v>
      </c>
      <c r="H19" s="231">
        <f t="shared" si="3"/>
        <v>1.4782101651441806E-2</v>
      </c>
      <c r="I19" s="231">
        <f t="shared" si="4"/>
        <v>1.531334932612371E-2</v>
      </c>
    </row>
    <row r="20" spans="1:10" s="11" customFormat="1" ht="15.75" x14ac:dyDescent="0.25">
      <c r="A20" s="105" t="s">
        <v>89</v>
      </c>
      <c r="B20" s="234">
        <v>1305882561</v>
      </c>
      <c r="C20" s="229">
        <f>'A.1 Fed &amp; State by Category'!B19</f>
        <v>1388906288</v>
      </c>
      <c r="D20" s="230">
        <v>4779378046</v>
      </c>
      <c r="E20" s="229">
        <f>'A.1 Fed &amp; State by Category'!C19</f>
        <v>4644720563</v>
      </c>
      <c r="F20" s="229">
        <f t="shared" si="1"/>
        <v>6085260607</v>
      </c>
      <c r="G20" s="229">
        <f t="shared" si="2"/>
        <v>6033626851</v>
      </c>
      <c r="H20" s="231">
        <f t="shared" si="3"/>
        <v>0.19213213030567672</v>
      </c>
      <c r="I20" s="231">
        <f t="shared" si="4"/>
        <v>0.19546737671970241</v>
      </c>
    </row>
    <row r="21" spans="1:10" s="11" customFormat="1" x14ac:dyDescent="0.25">
      <c r="A21" s="106" t="s">
        <v>126</v>
      </c>
      <c r="B21" s="234">
        <v>1253443722</v>
      </c>
      <c r="C21" s="229">
        <f>'A.1 Fed &amp; State by Category'!B20</f>
        <v>1295892101</v>
      </c>
      <c r="D21" s="230">
        <v>2842869574</v>
      </c>
      <c r="E21" s="229">
        <f>'A.1 Fed &amp; State by Category'!C20</f>
        <v>2437489856</v>
      </c>
      <c r="F21" s="229">
        <f t="shared" si="1"/>
        <v>4096313296</v>
      </c>
      <c r="G21" s="229">
        <f t="shared" si="2"/>
        <v>3733381957</v>
      </c>
      <c r="H21" s="231">
        <f t="shared" si="3"/>
        <v>0.12933437872070877</v>
      </c>
      <c r="I21" s="231">
        <f t="shared" si="4"/>
        <v>0.12094788018031161</v>
      </c>
    </row>
    <row r="22" spans="1:10" s="11" customFormat="1" x14ac:dyDescent="0.25">
      <c r="A22" s="106" t="s">
        <v>125</v>
      </c>
      <c r="B22" s="234">
        <v>52438839</v>
      </c>
      <c r="C22" s="229">
        <f>'A.1 Fed &amp; State by Category'!B21</f>
        <v>93014187</v>
      </c>
      <c r="D22" s="230">
        <v>1936508472</v>
      </c>
      <c r="E22" s="229">
        <f>'A.1 Fed &amp; State by Category'!C21</f>
        <v>2207230707</v>
      </c>
      <c r="F22" s="229">
        <f t="shared" si="1"/>
        <v>1988947311</v>
      </c>
      <c r="G22" s="229">
        <f t="shared" si="2"/>
        <v>2300244894</v>
      </c>
      <c r="H22" s="231">
        <f t="shared" si="3"/>
        <v>6.2797751584967962E-2</v>
      </c>
      <c r="I22" s="231">
        <f t="shared" si="4"/>
        <v>7.45194965393908E-2</v>
      </c>
    </row>
    <row r="23" spans="1:10" s="11" customFormat="1" ht="15.75" customHeight="1" x14ac:dyDescent="0.25">
      <c r="A23" s="105" t="s">
        <v>90</v>
      </c>
      <c r="B23" s="234">
        <v>1544074</v>
      </c>
      <c r="C23" s="229">
        <f>'A.1 Fed &amp; State by Category'!B22</f>
        <v>1731527</v>
      </c>
      <c r="D23" s="230">
        <v>23688</v>
      </c>
      <c r="E23" s="229">
        <f>'A.1 Fed &amp; State by Category'!C22</f>
        <v>152186</v>
      </c>
      <c r="F23" s="229">
        <f t="shared" si="1"/>
        <v>1567762</v>
      </c>
      <c r="G23" s="229">
        <f t="shared" si="2"/>
        <v>1883713</v>
      </c>
      <c r="H23" s="231">
        <f t="shared" si="3"/>
        <v>4.9499515686442701E-5</v>
      </c>
      <c r="I23" s="231">
        <f t="shared" si="4"/>
        <v>6.1025391144594137E-5</v>
      </c>
    </row>
    <row r="24" spans="1:10" s="11" customFormat="1" ht="15.75" x14ac:dyDescent="0.25">
      <c r="A24" s="105" t="s">
        <v>86</v>
      </c>
      <c r="B24" s="234">
        <v>166587560</v>
      </c>
      <c r="C24" s="229">
        <f>'A.1 Fed &amp; State by Category'!B23</f>
        <v>191224218</v>
      </c>
      <c r="D24" s="230">
        <v>1821745304</v>
      </c>
      <c r="E24" s="229">
        <f>'A.1 Fed &amp; State by Category'!C23</f>
        <v>2005634372</v>
      </c>
      <c r="F24" s="229">
        <f t="shared" si="1"/>
        <v>1988332864</v>
      </c>
      <c r="G24" s="229">
        <f>C24+E24</f>
        <v>2196858590</v>
      </c>
      <c r="H24" s="231">
        <f t="shared" si="3"/>
        <v>6.2778351427983034E-2</v>
      </c>
      <c r="I24" s="231">
        <f t="shared" si="4"/>
        <v>7.1170159543471626E-2</v>
      </c>
    </row>
    <row r="25" spans="1:10" s="11" customFormat="1" ht="15.75" x14ac:dyDescent="0.25">
      <c r="A25" s="105" t="s">
        <v>91</v>
      </c>
      <c r="B25" s="234">
        <v>0</v>
      </c>
      <c r="C25" s="229">
        <f>'A.1 Fed &amp; State by Category'!B24</f>
        <v>0</v>
      </c>
      <c r="D25" s="230">
        <v>584162935</v>
      </c>
      <c r="E25" s="229">
        <f>'A.1 Fed &amp; State by Category'!C24</f>
        <v>588880275</v>
      </c>
      <c r="F25" s="229">
        <f t="shared" si="1"/>
        <v>584162935</v>
      </c>
      <c r="G25" s="229">
        <f t="shared" si="2"/>
        <v>588880275</v>
      </c>
      <c r="H25" s="231">
        <f t="shared" si="3"/>
        <v>1.8443987266224662E-2</v>
      </c>
      <c r="I25" s="231">
        <f t="shared" si="4"/>
        <v>1.9077560710793608E-2</v>
      </c>
      <c r="J25" s="124"/>
    </row>
    <row r="26" spans="1:10" ht="15.75" x14ac:dyDescent="0.25">
      <c r="A26" s="105" t="s">
        <v>62</v>
      </c>
      <c r="B26" s="234">
        <v>319027445</v>
      </c>
      <c r="C26" s="229">
        <f>'A.1 Fed &amp; State by Category'!B25</f>
        <v>306776089</v>
      </c>
      <c r="D26" s="230">
        <v>565106139</v>
      </c>
      <c r="E26" s="229">
        <f>'A.1 Fed &amp; State by Category'!C25</f>
        <v>616602382</v>
      </c>
      <c r="F26" s="229">
        <f t="shared" si="1"/>
        <v>884133584</v>
      </c>
      <c r="G26" s="229">
        <f t="shared" si="2"/>
        <v>923378471</v>
      </c>
      <c r="H26" s="231">
        <f t="shared" si="3"/>
        <v>2.791506887532598E-2</v>
      </c>
      <c r="I26" s="231">
        <f t="shared" si="4"/>
        <v>2.9914075215955016E-2</v>
      </c>
    </row>
    <row r="27" spans="1:10" ht="15" customHeight="1" x14ac:dyDescent="0.25">
      <c r="A27" s="105" t="s">
        <v>127</v>
      </c>
      <c r="B27" s="234">
        <v>227995481</v>
      </c>
      <c r="C27" s="229">
        <f>'A.1 Fed &amp; State by Category'!B26</f>
        <v>227647931</v>
      </c>
      <c r="D27" s="230">
        <v>197400204</v>
      </c>
      <c r="E27" s="229">
        <f>'A.1 Fed &amp; State by Category'!C26</f>
        <v>186111845</v>
      </c>
      <c r="F27" s="229">
        <f t="shared" si="1"/>
        <v>425395685</v>
      </c>
      <c r="G27" s="229">
        <f t="shared" si="2"/>
        <v>413759776</v>
      </c>
      <c r="H27" s="231">
        <f t="shared" si="3"/>
        <v>1.3431171557036424E-2</v>
      </c>
      <c r="I27" s="231">
        <f t="shared" si="4"/>
        <v>1.3404298940602763E-2</v>
      </c>
    </row>
    <row r="28" spans="1:10" ht="15.75" x14ac:dyDescent="0.25">
      <c r="A28" s="105" t="s">
        <v>128</v>
      </c>
      <c r="B28" s="234">
        <v>226206406</v>
      </c>
      <c r="C28" s="229">
        <f>'A.1 Fed &amp; State by Category'!B27</f>
        <v>216819388</v>
      </c>
      <c r="D28" s="230">
        <v>352782561</v>
      </c>
      <c r="E28" s="229">
        <f>'A.1 Fed &amp; State by Category'!C27</f>
        <v>364770459</v>
      </c>
      <c r="F28" s="229">
        <f t="shared" si="1"/>
        <v>578988967</v>
      </c>
      <c r="G28" s="229">
        <f t="shared" si="2"/>
        <v>581589847</v>
      </c>
      <c r="H28" s="231">
        <f t="shared" si="3"/>
        <v>1.8280627706433603E-2</v>
      </c>
      <c r="I28" s="231">
        <f t="shared" si="4"/>
        <v>1.884137758719065E-2</v>
      </c>
    </row>
    <row r="29" spans="1:10" s="11" customFormat="1" ht="15.75" x14ac:dyDescent="0.25">
      <c r="A29" s="105" t="s">
        <v>129</v>
      </c>
      <c r="B29" s="234">
        <v>129317099</v>
      </c>
      <c r="C29" s="229">
        <f>'A.1 Fed &amp; State by Category'!B28</f>
        <v>136431511</v>
      </c>
      <c r="D29" s="230">
        <v>339638896</v>
      </c>
      <c r="E29" s="229">
        <f>'A.1 Fed &amp; State by Category'!C28</f>
        <v>304295543</v>
      </c>
      <c r="F29" s="229">
        <f t="shared" si="1"/>
        <v>468955995</v>
      </c>
      <c r="G29" s="229">
        <f t="shared" si="2"/>
        <v>440727054</v>
      </c>
      <c r="H29" s="231">
        <f t="shared" si="3"/>
        <v>1.480651695267129E-2</v>
      </c>
      <c r="I29" s="231">
        <f t="shared" si="4"/>
        <v>1.4277939823292965E-2</v>
      </c>
    </row>
    <row r="30" spans="1:10" ht="15.75" customHeight="1" x14ac:dyDescent="0.25">
      <c r="A30" s="105" t="s">
        <v>92</v>
      </c>
      <c r="B30" s="234">
        <v>88017124</v>
      </c>
      <c r="C30" s="229">
        <f>'A.1 Fed &amp; State by Category'!B29</f>
        <v>98971798</v>
      </c>
      <c r="D30" s="230">
        <v>40287809</v>
      </c>
      <c r="E30" s="229">
        <f>'A.1 Fed &amp; State by Category'!C29</f>
        <v>40196952</v>
      </c>
      <c r="F30" s="229">
        <f t="shared" si="1"/>
        <v>128304933</v>
      </c>
      <c r="G30" s="229">
        <f t="shared" si="2"/>
        <v>139168750</v>
      </c>
      <c r="H30" s="231">
        <f t="shared" si="3"/>
        <v>4.0510179757396085E-3</v>
      </c>
      <c r="I30" s="231">
        <f t="shared" si="4"/>
        <v>4.5085569849835057E-3</v>
      </c>
    </row>
    <row r="31" spans="1:10" ht="15.75" customHeight="1" x14ac:dyDescent="0.25">
      <c r="A31" s="105" t="s">
        <v>130</v>
      </c>
      <c r="B31" s="234">
        <v>1016785664</v>
      </c>
      <c r="C31" s="229">
        <f>'A.1 Fed &amp; State by Category'!B30</f>
        <v>1026881055</v>
      </c>
      <c r="D31" s="230">
        <v>560704036</v>
      </c>
      <c r="E31" s="229">
        <f>'A.1 Fed &amp; State by Category'!C30</f>
        <v>555740578</v>
      </c>
      <c r="F31" s="229">
        <f t="shared" si="1"/>
        <v>1577489700</v>
      </c>
      <c r="G31" s="229">
        <f t="shared" si="2"/>
        <v>1582621633</v>
      </c>
      <c r="H31" s="231">
        <f t="shared" si="3"/>
        <v>4.9806651870852717E-2</v>
      </c>
      <c r="I31" s="231">
        <f t="shared" si="4"/>
        <v>5.1271135352211991E-2</v>
      </c>
    </row>
    <row r="32" spans="1:10" ht="29.25" x14ac:dyDescent="0.25">
      <c r="A32" s="106" t="s">
        <v>373</v>
      </c>
      <c r="B32" s="234">
        <v>545042188</v>
      </c>
      <c r="C32" s="229">
        <f>'A.1 Fed &amp; State by Category'!B31</f>
        <v>525676244</v>
      </c>
      <c r="D32" s="230">
        <v>297505301</v>
      </c>
      <c r="E32" s="229">
        <f>'A.1 Fed &amp; State by Category'!C31</f>
        <v>285590342</v>
      </c>
      <c r="F32" s="229">
        <f t="shared" si="1"/>
        <v>842547489</v>
      </c>
      <c r="G32" s="229">
        <f t="shared" si="2"/>
        <v>811266586</v>
      </c>
      <c r="H32" s="231">
        <f t="shared" si="3"/>
        <v>2.6602056082701591E-2</v>
      </c>
      <c r="I32" s="231">
        <f t="shared" si="4"/>
        <v>2.6282061403828244E-2</v>
      </c>
    </row>
    <row r="33" spans="1:9" x14ac:dyDescent="0.25">
      <c r="A33" s="106" t="s">
        <v>131</v>
      </c>
      <c r="B33" s="234">
        <v>12982617</v>
      </c>
      <c r="C33" s="229">
        <f>'A.1 Fed &amp; State by Category'!B32</f>
        <v>14973746</v>
      </c>
      <c r="D33" s="230">
        <v>13288464</v>
      </c>
      <c r="E33" s="229">
        <f>'A.1 Fed &amp; State by Category'!C32</f>
        <v>6577289</v>
      </c>
      <c r="F33" s="229">
        <f t="shared" si="1"/>
        <v>26271081</v>
      </c>
      <c r="G33" s="229">
        <f t="shared" si="2"/>
        <v>21551035</v>
      </c>
      <c r="H33" s="231">
        <f t="shared" si="3"/>
        <v>8.2946632592147715E-4</v>
      </c>
      <c r="I33" s="231">
        <f t="shared" si="4"/>
        <v>6.9817447798355603E-4</v>
      </c>
    </row>
    <row r="34" spans="1:9" x14ac:dyDescent="0.25">
      <c r="A34" s="106" t="s">
        <v>132</v>
      </c>
      <c r="B34" s="234">
        <v>458760859</v>
      </c>
      <c r="C34" s="229">
        <f>'A.1 Fed &amp; State by Category'!B33</f>
        <v>486231065</v>
      </c>
      <c r="D34" s="230">
        <v>249910271</v>
      </c>
      <c r="E34" s="229">
        <f>'A.1 Fed &amp; State by Category'!C33</f>
        <v>263572947</v>
      </c>
      <c r="F34" s="229">
        <f t="shared" si="1"/>
        <v>708671130</v>
      </c>
      <c r="G34" s="229">
        <f t="shared" si="2"/>
        <v>749804012</v>
      </c>
      <c r="H34" s="231">
        <f t="shared" si="3"/>
        <v>2.2375129462229647E-2</v>
      </c>
      <c r="I34" s="231">
        <f t="shared" si="4"/>
        <v>2.4290899470400189E-2</v>
      </c>
    </row>
    <row r="35" spans="1:9" ht="15.75" x14ac:dyDescent="0.25">
      <c r="A35" s="105" t="s">
        <v>133</v>
      </c>
      <c r="B35" s="234">
        <v>21662270</v>
      </c>
      <c r="C35" s="229">
        <f>'A.1 Fed &amp; State by Category'!B34</f>
        <v>46384368</v>
      </c>
      <c r="D35" s="230">
        <v>7629312</v>
      </c>
      <c r="E35" s="229">
        <f>'A.1 Fed &amp; State by Category'!C34</f>
        <v>8785633</v>
      </c>
      <c r="F35" s="229">
        <f t="shared" si="1"/>
        <v>29291582</v>
      </c>
      <c r="G35" s="229">
        <f t="shared" si="2"/>
        <v>55170001</v>
      </c>
      <c r="H35" s="231">
        <f t="shared" si="3"/>
        <v>9.2483369458484311E-4</v>
      </c>
      <c r="I35" s="231">
        <f t="shared" si="4"/>
        <v>1.7873056513771734E-3</v>
      </c>
    </row>
    <row r="36" spans="1:9" ht="15.75" x14ac:dyDescent="0.25">
      <c r="A36" s="105" t="s">
        <v>93</v>
      </c>
      <c r="B36" s="234">
        <v>2119618203</v>
      </c>
      <c r="C36" s="229">
        <f>'A.1 Fed &amp; State by Category'!B35</f>
        <v>2062619253</v>
      </c>
      <c r="D36" s="230">
        <v>1074686869</v>
      </c>
      <c r="E36" s="229">
        <f>'A.1 Fed &amp; State by Category'!C35</f>
        <v>1085803613</v>
      </c>
      <c r="F36" s="229">
        <f t="shared" si="1"/>
        <v>3194305072</v>
      </c>
      <c r="G36" s="229">
        <f t="shared" si="2"/>
        <v>3148422866</v>
      </c>
      <c r="H36" s="231">
        <f t="shared" si="3"/>
        <v>0.1008549473827963</v>
      </c>
      <c r="I36" s="231">
        <f t="shared" si="4"/>
        <v>0.10199735144697418</v>
      </c>
    </row>
    <row r="37" spans="1:9" x14ac:dyDescent="0.25">
      <c r="A37" s="106" t="s">
        <v>134</v>
      </c>
      <c r="B37" s="234">
        <v>1155524828</v>
      </c>
      <c r="C37" s="229">
        <f>'A.1 Fed &amp; State by Category'!B36</f>
        <v>1106350100</v>
      </c>
      <c r="D37" s="230">
        <v>798826417</v>
      </c>
      <c r="E37" s="229">
        <f>'A.1 Fed &amp; State by Category'!C36</f>
        <v>845848704</v>
      </c>
      <c r="F37" s="229">
        <f t="shared" si="1"/>
        <v>1954351245</v>
      </c>
      <c r="G37" s="229">
        <f t="shared" si="2"/>
        <v>1952198804</v>
      </c>
      <c r="H37" s="231">
        <f t="shared" si="3"/>
        <v>6.170543750179959E-2</v>
      </c>
      <c r="I37" s="231">
        <f t="shared" si="4"/>
        <v>6.3244079966591968E-2</v>
      </c>
    </row>
    <row r="38" spans="1:9" x14ac:dyDescent="0.25">
      <c r="A38" s="106" t="s">
        <v>135</v>
      </c>
      <c r="B38" s="234">
        <v>760089396</v>
      </c>
      <c r="C38" s="229">
        <f>'A.1 Fed &amp; State by Category'!B37</f>
        <v>787949805</v>
      </c>
      <c r="D38" s="230">
        <v>204455525</v>
      </c>
      <c r="E38" s="229">
        <f>'A.1 Fed &amp; State by Category'!C37</f>
        <v>186763287</v>
      </c>
      <c r="F38" s="229">
        <f t="shared" si="1"/>
        <v>964544921</v>
      </c>
      <c r="G38" s="229">
        <f t="shared" si="2"/>
        <v>974713092</v>
      </c>
      <c r="H38" s="231">
        <f t="shared" si="3"/>
        <v>3.0453925051964609E-2</v>
      </c>
      <c r="I38" s="231">
        <f t="shared" si="4"/>
        <v>3.1577128624719779E-2</v>
      </c>
    </row>
    <row r="39" spans="1:9" x14ac:dyDescent="0.25">
      <c r="A39" s="106" t="s">
        <v>136</v>
      </c>
      <c r="B39" s="234">
        <v>204003979</v>
      </c>
      <c r="C39" s="229">
        <f>'A.1 Fed &amp; State by Category'!B38</f>
        <v>168319348</v>
      </c>
      <c r="D39" s="230">
        <v>71404927</v>
      </c>
      <c r="E39" s="229">
        <f>'A.1 Fed &amp; State by Category'!C38</f>
        <v>53191622</v>
      </c>
      <c r="F39" s="229">
        <f t="shared" si="1"/>
        <v>275408906</v>
      </c>
      <c r="G39" s="229">
        <f t="shared" si="2"/>
        <v>221510970</v>
      </c>
      <c r="H39" s="231">
        <f t="shared" si="3"/>
        <v>8.6955848290321009E-3</v>
      </c>
      <c r="I39" s="231">
        <f t="shared" si="4"/>
        <v>7.1761428556624375E-3</v>
      </c>
    </row>
    <row r="40" spans="1:9" ht="15.75" x14ac:dyDescent="0.25">
      <c r="A40" s="105" t="s">
        <v>87</v>
      </c>
      <c r="B40" s="234">
        <v>188992662</v>
      </c>
      <c r="C40" s="229">
        <f>'A.1 Fed &amp; State by Category'!B39</f>
        <v>78526323</v>
      </c>
      <c r="D40" s="230">
        <v>740225420</v>
      </c>
      <c r="E40" s="229">
        <f>'A.1 Fed &amp; State by Category'!C39</f>
        <v>315172680</v>
      </c>
      <c r="F40" s="229">
        <f t="shared" si="1"/>
        <v>929218082</v>
      </c>
      <c r="G40" s="229">
        <f t="shared" si="2"/>
        <v>393699003</v>
      </c>
      <c r="H40" s="231">
        <f t="shared" si="3"/>
        <v>2.933853800901234E-2</v>
      </c>
      <c r="I40" s="231">
        <f t="shared" si="4"/>
        <v>1.275440348466658E-2</v>
      </c>
    </row>
    <row r="41" spans="1:9" ht="15.75" x14ac:dyDescent="0.25">
      <c r="A41" s="235" t="s">
        <v>139</v>
      </c>
      <c r="B41" s="236">
        <v>13962650652</v>
      </c>
      <c r="C41" s="237">
        <f>'A.1 Fed &amp; State by Category'!B40</f>
        <v>13354049469</v>
      </c>
      <c r="D41" s="94">
        <v>15333204321</v>
      </c>
      <c r="E41" s="237">
        <f>'A.1 Fed &amp; State by Category'!C40</f>
        <v>14967178110</v>
      </c>
      <c r="F41" s="237">
        <f t="shared" si="1"/>
        <v>29295854973</v>
      </c>
      <c r="G41" s="237">
        <f t="shared" si="2"/>
        <v>28321227579</v>
      </c>
      <c r="H41" s="238">
        <f t="shared" si="3"/>
        <v>0.92496860670418335</v>
      </c>
      <c r="I41" s="238">
        <f t="shared" si="4"/>
        <v>0.91750388233427371</v>
      </c>
    </row>
    <row r="42" spans="1:9" ht="15.75" x14ac:dyDescent="0.25">
      <c r="A42" s="105" t="s">
        <v>88</v>
      </c>
      <c r="B42" s="234">
        <v>1251209372</v>
      </c>
      <c r="C42" s="229">
        <f>'A.1 Fed &amp; State by Category'!B41</f>
        <v>1403448661</v>
      </c>
      <c r="D42" s="239"/>
      <c r="E42" s="239"/>
      <c r="F42" s="229">
        <f t="shared" si="1"/>
        <v>1251209372</v>
      </c>
      <c r="G42" s="229">
        <f t="shared" si="2"/>
        <v>1403448661</v>
      </c>
      <c r="H42" s="231">
        <f t="shared" si="3"/>
        <v>3.9504885267239623E-2</v>
      </c>
      <c r="I42" s="231">
        <f t="shared" si="4"/>
        <v>4.546658832257456E-2</v>
      </c>
    </row>
    <row r="43" spans="1:9" ht="15.75" x14ac:dyDescent="0.25">
      <c r="A43" s="105" t="s">
        <v>247</v>
      </c>
      <c r="B43" s="234">
        <v>1125205136</v>
      </c>
      <c r="C43" s="229">
        <f>'A.1 Fed &amp; State by Category'!B42</f>
        <v>1143016120</v>
      </c>
      <c r="D43" s="239"/>
      <c r="E43" s="239"/>
      <c r="F43" s="229">
        <f t="shared" si="1"/>
        <v>1125205136</v>
      </c>
      <c r="G43" s="229">
        <f t="shared" si="2"/>
        <v>1143016120</v>
      </c>
      <c r="H43" s="231">
        <f t="shared" si="3"/>
        <v>3.5526508028576972E-2</v>
      </c>
      <c r="I43" s="231">
        <f t="shared" si="4"/>
        <v>3.7029529343151714E-2</v>
      </c>
    </row>
    <row r="44" spans="1:9" ht="15.75" x14ac:dyDescent="0.25">
      <c r="A44" s="107" t="s">
        <v>111</v>
      </c>
      <c r="B44" s="236">
        <v>2376414508</v>
      </c>
      <c r="C44" s="237">
        <f>'A.1 Fed &amp; State by Category'!B43</f>
        <v>2546464781</v>
      </c>
      <c r="D44" s="240"/>
      <c r="E44" s="240"/>
      <c r="F44" s="237">
        <f t="shared" si="1"/>
        <v>2376414508</v>
      </c>
      <c r="G44" s="237">
        <f t="shared" si="2"/>
        <v>2546464781</v>
      </c>
      <c r="H44" s="238">
        <f t="shared" si="3"/>
        <v>7.5031393295816595E-2</v>
      </c>
      <c r="I44" s="238">
        <f t="shared" si="4"/>
        <v>8.2496117665726273E-2</v>
      </c>
    </row>
    <row r="45" spans="1:9" ht="15.75" x14ac:dyDescent="0.25">
      <c r="A45" s="235" t="s">
        <v>60</v>
      </c>
      <c r="B45" s="236">
        <v>16339065160</v>
      </c>
      <c r="C45" s="237">
        <f>'A.1 Fed &amp; State by Category'!B44</f>
        <v>15900514250</v>
      </c>
      <c r="D45" s="94">
        <v>15333204321</v>
      </c>
      <c r="E45" s="237">
        <f>'A.1 Fed &amp; State by Category'!C44</f>
        <v>14967178110</v>
      </c>
      <c r="F45" s="237">
        <f t="shared" si="1"/>
        <v>31672269481</v>
      </c>
      <c r="G45" s="237">
        <f t="shared" si="2"/>
        <v>30867692360</v>
      </c>
      <c r="H45" s="238">
        <f t="shared" si="3"/>
        <v>1</v>
      </c>
      <c r="I45" s="238">
        <f t="shared" si="4"/>
        <v>1</v>
      </c>
    </row>
    <row r="46" spans="1:9" ht="15.75" x14ac:dyDescent="0.25">
      <c r="A46" s="105" t="s">
        <v>137</v>
      </c>
      <c r="B46" s="234">
        <v>1446369454</v>
      </c>
      <c r="C46" s="229">
        <f>'A.1 Fed &amp; State by Category'!B45</f>
        <v>1661505636</v>
      </c>
      <c r="D46" s="239"/>
      <c r="E46" s="239"/>
      <c r="F46" s="229">
        <f t="shared" si="1"/>
        <v>1446369454</v>
      </c>
      <c r="G46" s="229">
        <f t="shared" si="2"/>
        <v>1661505636</v>
      </c>
      <c r="H46" s="239"/>
      <c r="I46" s="239"/>
    </row>
    <row r="47" spans="1:9" ht="15.75" x14ac:dyDescent="0.25">
      <c r="A47" s="105" t="s">
        <v>138</v>
      </c>
      <c r="B47" s="234">
        <v>2625294837</v>
      </c>
      <c r="C47" s="229">
        <f>'A.1 Fed &amp; State by Category'!B46</f>
        <v>3011810705</v>
      </c>
      <c r="D47" s="240"/>
      <c r="E47" s="240"/>
      <c r="F47" s="229">
        <f t="shared" si="1"/>
        <v>2625294837</v>
      </c>
      <c r="G47" s="229">
        <f t="shared" si="2"/>
        <v>3011810705</v>
      </c>
      <c r="H47" s="240"/>
      <c r="I47" s="240"/>
    </row>
    <row r="48" spans="1:9" x14ac:dyDescent="0.25">
      <c r="F48" s="241"/>
      <c r="G48" s="241"/>
      <c r="H48" s="124"/>
      <c r="I48" s="124"/>
    </row>
    <row r="49" spans="2:9" x14ac:dyDescent="0.25">
      <c r="F49" s="241"/>
      <c r="G49" s="241"/>
      <c r="H49" s="124"/>
      <c r="I49" s="124"/>
    </row>
    <row r="54" spans="2:9" x14ac:dyDescent="0.25">
      <c r="B54" s="11"/>
      <c r="C54" s="11"/>
      <c r="D54" s="11"/>
    </row>
  </sheetData>
  <mergeCells count="5">
    <mergeCell ref="A2:A3"/>
    <mergeCell ref="B2:C2"/>
    <mergeCell ref="D2:E2"/>
    <mergeCell ref="F2:G2"/>
    <mergeCell ref="H2:I2"/>
  </mergeCells>
  <pageMargins left="0.25" right="0.25" top="0" bottom="0" header="0" footer="0"/>
  <pageSetup scale="74"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318</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Expenditures'!$G$31</f>
        <v>18942884</v>
      </c>
      <c r="C3" s="46">
        <f>'C.2 State Expenditures'!$G$31</f>
        <v>890452</v>
      </c>
      <c r="D3" s="46">
        <f>'B. Total Expenditures'!$G$31</f>
        <v>19833336</v>
      </c>
      <c r="E3" s="55">
        <f t="shared" ref="E3:E44" si="0">D3/($D$44)</f>
        <v>0.34512524634108704</v>
      </c>
    </row>
    <row r="4" spans="1:5" ht="45" customHeight="1" x14ac:dyDescent="0.25">
      <c r="A4" s="106" t="s">
        <v>113</v>
      </c>
      <c r="B4" s="46">
        <f>'C.1 Federal Expenditures'!$H$31</f>
        <v>18942884</v>
      </c>
      <c r="C4" s="46">
        <f>'C.2 State Expenditures'!$H$31</f>
        <v>890452</v>
      </c>
      <c r="D4" s="46">
        <f>'B. Total Expenditures'!$H$31</f>
        <v>19833336</v>
      </c>
      <c r="E4" s="55">
        <f t="shared" si="0"/>
        <v>0.34512524634108704</v>
      </c>
    </row>
    <row r="5" spans="1:5" ht="43.5" x14ac:dyDescent="0.25">
      <c r="A5" s="106" t="s">
        <v>112</v>
      </c>
      <c r="B5" s="46">
        <f>'C.1 Federal Expenditures'!$I$31</f>
        <v>0</v>
      </c>
      <c r="C5" s="46">
        <f>'C.2 State Expenditures'!$I$31</f>
        <v>0</v>
      </c>
      <c r="D5" s="46">
        <f>'B. Total Expenditures'!$I$31</f>
        <v>0</v>
      </c>
      <c r="E5" s="55">
        <f t="shared" si="0"/>
        <v>0</v>
      </c>
    </row>
    <row r="6" spans="1:5" ht="30.75" x14ac:dyDescent="0.25">
      <c r="A6" s="105" t="s">
        <v>85</v>
      </c>
      <c r="B6" s="46">
        <f>'C.1 Federal Expenditures'!$J$31</f>
        <v>2320592</v>
      </c>
      <c r="C6" s="119"/>
      <c r="D6" s="46">
        <f>'B. Total Expenditures'!$J$31</f>
        <v>2320592</v>
      </c>
      <c r="E6" s="55">
        <f t="shared" si="0"/>
        <v>4.0381249309604593E-2</v>
      </c>
    </row>
    <row r="7" spans="1:5" x14ac:dyDescent="0.25">
      <c r="A7" s="106" t="s">
        <v>114</v>
      </c>
      <c r="B7" s="46">
        <f>'C.1 Federal Expenditures'!$K$31</f>
        <v>0</v>
      </c>
      <c r="C7" s="119"/>
      <c r="D7" s="46">
        <f>'B. Total Expenditures'!$K$31</f>
        <v>0</v>
      </c>
      <c r="E7" s="55">
        <f t="shared" si="0"/>
        <v>0</v>
      </c>
    </row>
    <row r="8" spans="1:5" x14ac:dyDescent="0.25">
      <c r="A8" s="106" t="s">
        <v>115</v>
      </c>
      <c r="B8" s="46">
        <f>'C.1 Federal Expenditures'!$L$31</f>
        <v>0</v>
      </c>
      <c r="C8" s="119"/>
      <c r="D8" s="46">
        <f>'B. Total Expenditures'!$L$31</f>
        <v>0</v>
      </c>
      <c r="E8" s="55">
        <f t="shared" si="0"/>
        <v>0</v>
      </c>
    </row>
    <row r="9" spans="1:5" ht="29.25" x14ac:dyDescent="0.25">
      <c r="A9" s="106" t="s">
        <v>116</v>
      </c>
      <c r="B9" s="46">
        <f>'C.1 Federal Expenditures'!$M$31</f>
        <v>2320592</v>
      </c>
      <c r="C9" s="119"/>
      <c r="D9" s="46">
        <f>'B. Total Expenditures'!$M$31</f>
        <v>2320592</v>
      </c>
      <c r="E9" s="55">
        <f t="shared" si="0"/>
        <v>4.0381249309604593E-2</v>
      </c>
    </row>
    <row r="10" spans="1:5" ht="30.75" x14ac:dyDescent="0.25">
      <c r="A10" s="105" t="s">
        <v>84</v>
      </c>
      <c r="B10" s="46">
        <f>'C.1 Federal Expenditures'!$N$31</f>
        <v>2022386</v>
      </c>
      <c r="C10" s="119"/>
      <c r="D10" s="46">
        <f>'B. Total Expenditures'!$N$31</f>
        <v>2022386</v>
      </c>
      <c r="E10" s="55">
        <f t="shared" si="0"/>
        <v>3.5192086013506034E-2</v>
      </c>
    </row>
    <row r="11" spans="1:5" x14ac:dyDescent="0.25">
      <c r="A11" s="106" t="s">
        <v>117</v>
      </c>
      <c r="B11" s="46">
        <f>'C.1 Federal Expenditures'!$O$31</f>
        <v>2022386</v>
      </c>
      <c r="C11" s="119"/>
      <c r="D11" s="46">
        <f>'B. Total Expenditures'!$O$31</f>
        <v>2022386</v>
      </c>
      <c r="E11" s="55">
        <f t="shared" si="0"/>
        <v>3.5192086013506034E-2</v>
      </c>
    </row>
    <row r="12" spans="1:5" x14ac:dyDescent="0.25">
      <c r="A12" s="106" t="s">
        <v>118</v>
      </c>
      <c r="B12" s="46">
        <f>'C.1 Federal Expenditures'!$P$31</f>
        <v>0</v>
      </c>
      <c r="C12" s="119"/>
      <c r="D12" s="46">
        <f>'B. Total Expenditures'!$P$31</f>
        <v>0</v>
      </c>
      <c r="E12" s="55">
        <f t="shared" si="0"/>
        <v>0</v>
      </c>
    </row>
    <row r="13" spans="1:5" ht="29.25" x14ac:dyDescent="0.25">
      <c r="A13" s="106" t="s">
        <v>119</v>
      </c>
      <c r="B13" s="46">
        <f>'C.1 Federal Expenditures'!$Q$31</f>
        <v>0</v>
      </c>
      <c r="C13" s="119"/>
      <c r="D13" s="46">
        <f>'B. Total Expenditures'!$Q$31</f>
        <v>0</v>
      </c>
      <c r="E13" s="55">
        <f t="shared" si="0"/>
        <v>0</v>
      </c>
    </row>
    <row r="14" spans="1:5" ht="15.75" customHeight="1" x14ac:dyDescent="0.25">
      <c r="A14" s="105" t="s">
        <v>120</v>
      </c>
      <c r="B14" s="46">
        <f>'C.1 Federal Expenditures'!$R$31</f>
        <v>2753447</v>
      </c>
      <c r="C14" s="46">
        <f>'C.2 State Expenditures'!$R$31</f>
        <v>8983143</v>
      </c>
      <c r="D14" s="46">
        <f>'B. Total Expenditures'!$R$31</f>
        <v>11736590</v>
      </c>
      <c r="E14" s="55">
        <f t="shared" si="0"/>
        <v>0.20423157833630906</v>
      </c>
    </row>
    <row r="15" spans="1:5" x14ac:dyDescent="0.25">
      <c r="A15" s="106" t="s">
        <v>121</v>
      </c>
      <c r="B15" s="46">
        <f>'C.1 Federal Expenditures'!$S$31</f>
        <v>1767175</v>
      </c>
      <c r="C15" s="46">
        <f>'C.2 State Expenditures'!$S$31</f>
        <v>0</v>
      </c>
      <c r="D15" s="46">
        <f>'B. Total Expenditures'!$S$31</f>
        <v>1767175</v>
      </c>
      <c r="E15" s="55">
        <f t="shared" si="0"/>
        <v>3.0751090346213591E-2</v>
      </c>
    </row>
    <row r="16" spans="1:5" x14ac:dyDescent="0.25">
      <c r="A16" s="106" t="s">
        <v>122</v>
      </c>
      <c r="B16" s="46">
        <f>'C.1 Federal Expenditures'!$T$31</f>
        <v>985518</v>
      </c>
      <c r="C16" s="46">
        <f>'C.2 State Expenditures'!$T$31</f>
        <v>0</v>
      </c>
      <c r="D16" s="46">
        <f>'B. Total Expenditures'!$T$31</f>
        <v>985518</v>
      </c>
      <c r="E16" s="55">
        <f t="shared" si="0"/>
        <v>1.7149265384480725E-2</v>
      </c>
    </row>
    <row r="17" spans="1:5" x14ac:dyDescent="0.25">
      <c r="A17" s="106" t="s">
        <v>123</v>
      </c>
      <c r="B17" s="46">
        <f>'C.1 Federal Expenditures'!$U$31</f>
        <v>754</v>
      </c>
      <c r="C17" s="46">
        <f>'C.2 State Expenditures'!$U$31</f>
        <v>8983143</v>
      </c>
      <c r="D17" s="46">
        <f>'B. Total Expenditures'!$U$31</f>
        <v>8983897</v>
      </c>
      <c r="E17" s="55">
        <f t="shared" si="0"/>
        <v>0.15633122260561474</v>
      </c>
    </row>
    <row r="18" spans="1:5" ht="15.75" x14ac:dyDescent="0.25">
      <c r="A18" s="105" t="s">
        <v>124</v>
      </c>
      <c r="B18" s="46">
        <f>'C.1 Federal Expenditures'!$V$31</f>
        <v>4600</v>
      </c>
      <c r="C18" s="46">
        <f>'C.2 State Expenditures'!$V$31</f>
        <v>660581</v>
      </c>
      <c r="D18" s="46">
        <f>'B. Total Expenditures'!$V$31</f>
        <v>665181</v>
      </c>
      <c r="E18" s="55">
        <f t="shared" si="0"/>
        <v>1.1574994569063451E-2</v>
      </c>
    </row>
    <row r="19" spans="1:5" ht="15.75" x14ac:dyDescent="0.25">
      <c r="A19" s="105" t="s">
        <v>89</v>
      </c>
      <c r="B19" s="46">
        <f>'C.1 Federal Expenditures'!$W$31</f>
        <v>436056</v>
      </c>
      <c r="C19" s="46">
        <f>'C.2 State Expenditures'!$W$31</f>
        <v>1313990</v>
      </c>
      <c r="D19" s="46">
        <f>'B. Total Expenditures'!$W$31</f>
        <v>1750046</v>
      </c>
      <c r="E19" s="55">
        <f t="shared" si="0"/>
        <v>3.0453023982361514E-2</v>
      </c>
    </row>
    <row r="20" spans="1:5" ht="29.25" x14ac:dyDescent="0.25">
      <c r="A20" s="106" t="s">
        <v>126</v>
      </c>
      <c r="B20" s="46">
        <f>'C.1 Federal Expenditures'!$X$31</f>
        <v>436056</v>
      </c>
      <c r="C20" s="46">
        <f>'C.2 State Expenditures'!$X$31</f>
        <v>1313990</v>
      </c>
      <c r="D20" s="46">
        <f>'B. Total Expenditures'!$X$31</f>
        <v>1750046</v>
      </c>
      <c r="E20" s="55">
        <f t="shared" si="0"/>
        <v>3.0453023982361514E-2</v>
      </c>
    </row>
    <row r="21" spans="1:5" x14ac:dyDescent="0.25">
      <c r="A21" s="106" t="s">
        <v>125</v>
      </c>
      <c r="B21" s="46">
        <f>'C.1 Federal Expenditures'!$Y$31</f>
        <v>0</v>
      </c>
      <c r="C21" s="46">
        <f>'C.2 State Expenditures'!$Y$31</f>
        <v>0</v>
      </c>
      <c r="D21" s="46">
        <f>'B. Total Expenditures'!$Y$31</f>
        <v>0</v>
      </c>
      <c r="E21" s="55">
        <f t="shared" si="0"/>
        <v>0</v>
      </c>
    </row>
    <row r="22" spans="1:5" ht="30.75" x14ac:dyDescent="0.25">
      <c r="A22" s="105" t="s">
        <v>90</v>
      </c>
      <c r="B22" s="46">
        <f>'C.1 Federal Expenditures'!$Z$31</f>
        <v>417525</v>
      </c>
      <c r="C22" s="46">
        <f>'C.2 State Expenditures'!$Z$31</f>
        <v>0</v>
      </c>
      <c r="D22" s="46">
        <f>'B. Total Expenditures'!$Z$31</f>
        <v>417525</v>
      </c>
      <c r="E22" s="55">
        <f t="shared" si="0"/>
        <v>7.2654655010413963E-3</v>
      </c>
    </row>
    <row r="23" spans="1:5" ht="15.75" customHeight="1" x14ac:dyDescent="0.25">
      <c r="A23" s="105" t="s">
        <v>86</v>
      </c>
      <c r="B23" s="46">
        <f>'C.1 Federal Expenditures'!$AA$31</f>
        <v>0</v>
      </c>
      <c r="C23" s="46">
        <f>'C.2 State Expenditures'!$AA$31</f>
        <v>0</v>
      </c>
      <c r="D23" s="46">
        <f>'B. Total Expenditures'!$AA$31</f>
        <v>0</v>
      </c>
      <c r="E23" s="55">
        <f t="shared" si="0"/>
        <v>0</v>
      </c>
    </row>
    <row r="24" spans="1:5" ht="15.75" customHeight="1" x14ac:dyDescent="0.25">
      <c r="A24" s="105" t="s">
        <v>91</v>
      </c>
      <c r="B24" s="46">
        <f>'C.1 Federal Expenditures'!$AB$31</f>
        <v>0</v>
      </c>
      <c r="C24" s="46">
        <f>'C.2 State Expenditures'!$AB$31</f>
        <v>0</v>
      </c>
      <c r="D24" s="46">
        <f>'B. Total Expenditures'!$AB$31</f>
        <v>0</v>
      </c>
      <c r="E24" s="55">
        <f t="shared" si="0"/>
        <v>0</v>
      </c>
    </row>
    <row r="25" spans="1:5" ht="15.75" x14ac:dyDescent="0.25">
      <c r="A25" s="105" t="s">
        <v>62</v>
      </c>
      <c r="B25" s="46">
        <f>'C.1 Federal Expenditures'!$AC$31</f>
        <v>58447</v>
      </c>
      <c r="C25" s="46">
        <f>'C.2 State Expenditures'!$AC$31</f>
        <v>531359</v>
      </c>
      <c r="D25" s="46">
        <f>'B. Total Expenditures'!$AC$31</f>
        <v>589806</v>
      </c>
      <c r="E25" s="55">
        <f t="shared" si="0"/>
        <v>1.0263373798711986E-2</v>
      </c>
    </row>
    <row r="26" spans="1:5" ht="15.75" x14ac:dyDescent="0.25">
      <c r="A26" s="105" t="s">
        <v>127</v>
      </c>
      <c r="B26" s="46">
        <f>'C.1 Federal Expenditures'!$AD$31</f>
        <v>0</v>
      </c>
      <c r="C26" s="46">
        <f>'C.2 State Expenditures'!$AD$31</f>
        <v>0</v>
      </c>
      <c r="D26" s="46">
        <f>'B. Total Expenditures'!$AD$31</f>
        <v>0</v>
      </c>
      <c r="E26" s="55">
        <f t="shared" si="0"/>
        <v>0</v>
      </c>
    </row>
    <row r="27" spans="1:5" s="11" customFormat="1" ht="15.75" x14ac:dyDescent="0.25">
      <c r="A27" s="105" t="s">
        <v>128</v>
      </c>
      <c r="B27" s="46">
        <f>'C.1 Federal Expenditures'!$AE$31</f>
        <v>954003</v>
      </c>
      <c r="C27" s="46">
        <f>'C.2 State Expenditures'!$AE$31</f>
        <v>0</v>
      </c>
      <c r="D27" s="46">
        <f>'B. Total Expenditures'!$AE$31</f>
        <v>954003</v>
      </c>
      <c r="E27" s="55">
        <f t="shared" si="0"/>
        <v>1.6600864341991487E-2</v>
      </c>
    </row>
    <row r="28" spans="1:5" ht="30.75" x14ac:dyDescent="0.25">
      <c r="A28" s="105" t="s">
        <v>129</v>
      </c>
      <c r="B28" s="46">
        <f>'C.1 Federal Expenditures'!$AF$31</f>
        <v>289378</v>
      </c>
      <c r="C28" s="46">
        <f>'C.2 State Expenditures'!$AF$31</f>
        <v>0</v>
      </c>
      <c r="D28" s="46">
        <f>'B. Total Expenditures'!$AF$31</f>
        <v>289378</v>
      </c>
      <c r="E28" s="55">
        <f t="shared" si="0"/>
        <v>5.0355448793733479E-3</v>
      </c>
    </row>
    <row r="29" spans="1:5" ht="30.75" x14ac:dyDescent="0.25">
      <c r="A29" s="105" t="s">
        <v>92</v>
      </c>
      <c r="B29" s="46">
        <f>'C.1 Federal Expenditures'!$AG$31</f>
        <v>0</v>
      </c>
      <c r="C29" s="46">
        <f>'C.2 State Expenditures'!$AG$31</f>
        <v>0</v>
      </c>
      <c r="D29" s="46">
        <f>'B. Total Expenditures'!$AG$31</f>
        <v>0</v>
      </c>
      <c r="E29" s="55">
        <f t="shared" si="0"/>
        <v>0</v>
      </c>
    </row>
    <row r="30" spans="1:5" ht="15.75" x14ac:dyDescent="0.25">
      <c r="A30" s="105" t="s">
        <v>130</v>
      </c>
      <c r="B30" s="46">
        <f>'C.1 Federal Expenditures'!$AH$31</f>
        <v>141140</v>
      </c>
      <c r="C30" s="46">
        <f>'C.2 State Expenditures'!$AH$31</f>
        <v>0</v>
      </c>
      <c r="D30" s="46">
        <f>'B. Total Expenditures'!$AH$31</f>
        <v>141140</v>
      </c>
      <c r="E30" s="55">
        <f t="shared" si="0"/>
        <v>2.4560153303801752E-3</v>
      </c>
    </row>
    <row r="31" spans="1:5" ht="29.25" x14ac:dyDescent="0.25">
      <c r="A31" s="106" t="s">
        <v>373</v>
      </c>
      <c r="B31" s="46">
        <f>'C.1 Federal Expenditures'!$AI$31</f>
        <v>141140</v>
      </c>
      <c r="C31" s="46">
        <f>'C.2 State Expenditures'!$AI$31</f>
        <v>0</v>
      </c>
      <c r="D31" s="46">
        <f>'B. Total Expenditures'!$AI$31</f>
        <v>141140</v>
      </c>
      <c r="E31" s="55">
        <f t="shared" si="0"/>
        <v>2.4560153303801752E-3</v>
      </c>
    </row>
    <row r="32" spans="1:5" x14ac:dyDescent="0.25">
      <c r="A32" s="106" t="s">
        <v>131</v>
      </c>
      <c r="B32" s="46">
        <f>'C.1 Federal Expenditures'!$AJ$31</f>
        <v>0</v>
      </c>
      <c r="C32" s="46">
        <f>'C.2 State Expenditures'!$AJ$31</f>
        <v>0</v>
      </c>
      <c r="D32" s="46">
        <f>'B. Total Expenditures'!$AJ$31</f>
        <v>0</v>
      </c>
      <c r="E32" s="55">
        <f t="shared" si="0"/>
        <v>0</v>
      </c>
    </row>
    <row r="33" spans="1:5" x14ac:dyDescent="0.25">
      <c r="A33" s="106" t="s">
        <v>132</v>
      </c>
      <c r="B33" s="46">
        <f>'C.1 Federal Expenditures'!$AK$31</f>
        <v>0</v>
      </c>
      <c r="C33" s="46">
        <f>'C.2 State Expenditures'!$AK$31</f>
        <v>0</v>
      </c>
      <c r="D33" s="46">
        <f>'B. Total Expenditures'!$AK$31</f>
        <v>0</v>
      </c>
      <c r="E33" s="55">
        <f t="shared" si="0"/>
        <v>0</v>
      </c>
    </row>
    <row r="34" spans="1:5" ht="15.75" x14ac:dyDescent="0.25">
      <c r="A34" s="105" t="s">
        <v>133</v>
      </c>
      <c r="B34" s="46">
        <f>'C.1 Federal Expenditures'!$AL$31</f>
        <v>0</v>
      </c>
      <c r="C34" s="46">
        <f>'C.2 State Expenditures'!$AL$31</f>
        <v>0</v>
      </c>
      <c r="D34" s="46">
        <f>'B. Total Expenditures'!$AL$31</f>
        <v>0</v>
      </c>
      <c r="E34" s="55">
        <f t="shared" si="0"/>
        <v>0</v>
      </c>
    </row>
    <row r="35" spans="1:5" ht="15.75" x14ac:dyDescent="0.25">
      <c r="A35" s="105" t="s">
        <v>93</v>
      </c>
      <c r="B35" s="46">
        <f>'C.1 Federal Expenditures'!$AM$31</f>
        <v>3835772</v>
      </c>
      <c r="C35" s="46">
        <f>'C.2 State Expenditures'!$AM$31</f>
        <v>1635474</v>
      </c>
      <c r="D35" s="46">
        <f>'B. Total Expenditures'!$AM$31</f>
        <v>5471246</v>
      </c>
      <c r="E35" s="55">
        <f t="shared" si="0"/>
        <v>9.5206632083613518E-2</v>
      </c>
    </row>
    <row r="36" spans="1:5" x14ac:dyDescent="0.25">
      <c r="A36" s="106" t="s">
        <v>134</v>
      </c>
      <c r="B36" s="46">
        <f>'C.1 Federal Expenditures'!$AN$31</f>
        <v>3004272</v>
      </c>
      <c r="C36" s="46">
        <f>'C.2 State Expenditures'!$AN$31</f>
        <v>579100</v>
      </c>
      <c r="D36" s="46">
        <f>'B. Total Expenditures'!$AN$31</f>
        <v>3583372</v>
      </c>
      <c r="E36" s="55">
        <f t="shared" si="0"/>
        <v>6.2355225779049665E-2</v>
      </c>
    </row>
    <row r="37" spans="1:5" x14ac:dyDescent="0.25">
      <c r="A37" s="106" t="s">
        <v>135</v>
      </c>
      <c r="B37" s="46">
        <f>'C.1 Federal Expenditures'!$AO$31</f>
        <v>0</v>
      </c>
      <c r="C37" s="46">
        <f>'C.2 State Expenditures'!$AO$31</f>
        <v>8526</v>
      </c>
      <c r="D37" s="46">
        <f>'B. Total Expenditures'!$AO$31</f>
        <v>8526</v>
      </c>
      <c r="E37" s="55">
        <f t="shared" si="0"/>
        <v>1.4836323300851194E-4</v>
      </c>
    </row>
    <row r="38" spans="1:5" x14ac:dyDescent="0.25">
      <c r="A38" s="106" t="s">
        <v>136</v>
      </c>
      <c r="B38" s="46">
        <f>'C.1 Federal Expenditures'!$AP$31</f>
        <v>831500</v>
      </c>
      <c r="C38" s="46">
        <f>'C.2 State Expenditures'!$AP$31</f>
        <v>1047848</v>
      </c>
      <c r="D38" s="46">
        <f>'B. Total Expenditures'!$AP$31</f>
        <v>1879348</v>
      </c>
      <c r="E38" s="55">
        <f t="shared" si="0"/>
        <v>3.2703043071555346E-2</v>
      </c>
    </row>
    <row r="39" spans="1:5" ht="15.75" x14ac:dyDescent="0.25">
      <c r="A39" s="105" t="s">
        <v>87</v>
      </c>
      <c r="B39" s="46">
        <f>'C.1 Federal Expenditures'!$AQ$31</f>
        <v>0</v>
      </c>
      <c r="C39" s="46">
        <f>'C.2 State Expenditures'!$AQ$31</f>
        <v>0</v>
      </c>
      <c r="D39" s="46">
        <f>'B. Total Expenditures'!$AQ$31</f>
        <v>0</v>
      </c>
      <c r="E39" s="55">
        <f t="shared" si="0"/>
        <v>0</v>
      </c>
    </row>
    <row r="40" spans="1:5" ht="15.75" x14ac:dyDescent="0.25">
      <c r="A40" s="93" t="s">
        <v>139</v>
      </c>
      <c r="B40" s="120">
        <f>'C.1 Federal Expenditures'!$AR$31</f>
        <v>32176230</v>
      </c>
      <c r="C40" s="120">
        <f>'C.2 State Expenditures'!$AR$31</f>
        <v>14014999</v>
      </c>
      <c r="D40" s="120">
        <f>'B. Total Expenditures'!$AR$31</f>
        <v>46191229</v>
      </c>
      <c r="E40" s="95">
        <f t="shared" si="0"/>
        <v>0.80378607448704364</v>
      </c>
    </row>
    <row r="41" spans="1:5" ht="15.75" x14ac:dyDescent="0.25">
      <c r="A41" s="105" t="s">
        <v>88</v>
      </c>
      <c r="B41" s="46">
        <f>'C.1 Federal Expenditures'!$C$31</f>
        <v>8700000</v>
      </c>
      <c r="C41" s="119"/>
      <c r="D41" s="46">
        <f>'B. Total Expenditures'!$C$31</f>
        <v>8700000</v>
      </c>
      <c r="E41" s="55">
        <f t="shared" si="0"/>
        <v>0.15139105409031831</v>
      </c>
    </row>
    <row r="42" spans="1:5" ht="15.75" x14ac:dyDescent="0.25">
      <c r="A42" s="105" t="s">
        <v>247</v>
      </c>
      <c r="B42" s="46">
        <f>'C.1 Federal Expenditures'!$D$31</f>
        <v>2575839</v>
      </c>
      <c r="C42" s="119"/>
      <c r="D42" s="46">
        <f>'B. Total Expenditures'!$D$31</f>
        <v>2575839</v>
      </c>
      <c r="E42" s="55">
        <f t="shared" si="0"/>
        <v>4.4822871422638091E-2</v>
      </c>
    </row>
    <row r="43" spans="1:5" ht="15.75" x14ac:dyDescent="0.25">
      <c r="A43" s="107" t="s">
        <v>111</v>
      </c>
      <c r="B43" s="120">
        <f>B41+B42</f>
        <v>11275839</v>
      </c>
      <c r="C43" s="123"/>
      <c r="D43" s="120">
        <f>D41+D42</f>
        <v>11275839</v>
      </c>
      <c r="E43" s="95">
        <f t="shared" si="0"/>
        <v>0.19621392551295638</v>
      </c>
    </row>
    <row r="44" spans="1:5" ht="15.75" x14ac:dyDescent="0.25">
      <c r="A44" s="93" t="s">
        <v>60</v>
      </c>
      <c r="B44" s="94">
        <f>SUM(B41,B42, B3,B6,B10,B14,B18,B19,B22,B23,B24,B25,B26,B27,B28,B29,B30,B34,B35, B39)</f>
        <v>43452069</v>
      </c>
      <c r="C44" s="94">
        <f>SUM(C41,C42,C3,C6,C10,C14,C18,C19,C22,C23,C24,C25,C26,C27,C28,C29,C30,C34,C35, C39)</f>
        <v>14014999</v>
      </c>
      <c r="D44" s="94">
        <f>B44+C44</f>
        <v>57467068</v>
      </c>
      <c r="E44" s="95">
        <f t="shared" si="0"/>
        <v>1</v>
      </c>
    </row>
    <row r="45" spans="1:5" ht="15.75" x14ac:dyDescent="0.25">
      <c r="A45" s="105" t="s">
        <v>137</v>
      </c>
      <c r="B45" s="46">
        <f>'C.1 Federal Expenditures'!$AS$31</f>
        <v>0</v>
      </c>
      <c r="C45" s="119"/>
      <c r="D45" s="46">
        <f>'B. Total Expenditures'!$AS$31</f>
        <v>0</v>
      </c>
      <c r="E45" s="122"/>
    </row>
    <row r="46" spans="1:5" ht="15.75" x14ac:dyDescent="0.25">
      <c r="A46" s="105" t="s">
        <v>138</v>
      </c>
      <c r="B46" s="46">
        <f>'C.1 Federal Expenditures'!$AT$31</f>
        <v>37504136</v>
      </c>
      <c r="C46" s="119"/>
      <c r="D46" s="46">
        <f>'B. Total Expenditures'!$AT$31</f>
        <v>37504136</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317</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Expenditures'!$G$32</f>
        <v>15393338</v>
      </c>
      <c r="C3" s="46">
        <f>'C.2 State Expenditures'!$G$32</f>
        <v>11559444</v>
      </c>
      <c r="D3" s="46">
        <f>'B. Total Expenditures'!$G$32</f>
        <v>26952782</v>
      </c>
      <c r="E3" s="55">
        <f t="shared" ref="E3:E44" si="0">D3/($D$44)</f>
        <v>0.24451781641002429</v>
      </c>
    </row>
    <row r="4" spans="1:5" ht="45" customHeight="1" x14ac:dyDescent="0.25">
      <c r="A4" s="106" t="s">
        <v>113</v>
      </c>
      <c r="B4" s="46">
        <f>'C.1 Federal Expenditures'!$H$32</f>
        <v>15393338</v>
      </c>
      <c r="C4" s="46">
        <f>'C.2 State Expenditures'!$H$32</f>
        <v>11559444</v>
      </c>
      <c r="D4" s="46">
        <f>'B. Total Expenditures'!$H$32</f>
        <v>26952782</v>
      </c>
      <c r="E4" s="55">
        <f t="shared" si="0"/>
        <v>0.24451781641002429</v>
      </c>
    </row>
    <row r="5" spans="1:5" ht="43.5" x14ac:dyDescent="0.25">
      <c r="A5" s="106" t="s">
        <v>112</v>
      </c>
      <c r="B5" s="46">
        <f>'C.1 Federal Expenditures'!$I$32</f>
        <v>0</v>
      </c>
      <c r="C5" s="46">
        <f>'C.2 State Expenditures'!$I$32</f>
        <v>0</v>
      </c>
      <c r="D5" s="46">
        <f>'B. Total Expenditures'!$I$32</f>
        <v>0</v>
      </c>
      <c r="E5" s="55">
        <f t="shared" si="0"/>
        <v>0</v>
      </c>
    </row>
    <row r="6" spans="1:5" ht="30.75" x14ac:dyDescent="0.25">
      <c r="A6" s="105" t="s">
        <v>85</v>
      </c>
      <c r="B6" s="46">
        <f>'C.1 Federal Expenditures'!$J$32</f>
        <v>0</v>
      </c>
      <c r="C6" s="119"/>
      <c r="D6" s="46">
        <f>'B. Total Expenditures'!$J$32</f>
        <v>0</v>
      </c>
      <c r="E6" s="55">
        <f t="shared" si="0"/>
        <v>0</v>
      </c>
    </row>
    <row r="7" spans="1:5" x14ac:dyDescent="0.25">
      <c r="A7" s="106" t="s">
        <v>114</v>
      </c>
      <c r="B7" s="46">
        <f>'C.1 Federal Expenditures'!$K$32</f>
        <v>0</v>
      </c>
      <c r="C7" s="119"/>
      <c r="D7" s="46">
        <f>'B. Total Expenditures'!$K$32</f>
        <v>0</v>
      </c>
      <c r="E7" s="55">
        <f t="shared" si="0"/>
        <v>0</v>
      </c>
    </row>
    <row r="8" spans="1:5" x14ac:dyDescent="0.25">
      <c r="A8" s="106" t="s">
        <v>115</v>
      </c>
      <c r="B8" s="46">
        <f>'C.1 Federal Expenditures'!$L$32</f>
        <v>0</v>
      </c>
      <c r="C8" s="119"/>
      <c r="D8" s="46">
        <f>'B. Total Expenditures'!$L$32</f>
        <v>0</v>
      </c>
      <c r="E8" s="55">
        <f t="shared" si="0"/>
        <v>0</v>
      </c>
    </row>
    <row r="9" spans="1:5" ht="29.25" x14ac:dyDescent="0.25">
      <c r="A9" s="106" t="s">
        <v>116</v>
      </c>
      <c r="B9" s="46">
        <f>'C.1 Federal Expenditures'!$M$32</f>
        <v>0</v>
      </c>
      <c r="C9" s="119"/>
      <c r="D9" s="46">
        <f>'B. Total Expenditures'!$M$32</f>
        <v>0</v>
      </c>
      <c r="E9" s="55">
        <f t="shared" si="0"/>
        <v>0</v>
      </c>
    </row>
    <row r="10" spans="1:5" ht="30.75" x14ac:dyDescent="0.25">
      <c r="A10" s="105" t="s">
        <v>84</v>
      </c>
      <c r="B10" s="46">
        <f>'C.1 Federal Expenditures'!$N$32</f>
        <v>0</v>
      </c>
      <c r="C10" s="119"/>
      <c r="D10" s="46">
        <f>'B. Total Expenditures'!$N$32</f>
        <v>0</v>
      </c>
      <c r="E10" s="55">
        <f t="shared" si="0"/>
        <v>0</v>
      </c>
    </row>
    <row r="11" spans="1:5" x14ac:dyDescent="0.25">
      <c r="A11" s="106" t="s">
        <v>117</v>
      </c>
      <c r="B11" s="46">
        <f>'C.1 Federal Expenditures'!$O$32</f>
        <v>0</v>
      </c>
      <c r="C11" s="119"/>
      <c r="D11" s="46">
        <f>'B. Total Expenditures'!$O$32</f>
        <v>0</v>
      </c>
      <c r="E11" s="55">
        <f t="shared" si="0"/>
        <v>0</v>
      </c>
    </row>
    <row r="12" spans="1:5" x14ac:dyDescent="0.25">
      <c r="A12" s="106" t="s">
        <v>118</v>
      </c>
      <c r="B12" s="46">
        <f>'C.1 Federal Expenditures'!$P$32</f>
        <v>0</v>
      </c>
      <c r="C12" s="119"/>
      <c r="D12" s="46">
        <f>'B. Total Expenditures'!$P$32</f>
        <v>0</v>
      </c>
      <c r="E12" s="55">
        <f t="shared" si="0"/>
        <v>0</v>
      </c>
    </row>
    <row r="13" spans="1:5" ht="29.25" x14ac:dyDescent="0.25">
      <c r="A13" s="106" t="s">
        <v>119</v>
      </c>
      <c r="B13" s="46">
        <f>'C.1 Federal Expenditures'!$Q$32</f>
        <v>0</v>
      </c>
      <c r="C13" s="119"/>
      <c r="D13" s="46">
        <f>'B. Total Expenditures'!$Q$32</f>
        <v>0</v>
      </c>
      <c r="E13" s="55">
        <f t="shared" si="0"/>
        <v>0</v>
      </c>
    </row>
    <row r="14" spans="1:5" ht="15.75" customHeight="1" x14ac:dyDescent="0.25">
      <c r="A14" s="105" t="s">
        <v>120</v>
      </c>
      <c r="B14" s="46">
        <f>'C.1 Federal Expenditures'!$R$32</f>
        <v>13534623</v>
      </c>
      <c r="C14" s="46">
        <f>'C.2 State Expenditures'!$R$32</f>
        <v>1017304</v>
      </c>
      <c r="D14" s="46">
        <f>'B. Total Expenditures'!$R$32</f>
        <v>14551927</v>
      </c>
      <c r="E14" s="55">
        <f t="shared" si="0"/>
        <v>0.1320162577131398</v>
      </c>
    </row>
    <row r="15" spans="1:5" x14ac:dyDescent="0.25">
      <c r="A15" s="106" t="s">
        <v>121</v>
      </c>
      <c r="B15" s="46">
        <f>'C.1 Federal Expenditures'!$S$32</f>
        <v>490212</v>
      </c>
      <c r="C15" s="46">
        <f>'C.2 State Expenditures'!$S$32</f>
        <v>0</v>
      </c>
      <c r="D15" s="46">
        <f>'B. Total Expenditures'!$S$32</f>
        <v>490212</v>
      </c>
      <c r="E15" s="55">
        <f t="shared" si="0"/>
        <v>4.447242878972228E-3</v>
      </c>
    </row>
    <row r="16" spans="1:5" x14ac:dyDescent="0.25">
      <c r="A16" s="106" t="s">
        <v>122</v>
      </c>
      <c r="B16" s="46">
        <f>'C.1 Federal Expenditures'!$T$32</f>
        <v>0</v>
      </c>
      <c r="C16" s="46">
        <f>'C.2 State Expenditures'!$T$32</f>
        <v>0</v>
      </c>
      <c r="D16" s="46">
        <f>'B. Total Expenditures'!$T$32</f>
        <v>0</v>
      </c>
      <c r="E16" s="55">
        <f t="shared" si="0"/>
        <v>0</v>
      </c>
    </row>
    <row r="17" spans="1:5" x14ac:dyDescent="0.25">
      <c r="A17" s="106" t="s">
        <v>123</v>
      </c>
      <c r="B17" s="46">
        <f>'C.1 Federal Expenditures'!$U$32</f>
        <v>13044411</v>
      </c>
      <c r="C17" s="46">
        <f>'C.2 State Expenditures'!$U$32</f>
        <v>1017304</v>
      </c>
      <c r="D17" s="46">
        <f>'B. Total Expenditures'!$U$32</f>
        <v>14061715</v>
      </c>
      <c r="E17" s="55">
        <f t="shared" si="0"/>
        <v>0.12756901483416758</v>
      </c>
    </row>
    <row r="18" spans="1:5" ht="15.75" x14ac:dyDescent="0.25">
      <c r="A18" s="105" t="s">
        <v>124</v>
      </c>
      <c r="B18" s="46">
        <f>'C.1 Federal Expenditures'!$V$32</f>
        <v>0</v>
      </c>
      <c r="C18" s="46">
        <f>'C.2 State Expenditures'!$V$32</f>
        <v>0</v>
      </c>
      <c r="D18" s="46">
        <f>'B. Total Expenditures'!$V$32</f>
        <v>0</v>
      </c>
      <c r="E18" s="55">
        <f t="shared" si="0"/>
        <v>0</v>
      </c>
    </row>
    <row r="19" spans="1:5" ht="15.75" x14ac:dyDescent="0.25">
      <c r="A19" s="105" t="s">
        <v>89</v>
      </c>
      <c r="B19" s="46">
        <f>'C.1 Federal Expenditures'!$W$32</f>
        <v>0</v>
      </c>
      <c r="C19" s="46">
        <f>'C.2 State Expenditures'!$W$32</f>
        <v>6498998</v>
      </c>
      <c r="D19" s="46">
        <f>'B. Total Expenditures'!$W$32</f>
        <v>6498998</v>
      </c>
      <c r="E19" s="55">
        <f t="shared" si="0"/>
        <v>5.8959435052497185E-2</v>
      </c>
    </row>
    <row r="20" spans="1:5" ht="29.25" x14ac:dyDescent="0.25">
      <c r="A20" s="106" t="s">
        <v>126</v>
      </c>
      <c r="B20" s="46">
        <f>'C.1 Federal Expenditures'!$X$32</f>
        <v>0</v>
      </c>
      <c r="C20" s="46">
        <f>'C.2 State Expenditures'!$X$32</f>
        <v>6498998</v>
      </c>
      <c r="D20" s="46">
        <f>'B. Total Expenditures'!$X$32</f>
        <v>6498998</v>
      </c>
      <c r="E20" s="55">
        <f t="shared" si="0"/>
        <v>5.8959435052497185E-2</v>
      </c>
    </row>
    <row r="21" spans="1:5" x14ac:dyDescent="0.25">
      <c r="A21" s="106" t="s">
        <v>125</v>
      </c>
      <c r="B21" s="46">
        <f>'C.1 Federal Expenditures'!$Y$32</f>
        <v>0</v>
      </c>
      <c r="C21" s="46">
        <f>'C.2 State Expenditures'!$Y$32</f>
        <v>0</v>
      </c>
      <c r="D21" s="46">
        <f>'B. Total Expenditures'!$Y$32</f>
        <v>0</v>
      </c>
      <c r="E21" s="55">
        <f t="shared" si="0"/>
        <v>0</v>
      </c>
    </row>
    <row r="22" spans="1:5" ht="30.75" x14ac:dyDescent="0.25">
      <c r="A22" s="105" t="s">
        <v>90</v>
      </c>
      <c r="B22" s="46">
        <f>'C.1 Federal Expenditures'!$Z$32</f>
        <v>0</v>
      </c>
      <c r="C22" s="46">
        <f>'C.2 State Expenditures'!$Z$32</f>
        <v>0</v>
      </c>
      <c r="D22" s="46">
        <f>'B. Total Expenditures'!$Z$32</f>
        <v>0</v>
      </c>
      <c r="E22" s="55">
        <f t="shared" si="0"/>
        <v>0</v>
      </c>
    </row>
    <row r="23" spans="1:5" ht="15.75" customHeight="1" x14ac:dyDescent="0.25">
      <c r="A23" s="105" t="s">
        <v>86</v>
      </c>
      <c r="B23" s="46">
        <f>'C.1 Federal Expenditures'!$AA$32</f>
        <v>0</v>
      </c>
      <c r="C23" s="46">
        <f>'C.2 State Expenditures'!$AA$32</f>
        <v>30816481</v>
      </c>
      <c r="D23" s="46">
        <f>'B. Total Expenditures'!$AA$32</f>
        <v>30816481</v>
      </c>
      <c r="E23" s="55">
        <f t="shared" si="0"/>
        <v>0.27956960597095326</v>
      </c>
    </row>
    <row r="24" spans="1:5" ht="15.75" customHeight="1" x14ac:dyDescent="0.25">
      <c r="A24" s="105" t="s">
        <v>91</v>
      </c>
      <c r="B24" s="46">
        <f>'C.1 Federal Expenditures'!$AB$32</f>
        <v>0</v>
      </c>
      <c r="C24" s="46">
        <f>'C.2 State Expenditures'!$AB$32</f>
        <v>5547685</v>
      </c>
      <c r="D24" s="46">
        <f>'B. Total Expenditures'!$AB$32</f>
        <v>5547685</v>
      </c>
      <c r="E24" s="55">
        <f t="shared" si="0"/>
        <v>5.0329046639068488E-2</v>
      </c>
    </row>
    <row r="25" spans="1:5" ht="15.75" x14ac:dyDescent="0.25">
      <c r="A25" s="105" t="s">
        <v>62</v>
      </c>
      <c r="B25" s="46">
        <f>'C.1 Federal Expenditures'!$AC$32</f>
        <v>0</v>
      </c>
      <c r="C25" s="46">
        <f>'C.2 State Expenditures'!$AC$32</f>
        <v>0</v>
      </c>
      <c r="D25" s="46">
        <f>'B. Total Expenditures'!$AC$32</f>
        <v>0</v>
      </c>
      <c r="E25" s="55">
        <f t="shared" si="0"/>
        <v>0</v>
      </c>
    </row>
    <row r="26" spans="1:5" ht="15.75" x14ac:dyDescent="0.25">
      <c r="A26" s="105" t="s">
        <v>127</v>
      </c>
      <c r="B26" s="46">
        <f>'C.1 Federal Expenditures'!$AD$32</f>
        <v>0</v>
      </c>
      <c r="C26" s="46">
        <f>'C.2 State Expenditures'!$AD$32</f>
        <v>0</v>
      </c>
      <c r="D26" s="46">
        <f>'B. Total Expenditures'!$AD$32</f>
        <v>0</v>
      </c>
      <c r="E26" s="55">
        <f t="shared" si="0"/>
        <v>0</v>
      </c>
    </row>
    <row r="27" spans="1:5" s="11" customFormat="1" ht="15.75" x14ac:dyDescent="0.25">
      <c r="A27" s="105" t="s">
        <v>128</v>
      </c>
      <c r="B27" s="46">
        <f>'C.1 Federal Expenditures'!$AE$32</f>
        <v>0</v>
      </c>
      <c r="C27" s="46">
        <f>'C.2 State Expenditures'!$AE$32</f>
        <v>218892</v>
      </c>
      <c r="D27" s="46">
        <f>'B. Total Expenditures'!$AE$32</f>
        <v>218892</v>
      </c>
      <c r="E27" s="55">
        <f t="shared" si="0"/>
        <v>1.9858059130824805E-3</v>
      </c>
    </row>
    <row r="28" spans="1:5" ht="30.75" x14ac:dyDescent="0.25">
      <c r="A28" s="105" t="s">
        <v>129</v>
      </c>
      <c r="B28" s="46">
        <f>'C.1 Federal Expenditures'!$AF$32</f>
        <v>0</v>
      </c>
      <c r="C28" s="46">
        <f>'C.2 State Expenditures'!$AF$32</f>
        <v>0</v>
      </c>
      <c r="D28" s="46">
        <f>'B. Total Expenditures'!$AF$32</f>
        <v>0</v>
      </c>
      <c r="E28" s="55">
        <f t="shared" si="0"/>
        <v>0</v>
      </c>
    </row>
    <row r="29" spans="1:5" ht="30.75" x14ac:dyDescent="0.25">
      <c r="A29" s="105" t="s">
        <v>92</v>
      </c>
      <c r="B29" s="46">
        <f>'C.1 Federal Expenditures'!$AG$32</f>
        <v>0</v>
      </c>
      <c r="C29" s="46">
        <f>'C.2 State Expenditures'!$AG$32</f>
        <v>0</v>
      </c>
      <c r="D29" s="46">
        <f>'B. Total Expenditures'!$AG$32</f>
        <v>0</v>
      </c>
      <c r="E29" s="55">
        <f t="shared" si="0"/>
        <v>0</v>
      </c>
    </row>
    <row r="30" spans="1:5" ht="15.75" x14ac:dyDescent="0.25">
      <c r="A30" s="105" t="s">
        <v>130</v>
      </c>
      <c r="B30" s="46">
        <f>'C.1 Federal Expenditures'!$AH$32</f>
        <v>3549135</v>
      </c>
      <c r="C30" s="46">
        <f>'C.2 State Expenditures'!$AH$32</f>
        <v>0</v>
      </c>
      <c r="D30" s="46">
        <f>'B. Total Expenditures'!$AH$32</f>
        <v>3549135</v>
      </c>
      <c r="E30" s="55">
        <f t="shared" si="0"/>
        <v>3.2198039532408622E-2</v>
      </c>
    </row>
    <row r="31" spans="1:5" ht="29.25" x14ac:dyDescent="0.25">
      <c r="A31" s="106" t="s">
        <v>373</v>
      </c>
      <c r="B31" s="46">
        <f>'C.1 Federal Expenditures'!$AI$32</f>
        <v>3549135</v>
      </c>
      <c r="C31" s="46">
        <f>'C.2 State Expenditures'!$AI$32</f>
        <v>0</v>
      </c>
      <c r="D31" s="46">
        <f>'B. Total Expenditures'!$AI$32</f>
        <v>3549135</v>
      </c>
      <c r="E31" s="55">
        <f t="shared" si="0"/>
        <v>3.2198039532408622E-2</v>
      </c>
    </row>
    <row r="32" spans="1:5" x14ac:dyDescent="0.25">
      <c r="A32" s="106" t="s">
        <v>131</v>
      </c>
      <c r="B32" s="46">
        <f>'C.1 Federal Expenditures'!$AJ$32</f>
        <v>0</v>
      </c>
      <c r="C32" s="46">
        <f>'C.2 State Expenditures'!$AJ$32</f>
        <v>0</v>
      </c>
      <c r="D32" s="46">
        <f>'B. Total Expenditures'!$AJ$32</f>
        <v>0</v>
      </c>
      <c r="E32" s="55">
        <f t="shared" si="0"/>
        <v>0</v>
      </c>
    </row>
    <row r="33" spans="1:5" x14ac:dyDescent="0.25">
      <c r="A33" s="106" t="s">
        <v>132</v>
      </c>
      <c r="B33" s="46">
        <f>'C.1 Federal Expenditures'!$AK$32</f>
        <v>0</v>
      </c>
      <c r="C33" s="46">
        <f>'C.2 State Expenditures'!$AK$32</f>
        <v>0</v>
      </c>
      <c r="D33" s="46">
        <f>'B. Total Expenditures'!$AK$32</f>
        <v>0</v>
      </c>
      <c r="E33" s="55">
        <f t="shared" si="0"/>
        <v>0</v>
      </c>
    </row>
    <row r="34" spans="1:5" ht="15.75" x14ac:dyDescent="0.25">
      <c r="A34" s="105" t="s">
        <v>133</v>
      </c>
      <c r="B34" s="46">
        <f>'C.1 Federal Expenditures'!$AL$32</f>
        <v>0</v>
      </c>
      <c r="C34" s="46">
        <f>'C.2 State Expenditures'!$AL$32</f>
        <v>0</v>
      </c>
      <c r="D34" s="46">
        <f>'B. Total Expenditures'!$AL$32</f>
        <v>0</v>
      </c>
      <c r="E34" s="55">
        <f t="shared" si="0"/>
        <v>0</v>
      </c>
    </row>
    <row r="35" spans="1:5" ht="15.75" x14ac:dyDescent="0.25">
      <c r="A35" s="105" t="s">
        <v>93</v>
      </c>
      <c r="B35" s="46">
        <f>'C.1 Federal Expenditures'!$AM$32</f>
        <v>5092395</v>
      </c>
      <c r="C35" s="46">
        <f>'C.2 State Expenditures'!$AM$32</f>
        <v>0</v>
      </c>
      <c r="D35" s="46">
        <f>'B. Total Expenditures'!$AM$32</f>
        <v>5092395</v>
      </c>
      <c r="E35" s="55">
        <f t="shared" si="0"/>
        <v>4.6198618966210081E-2</v>
      </c>
    </row>
    <row r="36" spans="1:5" x14ac:dyDescent="0.25">
      <c r="A36" s="106" t="s">
        <v>134</v>
      </c>
      <c r="B36" s="46">
        <f>'C.1 Federal Expenditures'!$AN$32</f>
        <v>4869967</v>
      </c>
      <c r="C36" s="46">
        <f>'C.2 State Expenditures'!$AN$32</f>
        <v>0</v>
      </c>
      <c r="D36" s="46">
        <f>'B. Total Expenditures'!$AN$32</f>
        <v>4869967</v>
      </c>
      <c r="E36" s="55">
        <f t="shared" si="0"/>
        <v>4.4180734175376657E-2</v>
      </c>
    </row>
    <row r="37" spans="1:5" x14ac:dyDescent="0.25">
      <c r="A37" s="106" t="s">
        <v>135</v>
      </c>
      <c r="B37" s="46">
        <f>'C.1 Federal Expenditures'!$AO$32</f>
        <v>0</v>
      </c>
      <c r="C37" s="46">
        <f>'C.2 State Expenditures'!$AO$32</f>
        <v>0</v>
      </c>
      <c r="D37" s="46">
        <f>'B. Total Expenditures'!$AO$32</f>
        <v>0</v>
      </c>
      <c r="E37" s="55">
        <f t="shared" si="0"/>
        <v>0</v>
      </c>
    </row>
    <row r="38" spans="1:5" x14ac:dyDescent="0.25">
      <c r="A38" s="106" t="s">
        <v>136</v>
      </c>
      <c r="B38" s="46">
        <f>'C.1 Federal Expenditures'!$AP$32</f>
        <v>222428</v>
      </c>
      <c r="C38" s="46">
        <f>'C.2 State Expenditures'!$AP$32</f>
        <v>0</v>
      </c>
      <c r="D38" s="46">
        <f>'B. Total Expenditures'!$AP$32</f>
        <v>222428</v>
      </c>
      <c r="E38" s="55">
        <f t="shared" si="0"/>
        <v>2.0178847908334245E-3</v>
      </c>
    </row>
    <row r="39" spans="1:5" ht="15.75" x14ac:dyDescent="0.25">
      <c r="A39" s="105" t="s">
        <v>87</v>
      </c>
      <c r="B39" s="46">
        <f>'C.1 Federal Expenditures'!$AQ$32</f>
        <v>0</v>
      </c>
      <c r="C39" s="46">
        <f>'C.2 State Expenditures'!$AQ$32</f>
        <v>0</v>
      </c>
      <c r="D39" s="46">
        <f>'B. Total Expenditures'!$AQ$32</f>
        <v>0</v>
      </c>
      <c r="E39" s="55">
        <f t="shared" si="0"/>
        <v>0</v>
      </c>
    </row>
    <row r="40" spans="1:5" ht="15.75" x14ac:dyDescent="0.25">
      <c r="A40" s="93" t="s">
        <v>139</v>
      </c>
      <c r="B40" s="120">
        <f>'C.1 Federal Expenditures'!$AR$32</f>
        <v>37569491</v>
      </c>
      <c r="C40" s="120">
        <f>'C.2 State Expenditures'!$AR$32</f>
        <v>55658804</v>
      </c>
      <c r="D40" s="120">
        <f>'B. Total Expenditures'!$AR$32</f>
        <v>93228295</v>
      </c>
      <c r="E40" s="95">
        <f t="shared" si="0"/>
        <v>0.8457746261973843</v>
      </c>
    </row>
    <row r="41" spans="1:5" ht="15.75" x14ac:dyDescent="0.25">
      <c r="A41" s="105" t="s">
        <v>88</v>
      </c>
      <c r="B41" s="46">
        <f>'C.1 Federal Expenditures'!$C$32</f>
        <v>17000000</v>
      </c>
      <c r="C41" s="119"/>
      <c r="D41" s="46">
        <f>'B. Total Expenditures'!$C$32</f>
        <v>17000000</v>
      </c>
      <c r="E41" s="55">
        <f t="shared" si="0"/>
        <v>0.15422537380261575</v>
      </c>
    </row>
    <row r="42" spans="1:5" ht="15.75" x14ac:dyDescent="0.25">
      <c r="A42" s="105" t="s">
        <v>247</v>
      </c>
      <c r="B42" s="46">
        <f>'C.1 Federal Expenditures'!$D$32</f>
        <v>0</v>
      </c>
      <c r="C42" s="119"/>
      <c r="D42" s="46">
        <f>'B. Total Expenditures'!$D$32</f>
        <v>0</v>
      </c>
      <c r="E42" s="55">
        <f t="shared" si="0"/>
        <v>0</v>
      </c>
    </row>
    <row r="43" spans="1:5" ht="15.75" x14ac:dyDescent="0.25">
      <c r="A43" s="107" t="s">
        <v>111</v>
      </c>
      <c r="B43" s="120">
        <f>B41+B42</f>
        <v>17000000</v>
      </c>
      <c r="C43" s="123"/>
      <c r="D43" s="120">
        <f>D41+D42</f>
        <v>17000000</v>
      </c>
      <c r="E43" s="95">
        <f t="shared" si="0"/>
        <v>0.15422537380261575</v>
      </c>
    </row>
    <row r="44" spans="1:5" ht="15.75" x14ac:dyDescent="0.25">
      <c r="A44" s="93" t="s">
        <v>60</v>
      </c>
      <c r="B44" s="94">
        <f>SUM(B41,B42, B3,B6,B10,B14,B18,B19,B22,B23,B24,B25,B26,B27,B28,B29,B30,B34,B35, B39)</f>
        <v>54569491</v>
      </c>
      <c r="C44" s="94">
        <f>SUM(C41,C42,C3,C6,C10,C14,C18,C19,C22,C23,C24,C25,C26,C27,C28,C29,C30,C34,C35, C39)</f>
        <v>55658804</v>
      </c>
      <c r="D44" s="94">
        <f>B44+C44</f>
        <v>110228295</v>
      </c>
      <c r="E44" s="95">
        <f t="shared" si="0"/>
        <v>1</v>
      </c>
    </row>
    <row r="45" spans="1:5" ht="15.75" x14ac:dyDescent="0.25">
      <c r="A45" s="105" t="s">
        <v>137</v>
      </c>
      <c r="B45" s="46">
        <f>'C.1 Federal Expenditures'!$AS$32</f>
        <v>0</v>
      </c>
      <c r="C45" s="119"/>
      <c r="D45" s="46">
        <f>'B. Total Expenditures'!$AS$32</f>
        <v>0</v>
      </c>
      <c r="E45" s="122"/>
    </row>
    <row r="46" spans="1:5" ht="15.75" x14ac:dyDescent="0.25">
      <c r="A46" s="105" t="s">
        <v>138</v>
      </c>
      <c r="B46" s="46">
        <f>'C.1 Federal Expenditures'!$AT$32</f>
        <v>62246202</v>
      </c>
      <c r="C46" s="119"/>
      <c r="D46" s="46">
        <f>'B. Total Expenditures'!$AT$32</f>
        <v>62246202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34998626667073579"/>
    <pageSetUpPr fitToPage="1"/>
  </sheetPr>
  <dimension ref="A1:E56"/>
  <sheetViews>
    <sheetView topLeftCell="A25"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316</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Expenditures'!$G$33</f>
        <v>16739364</v>
      </c>
      <c r="C3" s="46">
        <f>'C.2 State Expenditures'!$G$33</f>
        <v>27776013</v>
      </c>
      <c r="D3" s="46">
        <f>'B. Total Expenditures'!$G$33</f>
        <v>44515377</v>
      </c>
      <c r="E3" s="55">
        <f t="shared" ref="E3:E44" si="0">D3/($D$44)</f>
        <v>0.402222869953832</v>
      </c>
    </row>
    <row r="4" spans="1:5" ht="45" customHeight="1" x14ac:dyDescent="0.25">
      <c r="A4" s="106" t="s">
        <v>113</v>
      </c>
      <c r="B4" s="46">
        <f>'C.1 Federal Expenditures'!$H$33</f>
        <v>16739364</v>
      </c>
      <c r="C4" s="46">
        <f>'C.2 State Expenditures'!$H$33</f>
        <v>27776013</v>
      </c>
      <c r="D4" s="46">
        <f>'B. Total Expenditures'!$H$33</f>
        <v>44515377</v>
      </c>
      <c r="E4" s="55">
        <f t="shared" si="0"/>
        <v>0.402222869953832</v>
      </c>
    </row>
    <row r="5" spans="1:5" ht="43.5" x14ac:dyDescent="0.25">
      <c r="A5" s="106" t="s">
        <v>112</v>
      </c>
      <c r="B5" s="46">
        <f>'C.1 Federal Expenditures'!$I$33</f>
        <v>0</v>
      </c>
      <c r="C5" s="46">
        <f>'C.2 State Expenditures'!$I$33</f>
        <v>0</v>
      </c>
      <c r="D5" s="46">
        <f>'B. Total Expenditures'!$I$33</f>
        <v>0</v>
      </c>
      <c r="E5" s="55">
        <f t="shared" si="0"/>
        <v>0</v>
      </c>
    </row>
    <row r="6" spans="1:5" ht="30.75" x14ac:dyDescent="0.25">
      <c r="A6" s="105" t="s">
        <v>85</v>
      </c>
      <c r="B6" s="46">
        <f>'C.1 Federal Expenditures'!$J$33</f>
        <v>0</v>
      </c>
      <c r="C6" s="119"/>
      <c r="D6" s="46">
        <f>'B. Total Expenditures'!$J$33</f>
        <v>0</v>
      </c>
      <c r="E6" s="55">
        <f t="shared" si="0"/>
        <v>0</v>
      </c>
    </row>
    <row r="7" spans="1:5" x14ac:dyDescent="0.25">
      <c r="A7" s="106" t="s">
        <v>114</v>
      </c>
      <c r="B7" s="46">
        <f>'C.1 Federal Expenditures'!$K$33</f>
        <v>0</v>
      </c>
      <c r="C7" s="119"/>
      <c r="D7" s="46">
        <f>'B. Total Expenditures'!$K$33</f>
        <v>0</v>
      </c>
      <c r="E7" s="55">
        <f t="shared" si="0"/>
        <v>0</v>
      </c>
    </row>
    <row r="8" spans="1:5" x14ac:dyDescent="0.25">
      <c r="A8" s="106" t="s">
        <v>115</v>
      </c>
      <c r="B8" s="46">
        <f>'C.1 Federal Expenditures'!$L$33</f>
        <v>0</v>
      </c>
      <c r="C8" s="119"/>
      <c r="D8" s="46">
        <f>'B. Total Expenditures'!$L$33</f>
        <v>0</v>
      </c>
      <c r="E8" s="55">
        <f t="shared" si="0"/>
        <v>0</v>
      </c>
    </row>
    <row r="9" spans="1:5" ht="29.25" x14ac:dyDescent="0.25">
      <c r="A9" s="106" t="s">
        <v>116</v>
      </c>
      <c r="B9" s="46">
        <f>'C.1 Federal Expenditures'!$M$33</f>
        <v>0</v>
      </c>
      <c r="C9" s="119"/>
      <c r="D9" s="46">
        <f>'B. Total Expenditures'!$M$33</f>
        <v>0</v>
      </c>
      <c r="E9" s="55">
        <f t="shared" si="0"/>
        <v>0</v>
      </c>
    </row>
    <row r="10" spans="1:5" ht="30.75" x14ac:dyDescent="0.25">
      <c r="A10" s="105" t="s">
        <v>84</v>
      </c>
      <c r="B10" s="46">
        <f>'C.1 Federal Expenditures'!$N$33</f>
        <v>0</v>
      </c>
      <c r="C10" s="119"/>
      <c r="D10" s="46">
        <f>'B. Total Expenditures'!$N$33</f>
        <v>0</v>
      </c>
      <c r="E10" s="55">
        <f t="shared" si="0"/>
        <v>0</v>
      </c>
    </row>
    <row r="11" spans="1:5" x14ac:dyDescent="0.25">
      <c r="A11" s="106" t="s">
        <v>117</v>
      </c>
      <c r="B11" s="46">
        <f>'C.1 Federal Expenditures'!$O$33</f>
        <v>0</v>
      </c>
      <c r="C11" s="119"/>
      <c r="D11" s="46">
        <f>'B. Total Expenditures'!$O$33</f>
        <v>0</v>
      </c>
      <c r="E11" s="55">
        <f t="shared" si="0"/>
        <v>0</v>
      </c>
    </row>
    <row r="12" spans="1:5" x14ac:dyDescent="0.25">
      <c r="A12" s="106" t="s">
        <v>118</v>
      </c>
      <c r="B12" s="46">
        <f>'C.1 Federal Expenditures'!$P$33</f>
        <v>0</v>
      </c>
      <c r="C12" s="119"/>
      <c r="D12" s="46">
        <f>'B. Total Expenditures'!$P$33</f>
        <v>0</v>
      </c>
      <c r="E12" s="55">
        <f t="shared" si="0"/>
        <v>0</v>
      </c>
    </row>
    <row r="13" spans="1:5" ht="29.25" x14ac:dyDescent="0.25">
      <c r="A13" s="106" t="s">
        <v>119</v>
      </c>
      <c r="B13" s="46">
        <f>'C.1 Federal Expenditures'!$Q$33</f>
        <v>0</v>
      </c>
      <c r="C13" s="119"/>
      <c r="D13" s="46">
        <f>'B. Total Expenditures'!$Q$33</f>
        <v>0</v>
      </c>
      <c r="E13" s="55">
        <f t="shared" si="0"/>
        <v>0</v>
      </c>
    </row>
    <row r="14" spans="1:5" ht="15.75" customHeight="1" x14ac:dyDescent="0.25">
      <c r="A14" s="105" t="s">
        <v>120</v>
      </c>
      <c r="B14" s="46">
        <f>'C.1 Federal Expenditures'!$R$33</f>
        <v>54335</v>
      </c>
      <c r="C14" s="46">
        <f>'C.2 State Expenditures'!$R$33</f>
        <v>0</v>
      </c>
      <c r="D14" s="46">
        <f>'B. Total Expenditures'!$R$33</f>
        <v>54335</v>
      </c>
      <c r="E14" s="55">
        <f t="shared" si="0"/>
        <v>4.9094899587038123E-4</v>
      </c>
    </row>
    <row r="15" spans="1:5" x14ac:dyDescent="0.25">
      <c r="A15" s="106" t="s">
        <v>121</v>
      </c>
      <c r="B15" s="46">
        <f>'C.1 Federal Expenditures'!$S$33</f>
        <v>0</v>
      </c>
      <c r="C15" s="46">
        <f>'C.2 State Expenditures'!$S$33</f>
        <v>0</v>
      </c>
      <c r="D15" s="46">
        <f>'B. Total Expenditures'!$S$33</f>
        <v>0</v>
      </c>
      <c r="E15" s="55">
        <f t="shared" si="0"/>
        <v>0</v>
      </c>
    </row>
    <row r="16" spans="1:5" x14ac:dyDescent="0.25">
      <c r="A16" s="106" t="s">
        <v>122</v>
      </c>
      <c r="B16" s="46">
        <f>'C.1 Federal Expenditures'!$T$33</f>
        <v>38235</v>
      </c>
      <c r="C16" s="46">
        <f>'C.2 State Expenditures'!$T$33</f>
        <v>0</v>
      </c>
      <c r="D16" s="46">
        <f>'B. Total Expenditures'!$T$33</f>
        <v>38235</v>
      </c>
      <c r="E16" s="55">
        <f t="shared" si="0"/>
        <v>3.4547593369106515E-4</v>
      </c>
    </row>
    <row r="17" spans="1:5" x14ac:dyDescent="0.25">
      <c r="A17" s="106" t="s">
        <v>123</v>
      </c>
      <c r="B17" s="46">
        <f>'C.1 Federal Expenditures'!$U$33</f>
        <v>16100</v>
      </c>
      <c r="C17" s="46">
        <f>'C.2 State Expenditures'!$U$33</f>
        <v>0</v>
      </c>
      <c r="D17" s="46">
        <f>'B. Total Expenditures'!$U$33</f>
        <v>16100</v>
      </c>
      <c r="E17" s="55">
        <f t="shared" si="0"/>
        <v>1.4547306217931605E-4</v>
      </c>
    </row>
    <row r="18" spans="1:5" ht="15.75" x14ac:dyDescent="0.25">
      <c r="A18" s="105" t="s">
        <v>124</v>
      </c>
      <c r="B18" s="46">
        <f>'C.1 Federal Expenditures'!$V$33</f>
        <v>1320019</v>
      </c>
      <c r="C18" s="46">
        <f>'C.2 State Expenditures'!$V$33</f>
        <v>1070215</v>
      </c>
      <c r="D18" s="46">
        <f>'B. Total Expenditures'!$V$33</f>
        <v>2390234</v>
      </c>
      <c r="E18" s="55">
        <f t="shared" si="0"/>
        <v>2.1597183807771137E-2</v>
      </c>
    </row>
    <row r="19" spans="1:5" ht="15.75" x14ac:dyDescent="0.25">
      <c r="A19" s="105" t="s">
        <v>89</v>
      </c>
      <c r="B19" s="46">
        <f>'C.1 Federal Expenditures'!$W$33</f>
        <v>0</v>
      </c>
      <c r="C19" s="46">
        <f>'C.2 State Expenditures'!$W$33</f>
        <v>16034348</v>
      </c>
      <c r="D19" s="46">
        <f>'B. Total Expenditures'!$W$33</f>
        <v>16034348</v>
      </c>
      <c r="E19" s="55">
        <f t="shared" si="0"/>
        <v>0.1448798573670057</v>
      </c>
    </row>
    <row r="20" spans="1:5" ht="29.25" x14ac:dyDescent="0.25">
      <c r="A20" s="106" t="s">
        <v>126</v>
      </c>
      <c r="B20" s="46">
        <f>'C.1 Federal Expenditures'!$X$33</f>
        <v>0</v>
      </c>
      <c r="C20" s="46">
        <f>'C.2 State Expenditures'!$X$33</f>
        <v>16034348</v>
      </c>
      <c r="D20" s="46">
        <f>'B. Total Expenditures'!$X$33</f>
        <v>16034348</v>
      </c>
      <c r="E20" s="55">
        <f t="shared" si="0"/>
        <v>0.1448798573670057</v>
      </c>
    </row>
    <row r="21" spans="1:5" x14ac:dyDescent="0.25">
      <c r="A21" s="106" t="s">
        <v>125</v>
      </c>
      <c r="B21" s="46">
        <f>'C.1 Federal Expenditures'!$Y$33</f>
        <v>0</v>
      </c>
      <c r="C21" s="46">
        <f>'C.2 State Expenditures'!$Y$33</f>
        <v>0</v>
      </c>
      <c r="D21" s="46">
        <f>'B. Total Expenditures'!$Y$33</f>
        <v>0</v>
      </c>
      <c r="E21" s="55">
        <f t="shared" si="0"/>
        <v>0</v>
      </c>
    </row>
    <row r="22" spans="1:5" ht="30.75" x14ac:dyDescent="0.25">
      <c r="A22" s="105" t="s">
        <v>90</v>
      </c>
      <c r="B22" s="46">
        <f>'C.1 Federal Expenditures'!$Z$33</f>
        <v>0</v>
      </c>
      <c r="C22" s="46">
        <f>'C.2 State Expenditures'!$Z$33</f>
        <v>0</v>
      </c>
      <c r="D22" s="46">
        <f>'B. Total Expenditures'!$Z$33</f>
        <v>0</v>
      </c>
      <c r="E22" s="55">
        <f t="shared" si="0"/>
        <v>0</v>
      </c>
    </row>
    <row r="23" spans="1:5" ht="15.75" customHeight="1" x14ac:dyDescent="0.25">
      <c r="A23" s="105" t="s">
        <v>86</v>
      </c>
      <c r="B23" s="46">
        <f>'C.1 Federal Expenditures'!$AA$33</f>
        <v>0</v>
      </c>
      <c r="C23" s="46">
        <f>'C.2 State Expenditures'!$AA$33</f>
        <v>0</v>
      </c>
      <c r="D23" s="46">
        <f>'B. Total Expenditures'!$AA$33</f>
        <v>0</v>
      </c>
      <c r="E23" s="55">
        <f t="shared" si="0"/>
        <v>0</v>
      </c>
    </row>
    <row r="24" spans="1:5" ht="15.75" customHeight="1" x14ac:dyDescent="0.25">
      <c r="A24" s="105" t="s">
        <v>91</v>
      </c>
      <c r="B24" s="46">
        <f>'C.1 Federal Expenditures'!$AB$33</f>
        <v>0</v>
      </c>
      <c r="C24" s="46">
        <f>'C.2 State Expenditures'!$AB$33</f>
        <v>0</v>
      </c>
      <c r="D24" s="46">
        <f>'B. Total Expenditures'!$AB$33</f>
        <v>0</v>
      </c>
      <c r="E24" s="55">
        <f t="shared" si="0"/>
        <v>0</v>
      </c>
    </row>
    <row r="25" spans="1:5" ht="15.75" x14ac:dyDescent="0.25">
      <c r="A25" s="105" t="s">
        <v>62</v>
      </c>
      <c r="B25" s="46">
        <f>'C.1 Federal Expenditures'!$AC$33</f>
        <v>0</v>
      </c>
      <c r="C25" s="46">
        <f>'C.2 State Expenditures'!$AC$33</f>
        <v>0</v>
      </c>
      <c r="D25" s="46">
        <f>'B. Total Expenditures'!$AC$33</f>
        <v>0</v>
      </c>
      <c r="E25" s="55">
        <f t="shared" si="0"/>
        <v>0</v>
      </c>
    </row>
    <row r="26" spans="1:5" ht="15.75" x14ac:dyDescent="0.25">
      <c r="A26" s="105" t="s">
        <v>127</v>
      </c>
      <c r="B26" s="46">
        <f>'C.1 Federal Expenditures'!$AD$33</f>
        <v>714989</v>
      </c>
      <c r="C26" s="46">
        <f>'C.2 State Expenditures'!$AD$33</f>
        <v>0</v>
      </c>
      <c r="D26" s="46">
        <f>'B. Total Expenditures'!$AD$33</f>
        <v>714989</v>
      </c>
      <c r="E26" s="55">
        <f t="shared" si="0"/>
        <v>6.4603502642563348E-3</v>
      </c>
    </row>
    <row r="27" spans="1:5" s="11" customFormat="1" ht="15.75" x14ac:dyDescent="0.25">
      <c r="A27" s="105" t="s">
        <v>128</v>
      </c>
      <c r="B27" s="46">
        <f>'C.1 Federal Expenditures'!$AE$33</f>
        <v>0</v>
      </c>
      <c r="C27" s="46">
        <f>'C.2 State Expenditures'!$AE$33</f>
        <v>0</v>
      </c>
      <c r="D27" s="46">
        <f>'B. Total Expenditures'!$AE$33</f>
        <v>0</v>
      </c>
      <c r="E27" s="55">
        <f t="shared" si="0"/>
        <v>0</v>
      </c>
    </row>
    <row r="28" spans="1:5" ht="30.75" x14ac:dyDescent="0.25">
      <c r="A28" s="105" t="s">
        <v>129</v>
      </c>
      <c r="B28" s="46">
        <f>'C.1 Federal Expenditures'!$AF$33</f>
        <v>120863</v>
      </c>
      <c r="C28" s="46">
        <f>'C.2 State Expenditures'!$AF$33</f>
        <v>0</v>
      </c>
      <c r="D28" s="46">
        <f>'B. Total Expenditures'!$AF$33</f>
        <v>120863</v>
      </c>
      <c r="E28" s="55">
        <f t="shared" si="0"/>
        <v>1.0920689884583027E-3</v>
      </c>
    </row>
    <row r="29" spans="1:5" ht="30.75" x14ac:dyDescent="0.25">
      <c r="A29" s="105" t="s">
        <v>92</v>
      </c>
      <c r="B29" s="46">
        <f>'C.1 Federal Expenditures'!$AG$33</f>
        <v>0</v>
      </c>
      <c r="C29" s="46">
        <f>'C.2 State Expenditures'!$AG$33</f>
        <v>0</v>
      </c>
      <c r="D29" s="46">
        <f>'B. Total Expenditures'!$AG$33</f>
        <v>0</v>
      </c>
      <c r="E29" s="55">
        <f t="shared" si="0"/>
        <v>0</v>
      </c>
    </row>
    <row r="30" spans="1:5" ht="15.75" x14ac:dyDescent="0.25">
      <c r="A30" s="105" t="s">
        <v>130</v>
      </c>
      <c r="B30" s="46">
        <f>'C.1 Federal Expenditures'!$AH$33</f>
        <v>0</v>
      </c>
      <c r="C30" s="46">
        <f>'C.2 State Expenditures'!$AH$33</f>
        <v>26396473</v>
      </c>
      <c r="D30" s="46">
        <f>'B. Total Expenditures'!$AH$33</f>
        <v>26396473</v>
      </c>
      <c r="E30" s="55">
        <f t="shared" si="0"/>
        <v>0.23850781105861099</v>
      </c>
    </row>
    <row r="31" spans="1:5" ht="29.25" x14ac:dyDescent="0.25">
      <c r="A31" s="106" t="s">
        <v>373</v>
      </c>
      <c r="B31" s="46">
        <f>'C.1 Federal Expenditures'!$AI$33</f>
        <v>0</v>
      </c>
      <c r="C31" s="46">
        <f>'C.2 State Expenditures'!$AI$33</f>
        <v>5986623</v>
      </c>
      <c r="D31" s="46">
        <f>'B. Total Expenditures'!$AI$33</f>
        <v>5986623</v>
      </c>
      <c r="E31" s="55">
        <f t="shared" si="0"/>
        <v>5.4092694405162955E-2</v>
      </c>
    </row>
    <row r="32" spans="1:5" x14ac:dyDescent="0.25">
      <c r="A32" s="106" t="s">
        <v>131</v>
      </c>
      <c r="B32" s="46">
        <f>'C.1 Federal Expenditures'!$AJ$33</f>
        <v>0</v>
      </c>
      <c r="C32" s="46">
        <f>'C.2 State Expenditures'!$AJ$33</f>
        <v>0</v>
      </c>
      <c r="D32" s="46">
        <f>'B. Total Expenditures'!$AJ$33</f>
        <v>0</v>
      </c>
      <c r="E32" s="55">
        <f t="shared" si="0"/>
        <v>0</v>
      </c>
    </row>
    <row r="33" spans="1:5" x14ac:dyDescent="0.25">
      <c r="A33" s="106" t="s">
        <v>132</v>
      </c>
      <c r="B33" s="46">
        <f>'C.1 Federal Expenditures'!$AK$33</f>
        <v>0</v>
      </c>
      <c r="C33" s="46">
        <f>'C.2 State Expenditures'!$AK$33</f>
        <v>20409850</v>
      </c>
      <c r="D33" s="46">
        <f>'B. Total Expenditures'!$AK$33</f>
        <v>20409850</v>
      </c>
      <c r="E33" s="55">
        <f t="shared" si="0"/>
        <v>0.18441511665344804</v>
      </c>
    </row>
    <row r="34" spans="1:5" ht="15.75" x14ac:dyDescent="0.25">
      <c r="A34" s="105" t="s">
        <v>133</v>
      </c>
      <c r="B34" s="46">
        <f>'C.1 Federal Expenditures'!$AL$33</f>
        <v>0</v>
      </c>
      <c r="C34" s="46">
        <f>'C.2 State Expenditures'!$AL$33</f>
        <v>0</v>
      </c>
      <c r="D34" s="46">
        <f>'B. Total Expenditures'!$AL$33</f>
        <v>0</v>
      </c>
      <c r="E34" s="55">
        <f t="shared" si="0"/>
        <v>0</v>
      </c>
    </row>
    <row r="35" spans="1:5" ht="15.75" x14ac:dyDescent="0.25">
      <c r="A35" s="105" t="s">
        <v>93</v>
      </c>
      <c r="B35" s="46">
        <f>'C.1 Federal Expenditures'!$AM$33</f>
        <v>8833309</v>
      </c>
      <c r="C35" s="46">
        <f>'C.2 State Expenditures'!$AM$33</f>
        <v>0</v>
      </c>
      <c r="D35" s="46">
        <f>'B. Total Expenditures'!$AM$33</f>
        <v>8833309</v>
      </c>
      <c r="E35" s="55">
        <f t="shared" si="0"/>
        <v>7.9814193130814406E-2</v>
      </c>
    </row>
    <row r="36" spans="1:5" x14ac:dyDescent="0.25">
      <c r="A36" s="106" t="s">
        <v>134</v>
      </c>
      <c r="B36" s="46">
        <f>'C.1 Federal Expenditures'!$AN$33</f>
        <v>3709706</v>
      </c>
      <c r="C36" s="46">
        <f>'C.2 State Expenditures'!$AN$33</f>
        <v>0</v>
      </c>
      <c r="D36" s="46">
        <f>'B. Total Expenditures'!$AN$33</f>
        <v>3709706</v>
      </c>
      <c r="E36" s="55">
        <f t="shared" si="0"/>
        <v>3.3519396994098248E-2</v>
      </c>
    </row>
    <row r="37" spans="1:5" x14ac:dyDescent="0.25">
      <c r="A37" s="106" t="s">
        <v>135</v>
      </c>
      <c r="B37" s="46">
        <f>'C.1 Federal Expenditures'!$AO$33</f>
        <v>0</v>
      </c>
      <c r="C37" s="46">
        <f>'C.2 State Expenditures'!$AO$33</f>
        <v>0</v>
      </c>
      <c r="D37" s="46">
        <f>'B. Total Expenditures'!$AO$33</f>
        <v>0</v>
      </c>
      <c r="E37" s="55">
        <f t="shared" si="0"/>
        <v>0</v>
      </c>
    </row>
    <row r="38" spans="1:5" x14ac:dyDescent="0.25">
      <c r="A38" s="106" t="s">
        <v>136</v>
      </c>
      <c r="B38" s="46">
        <f>'C.1 Federal Expenditures'!$AP$33</f>
        <v>5123603</v>
      </c>
      <c r="C38" s="46">
        <f>'C.2 State Expenditures'!$AP$33</f>
        <v>0</v>
      </c>
      <c r="D38" s="46">
        <f>'B. Total Expenditures'!$AP$33</f>
        <v>5123603</v>
      </c>
      <c r="E38" s="55">
        <f t="shared" si="0"/>
        <v>4.6294796136716165E-2</v>
      </c>
    </row>
    <row r="39" spans="1:5" ht="15.75" x14ac:dyDescent="0.25">
      <c r="A39" s="105" t="s">
        <v>87</v>
      </c>
      <c r="B39" s="46">
        <f>'C.1 Federal Expenditures'!$AQ$33</f>
        <v>11613483</v>
      </c>
      <c r="C39" s="46">
        <f>'C.2 State Expenditures'!$AQ$33</f>
        <v>0</v>
      </c>
      <c r="D39" s="46">
        <f>'B. Total Expenditures'!$AQ$33</f>
        <v>11613483</v>
      </c>
      <c r="E39" s="55">
        <f t="shared" si="0"/>
        <v>0.10493471643338073</v>
      </c>
    </row>
    <row r="40" spans="1:5" ht="15.75" x14ac:dyDescent="0.25">
      <c r="A40" s="93" t="s">
        <v>139</v>
      </c>
      <c r="B40" s="120">
        <f>'C.1 Federal Expenditures'!$AR$33</f>
        <v>39396362</v>
      </c>
      <c r="C40" s="120">
        <f>'C.2 State Expenditures'!$AR$33</f>
        <v>71277049</v>
      </c>
      <c r="D40" s="120">
        <f>'B. Total Expenditures'!$AR$33</f>
        <v>110673411</v>
      </c>
      <c r="E40" s="95">
        <f t="shared" si="0"/>
        <v>1</v>
      </c>
    </row>
    <row r="41" spans="1:5" ht="15.75" x14ac:dyDescent="0.25">
      <c r="A41" s="105" t="s">
        <v>88</v>
      </c>
      <c r="B41" s="46">
        <f>'C.1 Federal Expenditures'!$C$33</f>
        <v>0</v>
      </c>
      <c r="C41" s="119"/>
      <c r="D41" s="46">
        <f>'B. Total Expenditures'!$C$33</f>
        <v>0</v>
      </c>
      <c r="E41" s="55">
        <f t="shared" si="0"/>
        <v>0</v>
      </c>
    </row>
    <row r="42" spans="1:5" ht="15.75" x14ac:dyDescent="0.25">
      <c r="A42" s="105" t="s">
        <v>247</v>
      </c>
      <c r="B42" s="46">
        <f>'C.1 Federal Expenditures'!$D$33</f>
        <v>0</v>
      </c>
      <c r="C42" s="119"/>
      <c r="D42" s="46">
        <f>'B. Total Expenditures'!$D$33</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39396362</v>
      </c>
      <c r="C44" s="94">
        <f>SUM(C41,C42,C3,C6,C10,C14,C18,C19,C22,C23,C24,C25,C26,C27,C28,C29,C30,C34,C35, C39)</f>
        <v>71277049</v>
      </c>
      <c r="D44" s="94">
        <f>B44+C44</f>
        <v>110673411</v>
      </c>
      <c r="E44" s="95">
        <f t="shared" si="0"/>
        <v>1</v>
      </c>
    </row>
    <row r="45" spans="1:5" ht="15.75" x14ac:dyDescent="0.25">
      <c r="A45" s="105" t="s">
        <v>137</v>
      </c>
      <c r="B45" s="46">
        <f>'C.1 Federal Expenditures'!$AS$33</f>
        <v>0</v>
      </c>
      <c r="C45" s="119"/>
      <c r="D45" s="46">
        <f>'B. Total Expenditures'!$AS$33</f>
        <v>0</v>
      </c>
      <c r="E45" s="122"/>
    </row>
    <row r="46" spans="1:5" ht="15.75" x14ac:dyDescent="0.25">
      <c r="A46" s="105" t="s">
        <v>138</v>
      </c>
      <c r="B46" s="46">
        <f>'C.1 Federal Expenditures'!$AT$33</f>
        <v>15184745</v>
      </c>
      <c r="C46" s="119"/>
      <c r="D46" s="46">
        <f>'B. Total Expenditures'!$AT$33</f>
        <v>15184745</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315</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Expenditures'!$G$34</f>
        <v>3707719</v>
      </c>
      <c r="C3" s="46">
        <f>'C.2 State Expenditures'!$G$34</f>
        <v>9953722</v>
      </c>
      <c r="D3" s="46">
        <f>'B. Total Expenditures'!$G$34</f>
        <v>13661441</v>
      </c>
      <c r="E3" s="55">
        <f t="shared" ref="E3:E44" si="0">D3/($D$44)</f>
        <v>0.29975994306478354</v>
      </c>
    </row>
    <row r="4" spans="1:5" ht="45" customHeight="1" x14ac:dyDescent="0.25">
      <c r="A4" s="106" t="s">
        <v>113</v>
      </c>
      <c r="B4" s="46">
        <f>'C.1 Federal Expenditures'!$H$34</f>
        <v>3470707</v>
      </c>
      <c r="C4" s="46">
        <f>'C.2 State Expenditures'!$H$34</f>
        <v>9819542</v>
      </c>
      <c r="D4" s="46">
        <f>'B. Total Expenditures'!$H$34</f>
        <v>13290249</v>
      </c>
      <c r="E4" s="55">
        <f t="shared" si="0"/>
        <v>0.29161523177216786</v>
      </c>
    </row>
    <row r="5" spans="1:5" ht="43.5" x14ac:dyDescent="0.25">
      <c r="A5" s="106" t="s">
        <v>112</v>
      </c>
      <c r="B5" s="46">
        <f>'C.1 Federal Expenditures'!$I$34</f>
        <v>237012</v>
      </c>
      <c r="C5" s="46">
        <f>'C.2 State Expenditures'!$I$34</f>
        <v>134180</v>
      </c>
      <c r="D5" s="46">
        <f>'B. Total Expenditures'!$I$34</f>
        <v>371192</v>
      </c>
      <c r="E5" s="55">
        <f t="shared" si="0"/>
        <v>8.1447112926157014E-3</v>
      </c>
    </row>
    <row r="6" spans="1:5" ht="30.75" x14ac:dyDescent="0.25">
      <c r="A6" s="105" t="s">
        <v>85</v>
      </c>
      <c r="B6" s="46">
        <f>'C.1 Federal Expenditures'!$J$34</f>
        <v>1415517</v>
      </c>
      <c r="C6" s="119"/>
      <c r="D6" s="46">
        <f>'B. Total Expenditures'!$J$34</f>
        <v>1415517</v>
      </c>
      <c r="E6" s="55">
        <f t="shared" si="0"/>
        <v>3.1059336663477391E-2</v>
      </c>
    </row>
    <row r="7" spans="1:5" x14ac:dyDescent="0.25">
      <c r="A7" s="106" t="s">
        <v>114</v>
      </c>
      <c r="B7" s="46">
        <f>'C.1 Federal Expenditures'!$K$34</f>
        <v>484266</v>
      </c>
      <c r="C7" s="119"/>
      <c r="D7" s="46">
        <f>'B. Total Expenditures'!$K$34</f>
        <v>484266</v>
      </c>
      <c r="E7" s="55">
        <f t="shared" si="0"/>
        <v>1.0625786005166693E-2</v>
      </c>
    </row>
    <row r="8" spans="1:5" x14ac:dyDescent="0.25">
      <c r="A8" s="106" t="s">
        <v>115</v>
      </c>
      <c r="B8" s="46">
        <f>'C.1 Federal Expenditures'!$L$34</f>
        <v>587979</v>
      </c>
      <c r="C8" s="119"/>
      <c r="D8" s="46">
        <f>'B. Total Expenditures'!$L$34</f>
        <v>587979</v>
      </c>
      <c r="E8" s="55">
        <f t="shared" si="0"/>
        <v>1.2901461241408455E-2</v>
      </c>
    </row>
    <row r="9" spans="1:5" ht="29.25" x14ac:dyDescent="0.25">
      <c r="A9" s="106" t="s">
        <v>116</v>
      </c>
      <c r="B9" s="46">
        <f>'C.1 Federal Expenditures'!$M$34</f>
        <v>343272</v>
      </c>
      <c r="C9" s="119"/>
      <c r="D9" s="46">
        <f>'B. Total Expenditures'!$M$34</f>
        <v>343272</v>
      </c>
      <c r="E9" s="55">
        <f t="shared" si="0"/>
        <v>7.5320894169022415E-3</v>
      </c>
    </row>
    <row r="10" spans="1:5" ht="30.75" x14ac:dyDescent="0.25">
      <c r="A10" s="105" t="s">
        <v>84</v>
      </c>
      <c r="B10" s="46">
        <f>'C.1 Federal Expenditures'!$N$34</f>
        <v>0</v>
      </c>
      <c r="C10" s="119"/>
      <c r="D10" s="46">
        <f>'B. Total Expenditures'!$N$34</f>
        <v>0</v>
      </c>
      <c r="E10" s="55">
        <f t="shared" si="0"/>
        <v>0</v>
      </c>
    </row>
    <row r="11" spans="1:5" x14ac:dyDescent="0.25">
      <c r="A11" s="106" t="s">
        <v>117</v>
      </c>
      <c r="B11" s="46">
        <f>'C.1 Federal Expenditures'!$O$34</f>
        <v>0</v>
      </c>
      <c r="C11" s="119"/>
      <c r="D11" s="46">
        <f>'B. Total Expenditures'!$O$34</f>
        <v>0</v>
      </c>
      <c r="E11" s="55">
        <f t="shared" si="0"/>
        <v>0</v>
      </c>
    </row>
    <row r="12" spans="1:5" x14ac:dyDescent="0.25">
      <c r="A12" s="106" t="s">
        <v>118</v>
      </c>
      <c r="B12" s="46">
        <f>'C.1 Federal Expenditures'!$P$34</f>
        <v>0</v>
      </c>
      <c r="C12" s="119"/>
      <c r="D12" s="46">
        <f>'B. Total Expenditures'!$P$34</f>
        <v>0</v>
      </c>
      <c r="E12" s="55">
        <f t="shared" si="0"/>
        <v>0</v>
      </c>
    </row>
    <row r="13" spans="1:5" ht="29.25" x14ac:dyDescent="0.25">
      <c r="A13" s="106" t="s">
        <v>119</v>
      </c>
      <c r="B13" s="46">
        <f>'C.1 Federal Expenditures'!$Q$34</f>
        <v>0</v>
      </c>
      <c r="C13" s="119"/>
      <c r="D13" s="46">
        <f>'B. Total Expenditures'!$Q$34</f>
        <v>0</v>
      </c>
      <c r="E13" s="55">
        <f t="shared" si="0"/>
        <v>0</v>
      </c>
    </row>
    <row r="14" spans="1:5" ht="15.75" customHeight="1" x14ac:dyDescent="0.25">
      <c r="A14" s="105" t="s">
        <v>120</v>
      </c>
      <c r="B14" s="46">
        <f>'C.1 Federal Expenditures'!$R$34</f>
        <v>1674871</v>
      </c>
      <c r="C14" s="46">
        <f>'C.2 State Expenditures'!$R$34</f>
        <v>3347434</v>
      </c>
      <c r="D14" s="46">
        <f>'B. Total Expenditures'!$R$34</f>
        <v>5022305</v>
      </c>
      <c r="E14" s="55">
        <f t="shared" si="0"/>
        <v>0.11019963859258901</v>
      </c>
    </row>
    <row r="15" spans="1:5" x14ac:dyDescent="0.25">
      <c r="A15" s="106" t="s">
        <v>121</v>
      </c>
      <c r="B15" s="46">
        <f>'C.1 Federal Expenditures'!$S$34</f>
        <v>0</v>
      </c>
      <c r="C15" s="46">
        <f>'C.2 State Expenditures'!$S$34</f>
        <v>0</v>
      </c>
      <c r="D15" s="46">
        <f>'B. Total Expenditures'!$S$34</f>
        <v>0</v>
      </c>
      <c r="E15" s="55">
        <f t="shared" si="0"/>
        <v>0</v>
      </c>
    </row>
    <row r="16" spans="1:5" x14ac:dyDescent="0.25">
      <c r="A16" s="106" t="s">
        <v>122</v>
      </c>
      <c r="B16" s="46">
        <f>'C.1 Federal Expenditures'!$T$34</f>
        <v>32858</v>
      </c>
      <c r="C16" s="46">
        <f>'C.2 State Expenditures'!$T$34</f>
        <v>47795</v>
      </c>
      <c r="D16" s="46">
        <f>'B. Total Expenditures'!$T$34</f>
        <v>80653</v>
      </c>
      <c r="E16" s="55">
        <f t="shared" si="0"/>
        <v>1.7696916956274223E-3</v>
      </c>
    </row>
    <row r="17" spans="1:5" x14ac:dyDescent="0.25">
      <c r="A17" s="106" t="s">
        <v>123</v>
      </c>
      <c r="B17" s="46">
        <f>'C.1 Federal Expenditures'!$U$34</f>
        <v>1642013</v>
      </c>
      <c r="C17" s="46">
        <f>'C.2 State Expenditures'!$U$34</f>
        <v>3299639</v>
      </c>
      <c r="D17" s="46">
        <f>'B. Total Expenditures'!$U$34</f>
        <v>4941652</v>
      </c>
      <c r="E17" s="55">
        <f t="shared" si="0"/>
        <v>0.10842994689696159</v>
      </c>
    </row>
    <row r="18" spans="1:5" ht="15.75" x14ac:dyDescent="0.25">
      <c r="A18" s="105" t="s">
        <v>124</v>
      </c>
      <c r="B18" s="46">
        <f>'C.1 Federal Expenditures'!$V$34</f>
        <v>138908</v>
      </c>
      <c r="C18" s="46">
        <f>'C.2 State Expenditures'!$V$34</f>
        <v>610162</v>
      </c>
      <c r="D18" s="46">
        <f>'B. Total Expenditures'!$V$34</f>
        <v>749070</v>
      </c>
      <c r="E18" s="55">
        <f t="shared" si="0"/>
        <v>1.6436127093147599E-2</v>
      </c>
    </row>
    <row r="19" spans="1:5" ht="15.75" x14ac:dyDescent="0.25">
      <c r="A19" s="105" t="s">
        <v>89</v>
      </c>
      <c r="B19" s="46">
        <f>'C.1 Federal Expenditures'!$W$34</f>
        <v>0</v>
      </c>
      <c r="C19" s="46">
        <f>'C.2 State Expenditures'!$W$34</f>
        <v>4581872</v>
      </c>
      <c r="D19" s="46">
        <f>'B. Total Expenditures'!$W$34</f>
        <v>4581872</v>
      </c>
      <c r="E19" s="55">
        <f t="shared" si="0"/>
        <v>0.10053563821343048</v>
      </c>
    </row>
    <row r="20" spans="1:5" ht="29.25" x14ac:dyDescent="0.25">
      <c r="A20" s="106" t="s">
        <v>126</v>
      </c>
      <c r="B20" s="46">
        <f>'C.1 Federal Expenditures'!$X$34</f>
        <v>0</v>
      </c>
      <c r="C20" s="46">
        <f>'C.2 State Expenditures'!$X$34</f>
        <v>4581872</v>
      </c>
      <c r="D20" s="46">
        <f>'B. Total Expenditures'!$X$34</f>
        <v>4581872</v>
      </c>
      <c r="E20" s="55">
        <f t="shared" si="0"/>
        <v>0.10053563821343048</v>
      </c>
    </row>
    <row r="21" spans="1:5" x14ac:dyDescent="0.25">
      <c r="A21" s="106" t="s">
        <v>125</v>
      </c>
      <c r="B21" s="46">
        <f>'C.1 Federal Expenditures'!$Y$34</f>
        <v>0</v>
      </c>
      <c r="C21" s="46">
        <f>'C.2 State Expenditures'!$Y$34</f>
        <v>0</v>
      </c>
      <c r="D21" s="46">
        <f>'B. Total Expenditures'!$Y$34</f>
        <v>0</v>
      </c>
      <c r="E21" s="55">
        <f t="shared" si="0"/>
        <v>0</v>
      </c>
    </row>
    <row r="22" spans="1:5" ht="30.75" x14ac:dyDescent="0.25">
      <c r="A22" s="105" t="s">
        <v>90</v>
      </c>
      <c r="B22" s="46">
        <f>'C.1 Federal Expenditures'!$Z$34</f>
        <v>0</v>
      </c>
      <c r="C22" s="46">
        <f>'C.2 State Expenditures'!$Z$34</f>
        <v>0</v>
      </c>
      <c r="D22" s="46">
        <f>'B. Total Expenditures'!$Z$34</f>
        <v>0</v>
      </c>
      <c r="E22" s="55">
        <f t="shared" si="0"/>
        <v>0</v>
      </c>
    </row>
    <row r="23" spans="1:5" ht="15.75" customHeight="1" x14ac:dyDescent="0.25">
      <c r="A23" s="105" t="s">
        <v>86</v>
      </c>
      <c r="B23" s="46">
        <f>'C.1 Federal Expenditures'!$AA$34</f>
        <v>0</v>
      </c>
      <c r="C23" s="46">
        <f>'C.2 State Expenditures'!$AA$34</f>
        <v>0</v>
      </c>
      <c r="D23" s="46">
        <f>'B. Total Expenditures'!$AA$34</f>
        <v>0</v>
      </c>
      <c r="E23" s="55">
        <f t="shared" si="0"/>
        <v>0</v>
      </c>
    </row>
    <row r="24" spans="1:5" ht="15.75" customHeight="1" x14ac:dyDescent="0.25">
      <c r="A24" s="105" t="s">
        <v>91</v>
      </c>
      <c r="B24" s="46">
        <f>'C.1 Federal Expenditures'!$AB$34</f>
        <v>0</v>
      </c>
      <c r="C24" s="46">
        <f>'C.2 State Expenditures'!$AB$34</f>
        <v>0</v>
      </c>
      <c r="D24" s="46">
        <f>'B. Total Expenditures'!$AB$34</f>
        <v>0</v>
      </c>
      <c r="E24" s="55">
        <f t="shared" si="0"/>
        <v>0</v>
      </c>
    </row>
    <row r="25" spans="1:5" ht="15.75" x14ac:dyDescent="0.25">
      <c r="A25" s="105" t="s">
        <v>62</v>
      </c>
      <c r="B25" s="46">
        <f>'C.1 Federal Expenditures'!$AC$34</f>
        <v>89859</v>
      </c>
      <c r="C25" s="46">
        <f>'C.2 State Expenditures'!$AC$34</f>
        <v>1768927</v>
      </c>
      <c r="D25" s="46">
        <f>'B. Total Expenditures'!$AC$34</f>
        <v>1858786</v>
      </c>
      <c r="E25" s="55">
        <f t="shared" si="0"/>
        <v>4.0785564680154658E-2</v>
      </c>
    </row>
    <row r="26" spans="1:5" ht="15.75" x14ac:dyDescent="0.25">
      <c r="A26" s="105" t="s">
        <v>127</v>
      </c>
      <c r="B26" s="46">
        <f>'C.1 Federal Expenditures'!$AD$34</f>
        <v>5292</v>
      </c>
      <c r="C26" s="46">
        <f>'C.2 State Expenditures'!$AD$34</f>
        <v>0</v>
      </c>
      <c r="D26" s="46">
        <f>'B. Total Expenditures'!$AD$34</f>
        <v>5292</v>
      </c>
      <c r="E26" s="55">
        <f t="shared" si="0"/>
        <v>1.1611729821904107E-4</v>
      </c>
    </row>
    <row r="27" spans="1:5" s="11" customFormat="1" ht="15.75" x14ac:dyDescent="0.25">
      <c r="A27" s="105" t="s">
        <v>128</v>
      </c>
      <c r="B27" s="46">
        <f>'C.1 Federal Expenditures'!$AE$34</f>
        <v>0</v>
      </c>
      <c r="C27" s="46">
        <f>'C.2 State Expenditures'!$AE$34</f>
        <v>0</v>
      </c>
      <c r="D27" s="46">
        <f>'B. Total Expenditures'!$AE$34</f>
        <v>0</v>
      </c>
      <c r="E27" s="55">
        <f t="shared" si="0"/>
        <v>0</v>
      </c>
    </row>
    <row r="28" spans="1:5" ht="30.75" x14ac:dyDescent="0.25">
      <c r="A28" s="105" t="s">
        <v>129</v>
      </c>
      <c r="B28" s="46">
        <f>'C.1 Federal Expenditures'!$AF$34</f>
        <v>28705</v>
      </c>
      <c r="C28" s="46">
        <f>'C.2 State Expenditures'!$AF$34</f>
        <v>1275432</v>
      </c>
      <c r="D28" s="46">
        <f>'B. Total Expenditures'!$AF$34</f>
        <v>1304137</v>
      </c>
      <c r="E28" s="55">
        <f t="shared" si="0"/>
        <v>2.8615431773901277E-2</v>
      </c>
    </row>
    <row r="29" spans="1:5" ht="30.75" x14ac:dyDescent="0.25">
      <c r="A29" s="105" t="s">
        <v>92</v>
      </c>
      <c r="B29" s="46">
        <f>'C.1 Federal Expenditures'!$AG$34</f>
        <v>135416</v>
      </c>
      <c r="C29" s="46">
        <f>'C.2 State Expenditures'!$AG$34</f>
        <v>2004204</v>
      </c>
      <c r="D29" s="46">
        <f>'B. Total Expenditures'!$AG$34</f>
        <v>2139620</v>
      </c>
      <c r="E29" s="55">
        <f t="shared" si="0"/>
        <v>4.6947636737608586E-2</v>
      </c>
    </row>
    <row r="30" spans="1:5" ht="15.75" x14ac:dyDescent="0.25">
      <c r="A30" s="105" t="s">
        <v>130</v>
      </c>
      <c r="B30" s="46">
        <f>'C.1 Federal Expenditures'!$AH$34</f>
        <v>0</v>
      </c>
      <c r="C30" s="46">
        <f>'C.2 State Expenditures'!$AH$34</f>
        <v>0</v>
      </c>
      <c r="D30" s="46">
        <f>'B. Total Expenditures'!$AH$34</f>
        <v>0</v>
      </c>
      <c r="E30" s="55">
        <f t="shared" si="0"/>
        <v>0</v>
      </c>
    </row>
    <row r="31" spans="1:5" ht="29.25" x14ac:dyDescent="0.25">
      <c r="A31" s="106" t="s">
        <v>373</v>
      </c>
      <c r="B31" s="46">
        <f>'C.1 Federal Expenditures'!$AI$34</f>
        <v>0</v>
      </c>
      <c r="C31" s="46">
        <f>'C.2 State Expenditures'!$AI$34</f>
        <v>0</v>
      </c>
      <c r="D31" s="46">
        <f>'B. Total Expenditures'!$AI$34</f>
        <v>0</v>
      </c>
      <c r="E31" s="55">
        <f t="shared" si="0"/>
        <v>0</v>
      </c>
    </row>
    <row r="32" spans="1:5" x14ac:dyDescent="0.25">
      <c r="A32" s="106" t="s">
        <v>131</v>
      </c>
      <c r="B32" s="46">
        <f>'C.1 Federal Expenditures'!$AJ$34</f>
        <v>0</v>
      </c>
      <c r="C32" s="46">
        <f>'C.2 State Expenditures'!$AJ$34</f>
        <v>0</v>
      </c>
      <c r="D32" s="46">
        <f>'B. Total Expenditures'!$AJ$34</f>
        <v>0</v>
      </c>
      <c r="E32" s="55">
        <f t="shared" si="0"/>
        <v>0</v>
      </c>
    </row>
    <row r="33" spans="1:5" x14ac:dyDescent="0.25">
      <c r="A33" s="106" t="s">
        <v>132</v>
      </c>
      <c r="B33" s="46">
        <f>'C.1 Federal Expenditures'!$AK$34</f>
        <v>0</v>
      </c>
      <c r="C33" s="46">
        <f>'C.2 State Expenditures'!$AK$34</f>
        <v>0</v>
      </c>
      <c r="D33" s="46">
        <f>'B. Total Expenditures'!$AK$34</f>
        <v>0</v>
      </c>
      <c r="E33" s="55">
        <f t="shared" si="0"/>
        <v>0</v>
      </c>
    </row>
    <row r="34" spans="1:5" ht="15.75" x14ac:dyDescent="0.25">
      <c r="A34" s="105" t="s">
        <v>133</v>
      </c>
      <c r="B34" s="46">
        <f>'C.1 Federal Expenditures'!$AL$34</f>
        <v>87637</v>
      </c>
      <c r="C34" s="46">
        <f>'C.2 State Expenditures'!$AL$34</f>
        <v>0</v>
      </c>
      <c r="D34" s="46">
        <f>'B. Total Expenditures'!$AL$34</f>
        <v>87637</v>
      </c>
      <c r="E34" s="55">
        <f t="shared" si="0"/>
        <v>1.9229349327328235E-3</v>
      </c>
    </row>
    <row r="35" spans="1:5" ht="15.75" x14ac:dyDescent="0.25">
      <c r="A35" s="105" t="s">
        <v>93</v>
      </c>
      <c r="B35" s="46">
        <f>'C.1 Federal Expenditures'!$AM$34</f>
        <v>1038641</v>
      </c>
      <c r="C35" s="46">
        <f>'C.2 State Expenditures'!$AM$34</f>
        <v>6418185</v>
      </c>
      <c r="D35" s="46">
        <f>'B. Total Expenditures'!$AM$34</f>
        <v>7456826</v>
      </c>
      <c r="E35" s="55">
        <f t="shared" si="0"/>
        <v>0.16361800612424399</v>
      </c>
    </row>
    <row r="36" spans="1:5" x14ac:dyDescent="0.25">
      <c r="A36" s="106" t="s">
        <v>134</v>
      </c>
      <c r="B36" s="46">
        <f>'C.1 Federal Expenditures'!$AN$34</f>
        <v>1038641</v>
      </c>
      <c r="C36" s="46">
        <f>'C.2 State Expenditures'!$AN$34</f>
        <v>4791311</v>
      </c>
      <c r="D36" s="46">
        <f>'B. Total Expenditures'!$AN$34</f>
        <v>5829952</v>
      </c>
      <c r="E36" s="55">
        <f t="shared" si="0"/>
        <v>0.12792106481230062</v>
      </c>
    </row>
    <row r="37" spans="1:5" x14ac:dyDescent="0.25">
      <c r="A37" s="106" t="s">
        <v>135</v>
      </c>
      <c r="B37" s="46">
        <f>'C.1 Federal Expenditures'!$AO$34</f>
        <v>0</v>
      </c>
      <c r="C37" s="46">
        <f>'C.2 State Expenditures'!$AO$34</f>
        <v>0</v>
      </c>
      <c r="D37" s="46">
        <f>'B. Total Expenditures'!$AO$34</f>
        <v>0</v>
      </c>
      <c r="E37" s="55">
        <f t="shared" si="0"/>
        <v>0</v>
      </c>
    </row>
    <row r="38" spans="1:5" x14ac:dyDescent="0.25">
      <c r="A38" s="106" t="s">
        <v>136</v>
      </c>
      <c r="B38" s="46">
        <f>'C.1 Federal Expenditures'!$AP$34</f>
        <v>0</v>
      </c>
      <c r="C38" s="46">
        <f>'C.2 State Expenditures'!$AP$34</f>
        <v>1626874</v>
      </c>
      <c r="D38" s="46">
        <f>'B. Total Expenditures'!$AP$34</f>
        <v>1626874</v>
      </c>
      <c r="E38" s="55">
        <f t="shared" si="0"/>
        <v>3.5696941311943349E-2</v>
      </c>
    </row>
    <row r="39" spans="1:5" ht="15.75" x14ac:dyDescent="0.25">
      <c r="A39" s="105" t="s">
        <v>87</v>
      </c>
      <c r="B39" s="46">
        <f>'C.1 Federal Expenditures'!$AQ$34</f>
        <v>0</v>
      </c>
      <c r="C39" s="46">
        <f>'C.2 State Expenditures'!$AQ$34</f>
        <v>2155165</v>
      </c>
      <c r="D39" s="46">
        <f>'B. Total Expenditures'!$AQ$34</f>
        <v>2155165</v>
      </c>
      <c r="E39" s="55">
        <f t="shared" si="0"/>
        <v>4.7288725815615953E-2</v>
      </c>
    </row>
    <row r="40" spans="1:5" ht="15.75" x14ac:dyDescent="0.25">
      <c r="A40" s="93" t="s">
        <v>139</v>
      </c>
      <c r="B40" s="120">
        <f>'C.1 Federal Expenditures'!$AR$34</f>
        <v>8322565</v>
      </c>
      <c r="C40" s="120">
        <f>'C.2 State Expenditures'!$AR$34</f>
        <v>32115103</v>
      </c>
      <c r="D40" s="120">
        <f>'B. Total Expenditures'!$AR$34</f>
        <v>40437668</v>
      </c>
      <c r="E40" s="95">
        <f t="shared" si="0"/>
        <v>0.88728510098990432</v>
      </c>
    </row>
    <row r="41" spans="1:5" ht="15.75" x14ac:dyDescent="0.25">
      <c r="A41" s="105" t="s">
        <v>88</v>
      </c>
      <c r="B41" s="46">
        <f>'C.1 Federal Expenditures'!$C$34</f>
        <v>4200000</v>
      </c>
      <c r="C41" s="119"/>
      <c r="D41" s="46">
        <f>'B. Total Expenditures'!$C$34</f>
        <v>4200000</v>
      </c>
      <c r="E41" s="55">
        <f t="shared" si="0"/>
        <v>9.2156585888127834E-2</v>
      </c>
    </row>
    <row r="42" spans="1:5" ht="15.75" x14ac:dyDescent="0.25">
      <c r="A42" s="105" t="s">
        <v>247</v>
      </c>
      <c r="B42" s="46">
        <f>'C.1 Federal Expenditures'!$D$34</f>
        <v>936937</v>
      </c>
      <c r="C42" s="119"/>
      <c r="D42" s="46">
        <f>'B. Total Expenditures'!$D$34</f>
        <v>936937</v>
      </c>
      <c r="E42" s="55">
        <f t="shared" si="0"/>
        <v>2.0558313121967816E-2</v>
      </c>
    </row>
    <row r="43" spans="1:5" ht="15.75" x14ac:dyDescent="0.25">
      <c r="A43" s="107" t="s">
        <v>111</v>
      </c>
      <c r="B43" s="120">
        <f>B41+B42</f>
        <v>5136937</v>
      </c>
      <c r="C43" s="123"/>
      <c r="D43" s="120">
        <f>D41+D42</f>
        <v>5136937</v>
      </c>
      <c r="E43" s="95">
        <f t="shared" si="0"/>
        <v>0.11271489901009564</v>
      </c>
    </row>
    <row r="44" spans="1:5" ht="15.75" x14ac:dyDescent="0.25">
      <c r="A44" s="93" t="s">
        <v>60</v>
      </c>
      <c r="B44" s="94">
        <f>SUM(B41,B42, B3,B6,B10,B14,B18,B19,B22,B23,B24,B25,B26,B27,B28,B29,B30,B34,B35, B39)</f>
        <v>13459502</v>
      </c>
      <c r="C44" s="94">
        <f>SUM(C41,C42,C3,C6,C10,C14,C18,C19,C22,C23,C24,C25,C26,C27,C28,C29,C30,C34,C35, C39)</f>
        <v>32115103</v>
      </c>
      <c r="D44" s="94">
        <f>B44+C44</f>
        <v>45574605</v>
      </c>
      <c r="E44" s="95">
        <f t="shared" si="0"/>
        <v>1</v>
      </c>
    </row>
    <row r="45" spans="1:5" ht="15.75" x14ac:dyDescent="0.25">
      <c r="A45" s="105" t="s">
        <v>137</v>
      </c>
      <c r="B45" s="46">
        <f>'C.1 Federal Expenditures'!$AS$34</f>
        <v>0</v>
      </c>
      <c r="C45" s="119"/>
      <c r="D45" s="46">
        <f>'B. Total Expenditures'!$AS$34</f>
        <v>0</v>
      </c>
      <c r="E45" s="122"/>
    </row>
    <row r="46" spans="1:5" ht="15.75" x14ac:dyDescent="0.25">
      <c r="A46" s="105" t="s">
        <v>138</v>
      </c>
      <c r="B46" s="46">
        <f>'C.1 Federal Expenditures'!$AT$34</f>
        <v>69601223</v>
      </c>
      <c r="C46" s="119"/>
      <c r="D46" s="46">
        <f>'B. Total Expenditures'!$AT$34</f>
        <v>69601223</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314</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Expenditures'!$G$35</f>
        <v>121620405</v>
      </c>
      <c r="C3" s="46">
        <f>'C.2 State Expenditures'!$G$35</f>
        <v>0</v>
      </c>
      <c r="D3" s="46">
        <f>'B. Total Expenditures'!$G$35</f>
        <v>121620405</v>
      </c>
      <c r="E3" s="55">
        <f t="shared" ref="E3:E44" si="0">D3/($D$44)</f>
        <v>9.3358966356179671E-2</v>
      </c>
    </row>
    <row r="4" spans="1:5" ht="45" customHeight="1" x14ac:dyDescent="0.25">
      <c r="A4" s="106" t="s">
        <v>113</v>
      </c>
      <c r="B4" s="46">
        <f>'C.1 Federal Expenditures'!$H$35</f>
        <v>120092011</v>
      </c>
      <c r="C4" s="46">
        <f>'C.2 State Expenditures'!$H$35</f>
        <v>0</v>
      </c>
      <c r="D4" s="46">
        <f>'B. Total Expenditures'!$H$35</f>
        <v>120092011</v>
      </c>
      <c r="E4" s="55">
        <f t="shared" si="0"/>
        <v>9.2185731617938277E-2</v>
      </c>
    </row>
    <row r="5" spans="1:5" ht="43.5" x14ac:dyDescent="0.25">
      <c r="A5" s="106" t="s">
        <v>112</v>
      </c>
      <c r="B5" s="46">
        <f>'C.1 Federal Expenditures'!$I$35</f>
        <v>1528394</v>
      </c>
      <c r="C5" s="46">
        <f>'C.2 State Expenditures'!$I$35</f>
        <v>0</v>
      </c>
      <c r="D5" s="46">
        <f>'B. Total Expenditures'!$I$35</f>
        <v>1528394</v>
      </c>
      <c r="E5" s="55">
        <f t="shared" si="0"/>
        <v>1.1732347382413903E-3</v>
      </c>
    </row>
    <row r="6" spans="1:5" ht="30.75" x14ac:dyDescent="0.25">
      <c r="A6" s="105" t="s">
        <v>85</v>
      </c>
      <c r="B6" s="46">
        <f>'C.1 Federal Expenditures'!$J$35</f>
        <v>6840000</v>
      </c>
      <c r="C6" s="119"/>
      <c r="D6" s="46">
        <f>'B. Total Expenditures'!$J$35</f>
        <v>6840000</v>
      </c>
      <c r="E6" s="55">
        <f t="shared" si="0"/>
        <v>5.2505607909813234E-3</v>
      </c>
    </row>
    <row r="7" spans="1:5" x14ac:dyDescent="0.25">
      <c r="A7" s="106" t="s">
        <v>114</v>
      </c>
      <c r="B7" s="46">
        <f>'C.1 Federal Expenditures'!$K$35</f>
        <v>0</v>
      </c>
      <c r="C7" s="119"/>
      <c r="D7" s="46">
        <f>'B. Total Expenditures'!$K$35</f>
        <v>0</v>
      </c>
      <c r="E7" s="55">
        <f t="shared" si="0"/>
        <v>0</v>
      </c>
    </row>
    <row r="8" spans="1:5" x14ac:dyDescent="0.25">
      <c r="A8" s="106" t="s">
        <v>115</v>
      </c>
      <c r="B8" s="46">
        <f>'C.1 Federal Expenditures'!$L$35</f>
        <v>0</v>
      </c>
      <c r="C8" s="119"/>
      <c r="D8" s="46">
        <f>'B. Total Expenditures'!$L$35</f>
        <v>0</v>
      </c>
      <c r="E8" s="55">
        <f t="shared" si="0"/>
        <v>0</v>
      </c>
    </row>
    <row r="9" spans="1:5" ht="29.25" x14ac:dyDescent="0.25">
      <c r="A9" s="106" t="s">
        <v>116</v>
      </c>
      <c r="B9" s="46">
        <f>'C.1 Federal Expenditures'!$M$35</f>
        <v>6840000</v>
      </c>
      <c r="C9" s="119"/>
      <c r="D9" s="46">
        <f>'B. Total Expenditures'!$M$35</f>
        <v>6840000</v>
      </c>
      <c r="E9" s="55">
        <f t="shared" si="0"/>
        <v>5.2505607909813234E-3</v>
      </c>
    </row>
    <row r="10" spans="1:5" ht="30.75" x14ac:dyDescent="0.25">
      <c r="A10" s="105" t="s">
        <v>84</v>
      </c>
      <c r="B10" s="46">
        <f>'C.1 Federal Expenditures'!$N$35</f>
        <v>0</v>
      </c>
      <c r="C10" s="119"/>
      <c r="D10" s="46">
        <f>'B. Total Expenditures'!$N$35</f>
        <v>0</v>
      </c>
      <c r="E10" s="55">
        <f t="shared" si="0"/>
        <v>0</v>
      </c>
    </row>
    <row r="11" spans="1:5" x14ac:dyDescent="0.25">
      <c r="A11" s="106" t="s">
        <v>117</v>
      </c>
      <c r="B11" s="46">
        <f>'C.1 Federal Expenditures'!$O$35</f>
        <v>0</v>
      </c>
      <c r="C11" s="119"/>
      <c r="D11" s="46">
        <f>'B. Total Expenditures'!$O$35</f>
        <v>0</v>
      </c>
      <c r="E11" s="55">
        <f t="shared" si="0"/>
        <v>0</v>
      </c>
    </row>
    <row r="12" spans="1:5" x14ac:dyDescent="0.25">
      <c r="A12" s="106" t="s">
        <v>118</v>
      </c>
      <c r="B12" s="46">
        <f>'C.1 Federal Expenditures'!$P$35</f>
        <v>0</v>
      </c>
      <c r="C12" s="119"/>
      <c r="D12" s="46">
        <f>'B. Total Expenditures'!$P$35</f>
        <v>0</v>
      </c>
      <c r="E12" s="55">
        <f t="shared" si="0"/>
        <v>0</v>
      </c>
    </row>
    <row r="13" spans="1:5" ht="29.25" x14ac:dyDescent="0.25">
      <c r="A13" s="106" t="s">
        <v>119</v>
      </c>
      <c r="B13" s="46">
        <f>'C.1 Federal Expenditures'!$Q$35</f>
        <v>0</v>
      </c>
      <c r="C13" s="119"/>
      <c r="D13" s="46">
        <f>'B. Total Expenditures'!$Q$35</f>
        <v>0</v>
      </c>
      <c r="E13" s="55">
        <f t="shared" si="0"/>
        <v>0</v>
      </c>
    </row>
    <row r="14" spans="1:5" ht="15.75" customHeight="1" x14ac:dyDescent="0.25">
      <c r="A14" s="105" t="s">
        <v>120</v>
      </c>
      <c r="B14" s="46">
        <f>'C.1 Federal Expenditures'!$R$35</f>
        <v>45105271</v>
      </c>
      <c r="C14" s="46">
        <f>'C.2 State Expenditures'!$R$35</f>
        <v>34844690</v>
      </c>
      <c r="D14" s="46">
        <f>'B. Total Expenditures'!$R$35</f>
        <v>79949961</v>
      </c>
      <c r="E14" s="55">
        <f t="shared" si="0"/>
        <v>6.1371656501035959E-2</v>
      </c>
    </row>
    <row r="15" spans="1:5" x14ac:dyDescent="0.25">
      <c r="A15" s="106" t="s">
        <v>121</v>
      </c>
      <c r="B15" s="46">
        <f>'C.1 Federal Expenditures'!$S$35</f>
        <v>108798</v>
      </c>
      <c r="C15" s="46">
        <f>'C.2 State Expenditures'!$S$35</f>
        <v>55581</v>
      </c>
      <c r="D15" s="46">
        <f>'B. Total Expenditures'!$S$35</f>
        <v>164379</v>
      </c>
      <c r="E15" s="55">
        <f t="shared" si="0"/>
        <v>1.2618156904396476E-4</v>
      </c>
    </row>
    <row r="16" spans="1:5" x14ac:dyDescent="0.25">
      <c r="A16" s="106" t="s">
        <v>122</v>
      </c>
      <c r="B16" s="46">
        <f>'C.1 Federal Expenditures'!$T$35</f>
        <v>12956002</v>
      </c>
      <c r="C16" s="46">
        <f>'C.2 State Expenditures'!$T$35</f>
        <v>7153398</v>
      </c>
      <c r="D16" s="46">
        <f>'B. Total Expenditures'!$T$35</f>
        <v>20109400</v>
      </c>
      <c r="E16" s="55">
        <f t="shared" si="0"/>
        <v>1.5436495200315764E-2</v>
      </c>
    </row>
    <row r="17" spans="1:5" x14ac:dyDescent="0.25">
      <c r="A17" s="106" t="s">
        <v>123</v>
      </c>
      <c r="B17" s="46">
        <f>'C.1 Federal Expenditures'!$U$35</f>
        <v>32040471</v>
      </c>
      <c r="C17" s="46">
        <f>'C.2 State Expenditures'!$U$35</f>
        <v>27635711</v>
      </c>
      <c r="D17" s="46">
        <f>'B. Total Expenditures'!$U$35</f>
        <v>59676182</v>
      </c>
      <c r="E17" s="55">
        <f t="shared" si="0"/>
        <v>4.5808979731676233E-2</v>
      </c>
    </row>
    <row r="18" spans="1:5" ht="15.75" x14ac:dyDescent="0.25">
      <c r="A18" s="105" t="s">
        <v>124</v>
      </c>
      <c r="B18" s="46">
        <f>'C.1 Federal Expenditures'!$V$35</f>
        <v>7574058</v>
      </c>
      <c r="C18" s="46">
        <f>'C.2 State Expenditures'!$V$35</f>
        <v>12793</v>
      </c>
      <c r="D18" s="46">
        <f>'B. Total Expenditures'!$V$35</f>
        <v>7586851</v>
      </c>
      <c r="E18" s="55">
        <f t="shared" si="0"/>
        <v>5.8238629221662929E-3</v>
      </c>
    </row>
    <row r="19" spans="1:5" ht="15.75" x14ac:dyDescent="0.25">
      <c r="A19" s="105" t="s">
        <v>89</v>
      </c>
      <c r="B19" s="46">
        <f>'C.1 Federal Expenditures'!$W$35</f>
        <v>0</v>
      </c>
      <c r="C19" s="46">
        <f>'C.2 State Expenditures'!$W$35</f>
        <v>582322651</v>
      </c>
      <c r="D19" s="46">
        <f>'B. Total Expenditures'!$W$35</f>
        <v>582322651</v>
      </c>
      <c r="E19" s="55">
        <f t="shared" si="0"/>
        <v>0.44700591798843586</v>
      </c>
    </row>
    <row r="20" spans="1:5" ht="29.25" x14ac:dyDescent="0.25">
      <c r="A20" s="106" t="s">
        <v>126</v>
      </c>
      <c r="B20" s="46">
        <f>'C.1 Federal Expenditures'!$X$35</f>
        <v>0</v>
      </c>
      <c r="C20" s="46">
        <f>'C.2 State Expenditures'!$X$35</f>
        <v>76079017</v>
      </c>
      <c r="D20" s="46">
        <f>'B. Total Expenditures'!$X$35</f>
        <v>76079017</v>
      </c>
      <c r="E20" s="55">
        <f t="shared" si="0"/>
        <v>5.8400219835760464E-2</v>
      </c>
    </row>
    <row r="21" spans="1:5" x14ac:dyDescent="0.25">
      <c r="A21" s="106" t="s">
        <v>125</v>
      </c>
      <c r="B21" s="46">
        <f>'C.1 Federal Expenditures'!$Y$35</f>
        <v>0</v>
      </c>
      <c r="C21" s="46">
        <f>'C.2 State Expenditures'!$Y$35</f>
        <v>506243634</v>
      </c>
      <c r="D21" s="46">
        <f>'B. Total Expenditures'!$Y$35</f>
        <v>506243634</v>
      </c>
      <c r="E21" s="55">
        <f t="shared" si="0"/>
        <v>0.38860569815267537</v>
      </c>
    </row>
    <row r="22" spans="1:5" ht="30.75" x14ac:dyDescent="0.25">
      <c r="A22" s="105" t="s">
        <v>90</v>
      </c>
      <c r="B22" s="46">
        <f>'C.1 Federal Expenditures'!$Z$35</f>
        <v>15095</v>
      </c>
      <c r="C22" s="46">
        <f>'C.2 State Expenditures'!$Z$35</f>
        <v>0</v>
      </c>
      <c r="D22" s="46">
        <f>'B. Total Expenditures'!$Z$35</f>
        <v>15095</v>
      </c>
      <c r="E22" s="55">
        <f t="shared" si="0"/>
        <v>1.1587312154950742E-5</v>
      </c>
    </row>
    <row r="23" spans="1:5" ht="15.75" customHeight="1" x14ac:dyDescent="0.25">
      <c r="A23" s="105" t="s">
        <v>86</v>
      </c>
      <c r="B23" s="46">
        <f>'C.1 Federal Expenditures'!$AA$35</f>
        <v>18393000</v>
      </c>
      <c r="C23" s="46">
        <f>'C.2 State Expenditures'!$AA$35</f>
        <v>287177016</v>
      </c>
      <c r="D23" s="46">
        <f>'B. Total Expenditures'!$AA$35</f>
        <v>305570016</v>
      </c>
      <c r="E23" s="55">
        <f t="shared" si="0"/>
        <v>0.23456344223817774</v>
      </c>
    </row>
    <row r="24" spans="1:5" ht="15.75" customHeight="1" x14ac:dyDescent="0.25">
      <c r="A24" s="105" t="s">
        <v>91</v>
      </c>
      <c r="B24" s="46">
        <f>'C.1 Federal Expenditures'!$AB$35</f>
        <v>0</v>
      </c>
      <c r="C24" s="46">
        <f>'C.2 State Expenditures'!$AB$35</f>
        <v>0</v>
      </c>
      <c r="D24" s="46">
        <f>'B. Total Expenditures'!$AB$35</f>
        <v>0</v>
      </c>
      <c r="E24" s="55">
        <f t="shared" si="0"/>
        <v>0</v>
      </c>
    </row>
    <row r="25" spans="1:5" ht="15.75" x14ac:dyDescent="0.25">
      <c r="A25" s="105" t="s">
        <v>62</v>
      </c>
      <c r="B25" s="46">
        <f>'C.1 Federal Expenditures'!$AC$35</f>
        <v>3183931</v>
      </c>
      <c r="C25" s="46">
        <f>'C.2 State Expenditures'!$AC$35</f>
        <v>6518882</v>
      </c>
      <c r="D25" s="46">
        <f>'B. Total Expenditures'!$AC$35</f>
        <v>9702813</v>
      </c>
      <c r="E25" s="55">
        <f t="shared" si="0"/>
        <v>7.4481300438631387E-3</v>
      </c>
    </row>
    <row r="26" spans="1:5" ht="15.75" x14ac:dyDescent="0.25">
      <c r="A26" s="105" t="s">
        <v>127</v>
      </c>
      <c r="B26" s="46">
        <f>'C.1 Federal Expenditures'!$AD$35</f>
        <v>5948448</v>
      </c>
      <c r="C26" s="46">
        <f>'C.2 State Expenditures'!$AD$35</f>
        <v>7787891</v>
      </c>
      <c r="D26" s="46">
        <f>'B. Total Expenditures'!$AD$35</f>
        <v>13736339</v>
      </c>
      <c r="E26" s="55">
        <f t="shared" si="0"/>
        <v>1.0544368854536199E-2</v>
      </c>
    </row>
    <row r="27" spans="1:5" s="11" customFormat="1" ht="15.75" x14ac:dyDescent="0.25">
      <c r="A27" s="105" t="s">
        <v>128</v>
      </c>
      <c r="B27" s="46">
        <f>'C.1 Federal Expenditures'!$AE$35</f>
        <v>12900982</v>
      </c>
      <c r="C27" s="46">
        <f>'C.2 State Expenditures'!$AE$35</f>
        <v>5871483</v>
      </c>
      <c r="D27" s="46">
        <f>'B. Total Expenditures'!$AE$35</f>
        <v>18772465</v>
      </c>
      <c r="E27" s="55">
        <f t="shared" si="0"/>
        <v>1.4410229339045207E-2</v>
      </c>
    </row>
    <row r="28" spans="1:5" ht="30.75" x14ac:dyDescent="0.25">
      <c r="A28" s="105" t="s">
        <v>129</v>
      </c>
      <c r="B28" s="46">
        <f>'C.1 Federal Expenditures'!$AF$35</f>
        <v>1927411</v>
      </c>
      <c r="C28" s="46">
        <f>'C.2 State Expenditures'!$AF$35</f>
        <v>0</v>
      </c>
      <c r="D28" s="46">
        <f>'B. Total Expenditures'!$AF$35</f>
        <v>1927411</v>
      </c>
      <c r="E28" s="55">
        <f t="shared" si="0"/>
        <v>1.4795305006880268E-3</v>
      </c>
    </row>
    <row r="29" spans="1:5" ht="30.75" x14ac:dyDescent="0.25">
      <c r="A29" s="105" t="s">
        <v>92</v>
      </c>
      <c r="B29" s="46">
        <f>'C.1 Federal Expenditures'!$AG$35</f>
        <v>5918031</v>
      </c>
      <c r="C29" s="46">
        <f>'C.2 State Expenditures'!$AG$35</f>
        <v>155219</v>
      </c>
      <c r="D29" s="46">
        <f>'B. Total Expenditures'!$AG$35</f>
        <v>6073250</v>
      </c>
      <c r="E29" s="55">
        <f t="shared" si="0"/>
        <v>4.6619836730741699E-3</v>
      </c>
    </row>
    <row r="30" spans="1:5" ht="15.75" x14ac:dyDescent="0.25">
      <c r="A30" s="105" t="s">
        <v>130</v>
      </c>
      <c r="B30" s="46">
        <f>'C.1 Federal Expenditures'!$AH$35</f>
        <v>0</v>
      </c>
      <c r="C30" s="46">
        <f>'C.2 State Expenditures'!$AH$35</f>
        <v>0</v>
      </c>
      <c r="D30" s="46">
        <f>'B. Total Expenditures'!$AH$35</f>
        <v>0</v>
      </c>
      <c r="E30" s="55">
        <f t="shared" si="0"/>
        <v>0</v>
      </c>
    </row>
    <row r="31" spans="1:5" ht="29.25" x14ac:dyDescent="0.25">
      <c r="A31" s="106" t="s">
        <v>373</v>
      </c>
      <c r="B31" s="46">
        <f>'C.1 Federal Expenditures'!$AI$35</f>
        <v>0</v>
      </c>
      <c r="C31" s="46">
        <f>'C.2 State Expenditures'!$AI$35</f>
        <v>0</v>
      </c>
      <c r="D31" s="46">
        <f>'B. Total Expenditures'!$AI$35</f>
        <v>0</v>
      </c>
      <c r="E31" s="55">
        <f t="shared" si="0"/>
        <v>0</v>
      </c>
    </row>
    <row r="32" spans="1:5" x14ac:dyDescent="0.25">
      <c r="A32" s="106" t="s">
        <v>131</v>
      </c>
      <c r="B32" s="46">
        <f>'C.1 Federal Expenditures'!$AJ$35</f>
        <v>0</v>
      </c>
      <c r="C32" s="46">
        <f>'C.2 State Expenditures'!$AJ$35</f>
        <v>0</v>
      </c>
      <c r="D32" s="46">
        <f>'B. Total Expenditures'!$AJ$35</f>
        <v>0</v>
      </c>
      <c r="E32" s="55">
        <f t="shared" si="0"/>
        <v>0</v>
      </c>
    </row>
    <row r="33" spans="1:5" x14ac:dyDescent="0.25">
      <c r="A33" s="106" t="s">
        <v>132</v>
      </c>
      <c r="B33" s="46">
        <f>'C.1 Federal Expenditures'!$AK$35</f>
        <v>0</v>
      </c>
      <c r="C33" s="46">
        <f>'C.2 State Expenditures'!$AK$35</f>
        <v>0</v>
      </c>
      <c r="D33" s="46">
        <f>'B. Total Expenditures'!$AK$35</f>
        <v>0</v>
      </c>
      <c r="E33" s="55">
        <f t="shared" si="0"/>
        <v>0</v>
      </c>
    </row>
    <row r="34" spans="1:5" ht="15.75" x14ac:dyDescent="0.25">
      <c r="A34" s="105" t="s">
        <v>133</v>
      </c>
      <c r="B34" s="46">
        <f>'C.1 Federal Expenditures'!$AL$35</f>
        <v>0</v>
      </c>
      <c r="C34" s="46">
        <f>'C.2 State Expenditures'!$AL$35</f>
        <v>0</v>
      </c>
      <c r="D34" s="46">
        <f>'B. Total Expenditures'!$AL$35</f>
        <v>0</v>
      </c>
      <c r="E34" s="55">
        <f t="shared" si="0"/>
        <v>0</v>
      </c>
    </row>
    <row r="35" spans="1:5" ht="15.75" x14ac:dyDescent="0.25">
      <c r="A35" s="105" t="s">
        <v>93</v>
      </c>
      <c r="B35" s="46">
        <f>'C.1 Federal Expenditures'!$AM$35</f>
        <v>36223317</v>
      </c>
      <c r="C35" s="46">
        <f>'C.2 State Expenditures'!$AM$35</f>
        <v>19439416</v>
      </c>
      <c r="D35" s="46">
        <f>'B. Total Expenditures'!$AM$35</f>
        <v>55662733</v>
      </c>
      <c r="E35" s="55">
        <f t="shared" si="0"/>
        <v>4.2728152545126054E-2</v>
      </c>
    </row>
    <row r="36" spans="1:5" x14ac:dyDescent="0.25">
      <c r="A36" s="106" t="s">
        <v>134</v>
      </c>
      <c r="B36" s="46">
        <f>'C.1 Federal Expenditures'!$AN$35</f>
        <v>34663948</v>
      </c>
      <c r="C36" s="46">
        <f>'C.2 State Expenditures'!$AN$35</f>
        <v>18814350</v>
      </c>
      <c r="D36" s="46">
        <f>'B. Total Expenditures'!$AN$35</f>
        <v>53478298</v>
      </c>
      <c r="E36" s="55">
        <f t="shared" si="0"/>
        <v>4.1051323778832596E-2</v>
      </c>
    </row>
    <row r="37" spans="1:5" x14ac:dyDescent="0.25">
      <c r="A37" s="106" t="s">
        <v>135</v>
      </c>
      <c r="B37" s="46">
        <f>'C.1 Federal Expenditures'!$AO$35</f>
        <v>0</v>
      </c>
      <c r="C37" s="46">
        <f>'C.2 State Expenditures'!$AO$35</f>
        <v>0</v>
      </c>
      <c r="D37" s="46">
        <f>'B. Total Expenditures'!$AO$35</f>
        <v>0</v>
      </c>
      <c r="E37" s="55">
        <f t="shared" si="0"/>
        <v>0</v>
      </c>
    </row>
    <row r="38" spans="1:5" x14ac:dyDescent="0.25">
      <c r="A38" s="106" t="s">
        <v>136</v>
      </c>
      <c r="B38" s="46">
        <f>'C.1 Federal Expenditures'!$AP$35</f>
        <v>1559369</v>
      </c>
      <c r="C38" s="46">
        <f>'C.2 State Expenditures'!$AP$35</f>
        <v>625066</v>
      </c>
      <c r="D38" s="46">
        <f>'B. Total Expenditures'!$AP$35</f>
        <v>2184435</v>
      </c>
      <c r="E38" s="55">
        <f t="shared" si="0"/>
        <v>1.6768287662934631E-3</v>
      </c>
    </row>
    <row r="39" spans="1:5" ht="15.75" x14ac:dyDescent="0.25">
      <c r="A39" s="105" t="s">
        <v>87</v>
      </c>
      <c r="B39" s="46">
        <f>'C.1 Federal Expenditures'!$AQ$35</f>
        <v>0</v>
      </c>
      <c r="C39" s="46">
        <f>'C.2 State Expenditures'!$AQ$35</f>
        <v>0</v>
      </c>
      <c r="D39" s="46">
        <f>'B. Total Expenditures'!$AQ$35</f>
        <v>0</v>
      </c>
      <c r="E39" s="55">
        <f t="shared" si="0"/>
        <v>0</v>
      </c>
    </row>
    <row r="40" spans="1:5" ht="15.75" x14ac:dyDescent="0.25">
      <c r="A40" s="93" t="s">
        <v>139</v>
      </c>
      <c r="B40" s="120">
        <f>'C.1 Federal Expenditures'!$AR$35</f>
        <v>265649949</v>
      </c>
      <c r="C40" s="120">
        <f>'C.2 State Expenditures'!$AR$35</f>
        <v>944130041</v>
      </c>
      <c r="D40" s="120">
        <f>'B. Total Expenditures'!$AR$35</f>
        <v>1209779990</v>
      </c>
      <c r="E40" s="95">
        <f t="shared" si="0"/>
        <v>0.92865838906546461</v>
      </c>
    </row>
    <row r="41" spans="1:5" ht="15.75" x14ac:dyDescent="0.25">
      <c r="A41" s="105" t="s">
        <v>88</v>
      </c>
      <c r="B41" s="46">
        <f>'C.1 Federal Expenditures'!$C$35</f>
        <v>76000000</v>
      </c>
      <c r="C41" s="119"/>
      <c r="D41" s="46">
        <f>'B. Total Expenditures'!$C$35</f>
        <v>76000000</v>
      </c>
      <c r="E41" s="55">
        <f t="shared" si="0"/>
        <v>5.8339564344236927E-2</v>
      </c>
    </row>
    <row r="42" spans="1:5" ht="15.75" x14ac:dyDescent="0.25">
      <c r="A42" s="105" t="s">
        <v>247</v>
      </c>
      <c r="B42" s="46">
        <f>'C.1 Federal Expenditures'!$D$35</f>
        <v>16938000</v>
      </c>
      <c r="C42" s="119"/>
      <c r="D42" s="46">
        <f>'B. Total Expenditures'!$D$35</f>
        <v>16938000</v>
      </c>
      <c r="E42" s="55">
        <f t="shared" si="0"/>
        <v>1.3002046590298489E-2</v>
      </c>
    </row>
    <row r="43" spans="1:5" ht="15.75" x14ac:dyDescent="0.25">
      <c r="A43" s="107" t="s">
        <v>111</v>
      </c>
      <c r="B43" s="120">
        <f>B41+B42</f>
        <v>92938000</v>
      </c>
      <c r="C43" s="123"/>
      <c r="D43" s="120">
        <f>D41+D42</f>
        <v>92938000</v>
      </c>
      <c r="E43" s="95">
        <f t="shared" si="0"/>
        <v>7.1341610934535421E-2</v>
      </c>
    </row>
    <row r="44" spans="1:5" ht="15.75" x14ac:dyDescent="0.25">
      <c r="A44" s="93" t="s">
        <v>60</v>
      </c>
      <c r="B44" s="94">
        <f>SUM(B41,B42, B3,B6,B10,B14,B18,B19,B22,B23,B24,B25,B26,B27,B28,B29,B30,B34,B35, B39)</f>
        <v>358587949</v>
      </c>
      <c r="C44" s="94">
        <f>SUM(C41,C42,C3,C6,C10,C14,C18,C19,C22,C23,C24,C25,C26,C27,C28,C29,C30,C34,C35, C39)</f>
        <v>944130041</v>
      </c>
      <c r="D44" s="94">
        <f>B44+C44</f>
        <v>1302717990</v>
      </c>
      <c r="E44" s="95">
        <f t="shared" si="0"/>
        <v>1</v>
      </c>
    </row>
    <row r="45" spans="1:5" ht="15.75" x14ac:dyDescent="0.25">
      <c r="A45" s="105" t="s">
        <v>137</v>
      </c>
      <c r="B45" s="46">
        <f>'C.1 Federal Expenditures'!$AS$35</f>
        <v>14676848</v>
      </c>
      <c r="C45" s="119"/>
      <c r="D45" s="46">
        <f>'B. Total Expenditures'!$AS$35</f>
        <v>14676848</v>
      </c>
      <c r="E45" s="122"/>
    </row>
    <row r="46" spans="1:5" ht="15.75" x14ac:dyDescent="0.25">
      <c r="A46" s="105" t="s">
        <v>138</v>
      </c>
      <c r="B46" s="46">
        <f>'C.1 Federal Expenditures'!$AT$35</f>
        <v>45000000</v>
      </c>
      <c r="C46" s="119"/>
      <c r="D46" s="46">
        <f>'B. Total Expenditures'!$AT$35</f>
        <v>45000000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313</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Expenditures'!$G$36</f>
        <v>46988012</v>
      </c>
      <c r="C3" s="46">
        <f>'C.2 State Expenditures'!$G$36</f>
        <v>12159736</v>
      </c>
      <c r="D3" s="46">
        <f>'B. Total Expenditures'!$G$36</f>
        <v>59147748</v>
      </c>
      <c r="E3" s="55">
        <f t="shared" ref="E3:E44" si="0">D3/($D$44)</f>
        <v>0.20854908790025389</v>
      </c>
    </row>
    <row r="4" spans="1:5" ht="45" customHeight="1" x14ac:dyDescent="0.25">
      <c r="A4" s="106" t="s">
        <v>113</v>
      </c>
      <c r="B4" s="46">
        <f>'C.1 Federal Expenditures'!$H$36</f>
        <v>46988012</v>
      </c>
      <c r="C4" s="46">
        <f>'C.2 State Expenditures'!$H$36</f>
        <v>12159736</v>
      </c>
      <c r="D4" s="46">
        <f>'B. Total Expenditures'!$H$36</f>
        <v>59147748</v>
      </c>
      <c r="E4" s="55">
        <f t="shared" si="0"/>
        <v>0.20854908790025389</v>
      </c>
    </row>
    <row r="5" spans="1:5" ht="43.5" x14ac:dyDescent="0.25">
      <c r="A5" s="106" t="s">
        <v>112</v>
      </c>
      <c r="B5" s="46">
        <f>'C.1 Federal Expenditures'!$I$36</f>
        <v>0</v>
      </c>
      <c r="C5" s="46">
        <f>'C.2 State Expenditures'!$I$36</f>
        <v>0</v>
      </c>
      <c r="D5" s="46">
        <f>'B. Total Expenditures'!$I$36</f>
        <v>0</v>
      </c>
      <c r="E5" s="55">
        <f t="shared" si="0"/>
        <v>0</v>
      </c>
    </row>
    <row r="6" spans="1:5" ht="30.75" x14ac:dyDescent="0.25">
      <c r="A6" s="105" t="s">
        <v>85</v>
      </c>
      <c r="B6" s="46">
        <f>'C.1 Federal Expenditures'!$J$36</f>
        <v>0</v>
      </c>
      <c r="C6" s="119"/>
      <c r="D6" s="46">
        <f>'B. Total Expenditures'!$J$36</f>
        <v>0</v>
      </c>
      <c r="E6" s="55">
        <f t="shared" si="0"/>
        <v>0</v>
      </c>
    </row>
    <row r="7" spans="1:5" x14ac:dyDescent="0.25">
      <c r="A7" s="106" t="s">
        <v>114</v>
      </c>
      <c r="B7" s="46">
        <f>'C.1 Federal Expenditures'!$K$36</f>
        <v>0</v>
      </c>
      <c r="C7" s="119"/>
      <c r="D7" s="46">
        <f>'B. Total Expenditures'!$K$36</f>
        <v>0</v>
      </c>
      <c r="E7" s="55">
        <f t="shared" si="0"/>
        <v>0</v>
      </c>
    </row>
    <row r="8" spans="1:5" x14ac:dyDescent="0.25">
      <c r="A8" s="106" t="s">
        <v>115</v>
      </c>
      <c r="B8" s="46">
        <f>'C.1 Federal Expenditures'!$L$36</f>
        <v>0</v>
      </c>
      <c r="C8" s="119"/>
      <c r="D8" s="46">
        <f>'B. Total Expenditures'!$L$36</f>
        <v>0</v>
      </c>
      <c r="E8" s="55">
        <f t="shared" si="0"/>
        <v>0</v>
      </c>
    </row>
    <row r="9" spans="1:5" ht="29.25" x14ac:dyDescent="0.25">
      <c r="A9" s="106" t="s">
        <v>116</v>
      </c>
      <c r="B9" s="46">
        <f>'C.1 Federal Expenditures'!$M$36</f>
        <v>0</v>
      </c>
      <c r="C9" s="119"/>
      <c r="D9" s="46">
        <f>'B. Total Expenditures'!$M$36</f>
        <v>0</v>
      </c>
      <c r="E9" s="55">
        <f t="shared" si="0"/>
        <v>0</v>
      </c>
    </row>
    <row r="10" spans="1:5" ht="30.75" x14ac:dyDescent="0.25">
      <c r="A10" s="105" t="s">
        <v>84</v>
      </c>
      <c r="B10" s="46">
        <f>'C.1 Federal Expenditures'!$N$36</f>
        <v>0</v>
      </c>
      <c r="C10" s="119"/>
      <c r="D10" s="46">
        <f>'B. Total Expenditures'!$N$36</f>
        <v>0</v>
      </c>
      <c r="E10" s="55">
        <f t="shared" si="0"/>
        <v>0</v>
      </c>
    </row>
    <row r="11" spans="1:5" x14ac:dyDescent="0.25">
      <c r="A11" s="106" t="s">
        <v>117</v>
      </c>
      <c r="B11" s="46">
        <f>'C.1 Federal Expenditures'!$O$36</f>
        <v>0</v>
      </c>
      <c r="C11" s="119"/>
      <c r="D11" s="46">
        <f>'B. Total Expenditures'!$O$36</f>
        <v>0</v>
      </c>
      <c r="E11" s="55">
        <f t="shared" si="0"/>
        <v>0</v>
      </c>
    </row>
    <row r="12" spans="1:5" x14ac:dyDescent="0.25">
      <c r="A12" s="106" t="s">
        <v>118</v>
      </c>
      <c r="B12" s="46">
        <f>'C.1 Federal Expenditures'!$P$36</f>
        <v>0</v>
      </c>
      <c r="C12" s="119"/>
      <c r="D12" s="46">
        <f>'B. Total Expenditures'!$P$36</f>
        <v>0</v>
      </c>
      <c r="E12" s="55">
        <f t="shared" si="0"/>
        <v>0</v>
      </c>
    </row>
    <row r="13" spans="1:5" ht="29.25" x14ac:dyDescent="0.25">
      <c r="A13" s="106" t="s">
        <v>119</v>
      </c>
      <c r="B13" s="46">
        <f>'C.1 Federal Expenditures'!$Q$36</f>
        <v>0</v>
      </c>
      <c r="C13" s="119"/>
      <c r="D13" s="46">
        <f>'B. Total Expenditures'!$Q$36</f>
        <v>0</v>
      </c>
      <c r="E13" s="55">
        <f t="shared" si="0"/>
        <v>0</v>
      </c>
    </row>
    <row r="14" spans="1:5" ht="15.75" customHeight="1" x14ac:dyDescent="0.25">
      <c r="A14" s="105" t="s">
        <v>120</v>
      </c>
      <c r="B14" s="46">
        <f>'C.1 Federal Expenditures'!$R$36</f>
        <v>13313464</v>
      </c>
      <c r="C14" s="46">
        <f>'C.2 State Expenditures'!$R$36</f>
        <v>753552</v>
      </c>
      <c r="D14" s="46">
        <f>'B. Total Expenditures'!$R$36</f>
        <v>14067016</v>
      </c>
      <c r="E14" s="55">
        <f t="shared" si="0"/>
        <v>4.9598901995022329E-2</v>
      </c>
    </row>
    <row r="15" spans="1:5" x14ac:dyDescent="0.25">
      <c r="A15" s="106" t="s">
        <v>121</v>
      </c>
      <c r="B15" s="46">
        <f>'C.1 Federal Expenditures'!$S$36</f>
        <v>4673085</v>
      </c>
      <c r="C15" s="46">
        <f>'C.2 State Expenditures'!$S$36</f>
        <v>0</v>
      </c>
      <c r="D15" s="46">
        <f>'B. Total Expenditures'!$S$36</f>
        <v>4673085</v>
      </c>
      <c r="E15" s="55">
        <f t="shared" si="0"/>
        <v>1.6476833816739023E-2</v>
      </c>
    </row>
    <row r="16" spans="1:5" x14ac:dyDescent="0.25">
      <c r="A16" s="106" t="s">
        <v>122</v>
      </c>
      <c r="B16" s="46">
        <f>'C.1 Federal Expenditures'!$T$36</f>
        <v>0</v>
      </c>
      <c r="C16" s="46">
        <f>'C.2 State Expenditures'!$T$36</f>
        <v>753552</v>
      </c>
      <c r="D16" s="46">
        <f>'B. Total Expenditures'!$T$36</f>
        <v>753552</v>
      </c>
      <c r="E16" s="55">
        <f t="shared" si="0"/>
        <v>2.6569495475197488E-3</v>
      </c>
    </row>
    <row r="17" spans="1:5" x14ac:dyDescent="0.25">
      <c r="A17" s="106" t="s">
        <v>123</v>
      </c>
      <c r="B17" s="46">
        <f>'C.1 Federal Expenditures'!$U$36</f>
        <v>8640379</v>
      </c>
      <c r="C17" s="46">
        <f>'C.2 State Expenditures'!$U$36</f>
        <v>0</v>
      </c>
      <c r="D17" s="46">
        <f>'B. Total Expenditures'!$U$36</f>
        <v>8640379</v>
      </c>
      <c r="E17" s="55">
        <f t="shared" si="0"/>
        <v>3.0465118630763559E-2</v>
      </c>
    </row>
    <row r="18" spans="1:5" ht="15.75" x14ac:dyDescent="0.25">
      <c r="A18" s="105" t="s">
        <v>124</v>
      </c>
      <c r="B18" s="46">
        <f>'C.1 Federal Expenditures'!$V$36</f>
        <v>569224</v>
      </c>
      <c r="C18" s="46">
        <f>'C.2 State Expenditures'!$V$36</f>
        <v>0</v>
      </c>
      <c r="D18" s="46">
        <f>'B. Total Expenditures'!$V$36</f>
        <v>569224</v>
      </c>
      <c r="E18" s="55">
        <f t="shared" si="0"/>
        <v>2.0070273176069887E-3</v>
      </c>
    </row>
    <row r="19" spans="1:5" ht="15.75" x14ac:dyDescent="0.25">
      <c r="A19" s="105" t="s">
        <v>89</v>
      </c>
      <c r="B19" s="46">
        <f>'C.1 Federal Expenditures'!$W$36</f>
        <v>17100000</v>
      </c>
      <c r="C19" s="46">
        <f>'C.2 State Expenditures'!$W$36</f>
        <v>0</v>
      </c>
      <c r="D19" s="46">
        <f>'B. Total Expenditures'!$W$36</f>
        <v>17100000</v>
      </c>
      <c r="E19" s="55">
        <f t="shared" si="0"/>
        <v>6.0292902497223425E-2</v>
      </c>
    </row>
    <row r="20" spans="1:5" ht="29.25" x14ac:dyDescent="0.25">
      <c r="A20" s="106" t="s">
        <v>126</v>
      </c>
      <c r="B20" s="46">
        <f>'C.1 Federal Expenditures'!$X$36</f>
        <v>0</v>
      </c>
      <c r="C20" s="46">
        <f>'C.2 State Expenditures'!$X$36</f>
        <v>0</v>
      </c>
      <c r="D20" s="46">
        <f>'B. Total Expenditures'!$X$36</f>
        <v>0</v>
      </c>
      <c r="E20" s="55">
        <f t="shared" si="0"/>
        <v>0</v>
      </c>
    </row>
    <row r="21" spans="1:5" x14ac:dyDescent="0.25">
      <c r="A21" s="106" t="s">
        <v>125</v>
      </c>
      <c r="B21" s="46">
        <f>'C.1 Federal Expenditures'!$Y$36</f>
        <v>17100000</v>
      </c>
      <c r="C21" s="46">
        <f>'C.2 State Expenditures'!$Y$36</f>
        <v>0</v>
      </c>
      <c r="D21" s="46">
        <f>'B. Total Expenditures'!$Y$36</f>
        <v>17100000</v>
      </c>
      <c r="E21" s="55">
        <f t="shared" si="0"/>
        <v>6.0292902497223425E-2</v>
      </c>
    </row>
    <row r="22" spans="1:5" ht="30.75" x14ac:dyDescent="0.25">
      <c r="A22" s="105" t="s">
        <v>90</v>
      </c>
      <c r="B22" s="46">
        <f>'C.1 Federal Expenditures'!$Z$36</f>
        <v>0</v>
      </c>
      <c r="C22" s="46">
        <f>'C.2 State Expenditures'!$Z$36</f>
        <v>0</v>
      </c>
      <c r="D22" s="46">
        <f>'B. Total Expenditures'!$Z$36</f>
        <v>0</v>
      </c>
      <c r="E22" s="55">
        <f t="shared" si="0"/>
        <v>0</v>
      </c>
    </row>
    <row r="23" spans="1:5" ht="15.75" customHeight="1" x14ac:dyDescent="0.25">
      <c r="A23" s="105" t="s">
        <v>86</v>
      </c>
      <c r="B23" s="46">
        <f>'C.1 Federal Expenditures'!$AA$36</f>
        <v>0</v>
      </c>
      <c r="C23" s="46">
        <f>'C.2 State Expenditures'!$AA$36</f>
        <v>0</v>
      </c>
      <c r="D23" s="46">
        <f>'B. Total Expenditures'!$AA$36</f>
        <v>0</v>
      </c>
      <c r="E23" s="55">
        <f t="shared" si="0"/>
        <v>0</v>
      </c>
    </row>
    <row r="24" spans="1:5" ht="15.75" customHeight="1" x14ac:dyDescent="0.25">
      <c r="A24" s="105" t="s">
        <v>91</v>
      </c>
      <c r="B24" s="46">
        <f>'C.1 Federal Expenditures'!$AB$36</f>
        <v>0</v>
      </c>
      <c r="C24" s="46">
        <f>'C.2 State Expenditures'!$AB$36</f>
        <v>75834533</v>
      </c>
      <c r="D24" s="46">
        <f>'B. Total Expenditures'!$AB$36</f>
        <v>75834533</v>
      </c>
      <c r="E24" s="55">
        <f t="shared" si="0"/>
        <v>0.26738503532698665</v>
      </c>
    </row>
    <row r="25" spans="1:5" ht="15.75" x14ac:dyDescent="0.25">
      <c r="A25" s="105" t="s">
        <v>62</v>
      </c>
      <c r="B25" s="46">
        <f>'C.1 Federal Expenditures'!$AC$36</f>
        <v>0</v>
      </c>
      <c r="C25" s="46">
        <f>'C.2 State Expenditures'!$AC$36</f>
        <v>0</v>
      </c>
      <c r="D25" s="46">
        <f>'B. Total Expenditures'!$AC$36</f>
        <v>0</v>
      </c>
      <c r="E25" s="55">
        <f t="shared" si="0"/>
        <v>0</v>
      </c>
    </row>
    <row r="26" spans="1:5" ht="15.75" x14ac:dyDescent="0.25">
      <c r="A26" s="105" t="s">
        <v>127</v>
      </c>
      <c r="B26" s="46">
        <f>'C.1 Federal Expenditures'!$AD$36</f>
        <v>1303554</v>
      </c>
      <c r="C26" s="46">
        <f>'C.2 State Expenditures'!$AD$36</f>
        <v>0</v>
      </c>
      <c r="D26" s="46">
        <f>'B. Total Expenditures'!$AD$36</f>
        <v>1303554</v>
      </c>
      <c r="E26" s="55">
        <f t="shared" si="0"/>
        <v>4.5962020012786887E-3</v>
      </c>
    </row>
    <row r="27" spans="1:5" s="11" customFormat="1" ht="15.75" x14ac:dyDescent="0.25">
      <c r="A27" s="105" t="s">
        <v>128</v>
      </c>
      <c r="B27" s="46">
        <f>'C.1 Federal Expenditures'!$AE$36</f>
        <v>0</v>
      </c>
      <c r="C27" s="46">
        <f>'C.2 State Expenditures'!$AE$36</f>
        <v>0</v>
      </c>
      <c r="D27" s="46">
        <f>'B. Total Expenditures'!$AE$36</f>
        <v>0</v>
      </c>
      <c r="E27" s="55">
        <f t="shared" si="0"/>
        <v>0</v>
      </c>
    </row>
    <row r="28" spans="1:5" ht="30.75" x14ac:dyDescent="0.25">
      <c r="A28" s="105" t="s">
        <v>129</v>
      </c>
      <c r="B28" s="46">
        <f>'C.1 Federal Expenditures'!$AF$36</f>
        <v>0</v>
      </c>
      <c r="C28" s="46">
        <f>'C.2 State Expenditures'!$AF$36</f>
        <v>428994</v>
      </c>
      <c r="D28" s="46">
        <f>'B. Total Expenditures'!$AF$36</f>
        <v>428994</v>
      </c>
      <c r="E28" s="55">
        <f t="shared" si="0"/>
        <v>1.5125902581224482E-3</v>
      </c>
    </row>
    <row r="29" spans="1:5" ht="30.75" x14ac:dyDescent="0.25">
      <c r="A29" s="105" t="s">
        <v>92</v>
      </c>
      <c r="B29" s="46">
        <f>'C.1 Federal Expenditures'!$AG$36</f>
        <v>0</v>
      </c>
      <c r="C29" s="46">
        <f>'C.2 State Expenditures'!$AG$36</f>
        <v>6500000</v>
      </c>
      <c r="D29" s="46">
        <f>'B. Total Expenditures'!$AG$36</f>
        <v>6500000</v>
      </c>
      <c r="E29" s="55">
        <f t="shared" si="0"/>
        <v>2.2918354750406565E-2</v>
      </c>
    </row>
    <row r="30" spans="1:5" ht="15.75" x14ac:dyDescent="0.25">
      <c r="A30" s="105" t="s">
        <v>130</v>
      </c>
      <c r="B30" s="46">
        <f>'C.1 Federal Expenditures'!$AH$36</f>
        <v>834160</v>
      </c>
      <c r="C30" s="46">
        <f>'C.2 State Expenditures'!$AH$36</f>
        <v>0</v>
      </c>
      <c r="D30" s="46">
        <f>'B. Total Expenditures'!$AH$36</f>
        <v>834160</v>
      </c>
      <c r="E30" s="55">
        <f t="shared" si="0"/>
        <v>2.9411653536306369E-3</v>
      </c>
    </row>
    <row r="31" spans="1:5" ht="29.25" x14ac:dyDescent="0.25">
      <c r="A31" s="106" t="s">
        <v>373</v>
      </c>
      <c r="B31" s="46">
        <f>'C.1 Federal Expenditures'!$AI$36</f>
        <v>818342</v>
      </c>
      <c r="C31" s="46">
        <f>'C.2 State Expenditures'!$AI$36</f>
        <v>0</v>
      </c>
      <c r="D31" s="46">
        <f>'B. Total Expenditures'!$AI$36</f>
        <v>818342</v>
      </c>
      <c r="E31" s="55">
        <f t="shared" si="0"/>
        <v>2.8853926558703399E-3</v>
      </c>
    </row>
    <row r="32" spans="1:5" x14ac:dyDescent="0.25">
      <c r="A32" s="106" t="s">
        <v>131</v>
      </c>
      <c r="B32" s="46">
        <f>'C.1 Federal Expenditures'!$AJ$36</f>
        <v>0</v>
      </c>
      <c r="C32" s="46">
        <f>'C.2 State Expenditures'!$AJ$36</f>
        <v>0</v>
      </c>
      <c r="D32" s="46">
        <f>'B. Total Expenditures'!$AJ$36</f>
        <v>0</v>
      </c>
      <c r="E32" s="55">
        <f t="shared" si="0"/>
        <v>0</v>
      </c>
    </row>
    <row r="33" spans="1:5" x14ac:dyDescent="0.25">
      <c r="A33" s="106" t="s">
        <v>132</v>
      </c>
      <c r="B33" s="46">
        <f>'C.1 Federal Expenditures'!$AK$36</f>
        <v>15818</v>
      </c>
      <c r="C33" s="46">
        <f>'C.2 State Expenditures'!$AK$36</f>
        <v>0</v>
      </c>
      <c r="D33" s="46">
        <f>'B. Total Expenditures'!$AK$36</f>
        <v>15818</v>
      </c>
      <c r="E33" s="55">
        <f t="shared" si="0"/>
        <v>5.5772697760297086E-5</v>
      </c>
    </row>
    <row r="34" spans="1:5" ht="15.75" x14ac:dyDescent="0.25">
      <c r="A34" s="105" t="s">
        <v>133</v>
      </c>
      <c r="B34" s="46">
        <f>'C.1 Federal Expenditures'!$AL$36</f>
        <v>4500000</v>
      </c>
      <c r="C34" s="46">
        <f>'C.2 State Expenditures'!$AL$36</f>
        <v>0</v>
      </c>
      <c r="D34" s="46">
        <f>'B. Total Expenditures'!$AL$36</f>
        <v>4500000</v>
      </c>
      <c r="E34" s="55">
        <f t="shared" si="0"/>
        <v>1.5866553288743007E-2</v>
      </c>
    </row>
    <row r="35" spans="1:5" ht="15.75" x14ac:dyDescent="0.25">
      <c r="A35" s="105" t="s">
        <v>93</v>
      </c>
      <c r="B35" s="46">
        <f>'C.1 Federal Expenditures'!$AM$36</f>
        <v>7805022</v>
      </c>
      <c r="C35" s="46">
        <f>'C.2 State Expenditures'!$AM$36</f>
        <v>0</v>
      </c>
      <c r="D35" s="46">
        <f>'B. Total Expenditures'!$AM$36</f>
        <v>7805022</v>
      </c>
      <c r="E35" s="55">
        <f t="shared" si="0"/>
        <v>2.7519732773958114E-2</v>
      </c>
    </row>
    <row r="36" spans="1:5" x14ac:dyDescent="0.25">
      <c r="A36" s="106" t="s">
        <v>134</v>
      </c>
      <c r="B36" s="46">
        <f>'C.1 Federal Expenditures'!$AN$36</f>
        <v>6855010</v>
      </c>
      <c r="C36" s="46">
        <f>'C.2 State Expenditures'!$AN$36</f>
        <v>0</v>
      </c>
      <c r="D36" s="46">
        <f>'B. Total Expenditures'!$AN$36</f>
        <v>6855010</v>
      </c>
      <c r="E36" s="55">
        <f t="shared" si="0"/>
        <v>2.4170084768859155E-2</v>
      </c>
    </row>
    <row r="37" spans="1:5" x14ac:dyDescent="0.25">
      <c r="A37" s="106" t="s">
        <v>135</v>
      </c>
      <c r="B37" s="46">
        <f>'C.1 Federal Expenditures'!$AO$36</f>
        <v>0</v>
      </c>
      <c r="C37" s="46">
        <f>'C.2 State Expenditures'!$AO$36</f>
        <v>0</v>
      </c>
      <c r="D37" s="46">
        <f>'B. Total Expenditures'!$AO$36</f>
        <v>0</v>
      </c>
      <c r="E37" s="55">
        <f t="shared" si="0"/>
        <v>0</v>
      </c>
    </row>
    <row r="38" spans="1:5" x14ac:dyDescent="0.25">
      <c r="A38" s="106" t="s">
        <v>136</v>
      </c>
      <c r="B38" s="46">
        <f>'C.1 Federal Expenditures'!$AP$36</f>
        <v>950012</v>
      </c>
      <c r="C38" s="46">
        <f>'C.2 State Expenditures'!$AP$36</f>
        <v>0</v>
      </c>
      <c r="D38" s="46">
        <f>'B. Total Expenditures'!$AP$36</f>
        <v>950012</v>
      </c>
      <c r="E38" s="55">
        <f t="shared" si="0"/>
        <v>3.3496480050989601E-3</v>
      </c>
    </row>
    <row r="39" spans="1:5" ht="15.75" x14ac:dyDescent="0.25">
      <c r="A39" s="105" t="s">
        <v>87</v>
      </c>
      <c r="B39" s="46">
        <f>'C.1 Federal Expenditures'!$AQ$36</f>
        <v>0</v>
      </c>
      <c r="C39" s="46">
        <f>'C.2 State Expenditures'!$AQ$36</f>
        <v>64997721</v>
      </c>
      <c r="D39" s="46">
        <f>'B. Total Expenditures'!$AQ$36</f>
        <v>64997721</v>
      </c>
      <c r="E39" s="55">
        <f t="shared" si="0"/>
        <v>0.22917551197630007</v>
      </c>
    </row>
    <row r="40" spans="1:5" ht="15.75" x14ac:dyDescent="0.25">
      <c r="A40" s="93" t="s">
        <v>139</v>
      </c>
      <c r="B40" s="120">
        <f>'C.1 Federal Expenditures'!$AR$36</f>
        <v>92413436</v>
      </c>
      <c r="C40" s="120">
        <f>'C.2 State Expenditures'!$AR$36</f>
        <v>160674536</v>
      </c>
      <c r="D40" s="120">
        <f>'B. Total Expenditures'!$AR$36</f>
        <v>253087972</v>
      </c>
      <c r="E40" s="95">
        <f t="shared" si="0"/>
        <v>0.89236306543953281</v>
      </c>
    </row>
    <row r="41" spans="1:5" ht="15.75" x14ac:dyDescent="0.25">
      <c r="A41" s="105" t="s">
        <v>88</v>
      </c>
      <c r="B41" s="46">
        <f>'C.1 Federal Expenditures'!$C$36</f>
        <v>30527500</v>
      </c>
      <c r="C41" s="119"/>
      <c r="D41" s="46">
        <f>'B. Total Expenditures'!$C$36</f>
        <v>30527500</v>
      </c>
      <c r="E41" s="55">
        <f t="shared" si="0"/>
        <v>0.10763693456046713</v>
      </c>
    </row>
    <row r="42" spans="1:5" ht="15.75" x14ac:dyDescent="0.25">
      <c r="A42" s="105" t="s">
        <v>247</v>
      </c>
      <c r="B42" s="46">
        <f>'C.1 Federal Expenditures'!$D$36</f>
        <v>0</v>
      </c>
      <c r="C42" s="119"/>
      <c r="D42" s="46">
        <f>'B. Total Expenditures'!$D$36</f>
        <v>0</v>
      </c>
      <c r="E42" s="55">
        <f t="shared" si="0"/>
        <v>0</v>
      </c>
    </row>
    <row r="43" spans="1:5" ht="15.75" x14ac:dyDescent="0.25">
      <c r="A43" s="107" t="s">
        <v>111</v>
      </c>
      <c r="B43" s="120">
        <f>B41+B42</f>
        <v>30527500</v>
      </c>
      <c r="C43" s="123"/>
      <c r="D43" s="120">
        <f>D41+D42</f>
        <v>30527500</v>
      </c>
      <c r="E43" s="95">
        <f t="shared" si="0"/>
        <v>0.10763693456046713</v>
      </c>
    </row>
    <row r="44" spans="1:5" ht="15.75" x14ac:dyDescent="0.25">
      <c r="A44" s="93" t="s">
        <v>60</v>
      </c>
      <c r="B44" s="94">
        <f>SUM(B41,B42, B3,B6,B10,B14,B18,B19,B22,B23,B24,B25,B26,B27,B28,B29,B30,B34,B35, B39)</f>
        <v>122940936</v>
      </c>
      <c r="C44" s="94">
        <f>SUM(C41,C42,C3,C6,C10,C14,C18,C19,C22,C23,C24,C25,C26,C27,C28,C29,C30,C34,C35, C39)</f>
        <v>160674536</v>
      </c>
      <c r="D44" s="94">
        <f>B44+C44</f>
        <v>283615472</v>
      </c>
      <c r="E44" s="95">
        <f t="shared" si="0"/>
        <v>1</v>
      </c>
    </row>
    <row r="45" spans="1:5" ht="15.75" x14ac:dyDescent="0.25">
      <c r="A45" s="105" t="s">
        <v>137</v>
      </c>
      <c r="B45" s="46">
        <f>'C.1 Federal Expenditures'!$AS$36</f>
        <v>91878264</v>
      </c>
      <c r="C45" s="119"/>
      <c r="D45" s="46">
        <f>'B. Total Expenditures'!$AS$36</f>
        <v>91878264</v>
      </c>
      <c r="E45" s="122"/>
    </row>
    <row r="46" spans="1:5" ht="15.75" x14ac:dyDescent="0.25">
      <c r="A46" s="105" t="s">
        <v>138</v>
      </c>
      <c r="B46" s="46">
        <f>'C.1 Federal Expenditures'!$AT$36</f>
        <v>48690</v>
      </c>
      <c r="C46" s="119"/>
      <c r="D46" s="46">
        <f>'B. Total Expenditures'!$AT$36</f>
        <v>48690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312</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Expenditures'!$G$37</f>
        <v>1109758748</v>
      </c>
      <c r="C3" s="46">
        <f>'C.2 State Expenditures'!$G$37</f>
        <v>455950472</v>
      </c>
      <c r="D3" s="46">
        <f>'B. Total Expenditures'!$G$37</f>
        <v>1565709220</v>
      </c>
      <c r="E3" s="55">
        <f t="shared" ref="E3:E44" si="0">D3/($D$44)</f>
        <v>0.29210057529200678</v>
      </c>
    </row>
    <row r="4" spans="1:5" ht="45" customHeight="1" x14ac:dyDescent="0.25">
      <c r="A4" s="106" t="s">
        <v>113</v>
      </c>
      <c r="B4" s="46">
        <f>'C.1 Federal Expenditures'!$H$37</f>
        <v>1109758748</v>
      </c>
      <c r="C4" s="46">
        <f>'C.2 State Expenditures'!$H$37</f>
        <v>455950472</v>
      </c>
      <c r="D4" s="46">
        <f>'B. Total Expenditures'!$H$37</f>
        <v>1565709220</v>
      </c>
      <c r="E4" s="55">
        <f t="shared" si="0"/>
        <v>0.29210057529200678</v>
      </c>
    </row>
    <row r="5" spans="1:5" ht="43.5" x14ac:dyDescent="0.25">
      <c r="A5" s="106" t="s">
        <v>112</v>
      </c>
      <c r="B5" s="46">
        <f>'C.1 Federal Expenditures'!$I$37</f>
        <v>0</v>
      </c>
      <c r="C5" s="46">
        <f>'C.2 State Expenditures'!$I$37</f>
        <v>0</v>
      </c>
      <c r="D5" s="46">
        <f>'B. Total Expenditures'!$I$37</f>
        <v>0</v>
      </c>
      <c r="E5" s="55">
        <f t="shared" si="0"/>
        <v>0</v>
      </c>
    </row>
    <row r="6" spans="1:5" ht="30.75" x14ac:dyDescent="0.25">
      <c r="A6" s="105" t="s">
        <v>85</v>
      </c>
      <c r="B6" s="46">
        <f>'C.1 Federal Expenditures'!$J$37</f>
        <v>86890304</v>
      </c>
      <c r="C6" s="119"/>
      <c r="D6" s="46">
        <f>'B. Total Expenditures'!$J$37</f>
        <v>86890304</v>
      </c>
      <c r="E6" s="55">
        <f t="shared" si="0"/>
        <v>1.6210358514525038E-2</v>
      </c>
    </row>
    <row r="7" spans="1:5" x14ac:dyDescent="0.25">
      <c r="A7" s="106" t="s">
        <v>114</v>
      </c>
      <c r="B7" s="46">
        <f>'C.1 Federal Expenditures'!$K$37</f>
        <v>65485300</v>
      </c>
      <c r="C7" s="119"/>
      <c r="D7" s="46">
        <f>'B. Total Expenditures'!$K$37</f>
        <v>65485300</v>
      </c>
      <c r="E7" s="55">
        <f t="shared" si="0"/>
        <v>1.2217015496127468E-2</v>
      </c>
    </row>
    <row r="8" spans="1:5" x14ac:dyDescent="0.25">
      <c r="A8" s="106" t="s">
        <v>115</v>
      </c>
      <c r="B8" s="46">
        <f>'C.1 Federal Expenditures'!$L$37</f>
        <v>21405004</v>
      </c>
      <c r="C8" s="119"/>
      <c r="D8" s="46">
        <f>'B. Total Expenditures'!$L$37</f>
        <v>21405004</v>
      </c>
      <c r="E8" s="55">
        <f t="shared" si="0"/>
        <v>3.9933430183975707E-3</v>
      </c>
    </row>
    <row r="9" spans="1:5" ht="29.25" x14ac:dyDescent="0.25">
      <c r="A9" s="106" t="s">
        <v>116</v>
      </c>
      <c r="B9" s="46">
        <f>'C.1 Federal Expenditures'!$M$37</f>
        <v>0</v>
      </c>
      <c r="C9" s="119"/>
      <c r="D9" s="46">
        <f>'B. Total Expenditures'!$M$37</f>
        <v>0</v>
      </c>
      <c r="E9" s="55">
        <f t="shared" si="0"/>
        <v>0</v>
      </c>
    </row>
    <row r="10" spans="1:5" ht="30.75" x14ac:dyDescent="0.25">
      <c r="A10" s="105" t="s">
        <v>84</v>
      </c>
      <c r="B10" s="46">
        <f>'C.1 Federal Expenditures'!$N$37</f>
        <v>43195634</v>
      </c>
      <c r="C10" s="119"/>
      <c r="D10" s="46">
        <f>'B. Total Expenditures'!$N$37</f>
        <v>43195634</v>
      </c>
      <c r="E10" s="55">
        <f t="shared" si="0"/>
        <v>8.0586288822537353E-3</v>
      </c>
    </row>
    <row r="11" spans="1:5" x14ac:dyDescent="0.25">
      <c r="A11" s="106" t="s">
        <v>117</v>
      </c>
      <c r="B11" s="46">
        <f>'C.1 Federal Expenditures'!$O$37</f>
        <v>13923758</v>
      </c>
      <c r="C11" s="119"/>
      <c r="D11" s="46">
        <f>'B. Total Expenditures'!$O$37</f>
        <v>13923758</v>
      </c>
      <c r="E11" s="55">
        <f t="shared" si="0"/>
        <v>2.5976328618839465E-3</v>
      </c>
    </row>
    <row r="12" spans="1:5" x14ac:dyDescent="0.25">
      <c r="A12" s="106" t="s">
        <v>118</v>
      </c>
      <c r="B12" s="46">
        <f>'C.1 Federal Expenditures'!$P$37</f>
        <v>8922595</v>
      </c>
      <c r="C12" s="119"/>
      <c r="D12" s="46">
        <f>'B. Total Expenditures'!$P$37</f>
        <v>8922595</v>
      </c>
      <c r="E12" s="55">
        <f t="shared" si="0"/>
        <v>1.6646099411725909E-3</v>
      </c>
    </row>
    <row r="13" spans="1:5" ht="29.25" x14ac:dyDescent="0.25">
      <c r="A13" s="106" t="s">
        <v>119</v>
      </c>
      <c r="B13" s="46">
        <f>'C.1 Federal Expenditures'!$Q$37</f>
        <v>20349281</v>
      </c>
      <c r="C13" s="119"/>
      <c r="D13" s="46">
        <f>'B. Total Expenditures'!$Q$37</f>
        <v>20349281</v>
      </c>
      <c r="E13" s="55">
        <f t="shared" si="0"/>
        <v>3.796386079197198E-3</v>
      </c>
    </row>
    <row r="14" spans="1:5" ht="15.75" customHeight="1" x14ac:dyDescent="0.25">
      <c r="A14" s="105" t="s">
        <v>120</v>
      </c>
      <c r="B14" s="46">
        <f>'C.1 Federal Expenditures'!$R$37</f>
        <v>121396338</v>
      </c>
      <c r="C14" s="46">
        <f>'C.2 State Expenditures'!$R$37</f>
        <v>3374498</v>
      </c>
      <c r="D14" s="46">
        <f>'B. Total Expenditures'!$R$37</f>
        <v>124770836</v>
      </c>
      <c r="E14" s="55">
        <f t="shared" si="0"/>
        <v>2.3277395642637033E-2</v>
      </c>
    </row>
    <row r="15" spans="1:5" x14ac:dyDescent="0.25">
      <c r="A15" s="106" t="s">
        <v>121</v>
      </c>
      <c r="B15" s="46">
        <f>'C.1 Federal Expenditures'!$S$37</f>
        <v>13134920</v>
      </c>
      <c r="C15" s="46">
        <f>'C.2 State Expenditures'!$S$37</f>
        <v>0</v>
      </c>
      <c r="D15" s="46">
        <f>'B. Total Expenditures'!$S$37</f>
        <v>13134920</v>
      </c>
      <c r="E15" s="55">
        <f t="shared" si="0"/>
        <v>2.4504663058792522E-3</v>
      </c>
    </row>
    <row r="16" spans="1:5" x14ac:dyDescent="0.25">
      <c r="A16" s="106" t="s">
        <v>122</v>
      </c>
      <c r="B16" s="46">
        <f>'C.1 Federal Expenditures'!$T$37</f>
        <v>7409667</v>
      </c>
      <c r="C16" s="46">
        <f>'C.2 State Expenditures'!$T$37</f>
        <v>0</v>
      </c>
      <c r="D16" s="46">
        <f>'B. Total Expenditures'!$T$37</f>
        <v>7409667</v>
      </c>
      <c r="E16" s="55">
        <f t="shared" si="0"/>
        <v>1.382356293093936E-3</v>
      </c>
    </row>
    <row r="17" spans="1:5" x14ac:dyDescent="0.25">
      <c r="A17" s="106" t="s">
        <v>123</v>
      </c>
      <c r="B17" s="46">
        <f>'C.1 Federal Expenditures'!$U$37</f>
        <v>100851751</v>
      </c>
      <c r="C17" s="46">
        <f>'C.2 State Expenditures'!$U$37</f>
        <v>3374498</v>
      </c>
      <c r="D17" s="46">
        <f>'B. Total Expenditures'!$U$37</f>
        <v>104226249</v>
      </c>
      <c r="E17" s="55">
        <f t="shared" si="0"/>
        <v>1.9444573043663847E-2</v>
      </c>
    </row>
    <row r="18" spans="1:5" ht="15.75" x14ac:dyDescent="0.25">
      <c r="A18" s="105" t="s">
        <v>124</v>
      </c>
      <c r="B18" s="46">
        <f>'C.1 Federal Expenditures'!$V$37</f>
        <v>5373798</v>
      </c>
      <c r="C18" s="46">
        <f>'C.2 State Expenditures'!$V$37</f>
        <v>46935</v>
      </c>
      <c r="D18" s="46">
        <f>'B. Total Expenditures'!$V$37</f>
        <v>5420733</v>
      </c>
      <c r="E18" s="55">
        <f t="shared" si="0"/>
        <v>1.011298399203631E-3</v>
      </c>
    </row>
    <row r="19" spans="1:5" ht="15.75" x14ac:dyDescent="0.25">
      <c r="A19" s="105" t="s">
        <v>89</v>
      </c>
      <c r="B19" s="46">
        <f>'C.1 Federal Expenditures'!$W$37</f>
        <v>0</v>
      </c>
      <c r="C19" s="46">
        <f>'C.2 State Expenditures'!$W$37</f>
        <v>568187309</v>
      </c>
      <c r="D19" s="46">
        <f>'B. Total Expenditures'!$W$37</f>
        <v>568187309</v>
      </c>
      <c r="E19" s="55">
        <f t="shared" si="0"/>
        <v>0.10600170051532123</v>
      </c>
    </row>
    <row r="20" spans="1:5" ht="29.25" x14ac:dyDescent="0.25">
      <c r="A20" s="106" t="s">
        <v>126</v>
      </c>
      <c r="B20" s="46">
        <f>'C.1 Federal Expenditures'!$X$37</f>
        <v>0</v>
      </c>
      <c r="C20" s="46">
        <f>'C.2 State Expenditures'!$X$37</f>
        <v>101983998</v>
      </c>
      <c r="D20" s="46">
        <f>'B. Total Expenditures'!$X$37</f>
        <v>101983998</v>
      </c>
      <c r="E20" s="55">
        <f t="shared" si="0"/>
        <v>1.9026256028803909E-2</v>
      </c>
    </row>
    <row r="21" spans="1:5" x14ac:dyDescent="0.25">
      <c r="A21" s="106" t="s">
        <v>125</v>
      </c>
      <c r="B21" s="46">
        <f>'C.1 Federal Expenditures'!$Y$37</f>
        <v>0</v>
      </c>
      <c r="C21" s="46">
        <f>'C.2 State Expenditures'!$Y$37</f>
        <v>466203311</v>
      </c>
      <c r="D21" s="46">
        <f>'B. Total Expenditures'!$Y$37</f>
        <v>466203311</v>
      </c>
      <c r="E21" s="55">
        <f t="shared" si="0"/>
        <v>8.6975444486517325E-2</v>
      </c>
    </row>
    <row r="22" spans="1:5" ht="30.75" x14ac:dyDescent="0.25">
      <c r="A22" s="105" t="s">
        <v>90</v>
      </c>
      <c r="B22" s="46">
        <f>'C.1 Federal Expenditures'!$Z$37</f>
        <v>45576</v>
      </c>
      <c r="C22" s="46">
        <f>'C.2 State Expenditures'!$Z$37</f>
        <v>12082</v>
      </c>
      <c r="D22" s="46">
        <f>'B. Total Expenditures'!$Z$37</f>
        <v>57658</v>
      </c>
      <c r="E22" s="55">
        <f t="shared" si="0"/>
        <v>1.0756745093566305E-5</v>
      </c>
    </row>
    <row r="23" spans="1:5" ht="15.75" customHeight="1" x14ac:dyDescent="0.25">
      <c r="A23" s="105" t="s">
        <v>86</v>
      </c>
      <c r="B23" s="46">
        <f>'C.1 Federal Expenditures'!$AA$37</f>
        <v>0</v>
      </c>
      <c r="C23" s="46">
        <f>'C.2 State Expenditures'!$AA$37</f>
        <v>994835703</v>
      </c>
      <c r="D23" s="46">
        <f>'B. Total Expenditures'!$AA$37</f>
        <v>994835703</v>
      </c>
      <c r="E23" s="55">
        <f t="shared" si="0"/>
        <v>0.18559773261559256</v>
      </c>
    </row>
    <row r="24" spans="1:5" ht="15.75" customHeight="1" x14ac:dyDescent="0.25">
      <c r="A24" s="105" t="s">
        <v>91</v>
      </c>
      <c r="B24" s="46">
        <f>'C.1 Federal Expenditures'!$AB$37</f>
        <v>0</v>
      </c>
      <c r="C24" s="46">
        <f>'C.2 State Expenditures'!$AB$37</f>
        <v>490267304</v>
      </c>
      <c r="D24" s="46">
        <f>'B. Total Expenditures'!$AB$37</f>
        <v>490267304</v>
      </c>
      <c r="E24" s="55">
        <f t="shared" si="0"/>
        <v>9.1464851656977E-2</v>
      </c>
    </row>
    <row r="25" spans="1:5" ht="15.75" x14ac:dyDescent="0.25">
      <c r="A25" s="105" t="s">
        <v>62</v>
      </c>
      <c r="B25" s="46">
        <f>'C.1 Federal Expenditures'!$AC$37</f>
        <v>174140745</v>
      </c>
      <c r="C25" s="46">
        <f>'C.2 State Expenditures'!$AC$37</f>
        <v>35635851</v>
      </c>
      <c r="D25" s="46">
        <f>'B. Total Expenditures'!$AC$37</f>
        <v>209776596</v>
      </c>
      <c r="E25" s="55">
        <f t="shared" si="0"/>
        <v>3.9136171385896854E-2</v>
      </c>
    </row>
    <row r="26" spans="1:5" ht="15.75" x14ac:dyDescent="0.25">
      <c r="A26" s="105" t="s">
        <v>127</v>
      </c>
      <c r="B26" s="46">
        <f>'C.1 Federal Expenditures'!$AD$37</f>
        <v>38525323</v>
      </c>
      <c r="C26" s="46">
        <f>'C.2 State Expenditures'!$AD$37</f>
        <v>8231689</v>
      </c>
      <c r="D26" s="46">
        <f>'B. Total Expenditures'!$AD$37</f>
        <v>46757012</v>
      </c>
      <c r="E26" s="55">
        <f t="shared" si="0"/>
        <v>8.7230438000072998E-3</v>
      </c>
    </row>
    <row r="27" spans="1:5" s="11" customFormat="1" ht="15.75" x14ac:dyDescent="0.25">
      <c r="A27" s="105" t="s">
        <v>128</v>
      </c>
      <c r="B27" s="46">
        <f>'C.1 Federal Expenditures'!$AE$37</f>
        <v>3864975</v>
      </c>
      <c r="C27" s="46">
        <f>'C.2 State Expenditures'!$AE$37</f>
        <v>13379355</v>
      </c>
      <c r="D27" s="46">
        <f>'B. Total Expenditures'!$AE$37</f>
        <v>17244330</v>
      </c>
      <c r="E27" s="55">
        <f t="shared" si="0"/>
        <v>3.2171227257160886E-3</v>
      </c>
    </row>
    <row r="28" spans="1:5" ht="30.75" x14ac:dyDescent="0.25">
      <c r="A28" s="105" t="s">
        <v>129</v>
      </c>
      <c r="B28" s="46">
        <f>'C.1 Federal Expenditures'!$AF$37</f>
        <v>50362</v>
      </c>
      <c r="C28" s="46">
        <f>'C.2 State Expenditures'!$AF$37</f>
        <v>0</v>
      </c>
      <c r="D28" s="46">
        <f>'B. Total Expenditures'!$AF$37</f>
        <v>50362</v>
      </c>
      <c r="E28" s="55">
        <f t="shared" si="0"/>
        <v>9.3955946512571758E-6</v>
      </c>
    </row>
    <row r="29" spans="1:5" ht="30.75" x14ac:dyDescent="0.25">
      <c r="A29" s="105" t="s">
        <v>92</v>
      </c>
      <c r="B29" s="46">
        <f>'C.1 Federal Expenditures'!$AG$37</f>
        <v>200646</v>
      </c>
      <c r="C29" s="46">
        <f>'C.2 State Expenditures'!$AG$37</f>
        <v>1918</v>
      </c>
      <c r="D29" s="46">
        <f>'B. Total Expenditures'!$AG$37</f>
        <v>202564</v>
      </c>
      <c r="E29" s="55">
        <f t="shared" si="0"/>
        <v>3.779058089307928E-5</v>
      </c>
    </row>
    <row r="30" spans="1:5" ht="15.75" x14ac:dyDescent="0.25">
      <c r="A30" s="105" t="s">
        <v>130</v>
      </c>
      <c r="B30" s="46">
        <f>'C.1 Federal Expenditures'!$AH$37</f>
        <v>144044509</v>
      </c>
      <c r="C30" s="46">
        <f>'C.2 State Expenditures'!$AH$37</f>
        <v>50059450</v>
      </c>
      <c r="D30" s="46">
        <f>'B. Total Expenditures'!$AH$37</f>
        <v>194103959</v>
      </c>
      <c r="E30" s="55">
        <f t="shared" si="0"/>
        <v>3.6212265576590331E-2</v>
      </c>
    </row>
    <row r="31" spans="1:5" ht="29.25" x14ac:dyDescent="0.25">
      <c r="A31" s="106" t="s">
        <v>373</v>
      </c>
      <c r="B31" s="46">
        <f>'C.1 Federal Expenditures'!$AI$37</f>
        <v>118049410</v>
      </c>
      <c r="C31" s="46">
        <f>'C.2 State Expenditures'!$AI$37</f>
        <v>144224</v>
      </c>
      <c r="D31" s="46">
        <f>'B. Total Expenditures'!$AI$37</f>
        <v>118193634</v>
      </c>
      <c r="E31" s="55">
        <f t="shared" si="0"/>
        <v>2.2050345010584334E-2</v>
      </c>
    </row>
    <row r="32" spans="1:5" x14ac:dyDescent="0.25">
      <c r="A32" s="106" t="s">
        <v>131</v>
      </c>
      <c r="B32" s="46">
        <f>'C.1 Federal Expenditures'!$AJ$37</f>
        <v>0</v>
      </c>
      <c r="C32" s="46">
        <f>'C.2 State Expenditures'!$AJ$37</f>
        <v>0</v>
      </c>
      <c r="D32" s="46">
        <f>'B. Total Expenditures'!$AJ$37</f>
        <v>0</v>
      </c>
      <c r="E32" s="55">
        <f t="shared" si="0"/>
        <v>0</v>
      </c>
    </row>
    <row r="33" spans="1:5" x14ac:dyDescent="0.25">
      <c r="A33" s="106" t="s">
        <v>132</v>
      </c>
      <c r="B33" s="46">
        <f>'C.1 Federal Expenditures'!$AK$37</f>
        <v>25995099</v>
      </c>
      <c r="C33" s="46">
        <f>'C.2 State Expenditures'!$AK$37</f>
        <v>49915226</v>
      </c>
      <c r="D33" s="46">
        <f>'B. Total Expenditures'!$AK$37</f>
        <v>75910325</v>
      </c>
      <c r="E33" s="55">
        <f t="shared" si="0"/>
        <v>1.4161920566005995E-2</v>
      </c>
    </row>
    <row r="34" spans="1:5" ht="15.75" x14ac:dyDescent="0.25">
      <c r="A34" s="105" t="s">
        <v>133</v>
      </c>
      <c r="B34" s="46">
        <f>'C.1 Federal Expenditures'!$AL$37</f>
        <v>1148219</v>
      </c>
      <c r="C34" s="46">
        <f>'C.2 State Expenditures'!$AL$37</f>
        <v>137622</v>
      </c>
      <c r="D34" s="46">
        <f>'B. Total Expenditures'!$AL$37</f>
        <v>1285841</v>
      </c>
      <c r="E34" s="55">
        <f t="shared" si="0"/>
        <v>2.3988802712297325E-4</v>
      </c>
    </row>
    <row r="35" spans="1:5" ht="15.75" x14ac:dyDescent="0.25">
      <c r="A35" s="105" t="s">
        <v>93</v>
      </c>
      <c r="B35" s="46">
        <f>'C.1 Federal Expenditures'!$AM$37</f>
        <v>257912744</v>
      </c>
      <c r="C35" s="46">
        <f>'C.2 State Expenditures'!$AM$37</f>
        <v>195961422</v>
      </c>
      <c r="D35" s="46">
        <f>'B. Total Expenditures'!$AM$37</f>
        <v>453874166</v>
      </c>
      <c r="E35" s="55">
        <f t="shared" si="0"/>
        <v>8.4675304523517958E-2</v>
      </c>
    </row>
    <row r="36" spans="1:5" x14ac:dyDescent="0.25">
      <c r="A36" s="106" t="s">
        <v>134</v>
      </c>
      <c r="B36" s="46">
        <f>'C.1 Federal Expenditures'!$AN$37</f>
        <v>202396109</v>
      </c>
      <c r="C36" s="46">
        <f>'C.2 State Expenditures'!$AN$37</f>
        <v>183368845</v>
      </c>
      <c r="D36" s="46">
        <f>'B. Total Expenditures'!$AN$37</f>
        <v>385764954</v>
      </c>
      <c r="E36" s="55">
        <f t="shared" si="0"/>
        <v>7.1968768882190351E-2</v>
      </c>
    </row>
    <row r="37" spans="1:5" x14ac:dyDescent="0.25">
      <c r="A37" s="106" t="s">
        <v>135</v>
      </c>
      <c r="B37" s="46">
        <f>'C.1 Federal Expenditures'!$AO$37</f>
        <v>55516635</v>
      </c>
      <c r="C37" s="46">
        <f>'C.2 State Expenditures'!$AO$37</f>
        <v>4264198</v>
      </c>
      <c r="D37" s="46">
        <f>'B. Total Expenditures'!$AO$37</f>
        <v>59780833</v>
      </c>
      <c r="E37" s="55">
        <f t="shared" si="0"/>
        <v>1.1152783344237688E-2</v>
      </c>
    </row>
    <row r="38" spans="1:5" x14ac:dyDescent="0.25">
      <c r="A38" s="106" t="s">
        <v>136</v>
      </c>
      <c r="B38" s="46">
        <f>'C.1 Federal Expenditures'!$AP$37</f>
        <v>0</v>
      </c>
      <c r="C38" s="46">
        <f>'C.2 State Expenditures'!$AP$37</f>
        <v>8328379</v>
      </c>
      <c r="D38" s="46">
        <f>'B. Total Expenditures'!$AP$37</f>
        <v>8328379</v>
      </c>
      <c r="E38" s="55">
        <f t="shared" si="0"/>
        <v>1.5537522970899208E-3</v>
      </c>
    </row>
    <row r="39" spans="1:5" ht="15.75" x14ac:dyDescent="0.25">
      <c r="A39" s="105" t="s">
        <v>87</v>
      </c>
      <c r="B39" s="46">
        <f>'C.1 Federal Expenditures'!$AQ$37</f>
        <v>0</v>
      </c>
      <c r="C39" s="46">
        <f>'C.2 State Expenditures'!$AQ$37</f>
        <v>0</v>
      </c>
      <c r="D39" s="46">
        <f>'B. Total Expenditures'!$AQ$37</f>
        <v>0</v>
      </c>
      <c r="E39" s="55">
        <f t="shared" si="0"/>
        <v>0</v>
      </c>
    </row>
    <row r="40" spans="1:5" ht="15.75" x14ac:dyDescent="0.25">
      <c r="A40" s="93" t="s">
        <v>139</v>
      </c>
      <c r="B40" s="120">
        <f>'C.1 Federal Expenditures'!$AR$37</f>
        <v>1986547921</v>
      </c>
      <c r="C40" s="120">
        <f>'C.2 State Expenditures'!$AR$37</f>
        <v>2816081610</v>
      </c>
      <c r="D40" s="120">
        <f>'B. Total Expenditures'!$AR$37</f>
        <v>4802629531</v>
      </c>
      <c r="E40" s="95">
        <f t="shared" si="0"/>
        <v>0.89598428047800638</v>
      </c>
    </row>
    <row r="41" spans="1:5" ht="15.75" x14ac:dyDescent="0.25">
      <c r="A41" s="105" t="s">
        <v>88</v>
      </c>
      <c r="B41" s="46">
        <f>'C.1 Federal Expenditures'!$C$37</f>
        <v>377075500</v>
      </c>
      <c r="C41" s="119"/>
      <c r="D41" s="46">
        <f>'B. Total Expenditures'!$C$37</f>
        <v>377075500</v>
      </c>
      <c r="E41" s="55">
        <f t="shared" si="0"/>
        <v>7.0347654003417762E-2</v>
      </c>
    </row>
    <row r="42" spans="1:5" ht="15.75" x14ac:dyDescent="0.25">
      <c r="A42" s="105" t="s">
        <v>247</v>
      </c>
      <c r="B42" s="46">
        <f>'C.1 Federal Expenditures'!$D$37</f>
        <v>180466610</v>
      </c>
      <c r="C42" s="119"/>
      <c r="D42" s="46">
        <f>'B. Total Expenditures'!$D$37</f>
        <v>180466610</v>
      </c>
      <c r="E42" s="55">
        <f t="shared" si="0"/>
        <v>3.3668065518575804E-2</v>
      </c>
    </row>
    <row r="43" spans="1:5" ht="15.75" x14ac:dyDescent="0.25">
      <c r="A43" s="107" t="s">
        <v>111</v>
      </c>
      <c r="B43" s="120">
        <f>B41+B42</f>
        <v>557542110</v>
      </c>
      <c r="C43" s="123"/>
      <c r="D43" s="120">
        <f>D41+D42</f>
        <v>557542110</v>
      </c>
      <c r="E43" s="95">
        <f t="shared" si="0"/>
        <v>0.10401571952199357</v>
      </c>
    </row>
    <row r="44" spans="1:5" ht="15.75" x14ac:dyDescent="0.25">
      <c r="A44" s="93" t="s">
        <v>60</v>
      </c>
      <c r="B44" s="94">
        <f>SUM(B41,B42, B3,B6,B10,B14,B18,B19,B22,B23,B24,B25,B26,B27,B28,B29,B30,B34,B35, B39)</f>
        <v>2544090031</v>
      </c>
      <c r="C44" s="94">
        <f>SUM(C41,C42,C3,C6,C10,C14,C18,C19,C22,C23,C24,C25,C26,C27,C28,C29,C30,C34,C35, C39)</f>
        <v>2816081610</v>
      </c>
      <c r="D44" s="94">
        <f>B44+C44</f>
        <v>5360171641</v>
      </c>
      <c r="E44" s="95">
        <f t="shared" si="0"/>
        <v>1</v>
      </c>
    </row>
    <row r="45" spans="1:5" ht="15.75" x14ac:dyDescent="0.25">
      <c r="A45" s="105" t="s">
        <v>137</v>
      </c>
      <c r="B45" s="46">
        <f>'C.1 Federal Expenditures'!$AS$37</f>
        <v>163648838</v>
      </c>
      <c r="C45" s="119"/>
      <c r="D45" s="46">
        <f>'B. Total Expenditures'!$AS$37</f>
        <v>163648838</v>
      </c>
      <c r="E45" s="122"/>
    </row>
    <row r="46" spans="1:5" ht="15.75" x14ac:dyDescent="0.25">
      <c r="A46" s="105" t="s">
        <v>138</v>
      </c>
      <c r="B46" s="46">
        <f>'C.1 Federal Expenditures'!$AT$37</f>
        <v>145140714</v>
      </c>
      <c r="C46" s="119"/>
      <c r="D46" s="46">
        <f>'B. Total Expenditures'!$AT$37</f>
        <v>145140714</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311</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Expenditures'!$G$38</f>
        <v>45902300</v>
      </c>
      <c r="C3" s="46">
        <f>'C.2 State Expenditures'!$G$38</f>
        <v>0</v>
      </c>
      <c r="D3" s="46">
        <f>'B. Total Expenditures'!$G$38</f>
        <v>45902300</v>
      </c>
      <c r="E3" s="55">
        <f t="shared" ref="E3:E44" si="0">D3/($D$44)</f>
        <v>8.5858893919394358E-2</v>
      </c>
    </row>
    <row r="4" spans="1:5" ht="45" customHeight="1" x14ac:dyDescent="0.25">
      <c r="A4" s="106" t="s">
        <v>113</v>
      </c>
      <c r="B4" s="46">
        <f>'C.1 Federal Expenditures'!$H$38</f>
        <v>45902300</v>
      </c>
      <c r="C4" s="46">
        <f>'C.2 State Expenditures'!$H$38</f>
        <v>0</v>
      </c>
      <c r="D4" s="46">
        <f>'B. Total Expenditures'!$H$38</f>
        <v>45902300</v>
      </c>
      <c r="E4" s="55">
        <f t="shared" si="0"/>
        <v>8.5858893919394358E-2</v>
      </c>
    </row>
    <row r="5" spans="1:5" ht="43.5" x14ac:dyDescent="0.25">
      <c r="A5" s="106" t="s">
        <v>112</v>
      </c>
      <c r="B5" s="46">
        <f>'C.1 Federal Expenditures'!$I$38</f>
        <v>0</v>
      </c>
      <c r="C5" s="46">
        <f>'C.2 State Expenditures'!$I$38</f>
        <v>0</v>
      </c>
      <c r="D5" s="46">
        <f>'B. Total Expenditures'!$I$38</f>
        <v>0</v>
      </c>
      <c r="E5" s="55">
        <f t="shared" si="0"/>
        <v>0</v>
      </c>
    </row>
    <row r="6" spans="1:5" ht="30.75" x14ac:dyDescent="0.25">
      <c r="A6" s="105" t="s">
        <v>85</v>
      </c>
      <c r="B6" s="46">
        <f>'C.1 Federal Expenditures'!$J$38</f>
        <v>0</v>
      </c>
      <c r="C6" s="119"/>
      <c r="D6" s="46">
        <f>'B. Total Expenditures'!$J$38</f>
        <v>0</v>
      </c>
      <c r="E6" s="55">
        <f t="shared" si="0"/>
        <v>0</v>
      </c>
    </row>
    <row r="7" spans="1:5" x14ac:dyDescent="0.25">
      <c r="A7" s="106" t="s">
        <v>114</v>
      </c>
      <c r="B7" s="46">
        <f>'C.1 Federal Expenditures'!$K$38</f>
        <v>0</v>
      </c>
      <c r="C7" s="119"/>
      <c r="D7" s="46">
        <f>'B. Total Expenditures'!$K$38</f>
        <v>0</v>
      </c>
      <c r="E7" s="55">
        <f t="shared" si="0"/>
        <v>0</v>
      </c>
    </row>
    <row r="8" spans="1:5" x14ac:dyDescent="0.25">
      <c r="A8" s="106" t="s">
        <v>115</v>
      </c>
      <c r="B8" s="46">
        <f>'C.1 Federal Expenditures'!$L$38</f>
        <v>0</v>
      </c>
      <c r="C8" s="119"/>
      <c r="D8" s="46">
        <f>'B. Total Expenditures'!$L$38</f>
        <v>0</v>
      </c>
      <c r="E8" s="55">
        <f t="shared" si="0"/>
        <v>0</v>
      </c>
    </row>
    <row r="9" spans="1:5" ht="29.25" x14ac:dyDescent="0.25">
      <c r="A9" s="106" t="s">
        <v>116</v>
      </c>
      <c r="B9" s="46">
        <f>'C.1 Federal Expenditures'!$M$38</f>
        <v>0</v>
      </c>
      <c r="C9" s="119"/>
      <c r="D9" s="46">
        <f>'B. Total Expenditures'!$M$38</f>
        <v>0</v>
      </c>
      <c r="E9" s="55">
        <f t="shared" si="0"/>
        <v>0</v>
      </c>
    </row>
    <row r="10" spans="1:5" ht="30.75" x14ac:dyDescent="0.25">
      <c r="A10" s="105" t="s">
        <v>84</v>
      </c>
      <c r="B10" s="46">
        <f>'C.1 Federal Expenditures'!$N$38</f>
        <v>63426478</v>
      </c>
      <c r="C10" s="119"/>
      <c r="D10" s="46">
        <f>'B. Total Expenditures'!$N$38</f>
        <v>63426478</v>
      </c>
      <c r="E10" s="55">
        <f t="shared" si="0"/>
        <v>0.11863735033501153</v>
      </c>
    </row>
    <row r="11" spans="1:5" x14ac:dyDescent="0.25">
      <c r="A11" s="106" t="s">
        <v>117</v>
      </c>
      <c r="B11" s="46">
        <f>'C.1 Federal Expenditures'!$O$38</f>
        <v>63426478</v>
      </c>
      <c r="C11" s="119"/>
      <c r="D11" s="46">
        <f>'B. Total Expenditures'!$O$38</f>
        <v>63426478</v>
      </c>
      <c r="E11" s="55">
        <f t="shared" si="0"/>
        <v>0.11863735033501153</v>
      </c>
    </row>
    <row r="12" spans="1:5" x14ac:dyDescent="0.25">
      <c r="A12" s="106" t="s">
        <v>118</v>
      </c>
      <c r="B12" s="46">
        <f>'C.1 Federal Expenditures'!$P$38</f>
        <v>0</v>
      </c>
      <c r="C12" s="119"/>
      <c r="D12" s="46">
        <f>'B. Total Expenditures'!$P$38</f>
        <v>0</v>
      </c>
      <c r="E12" s="55">
        <f t="shared" si="0"/>
        <v>0</v>
      </c>
    </row>
    <row r="13" spans="1:5" ht="29.25" x14ac:dyDescent="0.25">
      <c r="A13" s="106" t="s">
        <v>119</v>
      </c>
      <c r="B13" s="46">
        <f>'C.1 Federal Expenditures'!$Q$38</f>
        <v>0</v>
      </c>
      <c r="C13" s="119"/>
      <c r="D13" s="46">
        <f>'B. Total Expenditures'!$Q$38</f>
        <v>0</v>
      </c>
      <c r="E13" s="55">
        <f t="shared" si="0"/>
        <v>0</v>
      </c>
    </row>
    <row r="14" spans="1:5" ht="15.75" customHeight="1" x14ac:dyDescent="0.25">
      <c r="A14" s="105" t="s">
        <v>120</v>
      </c>
      <c r="B14" s="46">
        <f>'C.1 Federal Expenditures'!$R$38</f>
        <v>894594</v>
      </c>
      <c r="C14" s="46">
        <f>'C.2 State Expenditures'!$R$38</f>
        <v>5127921</v>
      </c>
      <c r="D14" s="46">
        <f>'B. Total Expenditures'!$R$38</f>
        <v>6022515</v>
      </c>
      <c r="E14" s="55">
        <f t="shared" si="0"/>
        <v>1.1264936103702022E-2</v>
      </c>
    </row>
    <row r="15" spans="1:5" x14ac:dyDescent="0.25">
      <c r="A15" s="106" t="s">
        <v>121</v>
      </c>
      <c r="B15" s="46">
        <f>'C.1 Federal Expenditures'!$S$38</f>
        <v>82</v>
      </c>
      <c r="C15" s="46">
        <f>'C.2 State Expenditures'!$S$38</f>
        <v>2820</v>
      </c>
      <c r="D15" s="46">
        <f>'B. Total Expenditures'!$S$38</f>
        <v>2902</v>
      </c>
      <c r="E15" s="55">
        <f t="shared" si="0"/>
        <v>5.4281051309865176E-6</v>
      </c>
    </row>
    <row r="16" spans="1:5" x14ac:dyDescent="0.25">
      <c r="A16" s="106" t="s">
        <v>122</v>
      </c>
      <c r="B16" s="46">
        <f>'C.1 Federal Expenditures'!$T$38</f>
        <v>360218</v>
      </c>
      <c r="C16" s="46">
        <f>'C.2 State Expenditures'!$T$38</f>
        <v>605506</v>
      </c>
      <c r="D16" s="46">
        <f>'B. Total Expenditures'!$T$38</f>
        <v>965724</v>
      </c>
      <c r="E16" s="55">
        <f t="shared" si="0"/>
        <v>1.8063581666150324E-3</v>
      </c>
    </row>
    <row r="17" spans="1:5" x14ac:dyDescent="0.25">
      <c r="A17" s="106" t="s">
        <v>123</v>
      </c>
      <c r="B17" s="46">
        <f>'C.1 Federal Expenditures'!$U$38</f>
        <v>534294</v>
      </c>
      <c r="C17" s="46">
        <f>'C.2 State Expenditures'!$U$38</f>
        <v>4519595</v>
      </c>
      <c r="D17" s="46">
        <f>'B. Total Expenditures'!$U$38</f>
        <v>5053889</v>
      </c>
      <c r="E17" s="55">
        <f t="shared" si="0"/>
        <v>9.4531498319560033E-3</v>
      </c>
    </row>
    <row r="18" spans="1:5" ht="15.75" x14ac:dyDescent="0.25">
      <c r="A18" s="105" t="s">
        <v>124</v>
      </c>
      <c r="B18" s="46">
        <f>'C.1 Federal Expenditures'!$V$38</f>
        <v>237356</v>
      </c>
      <c r="C18" s="46">
        <f>'C.2 State Expenditures'!$V$38</f>
        <v>2697387</v>
      </c>
      <c r="D18" s="46">
        <f>'B. Total Expenditures'!$V$38</f>
        <v>2934743</v>
      </c>
      <c r="E18" s="55">
        <f t="shared" si="0"/>
        <v>5.4893499436343097E-3</v>
      </c>
    </row>
    <row r="19" spans="1:5" ht="15.75" x14ac:dyDescent="0.25">
      <c r="A19" s="105" t="s">
        <v>89</v>
      </c>
      <c r="B19" s="46">
        <f>'C.1 Federal Expenditures'!$W$38</f>
        <v>90139101</v>
      </c>
      <c r="C19" s="46">
        <f>'C.2 State Expenditures'!$W$38</f>
        <v>142531520</v>
      </c>
      <c r="D19" s="46">
        <f>'B. Total Expenditures'!$W$38</f>
        <v>232670621</v>
      </c>
      <c r="E19" s="55">
        <f t="shared" si="0"/>
        <v>0.43520351195035128</v>
      </c>
    </row>
    <row r="20" spans="1:5" ht="29.25" x14ac:dyDescent="0.25">
      <c r="A20" s="106" t="s">
        <v>126</v>
      </c>
      <c r="B20" s="46">
        <f>'C.1 Federal Expenditures'!$X$38</f>
        <v>90139101</v>
      </c>
      <c r="C20" s="46">
        <f>'C.2 State Expenditures'!$X$38</f>
        <v>32893640</v>
      </c>
      <c r="D20" s="46">
        <f>'B. Total Expenditures'!$X$38</f>
        <v>123032741</v>
      </c>
      <c r="E20" s="55">
        <f t="shared" si="0"/>
        <v>0.23012910155114932</v>
      </c>
    </row>
    <row r="21" spans="1:5" x14ac:dyDescent="0.25">
      <c r="A21" s="106" t="s">
        <v>125</v>
      </c>
      <c r="B21" s="46">
        <f>'C.1 Federal Expenditures'!$Y$38</f>
        <v>0</v>
      </c>
      <c r="C21" s="46">
        <f>'C.2 State Expenditures'!$Y$38</f>
        <v>109637880</v>
      </c>
      <c r="D21" s="46">
        <f>'B. Total Expenditures'!$Y$38</f>
        <v>109637880</v>
      </c>
      <c r="E21" s="55">
        <f t="shared" si="0"/>
        <v>0.20507441039920196</v>
      </c>
    </row>
    <row r="22" spans="1:5" ht="30.75" x14ac:dyDescent="0.25">
      <c r="A22" s="105" t="s">
        <v>90</v>
      </c>
      <c r="B22" s="46">
        <f>'C.1 Federal Expenditures'!$Z$38</f>
        <v>0</v>
      </c>
      <c r="C22" s="46">
        <f>'C.2 State Expenditures'!$Z$38</f>
        <v>0</v>
      </c>
      <c r="D22" s="46">
        <f>'B. Total Expenditures'!$Z$38</f>
        <v>0</v>
      </c>
      <c r="E22" s="55">
        <f t="shared" si="0"/>
        <v>0</v>
      </c>
    </row>
    <row r="23" spans="1:5" ht="15.75" customHeight="1" x14ac:dyDescent="0.25">
      <c r="A23" s="105" t="s">
        <v>86</v>
      </c>
      <c r="B23" s="46">
        <f>'C.1 Federal Expenditures'!$AA$38</f>
        <v>0</v>
      </c>
      <c r="C23" s="46">
        <f>'C.2 State Expenditures'!$AA$38</f>
        <v>0</v>
      </c>
      <c r="D23" s="46">
        <f>'B. Total Expenditures'!$AA$38</f>
        <v>0</v>
      </c>
      <c r="E23" s="55">
        <f t="shared" si="0"/>
        <v>0</v>
      </c>
    </row>
    <row r="24" spans="1:5" ht="15.75" customHeight="1" x14ac:dyDescent="0.25">
      <c r="A24" s="105" t="s">
        <v>91</v>
      </c>
      <c r="B24" s="46">
        <f>'C.1 Federal Expenditures'!$AB$38</f>
        <v>0</v>
      </c>
      <c r="C24" s="46">
        <f>'C.2 State Expenditures'!$AB$38</f>
        <v>0</v>
      </c>
      <c r="D24" s="46">
        <f>'B. Total Expenditures'!$AB$38</f>
        <v>0</v>
      </c>
      <c r="E24" s="55">
        <f t="shared" si="0"/>
        <v>0</v>
      </c>
    </row>
    <row r="25" spans="1:5" ht="15.75" x14ac:dyDescent="0.25">
      <c r="A25" s="105" t="s">
        <v>62</v>
      </c>
      <c r="B25" s="46">
        <f>'C.1 Federal Expenditures'!$AC$38</f>
        <v>668201</v>
      </c>
      <c r="C25" s="46">
        <f>'C.2 State Expenditures'!$AC$38</f>
        <v>3818144</v>
      </c>
      <c r="D25" s="46">
        <f>'B. Total Expenditures'!$AC$38</f>
        <v>4486345</v>
      </c>
      <c r="E25" s="55">
        <f t="shared" si="0"/>
        <v>8.3915755733548272E-3</v>
      </c>
    </row>
    <row r="26" spans="1:5" ht="15.75" x14ac:dyDescent="0.25">
      <c r="A26" s="105" t="s">
        <v>127</v>
      </c>
      <c r="B26" s="46">
        <f>'C.1 Federal Expenditures'!$AD$38</f>
        <v>220678</v>
      </c>
      <c r="C26" s="46">
        <f>'C.2 State Expenditures'!$AD$38</f>
        <v>300155</v>
      </c>
      <c r="D26" s="46">
        <f>'B. Total Expenditures'!$AD$38</f>
        <v>520833</v>
      </c>
      <c r="E26" s="55">
        <f t="shared" si="0"/>
        <v>9.7420271526088933E-4</v>
      </c>
    </row>
    <row r="27" spans="1:5" s="11" customFormat="1" ht="15.75" x14ac:dyDescent="0.25">
      <c r="A27" s="105" t="s">
        <v>128</v>
      </c>
      <c r="B27" s="46">
        <f>'C.1 Federal Expenditures'!$AE$38</f>
        <v>3748077</v>
      </c>
      <c r="C27" s="46">
        <f>'C.2 State Expenditures'!$AE$38</f>
        <v>289819</v>
      </c>
      <c r="D27" s="46">
        <f>'B. Total Expenditures'!$AE$38</f>
        <v>4037896</v>
      </c>
      <c r="E27" s="55">
        <f t="shared" si="0"/>
        <v>7.552764988280474E-3</v>
      </c>
    </row>
    <row r="28" spans="1:5" ht="30.75" x14ac:dyDescent="0.25">
      <c r="A28" s="105" t="s">
        <v>129</v>
      </c>
      <c r="B28" s="46">
        <f>'C.1 Federal Expenditures'!$AF$38</f>
        <v>0</v>
      </c>
      <c r="C28" s="46">
        <f>'C.2 State Expenditures'!$AF$38</f>
        <v>0</v>
      </c>
      <c r="D28" s="46">
        <f>'B. Total Expenditures'!$AF$38</f>
        <v>0</v>
      </c>
      <c r="E28" s="55">
        <f t="shared" si="0"/>
        <v>0</v>
      </c>
    </row>
    <row r="29" spans="1:5" ht="30.75" x14ac:dyDescent="0.25">
      <c r="A29" s="105" t="s">
        <v>92</v>
      </c>
      <c r="B29" s="46">
        <f>'C.1 Federal Expenditures'!$AG$38</f>
        <v>125077</v>
      </c>
      <c r="C29" s="46">
        <f>'C.2 State Expenditures'!$AG$38</f>
        <v>0</v>
      </c>
      <c r="D29" s="46">
        <f>'B. Total Expenditures'!$AG$38</f>
        <v>125077</v>
      </c>
      <c r="E29" s="55">
        <f t="shared" si="0"/>
        <v>2.3395282752184724E-4</v>
      </c>
    </row>
    <row r="30" spans="1:5" ht="15.75" x14ac:dyDescent="0.25">
      <c r="A30" s="105" t="s">
        <v>130</v>
      </c>
      <c r="B30" s="46">
        <f>'C.1 Federal Expenditures'!$AH$38</f>
        <v>5501495</v>
      </c>
      <c r="C30" s="46">
        <f>'C.2 State Expenditures'!$AH$38</f>
        <v>42012212</v>
      </c>
      <c r="D30" s="46">
        <f>'B. Total Expenditures'!$AH$38</f>
        <v>47513707</v>
      </c>
      <c r="E30" s="55">
        <f t="shared" si="0"/>
        <v>8.8872983032008968E-2</v>
      </c>
    </row>
    <row r="31" spans="1:5" ht="29.25" x14ac:dyDescent="0.25">
      <c r="A31" s="106" t="s">
        <v>373</v>
      </c>
      <c r="B31" s="46">
        <f>'C.1 Federal Expenditures'!$AI$38</f>
        <v>5065784</v>
      </c>
      <c r="C31" s="46">
        <f>'C.2 State Expenditures'!$AI$38</f>
        <v>3673410</v>
      </c>
      <c r="D31" s="46">
        <f>'B. Total Expenditures'!$AI$38</f>
        <v>8739194</v>
      </c>
      <c r="E31" s="55">
        <f t="shared" si="0"/>
        <v>1.6346403787762438E-2</v>
      </c>
    </row>
    <row r="32" spans="1:5" x14ac:dyDescent="0.25">
      <c r="A32" s="106" t="s">
        <v>131</v>
      </c>
      <c r="B32" s="46">
        <f>'C.1 Federal Expenditures'!$AJ$38</f>
        <v>435711</v>
      </c>
      <c r="C32" s="46">
        <f>'C.2 State Expenditures'!$AJ$38</f>
        <v>0</v>
      </c>
      <c r="D32" s="46">
        <f>'B. Total Expenditures'!$AJ$38</f>
        <v>435711</v>
      </c>
      <c r="E32" s="55">
        <f t="shared" si="0"/>
        <v>8.149845329866529E-4</v>
      </c>
    </row>
    <row r="33" spans="1:5" x14ac:dyDescent="0.25">
      <c r="A33" s="106" t="s">
        <v>132</v>
      </c>
      <c r="B33" s="46">
        <f>'C.1 Federal Expenditures'!$AK$38</f>
        <v>0</v>
      </c>
      <c r="C33" s="46">
        <f>'C.2 State Expenditures'!$AK$38</f>
        <v>38338802</v>
      </c>
      <c r="D33" s="46">
        <f>'B. Total Expenditures'!$AK$38</f>
        <v>38338802</v>
      </c>
      <c r="E33" s="55">
        <f t="shared" si="0"/>
        <v>7.1711594711259874E-2</v>
      </c>
    </row>
    <row r="34" spans="1:5" ht="15.75" x14ac:dyDescent="0.25">
      <c r="A34" s="105" t="s">
        <v>133</v>
      </c>
      <c r="B34" s="46">
        <f>'C.1 Federal Expenditures'!$AL$38</f>
        <v>147</v>
      </c>
      <c r="C34" s="46">
        <f>'C.2 State Expenditures'!$AL$38</f>
        <v>0</v>
      </c>
      <c r="D34" s="46">
        <f>'B. Total Expenditures'!$AL$38</f>
        <v>147</v>
      </c>
      <c r="E34" s="55">
        <f t="shared" si="0"/>
        <v>2.7495915032908962E-7</v>
      </c>
    </row>
    <row r="35" spans="1:5" ht="15.75" x14ac:dyDescent="0.25">
      <c r="A35" s="105" t="s">
        <v>93</v>
      </c>
      <c r="B35" s="46">
        <f>'C.1 Federal Expenditures'!$AM$38</f>
        <v>20043459</v>
      </c>
      <c r="C35" s="46">
        <f>'C.2 State Expenditures'!$AM$38</f>
        <v>44493362</v>
      </c>
      <c r="D35" s="46">
        <f>'B. Total Expenditures'!$AM$38</f>
        <v>64536821</v>
      </c>
      <c r="E35" s="55">
        <f t="shared" si="0"/>
        <v>0.12071421406190849</v>
      </c>
    </row>
    <row r="36" spans="1:5" x14ac:dyDescent="0.25">
      <c r="A36" s="106" t="s">
        <v>134</v>
      </c>
      <c r="B36" s="46">
        <f>'C.1 Federal Expenditures'!$AN$38</f>
        <v>17211024</v>
      </c>
      <c r="C36" s="46">
        <f>'C.2 State Expenditures'!$AN$38</f>
        <v>22880575</v>
      </c>
      <c r="D36" s="46">
        <f>'B. Total Expenditures'!$AN$38</f>
        <v>40091599</v>
      </c>
      <c r="E36" s="55">
        <f t="shared" si="0"/>
        <v>7.4990149635201217E-2</v>
      </c>
    </row>
    <row r="37" spans="1:5" x14ac:dyDescent="0.25">
      <c r="A37" s="106" t="s">
        <v>135</v>
      </c>
      <c r="B37" s="46">
        <f>'C.1 Federal Expenditures'!$AO$38</f>
        <v>2628744</v>
      </c>
      <c r="C37" s="46">
        <f>'C.2 State Expenditures'!$AO$38</f>
        <v>20939047</v>
      </c>
      <c r="D37" s="46">
        <f>'B. Total Expenditures'!$AO$38</f>
        <v>23567791</v>
      </c>
      <c r="E37" s="55">
        <f t="shared" si="0"/>
        <v>4.408285570403786E-2</v>
      </c>
    </row>
    <row r="38" spans="1:5" x14ac:dyDescent="0.25">
      <c r="A38" s="106" t="s">
        <v>136</v>
      </c>
      <c r="B38" s="46">
        <f>'C.1 Federal Expenditures'!$AP$38</f>
        <v>203691</v>
      </c>
      <c r="C38" s="46">
        <f>'C.2 State Expenditures'!$AP$38</f>
        <v>673740</v>
      </c>
      <c r="D38" s="46">
        <f>'B. Total Expenditures'!$AP$38</f>
        <v>877431</v>
      </c>
      <c r="E38" s="55">
        <f t="shared" si="0"/>
        <v>1.6412087226694112E-3</v>
      </c>
    </row>
    <row r="39" spans="1:5" ht="15.75" x14ac:dyDescent="0.25">
      <c r="A39" s="105" t="s">
        <v>87</v>
      </c>
      <c r="B39" s="46">
        <f>'C.1 Federal Expenditures'!$AQ$38</f>
        <v>0</v>
      </c>
      <c r="C39" s="46">
        <f>'C.2 State Expenditures'!$AQ$38</f>
        <v>0</v>
      </c>
      <c r="D39" s="46">
        <f>'B. Total Expenditures'!$AQ$38</f>
        <v>0</v>
      </c>
      <c r="E39" s="55">
        <f t="shared" si="0"/>
        <v>0</v>
      </c>
    </row>
    <row r="40" spans="1:5" ht="15.75" x14ac:dyDescent="0.25">
      <c r="A40" s="93" t="s">
        <v>139</v>
      </c>
      <c r="B40" s="120">
        <f>'C.1 Federal Expenditures'!$AR$38</f>
        <v>230906963</v>
      </c>
      <c r="C40" s="120">
        <f>'C.2 State Expenditures'!$AR$38</f>
        <v>241270520</v>
      </c>
      <c r="D40" s="120">
        <f>'B. Total Expenditures'!$AR$38</f>
        <v>472177483</v>
      </c>
      <c r="E40" s="95">
        <f t="shared" si="0"/>
        <v>0.88319401040957934</v>
      </c>
    </row>
    <row r="41" spans="1:5" ht="15.75" x14ac:dyDescent="0.25">
      <c r="A41" s="105" t="s">
        <v>88</v>
      </c>
      <c r="B41" s="46">
        <f>'C.1 Federal Expenditures'!$C$38</f>
        <v>56720282</v>
      </c>
      <c r="C41" s="119"/>
      <c r="D41" s="46">
        <f>'B. Total Expenditures'!$C$38</f>
        <v>56720282</v>
      </c>
      <c r="E41" s="55">
        <f t="shared" si="0"/>
        <v>0.10609360915065549</v>
      </c>
    </row>
    <row r="42" spans="1:5" ht="15.75" x14ac:dyDescent="0.25">
      <c r="A42" s="105" t="s">
        <v>247</v>
      </c>
      <c r="B42" s="46">
        <f>'C.1 Federal Expenditures'!$D$38</f>
        <v>5727105</v>
      </c>
      <c r="C42" s="119"/>
      <c r="D42" s="46">
        <f>'B. Total Expenditures'!$D$38</f>
        <v>5727105</v>
      </c>
      <c r="E42" s="55">
        <f t="shared" si="0"/>
        <v>1.0712380439765176E-2</v>
      </c>
    </row>
    <row r="43" spans="1:5" ht="15.75" x14ac:dyDescent="0.25">
      <c r="A43" s="107" t="s">
        <v>111</v>
      </c>
      <c r="B43" s="120">
        <f>B41+B42</f>
        <v>62447387</v>
      </c>
      <c r="C43" s="123"/>
      <c r="D43" s="120">
        <f>D41+D42</f>
        <v>62447387</v>
      </c>
      <c r="E43" s="95">
        <f t="shared" si="0"/>
        <v>0.11680598959042066</v>
      </c>
    </row>
    <row r="44" spans="1:5" ht="15.75" x14ac:dyDescent="0.25">
      <c r="A44" s="93" t="s">
        <v>60</v>
      </c>
      <c r="B44" s="94">
        <f>SUM(B41,B42, B3,B6,B10,B14,B18,B19,B22,B23,B24,B25,B26,B27,B28,B29,B30,B34,B35, B39)</f>
        <v>293354350</v>
      </c>
      <c r="C44" s="94">
        <f>SUM(C41,C42,C3,C6,C10,C14,C18,C19,C22,C23,C24,C25,C26,C27,C28,C29,C30,C34,C35, C39)</f>
        <v>241270520</v>
      </c>
      <c r="D44" s="94">
        <f>B44+C44</f>
        <v>534624870</v>
      </c>
      <c r="E44" s="95">
        <f t="shared" si="0"/>
        <v>1</v>
      </c>
    </row>
    <row r="45" spans="1:5" ht="15.75" x14ac:dyDescent="0.25">
      <c r="A45" s="105" t="s">
        <v>137</v>
      </c>
      <c r="B45" s="46">
        <f>'C.1 Federal Expenditures'!$AS$38</f>
        <v>33762450</v>
      </c>
      <c r="C45" s="119"/>
      <c r="D45" s="46">
        <f>'B. Total Expenditures'!$AS$38</f>
        <v>33762450</v>
      </c>
      <c r="E45" s="122"/>
    </row>
    <row r="46" spans="1:5" ht="15.75" x14ac:dyDescent="0.25">
      <c r="A46" s="105" t="s">
        <v>138</v>
      </c>
      <c r="B46" s="46">
        <f>'C.1 Federal Expenditures'!$AT$38</f>
        <v>19903782</v>
      </c>
      <c r="C46" s="119"/>
      <c r="D46" s="46">
        <f>'B. Total Expenditures'!$AT$38</f>
        <v>19903782</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310</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Expenditures'!$G$39</f>
        <v>2004946</v>
      </c>
      <c r="C3" s="46">
        <f>'C.2 State Expenditures'!$G$39</f>
        <v>2301605</v>
      </c>
      <c r="D3" s="46">
        <f>'B. Total Expenditures'!$G$39</f>
        <v>4306551</v>
      </c>
      <c r="E3" s="55">
        <f t="shared" ref="E3:E44" si="0">D3/($D$44)</f>
        <v>0.10784575662587442</v>
      </c>
    </row>
    <row r="4" spans="1:5" ht="45" customHeight="1" x14ac:dyDescent="0.25">
      <c r="A4" s="106" t="s">
        <v>113</v>
      </c>
      <c r="B4" s="46">
        <f>'C.1 Federal Expenditures'!$H$39</f>
        <v>1712377</v>
      </c>
      <c r="C4" s="46">
        <f>'C.2 State Expenditures'!$H$39</f>
        <v>2223744</v>
      </c>
      <c r="D4" s="46">
        <f>'B. Total Expenditures'!$H$39</f>
        <v>3936121</v>
      </c>
      <c r="E4" s="55">
        <f t="shared" si="0"/>
        <v>9.8569353391146058E-2</v>
      </c>
    </row>
    <row r="5" spans="1:5" ht="43.5" x14ac:dyDescent="0.25">
      <c r="A5" s="106" t="s">
        <v>112</v>
      </c>
      <c r="B5" s="46">
        <f>'C.1 Federal Expenditures'!$I$39</f>
        <v>292569</v>
      </c>
      <c r="C5" s="46">
        <f>'C.2 State Expenditures'!$I$39</f>
        <v>77861</v>
      </c>
      <c r="D5" s="46">
        <f>'B. Total Expenditures'!$I$39</f>
        <v>370430</v>
      </c>
      <c r="E5" s="55">
        <f t="shared" si="0"/>
        <v>9.2764032347283608E-3</v>
      </c>
    </row>
    <row r="6" spans="1:5" ht="30.75" x14ac:dyDescent="0.25">
      <c r="A6" s="105" t="s">
        <v>85</v>
      </c>
      <c r="B6" s="46">
        <f>'C.1 Federal Expenditures'!$J$39</f>
        <v>17730023</v>
      </c>
      <c r="C6" s="119"/>
      <c r="D6" s="46">
        <f>'B. Total Expenditures'!$J$39</f>
        <v>17730023</v>
      </c>
      <c r="E6" s="55">
        <f t="shared" si="0"/>
        <v>0.44399979134791523</v>
      </c>
    </row>
    <row r="7" spans="1:5" x14ac:dyDescent="0.25">
      <c r="A7" s="106" t="s">
        <v>114</v>
      </c>
      <c r="B7" s="46">
        <f>'C.1 Federal Expenditures'!$K$39</f>
        <v>17730023</v>
      </c>
      <c r="C7" s="119"/>
      <c r="D7" s="46">
        <f>'B. Total Expenditures'!$K$39</f>
        <v>17730023</v>
      </c>
      <c r="E7" s="55">
        <f t="shared" si="0"/>
        <v>0.44399979134791523</v>
      </c>
    </row>
    <row r="8" spans="1:5" x14ac:dyDescent="0.25">
      <c r="A8" s="106" t="s">
        <v>115</v>
      </c>
      <c r="B8" s="46">
        <f>'C.1 Federal Expenditures'!$L$39</f>
        <v>0</v>
      </c>
      <c r="C8" s="119"/>
      <c r="D8" s="46">
        <f>'B. Total Expenditures'!$L$39</f>
        <v>0</v>
      </c>
      <c r="E8" s="55">
        <f t="shared" si="0"/>
        <v>0</v>
      </c>
    </row>
    <row r="9" spans="1:5" ht="29.25" x14ac:dyDescent="0.25">
      <c r="A9" s="106" t="s">
        <v>116</v>
      </c>
      <c r="B9" s="46">
        <f>'C.1 Federal Expenditures'!$M$39</f>
        <v>0</v>
      </c>
      <c r="C9" s="119"/>
      <c r="D9" s="46">
        <f>'B. Total Expenditures'!$M$39</f>
        <v>0</v>
      </c>
      <c r="E9" s="55">
        <f t="shared" si="0"/>
        <v>0</v>
      </c>
    </row>
    <row r="10" spans="1:5" ht="30.75" x14ac:dyDescent="0.25">
      <c r="A10" s="105" t="s">
        <v>84</v>
      </c>
      <c r="B10" s="46">
        <f>'C.1 Federal Expenditures'!$N$39</f>
        <v>3999987</v>
      </c>
      <c r="C10" s="119"/>
      <c r="D10" s="46">
        <f>'B. Total Expenditures'!$N$39</f>
        <v>3999987</v>
      </c>
      <c r="E10" s="55">
        <f t="shared" si="0"/>
        <v>0.10016870217226304</v>
      </c>
    </row>
    <row r="11" spans="1:5" x14ac:dyDescent="0.25">
      <c r="A11" s="106" t="s">
        <v>117</v>
      </c>
      <c r="B11" s="46">
        <f>'C.1 Federal Expenditures'!$O$39</f>
        <v>3999987</v>
      </c>
      <c r="C11" s="119"/>
      <c r="D11" s="46">
        <f>'B. Total Expenditures'!$O$39</f>
        <v>3999987</v>
      </c>
      <c r="E11" s="55">
        <f t="shared" si="0"/>
        <v>0.10016870217226304</v>
      </c>
    </row>
    <row r="12" spans="1:5" x14ac:dyDescent="0.25">
      <c r="A12" s="106" t="s">
        <v>118</v>
      </c>
      <c r="B12" s="46">
        <f>'C.1 Federal Expenditures'!$P$39</f>
        <v>0</v>
      </c>
      <c r="C12" s="119"/>
      <c r="D12" s="46">
        <f>'B. Total Expenditures'!$P$39</f>
        <v>0</v>
      </c>
      <c r="E12" s="55">
        <f t="shared" si="0"/>
        <v>0</v>
      </c>
    </row>
    <row r="13" spans="1:5" ht="29.25" x14ac:dyDescent="0.25">
      <c r="A13" s="106" t="s">
        <v>119</v>
      </c>
      <c r="B13" s="46">
        <f>'C.1 Federal Expenditures'!$Q$39</f>
        <v>0</v>
      </c>
      <c r="C13" s="119"/>
      <c r="D13" s="46">
        <f>'B. Total Expenditures'!$Q$39</f>
        <v>0</v>
      </c>
      <c r="E13" s="55">
        <f t="shared" si="0"/>
        <v>0</v>
      </c>
    </row>
    <row r="14" spans="1:5" ht="15.75" customHeight="1" x14ac:dyDescent="0.25">
      <c r="A14" s="105" t="s">
        <v>120</v>
      </c>
      <c r="B14" s="46">
        <f>'C.1 Federal Expenditures'!$R$39</f>
        <v>46386</v>
      </c>
      <c r="C14" s="46">
        <f>'C.2 State Expenditures'!$R$39</f>
        <v>3527341</v>
      </c>
      <c r="D14" s="46">
        <f>'B. Total Expenditures'!$R$39</f>
        <v>3573727</v>
      </c>
      <c r="E14" s="55">
        <f t="shared" si="0"/>
        <v>8.9494189733110394E-2</v>
      </c>
    </row>
    <row r="15" spans="1:5" x14ac:dyDescent="0.25">
      <c r="A15" s="106" t="s">
        <v>121</v>
      </c>
      <c r="B15" s="46">
        <f>'C.1 Federal Expenditures'!$S$39</f>
        <v>0</v>
      </c>
      <c r="C15" s="46">
        <f>'C.2 State Expenditures'!$S$39</f>
        <v>0</v>
      </c>
      <c r="D15" s="46">
        <f>'B. Total Expenditures'!$S$39</f>
        <v>0</v>
      </c>
      <c r="E15" s="55">
        <f t="shared" si="0"/>
        <v>0</v>
      </c>
    </row>
    <row r="16" spans="1:5" x14ac:dyDescent="0.25">
      <c r="A16" s="106" t="s">
        <v>122</v>
      </c>
      <c r="B16" s="46">
        <f>'C.1 Federal Expenditures'!$T$39</f>
        <v>19434</v>
      </c>
      <c r="C16" s="46">
        <f>'C.2 State Expenditures'!$T$39</f>
        <v>7603</v>
      </c>
      <c r="D16" s="46">
        <f>'B. Total Expenditures'!$T$39</f>
        <v>27037</v>
      </c>
      <c r="E16" s="55">
        <f t="shared" si="0"/>
        <v>6.7706750062724588E-4</v>
      </c>
    </row>
    <row r="17" spans="1:5" x14ac:dyDescent="0.25">
      <c r="A17" s="106" t="s">
        <v>123</v>
      </c>
      <c r="B17" s="46">
        <f>'C.1 Federal Expenditures'!$U$39</f>
        <v>26952</v>
      </c>
      <c r="C17" s="46">
        <f>'C.2 State Expenditures'!$U$39</f>
        <v>3519738</v>
      </c>
      <c r="D17" s="46">
        <f>'B. Total Expenditures'!$U$39</f>
        <v>3546690</v>
      </c>
      <c r="E17" s="55">
        <f t="shared" si="0"/>
        <v>8.8817122232483142E-2</v>
      </c>
    </row>
    <row r="18" spans="1:5" ht="15.75" x14ac:dyDescent="0.25">
      <c r="A18" s="105" t="s">
        <v>124</v>
      </c>
      <c r="B18" s="46">
        <f>'C.1 Federal Expenditures'!$V$39</f>
        <v>832454</v>
      </c>
      <c r="C18" s="46">
        <f>'C.2 State Expenditures'!$V$39</f>
        <v>353318</v>
      </c>
      <c r="D18" s="46">
        <f>'B. Total Expenditures'!$V$39</f>
        <v>1185772</v>
      </c>
      <c r="E18" s="55">
        <f t="shared" si="0"/>
        <v>2.9694407084875196E-2</v>
      </c>
    </row>
    <row r="19" spans="1:5" ht="15.75" x14ac:dyDescent="0.25">
      <c r="A19" s="105" t="s">
        <v>89</v>
      </c>
      <c r="B19" s="46">
        <f>'C.1 Federal Expenditures'!$W$39</f>
        <v>2733</v>
      </c>
      <c r="C19" s="46">
        <f>'C.2 State Expenditures'!$W$39</f>
        <v>1086652</v>
      </c>
      <c r="D19" s="46">
        <f>'B. Total Expenditures'!$W$39</f>
        <v>1089385</v>
      </c>
      <c r="E19" s="55">
        <f t="shared" si="0"/>
        <v>2.7280659066124657E-2</v>
      </c>
    </row>
    <row r="20" spans="1:5" ht="29.25" x14ac:dyDescent="0.25">
      <c r="A20" s="106" t="s">
        <v>126</v>
      </c>
      <c r="B20" s="46">
        <f>'C.1 Federal Expenditures'!$X$39</f>
        <v>2733</v>
      </c>
      <c r="C20" s="46">
        <f>'C.2 State Expenditures'!$X$39</f>
        <v>1086652</v>
      </c>
      <c r="D20" s="46">
        <f>'B. Total Expenditures'!$X$39</f>
        <v>1089385</v>
      </c>
      <c r="E20" s="55">
        <f t="shared" si="0"/>
        <v>2.7280659066124657E-2</v>
      </c>
    </row>
    <row r="21" spans="1:5" x14ac:dyDescent="0.25">
      <c r="A21" s="106" t="s">
        <v>125</v>
      </c>
      <c r="B21" s="46">
        <f>'C.1 Federal Expenditures'!$Y$39</f>
        <v>0</v>
      </c>
      <c r="C21" s="46">
        <f>'C.2 State Expenditures'!$Y$39</f>
        <v>0</v>
      </c>
      <c r="D21" s="46">
        <f>'B. Total Expenditures'!$Y$39</f>
        <v>0</v>
      </c>
      <c r="E21" s="55">
        <f t="shared" si="0"/>
        <v>0</v>
      </c>
    </row>
    <row r="22" spans="1:5" ht="30.75" x14ac:dyDescent="0.25">
      <c r="A22" s="105" t="s">
        <v>90</v>
      </c>
      <c r="B22" s="46">
        <f>'C.1 Federal Expenditures'!$Z$39</f>
        <v>0</v>
      </c>
      <c r="C22" s="46">
        <f>'C.2 State Expenditures'!$Z$39</f>
        <v>0</v>
      </c>
      <c r="D22" s="46">
        <f>'B. Total Expenditures'!$Z$39</f>
        <v>0</v>
      </c>
      <c r="E22" s="55">
        <f t="shared" si="0"/>
        <v>0</v>
      </c>
    </row>
    <row r="23" spans="1:5" ht="15.75" customHeight="1" x14ac:dyDescent="0.25">
      <c r="A23" s="105" t="s">
        <v>86</v>
      </c>
      <c r="B23" s="46">
        <f>'C.1 Federal Expenditures'!$AA$39</f>
        <v>0</v>
      </c>
      <c r="C23" s="46">
        <f>'C.2 State Expenditures'!$AA$39</f>
        <v>0</v>
      </c>
      <c r="D23" s="46">
        <f>'B. Total Expenditures'!$AA$39</f>
        <v>0</v>
      </c>
      <c r="E23" s="55">
        <f t="shared" si="0"/>
        <v>0</v>
      </c>
    </row>
    <row r="24" spans="1:5" ht="15.75" customHeight="1" x14ac:dyDescent="0.25">
      <c r="A24" s="105" t="s">
        <v>91</v>
      </c>
      <c r="B24" s="46">
        <f>'C.1 Federal Expenditures'!$AB$39</f>
        <v>0</v>
      </c>
      <c r="C24" s="46">
        <f>'C.2 State Expenditures'!$AB$39</f>
        <v>0</v>
      </c>
      <c r="D24" s="46">
        <f>'B. Total Expenditures'!$AB$39</f>
        <v>0</v>
      </c>
      <c r="E24" s="55">
        <f t="shared" si="0"/>
        <v>0</v>
      </c>
    </row>
    <row r="25" spans="1:5" ht="15.75" x14ac:dyDescent="0.25">
      <c r="A25" s="105" t="s">
        <v>62</v>
      </c>
      <c r="B25" s="46">
        <f>'C.1 Federal Expenditures'!$AC$39</f>
        <v>17272</v>
      </c>
      <c r="C25" s="46">
        <f>'C.2 State Expenditures'!$AC$39</f>
        <v>0</v>
      </c>
      <c r="D25" s="46">
        <f>'B. Total Expenditures'!$AC$39</f>
        <v>17272</v>
      </c>
      <c r="E25" s="55">
        <f t="shared" si="0"/>
        <v>4.3252986170188229E-4</v>
      </c>
    </row>
    <row r="26" spans="1:5" ht="15.75" x14ac:dyDescent="0.25">
      <c r="A26" s="105" t="s">
        <v>127</v>
      </c>
      <c r="B26" s="46">
        <f>'C.1 Federal Expenditures'!$AD$39</f>
        <v>0</v>
      </c>
      <c r="C26" s="46">
        <f>'C.2 State Expenditures'!$AD$39</f>
        <v>0</v>
      </c>
      <c r="D26" s="46">
        <f>'B. Total Expenditures'!$AD$39</f>
        <v>0</v>
      </c>
      <c r="E26" s="55">
        <f t="shared" si="0"/>
        <v>0</v>
      </c>
    </row>
    <row r="27" spans="1:5" s="11" customFormat="1" ht="15.75" x14ac:dyDescent="0.25">
      <c r="A27" s="105" t="s">
        <v>128</v>
      </c>
      <c r="B27" s="46">
        <f>'C.1 Federal Expenditures'!$AE$39</f>
        <v>0</v>
      </c>
      <c r="C27" s="46">
        <f>'C.2 State Expenditures'!$AE$39</f>
        <v>0</v>
      </c>
      <c r="D27" s="46">
        <f>'B. Total Expenditures'!$AE$39</f>
        <v>0</v>
      </c>
      <c r="E27" s="55">
        <f t="shared" si="0"/>
        <v>0</v>
      </c>
    </row>
    <row r="28" spans="1:5" ht="30.75" x14ac:dyDescent="0.25">
      <c r="A28" s="105" t="s">
        <v>129</v>
      </c>
      <c r="B28" s="46">
        <f>'C.1 Federal Expenditures'!$AF$39</f>
        <v>221933</v>
      </c>
      <c r="C28" s="46">
        <f>'C.2 State Expenditures'!$AF$39</f>
        <v>0</v>
      </c>
      <c r="D28" s="46">
        <f>'B. Total Expenditures'!$AF$39</f>
        <v>221933</v>
      </c>
      <c r="E28" s="55">
        <f t="shared" si="0"/>
        <v>5.5577032073346371E-3</v>
      </c>
    </row>
    <row r="29" spans="1:5" ht="30.75" x14ac:dyDescent="0.25">
      <c r="A29" s="105" t="s">
        <v>92</v>
      </c>
      <c r="B29" s="46">
        <f>'C.1 Federal Expenditures'!$AG$39</f>
        <v>0</v>
      </c>
      <c r="C29" s="46">
        <f>'C.2 State Expenditures'!$AG$39</f>
        <v>0</v>
      </c>
      <c r="D29" s="46">
        <f>'B. Total Expenditures'!$AG$39</f>
        <v>0</v>
      </c>
      <c r="E29" s="55">
        <f t="shared" si="0"/>
        <v>0</v>
      </c>
    </row>
    <row r="30" spans="1:5" ht="15.75" x14ac:dyDescent="0.25">
      <c r="A30" s="105" t="s">
        <v>130</v>
      </c>
      <c r="B30" s="46">
        <f>'C.1 Federal Expenditures'!$AH$39</f>
        <v>1947258</v>
      </c>
      <c r="C30" s="46">
        <f>'C.2 State Expenditures'!$AH$39</f>
        <v>1800370</v>
      </c>
      <c r="D30" s="46">
        <f>'B. Total Expenditures'!$AH$39</f>
        <v>3747628</v>
      </c>
      <c r="E30" s="55">
        <f t="shared" si="0"/>
        <v>9.3849063255564025E-2</v>
      </c>
    </row>
    <row r="31" spans="1:5" ht="29.25" x14ac:dyDescent="0.25">
      <c r="A31" s="106" t="s">
        <v>373</v>
      </c>
      <c r="B31" s="46">
        <f>'C.1 Federal Expenditures'!$AI$39</f>
        <v>1947258</v>
      </c>
      <c r="C31" s="46">
        <f>'C.2 State Expenditures'!$AI$39</f>
        <v>1800370</v>
      </c>
      <c r="D31" s="46">
        <f>'B. Total Expenditures'!$AI$39</f>
        <v>3747628</v>
      </c>
      <c r="E31" s="55">
        <f t="shared" si="0"/>
        <v>9.3849063255564025E-2</v>
      </c>
    </row>
    <row r="32" spans="1:5" x14ac:dyDescent="0.25">
      <c r="A32" s="106" t="s">
        <v>131</v>
      </c>
      <c r="B32" s="46">
        <f>'C.1 Federal Expenditures'!$AJ$39</f>
        <v>0</v>
      </c>
      <c r="C32" s="46">
        <f>'C.2 State Expenditures'!$AJ$39</f>
        <v>0</v>
      </c>
      <c r="D32" s="46">
        <f>'B. Total Expenditures'!$AJ$39</f>
        <v>0</v>
      </c>
      <c r="E32" s="55">
        <f t="shared" si="0"/>
        <v>0</v>
      </c>
    </row>
    <row r="33" spans="1:5" x14ac:dyDescent="0.25">
      <c r="A33" s="106" t="s">
        <v>132</v>
      </c>
      <c r="B33" s="46">
        <f>'C.1 Federal Expenditures'!$AK$39</f>
        <v>0</v>
      </c>
      <c r="C33" s="46">
        <f>'C.2 State Expenditures'!$AK$39</f>
        <v>0</v>
      </c>
      <c r="D33" s="46">
        <f>'B. Total Expenditures'!$AK$39</f>
        <v>0</v>
      </c>
      <c r="E33" s="55">
        <f t="shared" si="0"/>
        <v>0</v>
      </c>
    </row>
    <row r="34" spans="1:5" ht="15.75" x14ac:dyDescent="0.25">
      <c r="A34" s="105" t="s">
        <v>133</v>
      </c>
      <c r="B34" s="46">
        <f>'C.1 Federal Expenditures'!$AL$39</f>
        <v>0</v>
      </c>
      <c r="C34" s="46">
        <f>'C.2 State Expenditures'!$AL$39</f>
        <v>0</v>
      </c>
      <c r="D34" s="46">
        <f>'B. Total Expenditures'!$AL$39</f>
        <v>0</v>
      </c>
      <c r="E34" s="55">
        <f t="shared" si="0"/>
        <v>0</v>
      </c>
    </row>
    <row r="35" spans="1:5" ht="15.75" x14ac:dyDescent="0.25">
      <c r="A35" s="105" t="s">
        <v>93</v>
      </c>
      <c r="B35" s="46">
        <f>'C.1 Federal Expenditures'!$AM$39</f>
        <v>4060225</v>
      </c>
      <c r="C35" s="46">
        <f>'C.2 State Expenditures'!$AM$39</f>
        <v>0</v>
      </c>
      <c r="D35" s="46">
        <f>'B. Total Expenditures'!$AM$39</f>
        <v>4060225</v>
      </c>
      <c r="E35" s="55">
        <f t="shared" si="0"/>
        <v>0.10167719764523651</v>
      </c>
    </row>
    <row r="36" spans="1:5" x14ac:dyDescent="0.25">
      <c r="A36" s="106" t="s">
        <v>134</v>
      </c>
      <c r="B36" s="46">
        <f>'C.1 Federal Expenditures'!$AN$39</f>
        <v>3625360</v>
      </c>
      <c r="C36" s="46">
        <f>'C.2 State Expenditures'!$AN$39</f>
        <v>0</v>
      </c>
      <c r="D36" s="46">
        <f>'B. Total Expenditures'!$AN$39</f>
        <v>3625360</v>
      </c>
      <c r="E36" s="55">
        <f t="shared" si="0"/>
        <v>9.078719658519778E-2</v>
      </c>
    </row>
    <row r="37" spans="1:5" x14ac:dyDescent="0.25">
      <c r="A37" s="106" t="s">
        <v>135</v>
      </c>
      <c r="B37" s="46">
        <f>'C.1 Federal Expenditures'!$AO$39</f>
        <v>22390</v>
      </c>
      <c r="C37" s="46">
        <f>'C.2 State Expenditures'!$AO$39</f>
        <v>0</v>
      </c>
      <c r="D37" s="46">
        <f>'B. Total Expenditures'!$AO$39</f>
        <v>22390</v>
      </c>
      <c r="E37" s="55">
        <f t="shared" si="0"/>
        <v>5.6069613267167352E-4</v>
      </c>
    </row>
    <row r="38" spans="1:5" x14ac:dyDescent="0.25">
      <c r="A38" s="106" t="s">
        <v>136</v>
      </c>
      <c r="B38" s="46">
        <f>'C.1 Federal Expenditures'!$AP$39</f>
        <v>412475</v>
      </c>
      <c r="C38" s="46">
        <f>'C.2 State Expenditures'!$AP$39</f>
        <v>0</v>
      </c>
      <c r="D38" s="46">
        <f>'B. Total Expenditures'!$AP$39</f>
        <v>412475</v>
      </c>
      <c r="E38" s="55">
        <f t="shared" si="0"/>
        <v>1.0329304927367063E-2</v>
      </c>
    </row>
    <row r="39" spans="1:5" ht="15.75" x14ac:dyDescent="0.25">
      <c r="A39" s="105" t="s">
        <v>87</v>
      </c>
      <c r="B39" s="46">
        <f>'C.1 Federal Expenditures'!$AQ$39</f>
        <v>0</v>
      </c>
      <c r="C39" s="46">
        <f>'C.2 State Expenditures'!$AQ$39</f>
        <v>0</v>
      </c>
      <c r="D39" s="46">
        <f>'B. Total Expenditures'!$AQ$39</f>
        <v>0</v>
      </c>
      <c r="E39" s="55">
        <f t="shared" si="0"/>
        <v>0</v>
      </c>
    </row>
    <row r="40" spans="1:5" ht="15.75" x14ac:dyDescent="0.25">
      <c r="A40" s="93" t="s">
        <v>139</v>
      </c>
      <c r="B40" s="120">
        <f>'C.1 Federal Expenditures'!$AR$39</f>
        <v>30863217</v>
      </c>
      <c r="C40" s="120">
        <f>'C.2 State Expenditures'!$AR$39</f>
        <v>9069286</v>
      </c>
      <c r="D40" s="120">
        <f>'B. Total Expenditures'!$AR$39</f>
        <v>39932503</v>
      </c>
      <c r="E40" s="95">
        <f t="shared" si="0"/>
        <v>1</v>
      </c>
    </row>
    <row r="41" spans="1:5" ht="15.75" x14ac:dyDescent="0.25">
      <c r="A41" s="105" t="s">
        <v>88</v>
      </c>
      <c r="B41" s="46">
        <f>'C.1 Federal Expenditures'!$C$39</f>
        <v>0</v>
      </c>
      <c r="C41" s="119"/>
      <c r="D41" s="46">
        <f>'B. Total Expenditures'!$C$39</f>
        <v>0</v>
      </c>
      <c r="E41" s="55">
        <f t="shared" si="0"/>
        <v>0</v>
      </c>
    </row>
    <row r="42" spans="1:5" ht="15.75" x14ac:dyDescent="0.25">
      <c r="A42" s="105" t="s">
        <v>247</v>
      </c>
      <c r="B42" s="46">
        <f>'C.1 Federal Expenditures'!$D$39</f>
        <v>0</v>
      </c>
      <c r="C42" s="119"/>
      <c r="D42" s="46">
        <f>'B. Total Expenditures'!$D$39</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30863217</v>
      </c>
      <c r="C44" s="94">
        <f>SUM(C41,C42,C3,C6,C10,C14,C18,C19,C22,C23,C24,C25,C26,C27,C28,C29,C30,C34,C35, C39)</f>
        <v>9069286</v>
      </c>
      <c r="D44" s="94">
        <f>B44+C44</f>
        <v>39932503</v>
      </c>
      <c r="E44" s="95">
        <f t="shared" si="0"/>
        <v>1</v>
      </c>
    </row>
    <row r="45" spans="1:5" ht="15.75" x14ac:dyDescent="0.25">
      <c r="A45" s="105" t="s">
        <v>137</v>
      </c>
      <c r="B45" s="46">
        <f>'C.1 Federal Expenditures'!$AS$39</f>
        <v>0</v>
      </c>
      <c r="C45" s="119"/>
      <c r="D45" s="46">
        <f>'B. Total Expenditures'!$AS$39</f>
        <v>0</v>
      </c>
      <c r="E45" s="122"/>
    </row>
    <row r="46" spans="1:5" ht="15.75" x14ac:dyDescent="0.25">
      <c r="A46" s="105" t="s">
        <v>138</v>
      </c>
      <c r="B46" s="46">
        <f>'C.1 Federal Expenditures'!$AT$39</f>
        <v>6509979</v>
      </c>
      <c r="C46" s="119"/>
      <c r="D46" s="46">
        <f>'B. Total Expenditures'!$AT$39</f>
        <v>6509979</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0" tint="-0.34998626667073579"/>
    <pageSetUpPr fitToPage="1"/>
  </sheetPr>
  <dimension ref="A1:E56"/>
  <sheetViews>
    <sheetView topLeftCell="A14"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309</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Expenditures'!$G$40</f>
        <v>140256740</v>
      </c>
      <c r="C3" s="46">
        <f>'C.2 State Expenditures'!$G$40</f>
        <v>116259895</v>
      </c>
      <c r="D3" s="46">
        <f>'B. Total Expenditures'!$G$40</f>
        <v>256516635</v>
      </c>
      <c r="E3" s="55">
        <f t="shared" ref="E3:E44" si="0">D3/($D$44)</f>
        <v>0.22782607518965003</v>
      </c>
    </row>
    <row r="4" spans="1:5" ht="45" customHeight="1" x14ac:dyDescent="0.25">
      <c r="A4" s="106" t="s">
        <v>113</v>
      </c>
      <c r="B4" s="46">
        <f>'C.1 Federal Expenditures'!$H$40</f>
        <v>140256740</v>
      </c>
      <c r="C4" s="46">
        <f>'C.2 State Expenditures'!$H$40</f>
        <v>115252176</v>
      </c>
      <c r="D4" s="46">
        <f>'B. Total Expenditures'!$H$40</f>
        <v>255508916</v>
      </c>
      <c r="E4" s="55">
        <f t="shared" si="0"/>
        <v>0.22693106631560941</v>
      </c>
    </row>
    <row r="5" spans="1:5" ht="43.5" x14ac:dyDescent="0.25">
      <c r="A5" s="106" t="s">
        <v>112</v>
      </c>
      <c r="B5" s="46">
        <f>'C.1 Federal Expenditures'!$I$40</f>
        <v>0</v>
      </c>
      <c r="C5" s="46">
        <f>'C.2 State Expenditures'!$I$40</f>
        <v>1007719</v>
      </c>
      <c r="D5" s="46">
        <f>'B. Total Expenditures'!$I$40</f>
        <v>1007719</v>
      </c>
      <c r="E5" s="55">
        <f t="shared" si="0"/>
        <v>8.95008874040621E-4</v>
      </c>
    </row>
    <row r="6" spans="1:5" ht="30.75" x14ac:dyDescent="0.25">
      <c r="A6" s="105" t="s">
        <v>85</v>
      </c>
      <c r="B6" s="46">
        <f>'C.1 Federal Expenditures'!$J$40</f>
        <v>0</v>
      </c>
      <c r="C6" s="119"/>
      <c r="D6" s="46">
        <f>'B. Total Expenditures'!$J$40</f>
        <v>0</v>
      </c>
      <c r="E6" s="55">
        <f t="shared" si="0"/>
        <v>0</v>
      </c>
    </row>
    <row r="7" spans="1:5" x14ac:dyDescent="0.25">
      <c r="A7" s="106" t="s">
        <v>114</v>
      </c>
      <c r="B7" s="46">
        <f>'C.1 Federal Expenditures'!$K$40</f>
        <v>0</v>
      </c>
      <c r="C7" s="119"/>
      <c r="D7" s="46">
        <f>'B. Total Expenditures'!$K$40</f>
        <v>0</v>
      </c>
      <c r="E7" s="55">
        <f t="shared" si="0"/>
        <v>0</v>
      </c>
    </row>
    <row r="8" spans="1:5" x14ac:dyDescent="0.25">
      <c r="A8" s="106" t="s">
        <v>115</v>
      </c>
      <c r="B8" s="46">
        <f>'C.1 Federal Expenditures'!$L$40</f>
        <v>0</v>
      </c>
      <c r="C8" s="119"/>
      <c r="D8" s="46">
        <f>'B. Total Expenditures'!$L$40</f>
        <v>0</v>
      </c>
      <c r="E8" s="55">
        <f t="shared" si="0"/>
        <v>0</v>
      </c>
    </row>
    <row r="9" spans="1:5" ht="29.25" x14ac:dyDescent="0.25">
      <c r="A9" s="106" t="s">
        <v>116</v>
      </c>
      <c r="B9" s="46">
        <f>'C.1 Federal Expenditures'!$M$40</f>
        <v>0</v>
      </c>
      <c r="C9" s="119"/>
      <c r="D9" s="46">
        <f>'B. Total Expenditures'!$M$40</f>
        <v>0</v>
      </c>
      <c r="E9" s="55">
        <f t="shared" si="0"/>
        <v>0</v>
      </c>
    </row>
    <row r="10" spans="1:5" ht="30.75" x14ac:dyDescent="0.25">
      <c r="A10" s="105" t="s">
        <v>84</v>
      </c>
      <c r="B10" s="46">
        <f>'C.1 Federal Expenditures'!$N$40</f>
        <v>0</v>
      </c>
      <c r="C10" s="119"/>
      <c r="D10" s="46">
        <f>'B. Total Expenditures'!$N$40</f>
        <v>0</v>
      </c>
      <c r="E10" s="55">
        <f t="shared" si="0"/>
        <v>0</v>
      </c>
    </row>
    <row r="11" spans="1:5" x14ac:dyDescent="0.25">
      <c r="A11" s="106" t="s">
        <v>117</v>
      </c>
      <c r="B11" s="46">
        <f>'C.1 Federal Expenditures'!$O$40</f>
        <v>0</v>
      </c>
      <c r="C11" s="119"/>
      <c r="D11" s="46">
        <f>'B. Total Expenditures'!$O$40</f>
        <v>0</v>
      </c>
      <c r="E11" s="55">
        <f t="shared" si="0"/>
        <v>0</v>
      </c>
    </row>
    <row r="12" spans="1:5" x14ac:dyDescent="0.25">
      <c r="A12" s="106" t="s">
        <v>118</v>
      </c>
      <c r="B12" s="46">
        <f>'C.1 Federal Expenditures'!$P$40</f>
        <v>0</v>
      </c>
      <c r="C12" s="119"/>
      <c r="D12" s="46">
        <f>'B. Total Expenditures'!$P$40</f>
        <v>0</v>
      </c>
      <c r="E12" s="55">
        <f t="shared" si="0"/>
        <v>0</v>
      </c>
    </row>
    <row r="13" spans="1:5" ht="29.25" x14ac:dyDescent="0.25">
      <c r="A13" s="106" t="s">
        <v>119</v>
      </c>
      <c r="B13" s="46">
        <f>'C.1 Federal Expenditures'!$Q$40</f>
        <v>0</v>
      </c>
      <c r="C13" s="119"/>
      <c r="D13" s="46">
        <f>'B. Total Expenditures'!$Q$40</f>
        <v>0</v>
      </c>
      <c r="E13" s="55">
        <f t="shared" si="0"/>
        <v>0</v>
      </c>
    </row>
    <row r="14" spans="1:5" ht="15.75" customHeight="1" x14ac:dyDescent="0.25">
      <c r="A14" s="105" t="s">
        <v>120</v>
      </c>
      <c r="B14" s="46">
        <f>'C.1 Federal Expenditures'!$R$40</f>
        <v>82191816</v>
      </c>
      <c r="C14" s="46">
        <f>'C.2 State Expenditures'!$R$40</f>
        <v>0</v>
      </c>
      <c r="D14" s="46">
        <f>'B. Total Expenditures'!$R$40</f>
        <v>82191816</v>
      </c>
      <c r="E14" s="55">
        <f t="shared" si="0"/>
        <v>7.2998925983844595E-2</v>
      </c>
    </row>
    <row r="15" spans="1:5" x14ac:dyDescent="0.25">
      <c r="A15" s="106" t="s">
        <v>121</v>
      </c>
      <c r="B15" s="46">
        <f>'C.1 Federal Expenditures'!$S$40</f>
        <v>40180468</v>
      </c>
      <c r="C15" s="46">
        <f>'C.2 State Expenditures'!$S$40</f>
        <v>0</v>
      </c>
      <c r="D15" s="46">
        <f>'B. Total Expenditures'!$S$40</f>
        <v>40180468</v>
      </c>
      <c r="E15" s="55">
        <f t="shared" si="0"/>
        <v>3.5686412008809204E-2</v>
      </c>
    </row>
    <row r="16" spans="1:5" x14ac:dyDescent="0.25">
      <c r="A16" s="106" t="s">
        <v>122</v>
      </c>
      <c r="B16" s="46">
        <f>'C.1 Federal Expenditures'!$T$40</f>
        <v>11209859</v>
      </c>
      <c r="C16" s="46">
        <f>'C.2 State Expenditures'!$T$40</f>
        <v>0</v>
      </c>
      <c r="D16" s="46">
        <f>'B. Total Expenditures'!$T$40</f>
        <v>11209859</v>
      </c>
      <c r="E16" s="55">
        <f t="shared" si="0"/>
        <v>9.9560723592034307E-3</v>
      </c>
    </row>
    <row r="17" spans="1:5" x14ac:dyDescent="0.25">
      <c r="A17" s="106" t="s">
        <v>123</v>
      </c>
      <c r="B17" s="46">
        <f>'C.1 Federal Expenditures'!$U$40</f>
        <v>30801489</v>
      </c>
      <c r="C17" s="46">
        <f>'C.2 State Expenditures'!$U$40</f>
        <v>0</v>
      </c>
      <c r="D17" s="46">
        <f>'B. Total Expenditures'!$U$40</f>
        <v>30801489</v>
      </c>
      <c r="E17" s="55">
        <f t="shared" si="0"/>
        <v>2.7356441615831967E-2</v>
      </c>
    </row>
    <row r="18" spans="1:5" ht="15.75" x14ac:dyDescent="0.25">
      <c r="A18" s="105" t="s">
        <v>124</v>
      </c>
      <c r="B18" s="46">
        <f>'C.1 Federal Expenditures'!$V$40</f>
        <v>27960376</v>
      </c>
      <c r="C18" s="46">
        <f>'C.2 State Expenditures'!$V$40</f>
        <v>0</v>
      </c>
      <c r="D18" s="46">
        <f>'B. Total Expenditures'!$V$40</f>
        <v>27960376</v>
      </c>
      <c r="E18" s="55">
        <f t="shared" si="0"/>
        <v>2.4833097958371731E-2</v>
      </c>
    </row>
    <row r="19" spans="1:5" ht="15.75" x14ac:dyDescent="0.25">
      <c r="A19" s="105" t="s">
        <v>89</v>
      </c>
      <c r="B19" s="46">
        <f>'C.1 Federal Expenditures'!$W$40</f>
        <v>244357788</v>
      </c>
      <c r="C19" s="46">
        <f>'C.2 State Expenditures'!$W$40</f>
        <v>174856307</v>
      </c>
      <c r="D19" s="46">
        <f>'B. Total Expenditures'!$W$40</f>
        <v>419214095</v>
      </c>
      <c r="E19" s="55">
        <f t="shared" si="0"/>
        <v>0.3723263480671774</v>
      </c>
    </row>
    <row r="20" spans="1:5" ht="29.25" x14ac:dyDescent="0.25">
      <c r="A20" s="106" t="s">
        <v>126</v>
      </c>
      <c r="B20" s="46">
        <f>'C.1 Federal Expenditures'!$X$40</f>
        <v>244357788</v>
      </c>
      <c r="C20" s="46">
        <f>'C.2 State Expenditures'!$X$40</f>
        <v>174856307</v>
      </c>
      <c r="D20" s="46">
        <f>'B. Total Expenditures'!$X$40</f>
        <v>419214095</v>
      </c>
      <c r="E20" s="55">
        <f t="shared" si="0"/>
        <v>0.3723263480671774</v>
      </c>
    </row>
    <row r="21" spans="1:5" x14ac:dyDescent="0.25">
      <c r="A21" s="106" t="s">
        <v>125</v>
      </c>
      <c r="B21" s="46">
        <f>'C.1 Federal Expenditures'!$Y$40</f>
        <v>0</v>
      </c>
      <c r="C21" s="46">
        <f>'C.2 State Expenditures'!$Y$40</f>
        <v>0</v>
      </c>
      <c r="D21" s="46">
        <f>'B. Total Expenditures'!$Y$40</f>
        <v>0</v>
      </c>
      <c r="E21" s="55">
        <f t="shared" si="0"/>
        <v>0</v>
      </c>
    </row>
    <row r="22" spans="1:5" ht="30.75" x14ac:dyDescent="0.25">
      <c r="A22" s="105" t="s">
        <v>90</v>
      </c>
      <c r="B22" s="46">
        <f>'C.1 Federal Expenditures'!$Z$40</f>
        <v>-19</v>
      </c>
      <c r="C22" s="46">
        <f>'C.2 State Expenditures'!$Z$40</f>
        <v>0</v>
      </c>
      <c r="D22" s="46">
        <f>'B. Total Expenditures'!$Z$40</f>
        <v>-19</v>
      </c>
      <c r="E22" s="55">
        <f t="shared" si="0"/>
        <v>-1.6874911167470099E-8</v>
      </c>
    </row>
    <row r="23" spans="1:5" ht="15.75" customHeight="1" x14ac:dyDescent="0.25">
      <c r="A23" s="105" t="s">
        <v>86</v>
      </c>
      <c r="B23" s="46">
        <f>'C.1 Federal Expenditures'!$AA$40</f>
        <v>639</v>
      </c>
      <c r="C23" s="46">
        <f>'C.2 State Expenditures'!$AA$40</f>
        <v>0</v>
      </c>
      <c r="D23" s="46">
        <f>'B. Total Expenditures'!$AA$40</f>
        <v>639</v>
      </c>
      <c r="E23" s="55">
        <f t="shared" si="0"/>
        <v>5.6752990715859954E-7</v>
      </c>
    </row>
    <row r="24" spans="1:5" ht="15.75" customHeight="1" x14ac:dyDescent="0.25">
      <c r="A24" s="105" t="s">
        <v>91</v>
      </c>
      <c r="B24" s="46">
        <f>'C.1 Federal Expenditures'!$AB$40</f>
        <v>0</v>
      </c>
      <c r="C24" s="46">
        <f>'C.2 State Expenditures'!$AB$40</f>
        <v>0</v>
      </c>
      <c r="D24" s="46">
        <f>'B. Total Expenditures'!$AB$40</f>
        <v>0</v>
      </c>
      <c r="E24" s="55">
        <f t="shared" si="0"/>
        <v>0</v>
      </c>
    </row>
    <row r="25" spans="1:5" ht="15.75" x14ac:dyDescent="0.25">
      <c r="A25" s="105" t="s">
        <v>62</v>
      </c>
      <c r="B25" s="46">
        <f>'C.1 Federal Expenditures'!$AC$40</f>
        <v>19384524</v>
      </c>
      <c r="C25" s="46">
        <f>'C.2 State Expenditures'!$AC$40</f>
        <v>43192433</v>
      </c>
      <c r="D25" s="46">
        <f>'B. Total Expenditures'!$AC$40</f>
        <v>62576957</v>
      </c>
      <c r="E25" s="55">
        <f t="shared" si="0"/>
        <v>5.5577925816084006E-2</v>
      </c>
    </row>
    <row r="26" spans="1:5" ht="15.75" x14ac:dyDescent="0.25">
      <c r="A26" s="105" t="s">
        <v>127</v>
      </c>
      <c r="B26" s="46">
        <f>'C.1 Federal Expenditures'!$AD$40</f>
        <v>6930267</v>
      </c>
      <c r="C26" s="46">
        <f>'C.2 State Expenditures'!$AD$40</f>
        <v>0</v>
      </c>
      <c r="D26" s="46">
        <f>'B. Total Expenditures'!$AD$40</f>
        <v>6930267</v>
      </c>
      <c r="E26" s="55">
        <f t="shared" si="0"/>
        <v>6.1551389469394471E-3</v>
      </c>
    </row>
    <row r="27" spans="1:5" s="11" customFormat="1" ht="15.75" x14ac:dyDescent="0.25">
      <c r="A27" s="105" t="s">
        <v>128</v>
      </c>
      <c r="B27" s="46">
        <f>'C.1 Federal Expenditures'!$AE$40</f>
        <v>2689361</v>
      </c>
      <c r="C27" s="46">
        <f>'C.2 State Expenditures'!$AE$40</f>
        <v>0</v>
      </c>
      <c r="D27" s="46">
        <f>'B. Total Expenditures'!$AE$40</f>
        <v>2689361</v>
      </c>
      <c r="E27" s="55">
        <f t="shared" si="0"/>
        <v>2.3885646301188708E-3</v>
      </c>
    </row>
    <row r="28" spans="1:5" ht="30.75" x14ac:dyDescent="0.25">
      <c r="A28" s="105" t="s">
        <v>129</v>
      </c>
      <c r="B28" s="46">
        <f>'C.1 Federal Expenditures'!$AF$40</f>
        <v>1895161</v>
      </c>
      <c r="C28" s="46">
        <f>'C.2 State Expenditures'!$AF$40</f>
        <v>59686026</v>
      </c>
      <c r="D28" s="46">
        <f>'B. Total Expenditures'!$AF$40</f>
        <v>61581187</v>
      </c>
      <c r="E28" s="55">
        <f t="shared" si="0"/>
        <v>5.4693529484861281E-2</v>
      </c>
    </row>
    <row r="29" spans="1:5" ht="30.75" x14ac:dyDescent="0.25">
      <c r="A29" s="105" t="s">
        <v>92</v>
      </c>
      <c r="B29" s="46">
        <f>'C.1 Federal Expenditures'!$AG$40</f>
        <v>1940106</v>
      </c>
      <c r="C29" s="46">
        <f>'C.2 State Expenditures'!$AG$40</f>
        <v>266293</v>
      </c>
      <c r="D29" s="46">
        <f>'B. Total Expenditures'!$AG$40</f>
        <v>2206399</v>
      </c>
      <c r="E29" s="55">
        <f t="shared" si="0"/>
        <v>1.9596203749997292E-3</v>
      </c>
    </row>
    <row r="30" spans="1:5" ht="15.75" x14ac:dyDescent="0.25">
      <c r="A30" s="105" t="s">
        <v>130</v>
      </c>
      <c r="B30" s="46">
        <f>'C.1 Federal Expenditures'!$AH$40</f>
        <v>5384445</v>
      </c>
      <c r="C30" s="46">
        <f>'C.2 State Expenditures'!$AH$40</f>
        <v>3501575</v>
      </c>
      <c r="D30" s="46">
        <f>'B. Total Expenditures'!$AH$40</f>
        <v>8886020</v>
      </c>
      <c r="E30" s="55">
        <f t="shared" si="0"/>
        <v>7.8921472701243486E-3</v>
      </c>
    </row>
    <row r="31" spans="1:5" ht="29.25" x14ac:dyDescent="0.25">
      <c r="A31" s="106" t="s">
        <v>373</v>
      </c>
      <c r="B31" s="46">
        <f>'C.1 Federal Expenditures'!$AI$40</f>
        <v>2052598</v>
      </c>
      <c r="C31" s="46">
        <f>'C.2 State Expenditures'!$AI$40</f>
        <v>3501575</v>
      </c>
      <c r="D31" s="46">
        <f>'B. Total Expenditures'!$AI$40</f>
        <v>5554173</v>
      </c>
      <c r="E31" s="55">
        <f t="shared" si="0"/>
        <v>4.9329566307242572E-3</v>
      </c>
    </row>
    <row r="32" spans="1:5" x14ac:dyDescent="0.25">
      <c r="A32" s="106" t="s">
        <v>131</v>
      </c>
      <c r="B32" s="46">
        <f>'C.1 Federal Expenditures'!$AJ$40</f>
        <v>0</v>
      </c>
      <c r="C32" s="46">
        <f>'C.2 State Expenditures'!$AJ$40</f>
        <v>0</v>
      </c>
      <c r="D32" s="46">
        <f>'B. Total Expenditures'!$AJ$40</f>
        <v>0</v>
      </c>
      <c r="E32" s="55">
        <f t="shared" si="0"/>
        <v>0</v>
      </c>
    </row>
    <row r="33" spans="1:5" x14ac:dyDescent="0.25">
      <c r="A33" s="106" t="s">
        <v>132</v>
      </c>
      <c r="B33" s="46">
        <f>'C.1 Federal Expenditures'!$AK$40</f>
        <v>3331847</v>
      </c>
      <c r="C33" s="46">
        <f>'C.2 State Expenditures'!$AK$40</f>
        <v>0</v>
      </c>
      <c r="D33" s="46">
        <f>'B. Total Expenditures'!$AK$40</f>
        <v>3331847</v>
      </c>
      <c r="E33" s="55">
        <f t="shared" si="0"/>
        <v>2.9591906394000915E-3</v>
      </c>
    </row>
    <row r="34" spans="1:5" ht="15.75" x14ac:dyDescent="0.25">
      <c r="A34" s="105" t="s">
        <v>133</v>
      </c>
      <c r="B34" s="46">
        <f>'C.1 Federal Expenditures'!$AL$40</f>
        <v>0</v>
      </c>
      <c r="C34" s="46">
        <f>'C.2 State Expenditures'!$AL$40</f>
        <v>0</v>
      </c>
      <c r="D34" s="46">
        <f>'B. Total Expenditures'!$AL$40</f>
        <v>0</v>
      </c>
      <c r="E34" s="55">
        <f t="shared" si="0"/>
        <v>0</v>
      </c>
    </row>
    <row r="35" spans="1:5" ht="15.75" x14ac:dyDescent="0.25">
      <c r="A35" s="105" t="s">
        <v>93</v>
      </c>
      <c r="B35" s="46">
        <f>'C.1 Federal Expenditures'!$AM$40</f>
        <v>88868657</v>
      </c>
      <c r="C35" s="46">
        <f>'C.2 State Expenditures'!$AM$40</f>
        <v>46309463</v>
      </c>
      <c r="D35" s="46">
        <f>'B. Total Expenditures'!$AM$40</f>
        <v>135178120</v>
      </c>
      <c r="E35" s="55">
        <f t="shared" si="0"/>
        <v>0.12005888246240068</v>
      </c>
    </row>
    <row r="36" spans="1:5" x14ac:dyDescent="0.25">
      <c r="A36" s="106" t="s">
        <v>134</v>
      </c>
      <c r="B36" s="46">
        <f>'C.1 Federal Expenditures'!$AN$40</f>
        <v>60753360</v>
      </c>
      <c r="C36" s="46">
        <f>'C.2 State Expenditures'!$AN$40</f>
        <v>46280033</v>
      </c>
      <c r="D36" s="46">
        <f>'B. Total Expenditures'!$AN$40</f>
        <v>107033393</v>
      </c>
      <c r="E36" s="55">
        <f t="shared" si="0"/>
        <v>9.5062052569890296E-2</v>
      </c>
    </row>
    <row r="37" spans="1:5" x14ac:dyDescent="0.25">
      <c r="A37" s="106" t="s">
        <v>135</v>
      </c>
      <c r="B37" s="46">
        <f>'C.1 Federal Expenditures'!$AO$40</f>
        <v>15127069</v>
      </c>
      <c r="C37" s="46">
        <f>'C.2 State Expenditures'!$AO$40</f>
        <v>29430</v>
      </c>
      <c r="D37" s="46">
        <f>'B. Total Expenditures'!$AO$40</f>
        <v>15156499</v>
      </c>
      <c r="E37" s="55">
        <f t="shared" si="0"/>
        <v>1.3461293380781546E-2</v>
      </c>
    </row>
    <row r="38" spans="1:5" x14ac:dyDescent="0.25">
      <c r="A38" s="106" t="s">
        <v>136</v>
      </c>
      <c r="B38" s="46">
        <f>'C.1 Federal Expenditures'!$AP$40</f>
        <v>12988228</v>
      </c>
      <c r="C38" s="46">
        <f>'C.2 State Expenditures'!$AP$40</f>
        <v>0</v>
      </c>
      <c r="D38" s="46">
        <f>'B. Total Expenditures'!$AP$40</f>
        <v>12988228</v>
      </c>
      <c r="E38" s="55">
        <f t="shared" si="0"/>
        <v>1.1535536511728832E-2</v>
      </c>
    </row>
    <row r="39" spans="1:5" ht="15.75" x14ac:dyDescent="0.25">
      <c r="A39" s="105" t="s">
        <v>87</v>
      </c>
      <c r="B39" s="46">
        <f>'C.1 Federal Expenditures'!$AQ$40</f>
        <v>0</v>
      </c>
      <c r="C39" s="46">
        <f>'C.2 State Expenditures'!$AQ$40</f>
        <v>0</v>
      </c>
      <c r="D39" s="46">
        <f>'B. Total Expenditures'!$AQ$40</f>
        <v>0</v>
      </c>
      <c r="E39" s="55">
        <f t="shared" si="0"/>
        <v>0</v>
      </c>
    </row>
    <row r="40" spans="1:5" ht="15.75" x14ac:dyDescent="0.25">
      <c r="A40" s="93" t="s">
        <v>139</v>
      </c>
      <c r="B40" s="120">
        <f>'C.1 Federal Expenditures'!$AR$40</f>
        <v>621859861</v>
      </c>
      <c r="C40" s="120">
        <f>'C.2 State Expenditures'!$AR$40</f>
        <v>444071992</v>
      </c>
      <c r="D40" s="120">
        <f>'B. Total Expenditures'!$AR$40</f>
        <v>1065931853</v>
      </c>
      <c r="E40" s="95">
        <f t="shared" si="0"/>
        <v>0.9467108068395681</v>
      </c>
    </row>
    <row r="41" spans="1:5" ht="15.75" x14ac:dyDescent="0.25">
      <c r="A41" s="105" t="s">
        <v>88</v>
      </c>
      <c r="B41" s="46">
        <f>'C.1 Federal Expenditures'!$C$40</f>
        <v>0</v>
      </c>
      <c r="C41" s="119"/>
      <c r="D41" s="46">
        <f>'B. Total Expenditures'!$C$40</f>
        <v>0</v>
      </c>
      <c r="E41" s="55">
        <f t="shared" si="0"/>
        <v>0</v>
      </c>
    </row>
    <row r="42" spans="1:5" ht="15.75" x14ac:dyDescent="0.25">
      <c r="A42" s="105" t="s">
        <v>247</v>
      </c>
      <c r="B42" s="46">
        <f>'C.1 Federal Expenditures'!$D$40</f>
        <v>60000000</v>
      </c>
      <c r="C42" s="119"/>
      <c r="D42" s="46">
        <f>'B. Total Expenditures'!$D$40</f>
        <v>60000000</v>
      </c>
      <c r="E42" s="55">
        <f t="shared" si="0"/>
        <v>5.3289193160431889E-2</v>
      </c>
    </row>
    <row r="43" spans="1:5" ht="15.75" x14ac:dyDescent="0.25">
      <c r="A43" s="107" t="s">
        <v>111</v>
      </c>
      <c r="B43" s="120">
        <f>B41+B42</f>
        <v>60000000</v>
      </c>
      <c r="C43" s="123"/>
      <c r="D43" s="120">
        <f>D41+D42</f>
        <v>60000000</v>
      </c>
      <c r="E43" s="95">
        <f t="shared" si="0"/>
        <v>5.3289193160431889E-2</v>
      </c>
    </row>
    <row r="44" spans="1:5" ht="15.75" x14ac:dyDescent="0.25">
      <c r="A44" s="93" t="s">
        <v>60</v>
      </c>
      <c r="B44" s="94">
        <f>SUM(B41,B42, B3,B6,B10,B14,B18,B19,B22,B23,B24,B25,B26,B27,B28,B29,B30,B34,B35, B39)</f>
        <v>681859861</v>
      </c>
      <c r="C44" s="94">
        <f>SUM(C41,C42,C3,C6,C10,C14,C18,C19,C22,C23,C24,C25,C26,C27,C28,C29,C30,C34,C35, C39)</f>
        <v>444071992</v>
      </c>
      <c r="D44" s="94">
        <f>B44+C44</f>
        <v>1125931853</v>
      </c>
      <c r="E44" s="95">
        <f t="shared" si="0"/>
        <v>1</v>
      </c>
    </row>
    <row r="45" spans="1:5" ht="15.75" x14ac:dyDescent="0.25">
      <c r="A45" s="105" t="s">
        <v>137</v>
      </c>
      <c r="B45" s="46">
        <f>'C.1 Federal Expenditures'!$AS$40</f>
        <v>398390195</v>
      </c>
      <c r="C45" s="119"/>
      <c r="D45" s="46">
        <f>'B. Total Expenditures'!$AS$40</f>
        <v>398390195</v>
      </c>
      <c r="E45" s="122"/>
    </row>
    <row r="46" spans="1:5" ht="15.75" x14ac:dyDescent="0.25">
      <c r="A46" s="105" t="s">
        <v>138</v>
      </c>
      <c r="B46" s="46">
        <f>'C.1 Federal Expenditures'!$AT$40</f>
        <v>12203039</v>
      </c>
      <c r="C46" s="119"/>
      <c r="D46" s="46">
        <f>'B. Total Expenditures'!$AT$40</f>
        <v>12203039</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6"/>
  </sheetPr>
  <dimension ref="A1:F46"/>
  <sheetViews>
    <sheetView zoomScaleNormal="100" workbookViewId="0">
      <pane ySplit="2" topLeftCell="A3" activePane="bottomLeft" state="frozenSplit"/>
      <selection activeCell="A4" sqref="A4"/>
      <selection pane="bottomLeft" activeCell="C45" sqref="C45"/>
    </sheetView>
  </sheetViews>
  <sheetFormatPr defaultRowHeight="15" x14ac:dyDescent="0.25"/>
  <cols>
    <col min="1" max="1" width="45.7109375" style="11" customWidth="1"/>
    <col min="2" max="3" width="22.7109375" customWidth="1"/>
    <col min="4" max="4" width="23" customWidth="1"/>
    <col min="5" max="5" width="16.5703125" customWidth="1"/>
    <col min="6" max="7" width="23" customWidth="1"/>
  </cols>
  <sheetData>
    <row r="1" spans="1:6" ht="15.75" x14ac:dyDescent="0.25">
      <c r="A1" s="264" t="s">
        <v>369</v>
      </c>
      <c r="B1" s="264"/>
      <c r="C1" s="264"/>
      <c r="D1" s="264"/>
      <c r="E1" s="264"/>
      <c r="F1" s="111"/>
    </row>
    <row r="2" spans="1:6" s="47" customFormat="1" ht="15.75" x14ac:dyDescent="0.25">
      <c r="A2" s="92" t="s">
        <v>58</v>
      </c>
      <c r="B2" s="92" t="s">
        <v>83</v>
      </c>
      <c r="C2" s="92" t="s">
        <v>281</v>
      </c>
      <c r="D2" s="92" t="s">
        <v>258</v>
      </c>
      <c r="E2" s="92" t="s">
        <v>257</v>
      </c>
    </row>
    <row r="3" spans="1:6" ht="15" customHeight="1" x14ac:dyDescent="0.25">
      <c r="A3" s="105" t="s">
        <v>61</v>
      </c>
      <c r="B3" s="40">
        <f>'A.2 FY15-16 Comparison'!F4</f>
        <v>7937579818</v>
      </c>
      <c r="C3" s="40">
        <f>'A.2 FY15-16 Comparison'!G4</f>
        <v>7382550867</v>
      </c>
      <c r="D3" s="41">
        <f>C3-B3</f>
        <v>-555028951</v>
      </c>
      <c r="E3" s="28">
        <f>IF(B3=0,0,D3/B3)</f>
        <v>-6.9924204068016346E-2</v>
      </c>
    </row>
    <row r="4" spans="1:6" ht="29.25" customHeight="1" x14ac:dyDescent="0.25">
      <c r="A4" s="106" t="s">
        <v>113</v>
      </c>
      <c r="B4" s="40">
        <f>'A.2 FY15-16 Comparison'!F5</f>
        <v>7655507246</v>
      </c>
      <c r="C4" s="40">
        <f>'A.2 FY15-16 Comparison'!G5</f>
        <v>7073040067</v>
      </c>
      <c r="D4" s="41">
        <f t="shared" ref="D4:D46" si="0">C4-B4</f>
        <v>-582467179</v>
      </c>
      <c r="E4" s="28">
        <f t="shared" ref="E4:E46" si="1">IF(B4=0,0,D4/B4)</f>
        <v>-7.6084727018492324E-2</v>
      </c>
    </row>
    <row r="5" spans="1:6" ht="29.25" x14ac:dyDescent="0.25">
      <c r="A5" s="106" t="s">
        <v>112</v>
      </c>
      <c r="B5" s="40">
        <f>'A.2 FY15-16 Comparison'!F6</f>
        <v>282072572</v>
      </c>
      <c r="C5" s="40">
        <f>'A.2 FY15-16 Comparison'!G6</f>
        <v>309510800</v>
      </c>
      <c r="D5" s="41">
        <f t="shared" si="0"/>
        <v>27438228</v>
      </c>
      <c r="E5" s="28">
        <f t="shared" si="1"/>
        <v>9.727364771928268E-2</v>
      </c>
    </row>
    <row r="6" spans="1:6" ht="30.75" x14ac:dyDescent="0.25">
      <c r="A6" s="105" t="s">
        <v>85</v>
      </c>
      <c r="B6" s="40">
        <f>'A.2 FY15-16 Comparison'!F7</f>
        <v>673865094</v>
      </c>
      <c r="C6" s="40">
        <f>'A.2 FY15-16 Comparison'!G7</f>
        <v>580178320</v>
      </c>
      <c r="D6" s="41">
        <f t="shared" si="0"/>
        <v>-93686774</v>
      </c>
      <c r="E6" s="28">
        <f t="shared" si="1"/>
        <v>-0.13902897602824935</v>
      </c>
    </row>
    <row r="7" spans="1:6" x14ac:dyDescent="0.25">
      <c r="A7" s="106" t="s">
        <v>114</v>
      </c>
      <c r="B7" s="40">
        <f>'A.2 FY15-16 Comparison'!F8</f>
        <v>357387339</v>
      </c>
      <c r="C7" s="40">
        <f>'A.2 FY15-16 Comparison'!G8</f>
        <v>294238627</v>
      </c>
      <c r="D7" s="41">
        <f t="shared" si="0"/>
        <v>-63148712</v>
      </c>
      <c r="E7" s="28">
        <f t="shared" si="1"/>
        <v>-0.17669543688004011</v>
      </c>
    </row>
    <row r="8" spans="1:6" x14ac:dyDescent="0.25">
      <c r="A8" s="106" t="s">
        <v>115</v>
      </c>
      <c r="B8" s="40">
        <f>'A.2 FY15-16 Comparison'!F9</f>
        <v>50184304</v>
      </c>
      <c r="C8" s="40">
        <f>'A.2 FY15-16 Comparison'!G9</f>
        <v>21992983</v>
      </c>
      <c r="D8" s="41">
        <f t="shared" si="0"/>
        <v>-28191321</v>
      </c>
      <c r="E8" s="28">
        <f t="shared" si="1"/>
        <v>-0.56175574338940715</v>
      </c>
    </row>
    <row r="9" spans="1:6" ht="29.25" x14ac:dyDescent="0.25">
      <c r="A9" s="106" t="s">
        <v>116</v>
      </c>
      <c r="B9" s="40">
        <f>'A.2 FY15-16 Comparison'!F10</f>
        <v>266293451</v>
      </c>
      <c r="C9" s="40">
        <f>'A.2 FY15-16 Comparison'!G10</f>
        <v>263946710</v>
      </c>
      <c r="D9" s="41">
        <f t="shared" si="0"/>
        <v>-2346741</v>
      </c>
      <c r="E9" s="28">
        <f t="shared" si="1"/>
        <v>-8.8126125189612724E-3</v>
      </c>
    </row>
    <row r="10" spans="1:6" ht="30.75" x14ac:dyDescent="0.25">
      <c r="A10" s="105" t="s">
        <v>84</v>
      </c>
      <c r="B10" s="40">
        <f>'A.2 FY15-16 Comparison'!F11</f>
        <v>654434734</v>
      </c>
      <c r="C10" s="40">
        <f>'A.2 FY15-16 Comparison'!G11</f>
        <v>550619954</v>
      </c>
      <c r="D10" s="41">
        <f t="shared" si="0"/>
        <v>-103814780</v>
      </c>
      <c r="E10" s="28">
        <f t="shared" si="1"/>
        <v>-0.15863274763163779</v>
      </c>
    </row>
    <row r="11" spans="1:6" x14ac:dyDescent="0.25">
      <c r="A11" s="106" t="s">
        <v>117</v>
      </c>
      <c r="B11" s="40">
        <f>'A.2 FY15-16 Comparison'!F12</f>
        <v>410343831</v>
      </c>
      <c r="C11" s="40">
        <f>'A.2 FY15-16 Comparison'!G12</f>
        <v>398102138</v>
      </c>
      <c r="D11" s="41">
        <f t="shared" si="0"/>
        <v>-12241693</v>
      </c>
      <c r="E11" s="28">
        <f t="shared" si="1"/>
        <v>-2.9832769680409793E-2</v>
      </c>
    </row>
    <row r="12" spans="1:6" x14ac:dyDescent="0.25">
      <c r="A12" s="106" t="s">
        <v>118</v>
      </c>
      <c r="B12" s="40">
        <f>'A.2 FY15-16 Comparison'!F13</f>
        <v>64859342</v>
      </c>
      <c r="C12" s="40">
        <f>'A.2 FY15-16 Comparison'!G13</f>
        <v>54300741</v>
      </c>
      <c r="D12" s="41">
        <f t="shared" si="0"/>
        <v>-10558601</v>
      </c>
      <c r="E12" s="28">
        <f t="shared" si="1"/>
        <v>-0.16279229289745184</v>
      </c>
    </row>
    <row r="13" spans="1:6" ht="29.25" x14ac:dyDescent="0.25">
      <c r="A13" s="106" t="s">
        <v>119</v>
      </c>
      <c r="B13" s="40">
        <f>'A.2 FY15-16 Comparison'!F14</f>
        <v>179231561</v>
      </c>
      <c r="C13" s="40">
        <f>'A.2 FY15-16 Comparison'!G14</f>
        <v>98217075</v>
      </c>
      <c r="D13" s="41">
        <f t="shared" si="0"/>
        <v>-81014486</v>
      </c>
      <c r="E13" s="28">
        <f t="shared" si="1"/>
        <v>-0.45201015684955176</v>
      </c>
    </row>
    <row r="14" spans="1:6" ht="15.75" x14ac:dyDescent="0.25">
      <c r="A14" s="105" t="s">
        <v>120</v>
      </c>
      <c r="B14" s="40">
        <f>'A.2 FY15-16 Comparison'!F15</f>
        <v>2686384852</v>
      </c>
      <c r="C14" s="40">
        <f>'A.2 FY15-16 Comparison'!G15</f>
        <v>2835403852</v>
      </c>
      <c r="D14" s="41">
        <f t="shared" si="0"/>
        <v>149019000</v>
      </c>
      <c r="E14" s="28">
        <f t="shared" si="1"/>
        <v>5.5471947695452536E-2</v>
      </c>
    </row>
    <row r="15" spans="1:6" x14ac:dyDescent="0.25">
      <c r="A15" s="106" t="s">
        <v>121</v>
      </c>
      <c r="B15" s="40">
        <f>'A.2 FY15-16 Comparison'!F16</f>
        <v>186409958</v>
      </c>
      <c r="C15" s="40">
        <f>'A.2 FY15-16 Comparison'!G16</f>
        <v>158258515</v>
      </c>
      <c r="D15" s="41">
        <f t="shared" si="0"/>
        <v>-28151443</v>
      </c>
      <c r="E15" s="28">
        <f t="shared" si="1"/>
        <v>-0.15101898687193524</v>
      </c>
    </row>
    <row r="16" spans="1:6" x14ac:dyDescent="0.25">
      <c r="A16" s="106" t="s">
        <v>122</v>
      </c>
      <c r="B16" s="40">
        <f>'A.2 FY15-16 Comparison'!F17</f>
        <v>944932337</v>
      </c>
      <c r="C16" s="40">
        <f>'A.2 FY15-16 Comparison'!G17</f>
        <v>1156588881</v>
      </c>
      <c r="D16" s="41">
        <f t="shared" si="0"/>
        <v>211656544</v>
      </c>
      <c r="E16" s="28">
        <f t="shared" si="1"/>
        <v>0.22399121684413262</v>
      </c>
    </row>
    <row r="17" spans="1:5" x14ac:dyDescent="0.25">
      <c r="A17" s="106" t="s">
        <v>123</v>
      </c>
      <c r="B17" s="40">
        <f>'A.2 FY15-16 Comparison'!F18</f>
        <v>1555042557</v>
      </c>
      <c r="C17" s="40">
        <f>'A.2 FY15-16 Comparison'!G18</f>
        <v>1520556456</v>
      </c>
      <c r="D17" s="41">
        <f t="shared" si="0"/>
        <v>-34486101</v>
      </c>
      <c r="E17" s="28">
        <f t="shared" si="1"/>
        <v>-2.2176949977839096E-2</v>
      </c>
    </row>
    <row r="18" spans="1:5" ht="15.75" x14ac:dyDescent="0.25">
      <c r="A18" s="105" t="s">
        <v>124</v>
      </c>
      <c r="B18" s="40">
        <f>'A.2 FY15-16 Comparison'!F19</f>
        <v>468182707</v>
      </c>
      <c r="C18" s="40">
        <f>'A.2 FY15-16 Comparison'!G19</f>
        <v>472687756</v>
      </c>
      <c r="D18" s="41">
        <f t="shared" si="0"/>
        <v>4505049</v>
      </c>
      <c r="E18" s="28">
        <f t="shared" si="1"/>
        <v>9.6224164896376654E-3</v>
      </c>
    </row>
    <row r="19" spans="1:5" ht="15.75" x14ac:dyDescent="0.25">
      <c r="A19" s="105" t="s">
        <v>89</v>
      </c>
      <c r="B19" s="40">
        <f>'A.2 FY15-16 Comparison'!F20</f>
        <v>6085260607</v>
      </c>
      <c r="C19" s="40">
        <f>'A.2 FY15-16 Comparison'!G20</f>
        <v>6033626851</v>
      </c>
      <c r="D19" s="41">
        <f t="shared" si="0"/>
        <v>-51633756</v>
      </c>
      <c r="E19" s="28">
        <f t="shared" si="1"/>
        <v>-8.4850525449320334E-3</v>
      </c>
    </row>
    <row r="20" spans="1:5" x14ac:dyDescent="0.25">
      <c r="A20" s="106" t="s">
        <v>126</v>
      </c>
      <c r="B20" s="40">
        <f>'A.2 FY15-16 Comparison'!F21</f>
        <v>4096313296</v>
      </c>
      <c r="C20" s="40">
        <f>'A.2 FY15-16 Comparison'!G21</f>
        <v>3733381957</v>
      </c>
      <c r="D20" s="41">
        <f t="shared" si="0"/>
        <v>-362931339</v>
      </c>
      <c r="E20" s="28">
        <f t="shared" si="1"/>
        <v>-8.8599507111528322E-2</v>
      </c>
    </row>
    <row r="21" spans="1:5" x14ac:dyDescent="0.25">
      <c r="A21" s="106" t="s">
        <v>125</v>
      </c>
      <c r="B21" s="40">
        <f>'A.2 FY15-16 Comparison'!F22</f>
        <v>1988947311</v>
      </c>
      <c r="C21" s="40">
        <f>'A.2 FY15-16 Comparison'!G22</f>
        <v>2300244894</v>
      </c>
      <c r="D21" s="41">
        <f t="shared" si="0"/>
        <v>311297583</v>
      </c>
      <c r="E21" s="28">
        <f t="shared" si="1"/>
        <v>0.15651374034814741</v>
      </c>
    </row>
    <row r="22" spans="1:5" s="88" customFormat="1" ht="15.75" customHeight="1" x14ac:dyDescent="0.25">
      <c r="A22" s="105" t="s">
        <v>90</v>
      </c>
      <c r="B22" s="226">
        <f>'A.2 FY15-16 Comparison'!F23</f>
        <v>1567762</v>
      </c>
      <c r="C22" s="226">
        <f>'A.2 FY15-16 Comparison'!G23</f>
        <v>1883713</v>
      </c>
      <c r="D22" s="227">
        <f t="shared" si="0"/>
        <v>315951</v>
      </c>
      <c r="E22" s="228">
        <f t="shared" si="1"/>
        <v>0.20152995161255344</v>
      </c>
    </row>
    <row r="23" spans="1:5" ht="15.75" x14ac:dyDescent="0.25">
      <c r="A23" s="105" t="s">
        <v>86</v>
      </c>
      <c r="B23" s="40">
        <f>'A.2 FY15-16 Comparison'!F24</f>
        <v>1988332864</v>
      </c>
      <c r="C23" s="40">
        <f>'A.2 FY15-16 Comparison'!G24</f>
        <v>2196858590</v>
      </c>
      <c r="D23" s="41">
        <f t="shared" si="0"/>
        <v>208525726</v>
      </c>
      <c r="E23" s="28">
        <f t="shared" si="1"/>
        <v>0.10487465643981832</v>
      </c>
    </row>
    <row r="24" spans="1:5" ht="15.75" x14ac:dyDescent="0.25">
      <c r="A24" s="105" t="s">
        <v>91</v>
      </c>
      <c r="B24" s="40">
        <f>'A.2 FY15-16 Comparison'!F25</f>
        <v>584162935</v>
      </c>
      <c r="C24" s="40">
        <f>'A.2 FY15-16 Comparison'!G25</f>
        <v>588880275</v>
      </c>
      <c r="D24" s="41">
        <f t="shared" si="0"/>
        <v>4717340</v>
      </c>
      <c r="E24" s="28">
        <f t="shared" si="1"/>
        <v>8.0753839680020104E-3</v>
      </c>
    </row>
    <row r="25" spans="1:5" ht="15.75" x14ac:dyDescent="0.25">
      <c r="A25" s="105" t="s">
        <v>62</v>
      </c>
      <c r="B25" s="40">
        <f>'A.2 FY15-16 Comparison'!F26</f>
        <v>884133584</v>
      </c>
      <c r="C25" s="40">
        <f>'A.2 FY15-16 Comparison'!G26</f>
        <v>923378471</v>
      </c>
      <c r="D25" s="41">
        <f t="shared" si="0"/>
        <v>39244887</v>
      </c>
      <c r="E25" s="28">
        <f t="shared" si="1"/>
        <v>4.4387960948670396E-2</v>
      </c>
    </row>
    <row r="26" spans="1:5" ht="15" customHeight="1" x14ac:dyDescent="0.25">
      <c r="A26" s="105" t="s">
        <v>127</v>
      </c>
      <c r="B26" s="40">
        <f>'A.2 FY15-16 Comparison'!F27</f>
        <v>425395685</v>
      </c>
      <c r="C26" s="40">
        <f>'A.2 FY15-16 Comparison'!G27</f>
        <v>413759776</v>
      </c>
      <c r="D26" s="41">
        <f t="shared" si="0"/>
        <v>-11635909</v>
      </c>
      <c r="E26" s="28">
        <f t="shared" si="1"/>
        <v>-2.7353142992035756E-2</v>
      </c>
    </row>
    <row r="27" spans="1:5" ht="15.75" x14ac:dyDescent="0.25">
      <c r="A27" s="105" t="s">
        <v>128</v>
      </c>
      <c r="B27" s="40">
        <f>'A.2 FY15-16 Comparison'!F28</f>
        <v>578988967</v>
      </c>
      <c r="C27" s="40">
        <f>'A.2 FY15-16 Comparison'!G28</f>
        <v>581589847</v>
      </c>
      <c r="D27" s="41">
        <f t="shared" si="0"/>
        <v>2600880</v>
      </c>
      <c r="E27" s="28">
        <f t="shared" si="1"/>
        <v>4.4921063236771485E-3</v>
      </c>
    </row>
    <row r="28" spans="1:5" ht="15.75" x14ac:dyDescent="0.25">
      <c r="A28" s="105" t="s">
        <v>129</v>
      </c>
      <c r="B28" s="40">
        <f>'A.2 FY15-16 Comparison'!F29</f>
        <v>468955995</v>
      </c>
      <c r="C28" s="40">
        <f>'A.2 FY15-16 Comparison'!G29</f>
        <v>440727054</v>
      </c>
      <c r="D28" s="41">
        <f t="shared" si="0"/>
        <v>-28228941</v>
      </c>
      <c r="E28" s="28">
        <f t="shared" si="1"/>
        <v>-6.0195287619683804E-2</v>
      </c>
    </row>
    <row r="29" spans="1:5" ht="30.75" x14ac:dyDescent="0.25">
      <c r="A29" s="105" t="s">
        <v>92</v>
      </c>
      <c r="B29" s="40">
        <f>'A.2 FY15-16 Comparison'!F30</f>
        <v>128304933</v>
      </c>
      <c r="C29" s="40">
        <f>'A.2 FY15-16 Comparison'!G30</f>
        <v>139168750</v>
      </c>
      <c r="D29" s="41">
        <f t="shared" si="0"/>
        <v>10863817</v>
      </c>
      <c r="E29" s="28">
        <f t="shared" si="1"/>
        <v>8.4671857472541606E-2</v>
      </c>
    </row>
    <row r="30" spans="1:5" ht="15.75" customHeight="1" x14ac:dyDescent="0.25">
      <c r="A30" s="105" t="s">
        <v>130</v>
      </c>
      <c r="B30" s="40">
        <f>'A.2 FY15-16 Comparison'!F31</f>
        <v>1577489700</v>
      </c>
      <c r="C30" s="40">
        <f>'A.2 FY15-16 Comparison'!G31</f>
        <v>1582621633</v>
      </c>
      <c r="D30" s="41">
        <f t="shared" si="0"/>
        <v>5131933</v>
      </c>
      <c r="E30" s="28">
        <f t="shared" si="1"/>
        <v>3.253227580503378E-3</v>
      </c>
    </row>
    <row r="31" spans="1:5" ht="29.25" x14ac:dyDescent="0.25">
      <c r="A31" s="106" t="s">
        <v>373</v>
      </c>
      <c r="B31" s="40">
        <f>'A.2 FY15-16 Comparison'!F32</f>
        <v>842547489</v>
      </c>
      <c r="C31" s="40">
        <f>'A.2 FY15-16 Comparison'!G32</f>
        <v>811266586</v>
      </c>
      <c r="D31" s="41">
        <f t="shared" si="0"/>
        <v>-31280903</v>
      </c>
      <c r="E31" s="28">
        <f t="shared" si="1"/>
        <v>-3.7126575544277715E-2</v>
      </c>
    </row>
    <row r="32" spans="1:5" x14ac:dyDescent="0.25">
      <c r="A32" s="106" t="s">
        <v>131</v>
      </c>
      <c r="B32" s="40">
        <f>'A.2 FY15-16 Comparison'!F33</f>
        <v>26271081</v>
      </c>
      <c r="C32" s="40">
        <f>'A.2 FY15-16 Comparison'!G33</f>
        <v>21551035</v>
      </c>
      <c r="D32" s="41">
        <f t="shared" si="0"/>
        <v>-4720046</v>
      </c>
      <c r="E32" s="28">
        <f t="shared" si="1"/>
        <v>-0.1796669881989249</v>
      </c>
    </row>
    <row r="33" spans="1:5" x14ac:dyDescent="0.25">
      <c r="A33" s="106" t="s">
        <v>132</v>
      </c>
      <c r="B33" s="40">
        <f>'A.2 FY15-16 Comparison'!F34</f>
        <v>708671130</v>
      </c>
      <c r="C33" s="40">
        <f>'A.2 FY15-16 Comparison'!G34</f>
        <v>749804012</v>
      </c>
      <c r="D33" s="41">
        <f t="shared" si="0"/>
        <v>41132882</v>
      </c>
      <c r="E33" s="28">
        <f t="shared" si="1"/>
        <v>5.8042271314199013E-2</v>
      </c>
    </row>
    <row r="34" spans="1:5" ht="15.75" x14ac:dyDescent="0.25">
      <c r="A34" s="105" t="s">
        <v>133</v>
      </c>
      <c r="B34" s="40">
        <f>'A.2 FY15-16 Comparison'!F35</f>
        <v>29291582</v>
      </c>
      <c r="C34" s="40">
        <f>'A.2 FY15-16 Comparison'!G35</f>
        <v>55170001</v>
      </c>
      <c r="D34" s="41">
        <f t="shared" si="0"/>
        <v>25878419</v>
      </c>
      <c r="E34" s="28">
        <f t="shared" si="1"/>
        <v>0.88347631753040856</v>
      </c>
    </row>
    <row r="35" spans="1:5" ht="15.75" x14ac:dyDescent="0.25">
      <c r="A35" s="105" t="s">
        <v>93</v>
      </c>
      <c r="B35" s="40">
        <f>'A.2 FY15-16 Comparison'!F36</f>
        <v>3194305072</v>
      </c>
      <c r="C35" s="40">
        <f>'A.2 FY15-16 Comparison'!G36</f>
        <v>3148422866</v>
      </c>
      <c r="D35" s="41">
        <f t="shared" si="0"/>
        <v>-45882206</v>
      </c>
      <c r="E35" s="28">
        <f t="shared" si="1"/>
        <v>-1.4363752041777429E-2</v>
      </c>
    </row>
    <row r="36" spans="1:5" x14ac:dyDescent="0.25">
      <c r="A36" s="106" t="s">
        <v>134</v>
      </c>
      <c r="B36" s="40">
        <f>'A.2 FY15-16 Comparison'!F37</f>
        <v>1954351245</v>
      </c>
      <c r="C36" s="40">
        <f>'A.2 FY15-16 Comparison'!G37</f>
        <v>1952198804</v>
      </c>
      <c r="D36" s="41">
        <f t="shared" si="0"/>
        <v>-2152441</v>
      </c>
      <c r="E36" s="28">
        <f t="shared" si="1"/>
        <v>-1.1013583180130959E-3</v>
      </c>
    </row>
    <row r="37" spans="1:5" x14ac:dyDescent="0.25">
      <c r="A37" s="106" t="s">
        <v>135</v>
      </c>
      <c r="B37" s="40">
        <f>'A.2 FY15-16 Comparison'!F38</f>
        <v>964544921</v>
      </c>
      <c r="C37" s="40">
        <f>'A.2 FY15-16 Comparison'!G38</f>
        <v>974713092</v>
      </c>
      <c r="D37" s="41">
        <f t="shared" si="0"/>
        <v>10168171</v>
      </c>
      <c r="E37" s="28">
        <f t="shared" si="1"/>
        <v>1.0541936180077609E-2</v>
      </c>
    </row>
    <row r="38" spans="1:5" x14ac:dyDescent="0.25">
      <c r="A38" s="106" t="s">
        <v>136</v>
      </c>
      <c r="B38" s="40">
        <f>'A.2 FY15-16 Comparison'!F39</f>
        <v>275408906</v>
      </c>
      <c r="C38" s="40">
        <f>'A.2 FY15-16 Comparison'!G39</f>
        <v>221510970</v>
      </c>
      <c r="D38" s="41">
        <f t="shared" si="0"/>
        <v>-53897936</v>
      </c>
      <c r="E38" s="28">
        <f t="shared" si="1"/>
        <v>-0.19570149993624389</v>
      </c>
    </row>
    <row r="39" spans="1:5" ht="15.75" x14ac:dyDescent="0.25">
      <c r="A39" s="105" t="s">
        <v>87</v>
      </c>
      <c r="B39" s="40">
        <f>'A.2 FY15-16 Comparison'!F40</f>
        <v>929218082</v>
      </c>
      <c r="C39" s="40">
        <f>'A.2 FY15-16 Comparison'!G40</f>
        <v>393699003</v>
      </c>
      <c r="D39" s="41">
        <f t="shared" si="0"/>
        <v>-535519079</v>
      </c>
      <c r="E39" s="28">
        <f t="shared" si="1"/>
        <v>-0.57631151327509356</v>
      </c>
    </row>
    <row r="40" spans="1:5" ht="15.75" x14ac:dyDescent="0.25">
      <c r="A40" s="93" t="s">
        <v>139</v>
      </c>
      <c r="B40" s="223">
        <f>'A.2 FY15-16 Comparison'!F41</f>
        <v>29295854973</v>
      </c>
      <c r="C40" s="223">
        <f>'A.2 FY15-16 Comparison'!G41</f>
        <v>28321227579</v>
      </c>
      <c r="D40" s="224">
        <f t="shared" si="0"/>
        <v>-974627394</v>
      </c>
      <c r="E40" s="225">
        <f t="shared" si="1"/>
        <v>-3.3268440019867923E-2</v>
      </c>
    </row>
    <row r="41" spans="1:5" ht="15.75" x14ac:dyDescent="0.25">
      <c r="A41" s="105" t="s">
        <v>88</v>
      </c>
      <c r="B41" s="40">
        <f>'A.2 FY15-16 Comparison'!F42</f>
        <v>1251209372</v>
      </c>
      <c r="C41" s="40">
        <f>'A.2 FY15-16 Comparison'!G42</f>
        <v>1403448661</v>
      </c>
      <c r="D41" s="41">
        <f t="shared" si="0"/>
        <v>152239289</v>
      </c>
      <c r="E41" s="28">
        <f t="shared" si="1"/>
        <v>0.12167371217548713</v>
      </c>
    </row>
    <row r="42" spans="1:5" ht="15.75" x14ac:dyDescent="0.25">
      <c r="A42" s="105" t="s">
        <v>247</v>
      </c>
      <c r="B42" s="40">
        <f>'A.2 FY15-16 Comparison'!F43</f>
        <v>1125205136</v>
      </c>
      <c r="C42" s="40">
        <f>'A.2 FY15-16 Comparison'!G43</f>
        <v>1143016120</v>
      </c>
      <c r="D42" s="41">
        <f t="shared" si="0"/>
        <v>17810984</v>
      </c>
      <c r="E42" s="28">
        <f t="shared" si="1"/>
        <v>1.5829099450537881E-2</v>
      </c>
    </row>
    <row r="43" spans="1:5" ht="15.75" x14ac:dyDescent="0.25">
      <c r="A43" s="107" t="s">
        <v>111</v>
      </c>
      <c r="B43" s="223">
        <f>'A.2 FY15-16 Comparison'!F44</f>
        <v>2376414508</v>
      </c>
      <c r="C43" s="223">
        <f>'A.2 FY15-16 Comparison'!G44</f>
        <v>2546464781</v>
      </c>
      <c r="D43" s="224">
        <f t="shared" si="0"/>
        <v>170050273</v>
      </c>
      <c r="E43" s="225">
        <f t="shared" si="1"/>
        <v>7.1557496567850445E-2</v>
      </c>
    </row>
    <row r="44" spans="1:5" ht="15.75" x14ac:dyDescent="0.25">
      <c r="A44" s="93" t="s">
        <v>60</v>
      </c>
      <c r="B44" s="223">
        <f>'A.2 FY15-16 Comparison'!F45</f>
        <v>31672269481</v>
      </c>
      <c r="C44" s="223">
        <f>'A.2 FY15-16 Comparison'!G45</f>
        <v>30867692360</v>
      </c>
      <c r="D44" s="224">
        <f t="shared" si="0"/>
        <v>-804577121</v>
      </c>
      <c r="E44" s="225">
        <f t="shared" si="1"/>
        <v>-2.5403203944152498E-2</v>
      </c>
    </row>
    <row r="45" spans="1:5" ht="15.75" x14ac:dyDescent="0.25">
      <c r="A45" s="105" t="s">
        <v>137</v>
      </c>
      <c r="B45" s="40">
        <f>'A.2 FY15-16 Comparison'!F46</f>
        <v>1446369454</v>
      </c>
      <c r="C45" s="40">
        <f>'A.2 FY15-16 Comparison'!G46</f>
        <v>1661505636</v>
      </c>
      <c r="D45" s="41">
        <f t="shared" si="0"/>
        <v>215136182</v>
      </c>
      <c r="E45" s="28">
        <f t="shared" si="1"/>
        <v>0.14874220511573386</v>
      </c>
    </row>
    <row r="46" spans="1:5" ht="15.75" x14ac:dyDescent="0.25">
      <c r="A46" s="105" t="s">
        <v>138</v>
      </c>
      <c r="B46" s="40">
        <f>'A.2 FY15-16 Comparison'!F47</f>
        <v>2625294837</v>
      </c>
      <c r="C46" s="40">
        <f>'A.2 FY15-16 Comparison'!G47</f>
        <v>3011810705</v>
      </c>
      <c r="D46" s="41">
        <f t="shared" si="0"/>
        <v>386515868</v>
      </c>
      <c r="E46" s="28">
        <f t="shared" si="1"/>
        <v>0.14722760375428262</v>
      </c>
    </row>
  </sheetData>
  <mergeCells count="1">
    <mergeCell ref="A1:E1"/>
  </mergeCells>
  <pageMargins left="0.25" right="0.25" top="0.75" bottom="0.75" header="0.3" footer="0.3"/>
  <pageSetup scale="75" orientation="portrait"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308</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Expenditures'!$G$41</f>
        <v>17724926</v>
      </c>
      <c r="C3" s="46">
        <f>'C.2 State Expenditures'!$G$41</f>
        <v>14819860</v>
      </c>
      <c r="D3" s="46">
        <f>'B. Total Expenditures'!$G$41</f>
        <v>32544786</v>
      </c>
      <c r="E3" s="55">
        <f t="shared" ref="E3:E44" si="0">D3/($D$44)</f>
        <v>0.15332397877384804</v>
      </c>
    </row>
    <row r="4" spans="1:5" ht="45" customHeight="1" x14ac:dyDescent="0.25">
      <c r="A4" s="106" t="s">
        <v>113</v>
      </c>
      <c r="B4" s="46">
        <f>'C.1 Federal Expenditures'!$H$41</f>
        <v>10825459</v>
      </c>
      <c r="C4" s="46">
        <f>'C.2 State Expenditures'!$H$41</f>
        <v>9052878</v>
      </c>
      <c r="D4" s="46">
        <f>'B. Total Expenditures'!$H$41</f>
        <v>19878337</v>
      </c>
      <c r="E4" s="55">
        <f t="shared" si="0"/>
        <v>9.3650200073443352E-2</v>
      </c>
    </row>
    <row r="5" spans="1:5" ht="43.5" x14ac:dyDescent="0.25">
      <c r="A5" s="106" t="s">
        <v>112</v>
      </c>
      <c r="B5" s="46">
        <f>'C.1 Federal Expenditures'!$I$41</f>
        <v>6899467</v>
      </c>
      <c r="C5" s="46">
        <f>'C.2 State Expenditures'!$I$41</f>
        <v>5766982</v>
      </c>
      <c r="D5" s="46">
        <f>'B. Total Expenditures'!$I$41</f>
        <v>12666449</v>
      </c>
      <c r="E5" s="55">
        <f t="shared" si="0"/>
        <v>5.9673778700404689E-2</v>
      </c>
    </row>
    <row r="6" spans="1:5" ht="30.75" x14ac:dyDescent="0.25">
      <c r="A6" s="105" t="s">
        <v>85</v>
      </c>
      <c r="B6" s="46">
        <f>'C.1 Federal Expenditures'!$J$41</f>
        <v>12571845</v>
      </c>
      <c r="C6" s="119"/>
      <c r="D6" s="46">
        <f>'B. Total Expenditures'!$J$41</f>
        <v>12571845</v>
      </c>
      <c r="E6" s="55">
        <f t="shared" si="0"/>
        <v>5.9228083291993611E-2</v>
      </c>
    </row>
    <row r="7" spans="1:5" x14ac:dyDescent="0.25">
      <c r="A7" s="106" t="s">
        <v>114</v>
      </c>
      <c r="B7" s="46">
        <f>'C.1 Federal Expenditures'!$K$41</f>
        <v>8539797</v>
      </c>
      <c r="C7" s="119"/>
      <c r="D7" s="46">
        <f>'B. Total Expenditures'!$K$41</f>
        <v>8539797</v>
      </c>
      <c r="E7" s="55">
        <f t="shared" si="0"/>
        <v>4.0232424756486987E-2</v>
      </c>
    </row>
    <row r="8" spans="1:5" x14ac:dyDescent="0.25">
      <c r="A8" s="106" t="s">
        <v>115</v>
      </c>
      <c r="B8" s="46">
        <f>'C.1 Federal Expenditures'!$L$41</f>
        <v>0</v>
      </c>
      <c r="C8" s="119"/>
      <c r="D8" s="46">
        <f>'B. Total Expenditures'!$L$41</f>
        <v>0</v>
      </c>
      <c r="E8" s="55">
        <f t="shared" si="0"/>
        <v>0</v>
      </c>
    </row>
    <row r="9" spans="1:5" ht="29.25" x14ac:dyDescent="0.25">
      <c r="A9" s="106" t="s">
        <v>116</v>
      </c>
      <c r="B9" s="46">
        <f>'C.1 Federal Expenditures'!$M$41</f>
        <v>4032048</v>
      </c>
      <c r="C9" s="119"/>
      <c r="D9" s="46">
        <f>'B. Total Expenditures'!$M$41</f>
        <v>4032048</v>
      </c>
      <c r="E9" s="55">
        <f t="shared" si="0"/>
        <v>1.8995658535506624E-2</v>
      </c>
    </row>
    <row r="10" spans="1:5" ht="30.75" x14ac:dyDescent="0.25">
      <c r="A10" s="105" t="s">
        <v>84</v>
      </c>
      <c r="B10" s="46">
        <f>'C.1 Federal Expenditures'!$N$41</f>
        <v>0</v>
      </c>
      <c r="C10" s="119"/>
      <c r="D10" s="46">
        <f>'B. Total Expenditures'!$N$41</f>
        <v>0</v>
      </c>
      <c r="E10" s="55">
        <f t="shared" si="0"/>
        <v>0</v>
      </c>
    </row>
    <row r="11" spans="1:5" x14ac:dyDescent="0.25">
      <c r="A11" s="106" t="s">
        <v>117</v>
      </c>
      <c r="B11" s="46">
        <f>'C.1 Federal Expenditures'!$O$41</f>
        <v>0</v>
      </c>
      <c r="C11" s="119"/>
      <c r="D11" s="46">
        <f>'B. Total Expenditures'!$O$41</f>
        <v>0</v>
      </c>
      <c r="E11" s="55">
        <f t="shared" si="0"/>
        <v>0</v>
      </c>
    </row>
    <row r="12" spans="1:5" x14ac:dyDescent="0.25">
      <c r="A12" s="106" t="s">
        <v>118</v>
      </c>
      <c r="B12" s="46">
        <f>'C.1 Federal Expenditures'!$P$41</f>
        <v>0</v>
      </c>
      <c r="C12" s="119"/>
      <c r="D12" s="46">
        <f>'B. Total Expenditures'!$P$41</f>
        <v>0</v>
      </c>
      <c r="E12" s="55">
        <f t="shared" si="0"/>
        <v>0</v>
      </c>
    </row>
    <row r="13" spans="1:5" ht="29.25" x14ac:dyDescent="0.25">
      <c r="A13" s="106" t="s">
        <v>119</v>
      </c>
      <c r="B13" s="46">
        <f>'C.1 Federal Expenditures'!$Q$41</f>
        <v>0</v>
      </c>
      <c r="C13" s="119"/>
      <c r="D13" s="46">
        <f>'B. Total Expenditures'!$Q$41</f>
        <v>0</v>
      </c>
      <c r="E13" s="55">
        <f t="shared" si="0"/>
        <v>0</v>
      </c>
    </row>
    <row r="14" spans="1:5" ht="15.75" customHeight="1" x14ac:dyDescent="0.25">
      <c r="A14" s="105" t="s">
        <v>120</v>
      </c>
      <c r="B14" s="46">
        <f>'C.1 Federal Expenditures'!$R$41</f>
        <v>5340301</v>
      </c>
      <c r="C14" s="46">
        <f>'C.2 State Expenditures'!$R$41</f>
        <v>6028207</v>
      </c>
      <c r="D14" s="46">
        <f>'B. Total Expenditures'!$R$41</f>
        <v>11368508</v>
      </c>
      <c r="E14" s="55">
        <f t="shared" si="0"/>
        <v>5.3558959622051955E-2</v>
      </c>
    </row>
    <row r="15" spans="1:5" x14ac:dyDescent="0.25">
      <c r="A15" s="106" t="s">
        <v>121</v>
      </c>
      <c r="B15" s="46">
        <f>'C.1 Federal Expenditures'!$S$41</f>
        <v>0</v>
      </c>
      <c r="C15" s="46">
        <f>'C.2 State Expenditures'!$S$41</f>
        <v>0</v>
      </c>
      <c r="D15" s="46">
        <f>'B. Total Expenditures'!$S$41</f>
        <v>0</v>
      </c>
      <c r="E15" s="55">
        <f t="shared" si="0"/>
        <v>0</v>
      </c>
    </row>
    <row r="16" spans="1:5" x14ac:dyDescent="0.25">
      <c r="A16" s="106" t="s">
        <v>122</v>
      </c>
      <c r="B16" s="46">
        <f>'C.1 Federal Expenditures'!$T$41</f>
        <v>5223052</v>
      </c>
      <c r="C16" s="46">
        <f>'C.2 State Expenditures'!$T$41</f>
        <v>5936672</v>
      </c>
      <c r="D16" s="46">
        <f>'B. Total Expenditures'!$T$41</f>
        <v>11159724</v>
      </c>
      <c r="E16" s="55">
        <f t="shared" si="0"/>
        <v>5.257534296578268E-2</v>
      </c>
    </row>
    <row r="17" spans="1:5" x14ac:dyDescent="0.25">
      <c r="A17" s="106" t="s">
        <v>123</v>
      </c>
      <c r="B17" s="46">
        <f>'C.1 Federal Expenditures'!$U$41</f>
        <v>117249</v>
      </c>
      <c r="C17" s="46">
        <f>'C.2 State Expenditures'!$U$41</f>
        <v>91535</v>
      </c>
      <c r="D17" s="46">
        <f>'B. Total Expenditures'!$U$41</f>
        <v>208784</v>
      </c>
      <c r="E17" s="55">
        <f t="shared" si="0"/>
        <v>9.8361665626927426E-4</v>
      </c>
    </row>
    <row r="18" spans="1:5" ht="15.75" x14ac:dyDescent="0.25">
      <c r="A18" s="105" t="s">
        <v>124</v>
      </c>
      <c r="B18" s="46">
        <f>'C.1 Federal Expenditures'!$V$41</f>
        <v>1024242</v>
      </c>
      <c r="C18" s="46">
        <f>'C.2 State Expenditures'!$V$41</f>
        <v>869659</v>
      </c>
      <c r="D18" s="46">
        <f>'B. Total Expenditures'!$V$41</f>
        <v>1893901</v>
      </c>
      <c r="E18" s="55">
        <f t="shared" si="0"/>
        <v>8.922487206515034E-3</v>
      </c>
    </row>
    <row r="19" spans="1:5" ht="15.75" x14ac:dyDescent="0.25">
      <c r="A19" s="105" t="s">
        <v>89</v>
      </c>
      <c r="B19" s="46">
        <f>'C.1 Federal Expenditures'!$W$41</f>
        <v>42427022</v>
      </c>
      <c r="C19" s="46">
        <f>'C.2 State Expenditures'!$W$41</f>
        <v>19353747</v>
      </c>
      <c r="D19" s="46">
        <f>'B. Total Expenditures'!$W$41</f>
        <v>61780769</v>
      </c>
      <c r="E19" s="55">
        <f t="shared" si="0"/>
        <v>0.29105962825467679</v>
      </c>
    </row>
    <row r="20" spans="1:5" ht="29.25" x14ac:dyDescent="0.25">
      <c r="A20" s="106" t="s">
        <v>126</v>
      </c>
      <c r="B20" s="46">
        <f>'C.1 Federal Expenditures'!$X$41</f>
        <v>42427022</v>
      </c>
      <c r="C20" s="46">
        <f>'C.2 State Expenditures'!$X$41</f>
        <v>7347714</v>
      </c>
      <c r="D20" s="46">
        <f>'B. Total Expenditures'!$X$41</f>
        <v>49774736</v>
      </c>
      <c r="E20" s="55">
        <f t="shared" si="0"/>
        <v>0.2344971807753749</v>
      </c>
    </row>
    <row r="21" spans="1:5" x14ac:dyDescent="0.25">
      <c r="A21" s="106" t="s">
        <v>125</v>
      </c>
      <c r="B21" s="46">
        <f>'C.1 Federal Expenditures'!$Y$41</f>
        <v>0</v>
      </c>
      <c r="C21" s="46">
        <f>'C.2 State Expenditures'!$Y$41</f>
        <v>12006033</v>
      </c>
      <c r="D21" s="46">
        <f>'B. Total Expenditures'!$Y$41</f>
        <v>12006033</v>
      </c>
      <c r="E21" s="55">
        <f t="shared" si="0"/>
        <v>5.6562447479301878E-2</v>
      </c>
    </row>
    <row r="22" spans="1:5" ht="30.75" x14ac:dyDescent="0.25">
      <c r="A22" s="105" t="s">
        <v>90</v>
      </c>
      <c r="B22" s="46">
        <f>'C.1 Federal Expenditures'!$Z$41</f>
        <v>0</v>
      </c>
      <c r="C22" s="46">
        <f>'C.2 State Expenditures'!$Z$41</f>
        <v>0</v>
      </c>
      <c r="D22" s="46">
        <f>'B. Total Expenditures'!$Z$41</f>
        <v>0</v>
      </c>
      <c r="E22" s="55">
        <f t="shared" si="0"/>
        <v>0</v>
      </c>
    </row>
    <row r="23" spans="1:5" ht="15.75" customHeight="1" x14ac:dyDescent="0.25">
      <c r="A23" s="105" t="s">
        <v>86</v>
      </c>
      <c r="B23" s="46">
        <f>'C.1 Federal Expenditures'!$AA$41</f>
        <v>0</v>
      </c>
      <c r="C23" s="46">
        <f>'C.2 State Expenditures'!$AA$41</f>
        <v>0</v>
      </c>
      <c r="D23" s="46">
        <f>'B. Total Expenditures'!$AA$41</f>
        <v>0</v>
      </c>
      <c r="E23" s="55">
        <f t="shared" si="0"/>
        <v>0</v>
      </c>
    </row>
    <row r="24" spans="1:5" ht="15.75" customHeight="1" x14ac:dyDescent="0.25">
      <c r="A24" s="105" t="s">
        <v>91</v>
      </c>
      <c r="B24" s="46">
        <f>'C.1 Federal Expenditures'!$AB$41</f>
        <v>0</v>
      </c>
      <c r="C24" s="46">
        <f>'C.2 State Expenditures'!$AB$41</f>
        <v>0</v>
      </c>
      <c r="D24" s="46">
        <f>'B. Total Expenditures'!$AB$41</f>
        <v>0</v>
      </c>
      <c r="E24" s="55">
        <f t="shared" si="0"/>
        <v>0</v>
      </c>
    </row>
    <row r="25" spans="1:5" ht="15.75" x14ac:dyDescent="0.25">
      <c r="A25" s="105" t="s">
        <v>62</v>
      </c>
      <c r="B25" s="46">
        <f>'C.1 Federal Expenditures'!$AC$41</f>
        <v>368065</v>
      </c>
      <c r="C25" s="46">
        <f>'C.2 State Expenditures'!$AC$41</f>
        <v>340823</v>
      </c>
      <c r="D25" s="46">
        <f>'B. Total Expenditures'!$AC$41</f>
        <v>708888</v>
      </c>
      <c r="E25" s="55">
        <f t="shared" si="0"/>
        <v>3.3396909927456762E-3</v>
      </c>
    </row>
    <row r="26" spans="1:5" ht="15.75" x14ac:dyDescent="0.25">
      <c r="A26" s="105" t="s">
        <v>127</v>
      </c>
      <c r="B26" s="46">
        <f>'C.1 Federal Expenditures'!$AD$41</f>
        <v>2402630</v>
      </c>
      <c r="C26" s="46">
        <f>'C.2 State Expenditures'!$AD$41</f>
        <v>1779500</v>
      </c>
      <c r="D26" s="46">
        <f>'B. Total Expenditures'!$AD$41</f>
        <v>4182130</v>
      </c>
      <c r="E26" s="55">
        <f t="shared" si="0"/>
        <v>1.9702720163822036E-2</v>
      </c>
    </row>
    <row r="27" spans="1:5" s="11" customFormat="1" ht="15.75" x14ac:dyDescent="0.25">
      <c r="A27" s="105" t="s">
        <v>128</v>
      </c>
      <c r="B27" s="46">
        <f>'C.1 Federal Expenditures'!$AE$41</f>
        <v>536437</v>
      </c>
      <c r="C27" s="46">
        <f>'C.2 State Expenditures'!$AE$41</f>
        <v>441319</v>
      </c>
      <c r="D27" s="46">
        <f>'B. Total Expenditures'!$AE$41</f>
        <v>977756</v>
      </c>
      <c r="E27" s="55">
        <f t="shared" si="0"/>
        <v>4.6063735121811087E-3</v>
      </c>
    </row>
    <row r="28" spans="1:5" ht="30.75" x14ac:dyDescent="0.25">
      <c r="A28" s="105" t="s">
        <v>129</v>
      </c>
      <c r="B28" s="46">
        <f>'C.1 Federal Expenditures'!$AF$41</f>
        <v>0</v>
      </c>
      <c r="C28" s="46">
        <f>'C.2 State Expenditures'!$AF$41</f>
        <v>0</v>
      </c>
      <c r="D28" s="46">
        <f>'B. Total Expenditures'!$AF$41</f>
        <v>0</v>
      </c>
      <c r="E28" s="55">
        <f t="shared" si="0"/>
        <v>0</v>
      </c>
    </row>
    <row r="29" spans="1:5" ht="30.75" x14ac:dyDescent="0.25">
      <c r="A29" s="105" t="s">
        <v>92</v>
      </c>
      <c r="B29" s="46">
        <f>'C.1 Federal Expenditures'!$AG$41</f>
        <v>10360322</v>
      </c>
      <c r="C29" s="46">
        <f>'C.2 State Expenditures'!$AG$41</f>
        <v>0</v>
      </c>
      <c r="D29" s="46">
        <f>'B. Total Expenditures'!$AG$41</f>
        <v>10360322</v>
      </c>
      <c r="E29" s="55">
        <f t="shared" si="0"/>
        <v>4.8809225244812821E-2</v>
      </c>
    </row>
    <row r="30" spans="1:5" ht="15.75" x14ac:dyDescent="0.25">
      <c r="A30" s="105" t="s">
        <v>130</v>
      </c>
      <c r="B30" s="46">
        <f>'C.1 Federal Expenditures'!$AH$41</f>
        <v>4775597</v>
      </c>
      <c r="C30" s="46">
        <f>'C.2 State Expenditures'!$AH$41</f>
        <v>4133523</v>
      </c>
      <c r="D30" s="46">
        <f>'B. Total Expenditures'!$AH$41</f>
        <v>8909120</v>
      </c>
      <c r="E30" s="55">
        <f t="shared" si="0"/>
        <v>4.1972367732688885E-2</v>
      </c>
    </row>
    <row r="31" spans="1:5" ht="29.25" x14ac:dyDescent="0.25">
      <c r="A31" s="106" t="s">
        <v>373</v>
      </c>
      <c r="B31" s="46">
        <f>'C.1 Federal Expenditures'!$AI$41</f>
        <v>4618209</v>
      </c>
      <c r="C31" s="46">
        <f>'C.2 State Expenditures'!$AI$41</f>
        <v>3993019</v>
      </c>
      <c r="D31" s="46">
        <f>'B. Total Expenditures'!$AI$41</f>
        <v>8611228</v>
      </c>
      <c r="E31" s="55">
        <f t="shared" si="0"/>
        <v>4.056894825145773E-2</v>
      </c>
    </row>
    <row r="32" spans="1:5" x14ac:dyDescent="0.25">
      <c r="A32" s="106" t="s">
        <v>131</v>
      </c>
      <c r="B32" s="46">
        <f>'C.1 Federal Expenditures'!$AJ$41</f>
        <v>0</v>
      </c>
      <c r="C32" s="46">
        <f>'C.2 State Expenditures'!$AJ$41</f>
        <v>0</v>
      </c>
      <c r="D32" s="46">
        <f>'B. Total Expenditures'!$AJ$41</f>
        <v>0</v>
      </c>
      <c r="E32" s="55">
        <f t="shared" si="0"/>
        <v>0</v>
      </c>
    </row>
    <row r="33" spans="1:5" x14ac:dyDescent="0.25">
      <c r="A33" s="106" t="s">
        <v>132</v>
      </c>
      <c r="B33" s="46">
        <f>'C.1 Federal Expenditures'!$AK$41</f>
        <v>157388</v>
      </c>
      <c r="C33" s="46">
        <f>'C.2 State Expenditures'!$AK$41</f>
        <v>140504</v>
      </c>
      <c r="D33" s="46">
        <f>'B. Total Expenditures'!$AK$41</f>
        <v>297892</v>
      </c>
      <c r="E33" s="55">
        <f t="shared" si="0"/>
        <v>1.4034194812311608E-3</v>
      </c>
    </row>
    <row r="34" spans="1:5" ht="15.75" x14ac:dyDescent="0.25">
      <c r="A34" s="105" t="s">
        <v>133</v>
      </c>
      <c r="B34" s="46">
        <f>'C.1 Federal Expenditures'!$AL$41</f>
        <v>0</v>
      </c>
      <c r="C34" s="46">
        <f>'C.2 State Expenditures'!$AL$41</f>
        <v>0</v>
      </c>
      <c r="D34" s="46">
        <f>'B. Total Expenditures'!$AL$41</f>
        <v>0</v>
      </c>
      <c r="E34" s="55">
        <f t="shared" si="0"/>
        <v>0</v>
      </c>
    </row>
    <row r="35" spans="1:5" ht="15.75" x14ac:dyDescent="0.25">
      <c r="A35" s="105" t="s">
        <v>93</v>
      </c>
      <c r="B35" s="46">
        <f>'C.1 Federal Expenditures'!$AM$41</f>
        <v>10901033</v>
      </c>
      <c r="C35" s="46">
        <f>'C.2 State Expenditures'!$AM$41</f>
        <v>12282971</v>
      </c>
      <c r="D35" s="46">
        <f>'B. Total Expenditures'!$AM$41</f>
        <v>23184004</v>
      </c>
      <c r="E35" s="55">
        <f t="shared" si="0"/>
        <v>0.10922375514126312</v>
      </c>
    </row>
    <row r="36" spans="1:5" x14ac:dyDescent="0.25">
      <c r="A36" s="106" t="s">
        <v>134</v>
      </c>
      <c r="B36" s="46">
        <f>'C.1 Federal Expenditures'!$AN$41</f>
        <v>7048702</v>
      </c>
      <c r="C36" s="46">
        <f>'C.2 State Expenditures'!$AN$41</f>
        <v>9017957</v>
      </c>
      <c r="D36" s="46">
        <f>'B. Total Expenditures'!$AN$41</f>
        <v>16066659</v>
      </c>
      <c r="E36" s="55">
        <f t="shared" si="0"/>
        <v>7.56927417953418E-2</v>
      </c>
    </row>
    <row r="37" spans="1:5" x14ac:dyDescent="0.25">
      <c r="A37" s="106" t="s">
        <v>135</v>
      </c>
      <c r="B37" s="46">
        <f>'C.1 Federal Expenditures'!$AO$41</f>
        <v>2908356</v>
      </c>
      <c r="C37" s="46">
        <f>'C.2 State Expenditures'!$AO$41</f>
        <v>2469940</v>
      </c>
      <c r="D37" s="46">
        <f>'B. Total Expenditures'!$AO$41</f>
        <v>5378296</v>
      </c>
      <c r="E37" s="55">
        <f t="shared" si="0"/>
        <v>2.5338060042658501E-2</v>
      </c>
    </row>
    <row r="38" spans="1:5" x14ac:dyDescent="0.25">
      <c r="A38" s="106" t="s">
        <v>136</v>
      </c>
      <c r="B38" s="46">
        <f>'C.1 Federal Expenditures'!$AP$41</f>
        <v>943975</v>
      </c>
      <c r="C38" s="46">
        <f>'C.2 State Expenditures'!$AP$41</f>
        <v>795074</v>
      </c>
      <c r="D38" s="46">
        <f>'B. Total Expenditures'!$AP$41</f>
        <v>1739049</v>
      </c>
      <c r="E38" s="55">
        <f t="shared" si="0"/>
        <v>8.1929533032628222E-3</v>
      </c>
    </row>
    <row r="39" spans="1:5" ht="15.75" x14ac:dyDescent="0.25">
      <c r="A39" s="105" t="s">
        <v>87</v>
      </c>
      <c r="B39" s="46">
        <f>'C.1 Federal Expenditures'!$AQ$41</f>
        <v>124988</v>
      </c>
      <c r="C39" s="46">
        <f>'C.2 State Expenditures'!$AQ$41</f>
        <v>70105</v>
      </c>
      <c r="D39" s="46">
        <f>'B. Total Expenditures'!$AQ$41</f>
        <v>195093</v>
      </c>
      <c r="E39" s="55">
        <f t="shared" si="0"/>
        <v>9.1911604491503912E-4</v>
      </c>
    </row>
    <row r="40" spans="1:5" ht="15.75" x14ac:dyDescent="0.25">
      <c r="A40" s="93" t="s">
        <v>139</v>
      </c>
      <c r="B40" s="120">
        <f>'C.1 Federal Expenditures'!$AR$41</f>
        <v>108557408</v>
      </c>
      <c r="C40" s="120">
        <f>'C.2 State Expenditures'!$AR$41</f>
        <v>60119714</v>
      </c>
      <c r="D40" s="120">
        <f>'B. Total Expenditures'!$AR$41</f>
        <v>168677122</v>
      </c>
      <c r="E40" s="95">
        <f t="shared" si="0"/>
        <v>0.79466638598151407</v>
      </c>
    </row>
    <row r="41" spans="1:5" ht="15.75" x14ac:dyDescent="0.25">
      <c r="A41" s="105" t="s">
        <v>88</v>
      </c>
      <c r="B41" s="46">
        <f>'C.1 Federal Expenditures'!$C$41</f>
        <v>29056288</v>
      </c>
      <c r="C41" s="119"/>
      <c r="D41" s="46">
        <f>'B. Total Expenditures'!$C$41</f>
        <v>29056288</v>
      </c>
      <c r="E41" s="55">
        <f t="shared" si="0"/>
        <v>0.13688907601232392</v>
      </c>
    </row>
    <row r="42" spans="1:5" ht="15.75" x14ac:dyDescent="0.25">
      <c r="A42" s="105" t="s">
        <v>247</v>
      </c>
      <c r="B42" s="46">
        <f>'C.1 Federal Expenditures'!$D$41</f>
        <v>14528144</v>
      </c>
      <c r="C42" s="119"/>
      <c r="D42" s="46">
        <f>'B. Total Expenditures'!$D$41</f>
        <v>14528144</v>
      </c>
      <c r="E42" s="55">
        <f t="shared" si="0"/>
        <v>6.8444538006161959E-2</v>
      </c>
    </row>
    <row r="43" spans="1:5" ht="15.75" x14ac:dyDescent="0.25">
      <c r="A43" s="107" t="s">
        <v>111</v>
      </c>
      <c r="B43" s="120">
        <f>B41+B42</f>
        <v>43584432</v>
      </c>
      <c r="C43" s="123"/>
      <c r="D43" s="120">
        <f>D41+D42</f>
        <v>43584432</v>
      </c>
      <c r="E43" s="95">
        <f t="shared" si="0"/>
        <v>0.2053336140184859</v>
      </c>
    </row>
    <row r="44" spans="1:5" ht="15.75" x14ac:dyDescent="0.25">
      <c r="A44" s="93" t="s">
        <v>60</v>
      </c>
      <c r="B44" s="94">
        <f>SUM(B41,B42, B3,B6,B10,B14,B18,B19,B22,B23,B24,B25,B26,B27,B28,B29,B30,B34,B35, B39)</f>
        <v>152141840</v>
      </c>
      <c r="C44" s="94">
        <f>SUM(C41,C42,C3,C6,C10,C14,C18,C19,C22,C23,C24,C25,C26,C27,C28,C29,C30,C34,C35, C39)</f>
        <v>60119714</v>
      </c>
      <c r="D44" s="94">
        <f>B44+C44</f>
        <v>212261554</v>
      </c>
      <c r="E44" s="95">
        <f t="shared" si="0"/>
        <v>1</v>
      </c>
    </row>
    <row r="45" spans="1:5" ht="15.75" x14ac:dyDescent="0.25">
      <c r="A45" s="105" t="s">
        <v>137</v>
      </c>
      <c r="B45" s="46">
        <f>'C.1 Federal Expenditures'!$AS$41</f>
        <v>45587882</v>
      </c>
      <c r="C45" s="119"/>
      <c r="D45" s="46">
        <f>'B. Total Expenditures'!$AS$41</f>
        <v>45587882</v>
      </c>
      <c r="E45" s="122"/>
    </row>
    <row r="46" spans="1:5" ht="15.75" x14ac:dyDescent="0.25">
      <c r="A46" s="105" t="s">
        <v>138</v>
      </c>
      <c r="B46" s="46">
        <f>'C.1 Federal Expenditures'!$AT$41</f>
        <v>0</v>
      </c>
      <c r="C46" s="119"/>
      <c r="D46" s="46">
        <f>'B. Total Expenditures'!$AT$41</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0" tint="-0.34998626667073579"/>
    <pageSetUpPr fitToPage="1"/>
  </sheetPr>
  <dimension ref="A1:E56"/>
  <sheetViews>
    <sheetView topLeftCell="A31"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307</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Expenditures'!$G$42</f>
        <v>54601226</v>
      </c>
      <c r="C3" s="46">
        <f>'C.2 State Expenditures'!$G$42</f>
        <v>46662749</v>
      </c>
      <c r="D3" s="46">
        <f>'B. Total Expenditures'!$G$42</f>
        <v>101263975</v>
      </c>
      <c r="E3" s="55">
        <f t="shared" ref="E3:E44" si="0">D3/($D$44)</f>
        <v>0.32629569986054613</v>
      </c>
    </row>
    <row r="4" spans="1:5" ht="45" customHeight="1" x14ac:dyDescent="0.25">
      <c r="A4" s="106" t="s">
        <v>113</v>
      </c>
      <c r="B4" s="46">
        <f>'C.1 Federal Expenditures'!$H$42</f>
        <v>54601226</v>
      </c>
      <c r="C4" s="46">
        <f>'C.2 State Expenditures'!$H$42</f>
        <v>46662749</v>
      </c>
      <c r="D4" s="46">
        <f>'B. Total Expenditures'!$H$42</f>
        <v>101263975</v>
      </c>
      <c r="E4" s="55">
        <f t="shared" si="0"/>
        <v>0.32629569986054613</v>
      </c>
    </row>
    <row r="5" spans="1:5" ht="43.5" x14ac:dyDescent="0.25">
      <c r="A5" s="106" t="s">
        <v>112</v>
      </c>
      <c r="B5" s="46">
        <f>'C.1 Federal Expenditures'!$I$42</f>
        <v>0</v>
      </c>
      <c r="C5" s="46">
        <f>'C.2 State Expenditures'!$I$42</f>
        <v>0</v>
      </c>
      <c r="D5" s="46">
        <f>'B. Total Expenditures'!$I$42</f>
        <v>0</v>
      </c>
      <c r="E5" s="55">
        <f t="shared" si="0"/>
        <v>0</v>
      </c>
    </row>
    <row r="6" spans="1:5" ht="30.75" x14ac:dyDescent="0.25">
      <c r="A6" s="105" t="s">
        <v>85</v>
      </c>
      <c r="B6" s="46">
        <f>'C.1 Federal Expenditures'!$J$42</f>
        <v>12941419</v>
      </c>
      <c r="C6" s="119"/>
      <c r="D6" s="46">
        <f>'B. Total Expenditures'!$J$42</f>
        <v>12941419</v>
      </c>
      <c r="E6" s="55">
        <f t="shared" si="0"/>
        <v>4.1700213425293335E-2</v>
      </c>
    </row>
    <row r="7" spans="1:5" x14ac:dyDescent="0.25">
      <c r="A7" s="106" t="s">
        <v>114</v>
      </c>
      <c r="B7" s="46">
        <f>'C.1 Federal Expenditures'!$K$42</f>
        <v>10986508</v>
      </c>
      <c r="C7" s="119"/>
      <c r="D7" s="46">
        <f>'B. Total Expenditures'!$K$42</f>
        <v>10986508</v>
      </c>
      <c r="E7" s="55">
        <f t="shared" si="0"/>
        <v>3.5401042837627981E-2</v>
      </c>
    </row>
    <row r="8" spans="1:5" x14ac:dyDescent="0.25">
      <c r="A8" s="106" t="s">
        <v>115</v>
      </c>
      <c r="B8" s="46">
        <f>'C.1 Federal Expenditures'!$L$42</f>
        <v>0</v>
      </c>
      <c r="C8" s="119"/>
      <c r="D8" s="46">
        <f>'B. Total Expenditures'!$L$42</f>
        <v>0</v>
      </c>
      <c r="E8" s="55">
        <f t="shared" si="0"/>
        <v>0</v>
      </c>
    </row>
    <row r="9" spans="1:5" ht="29.25" x14ac:dyDescent="0.25">
      <c r="A9" s="106" t="s">
        <v>116</v>
      </c>
      <c r="B9" s="46">
        <f>'C.1 Federal Expenditures'!$M$42</f>
        <v>1954911</v>
      </c>
      <c r="C9" s="119"/>
      <c r="D9" s="46">
        <f>'B. Total Expenditures'!$M$42</f>
        <v>1954911</v>
      </c>
      <c r="E9" s="55">
        <f t="shared" si="0"/>
        <v>6.299170587665358E-3</v>
      </c>
    </row>
    <row r="10" spans="1:5" ht="30.75" x14ac:dyDescent="0.25">
      <c r="A10" s="105" t="s">
        <v>84</v>
      </c>
      <c r="B10" s="46">
        <f>'C.1 Federal Expenditures'!$N$42</f>
        <v>0</v>
      </c>
      <c r="C10" s="119"/>
      <c r="D10" s="46">
        <f>'B. Total Expenditures'!$N$42</f>
        <v>0</v>
      </c>
      <c r="E10" s="55">
        <f t="shared" si="0"/>
        <v>0</v>
      </c>
    </row>
    <row r="11" spans="1:5" x14ac:dyDescent="0.25">
      <c r="A11" s="106" t="s">
        <v>117</v>
      </c>
      <c r="B11" s="46">
        <f>'C.1 Federal Expenditures'!$O$42</f>
        <v>0</v>
      </c>
      <c r="C11" s="119"/>
      <c r="D11" s="46">
        <f>'B. Total Expenditures'!$O$42</f>
        <v>0</v>
      </c>
      <c r="E11" s="55">
        <f t="shared" si="0"/>
        <v>0</v>
      </c>
    </row>
    <row r="12" spans="1:5" x14ac:dyDescent="0.25">
      <c r="A12" s="106" t="s">
        <v>118</v>
      </c>
      <c r="B12" s="46">
        <f>'C.1 Federal Expenditures'!$P$42</f>
        <v>0</v>
      </c>
      <c r="C12" s="119"/>
      <c r="D12" s="46">
        <f>'B. Total Expenditures'!$P$42</f>
        <v>0</v>
      </c>
      <c r="E12" s="55">
        <f t="shared" si="0"/>
        <v>0</v>
      </c>
    </row>
    <row r="13" spans="1:5" ht="29.25" x14ac:dyDescent="0.25">
      <c r="A13" s="106" t="s">
        <v>119</v>
      </c>
      <c r="B13" s="46">
        <f>'C.1 Federal Expenditures'!$Q$42</f>
        <v>0</v>
      </c>
      <c r="C13" s="119"/>
      <c r="D13" s="46">
        <f>'B. Total Expenditures'!$Q$42</f>
        <v>0</v>
      </c>
      <c r="E13" s="55">
        <f t="shared" si="0"/>
        <v>0</v>
      </c>
    </row>
    <row r="14" spans="1:5" ht="15.75" customHeight="1" x14ac:dyDescent="0.25">
      <c r="A14" s="105" t="s">
        <v>120</v>
      </c>
      <c r="B14" s="46">
        <f>'C.1 Federal Expenditures'!$R$42</f>
        <v>10023892</v>
      </c>
      <c r="C14" s="46">
        <f>'C.2 State Expenditures'!$R$42</f>
        <v>9346560</v>
      </c>
      <c r="D14" s="46">
        <f>'B. Total Expenditures'!$R$42</f>
        <v>19370452</v>
      </c>
      <c r="E14" s="55">
        <f t="shared" si="0"/>
        <v>6.2416028918034432E-2</v>
      </c>
    </row>
    <row r="15" spans="1:5" x14ac:dyDescent="0.25">
      <c r="A15" s="106" t="s">
        <v>121</v>
      </c>
      <c r="B15" s="46">
        <f>'C.1 Federal Expenditures'!$S$42</f>
        <v>802071</v>
      </c>
      <c r="C15" s="46">
        <f>'C.2 State Expenditures'!$S$42</f>
        <v>3414007</v>
      </c>
      <c r="D15" s="46">
        <f>'B. Total Expenditures'!$S$42</f>
        <v>4216078</v>
      </c>
      <c r="E15" s="55">
        <f t="shared" si="0"/>
        <v>1.3585168088420897E-2</v>
      </c>
    </row>
    <row r="16" spans="1:5" x14ac:dyDescent="0.25">
      <c r="A16" s="106" t="s">
        <v>122</v>
      </c>
      <c r="B16" s="46">
        <f>'C.1 Federal Expenditures'!$T$42</f>
        <v>439858</v>
      </c>
      <c r="C16" s="46">
        <f>'C.2 State Expenditures'!$T$42</f>
        <v>294253</v>
      </c>
      <c r="D16" s="46">
        <f>'B. Total Expenditures'!$T$42</f>
        <v>734111</v>
      </c>
      <c r="E16" s="55">
        <f t="shared" si="0"/>
        <v>2.3654736298898537E-3</v>
      </c>
    </row>
    <row r="17" spans="1:5" x14ac:dyDescent="0.25">
      <c r="A17" s="106" t="s">
        <v>123</v>
      </c>
      <c r="B17" s="46">
        <f>'C.1 Federal Expenditures'!$U$42</f>
        <v>8781963</v>
      </c>
      <c r="C17" s="46">
        <f>'C.2 State Expenditures'!$U$42</f>
        <v>5638300</v>
      </c>
      <c r="D17" s="46">
        <f>'B. Total Expenditures'!$U$42</f>
        <v>14420263</v>
      </c>
      <c r="E17" s="55">
        <f t="shared" si="0"/>
        <v>4.6465387199723679E-2</v>
      </c>
    </row>
    <row r="18" spans="1:5" ht="15.75" x14ac:dyDescent="0.25">
      <c r="A18" s="105" t="s">
        <v>124</v>
      </c>
      <c r="B18" s="46">
        <f>'C.1 Federal Expenditures'!$V$42</f>
        <v>1854811</v>
      </c>
      <c r="C18" s="46">
        <f>'C.2 State Expenditures'!$V$42</f>
        <v>1241245</v>
      </c>
      <c r="D18" s="46">
        <f>'B. Total Expenditures'!$V$42</f>
        <v>3096056</v>
      </c>
      <c r="E18" s="55">
        <f t="shared" si="0"/>
        <v>9.9762009078494408E-3</v>
      </c>
    </row>
    <row r="19" spans="1:5" ht="15.75" x14ac:dyDescent="0.25">
      <c r="A19" s="105" t="s">
        <v>89</v>
      </c>
      <c r="B19" s="46">
        <f>'C.1 Federal Expenditures'!$W$42</f>
        <v>3362938</v>
      </c>
      <c r="C19" s="46">
        <f>'C.2 State Expenditures'!$W$42</f>
        <v>18667497</v>
      </c>
      <c r="D19" s="46">
        <f>'B. Total Expenditures'!$W$42</f>
        <v>22030435</v>
      </c>
      <c r="E19" s="55">
        <f t="shared" si="0"/>
        <v>7.0987102832545043E-2</v>
      </c>
    </row>
    <row r="20" spans="1:5" ht="29.25" x14ac:dyDescent="0.25">
      <c r="A20" s="106" t="s">
        <v>126</v>
      </c>
      <c r="B20" s="46">
        <f>'C.1 Federal Expenditures'!$X$42</f>
        <v>3362938</v>
      </c>
      <c r="C20" s="46">
        <f>'C.2 State Expenditures'!$X$42</f>
        <v>9937817</v>
      </c>
      <c r="D20" s="46">
        <f>'B. Total Expenditures'!$X$42</f>
        <v>13300755</v>
      </c>
      <c r="E20" s="55">
        <f t="shared" si="0"/>
        <v>4.2858076244771726E-2</v>
      </c>
    </row>
    <row r="21" spans="1:5" x14ac:dyDescent="0.25">
      <c r="A21" s="106" t="s">
        <v>125</v>
      </c>
      <c r="B21" s="46">
        <f>'C.1 Federal Expenditures'!$Y$42</f>
        <v>0</v>
      </c>
      <c r="C21" s="46">
        <f>'C.2 State Expenditures'!$Y$42</f>
        <v>8729680</v>
      </c>
      <c r="D21" s="46">
        <f>'B. Total Expenditures'!$Y$42</f>
        <v>8729680</v>
      </c>
      <c r="E21" s="55">
        <f t="shared" si="0"/>
        <v>2.8129026587773314E-2</v>
      </c>
    </row>
    <row r="22" spans="1:5" ht="30.75" x14ac:dyDescent="0.25">
      <c r="A22" s="105" t="s">
        <v>90</v>
      </c>
      <c r="B22" s="46">
        <f>'C.1 Federal Expenditures'!$Z$42</f>
        <v>0</v>
      </c>
      <c r="C22" s="46">
        <f>'C.2 State Expenditures'!$Z$42</f>
        <v>0</v>
      </c>
      <c r="D22" s="46">
        <f>'B. Total Expenditures'!$Z$42</f>
        <v>0</v>
      </c>
      <c r="E22" s="55">
        <f t="shared" si="0"/>
        <v>0</v>
      </c>
    </row>
    <row r="23" spans="1:5" ht="15.75" customHeight="1" x14ac:dyDescent="0.25">
      <c r="A23" s="105" t="s">
        <v>86</v>
      </c>
      <c r="B23" s="46">
        <f>'C.1 Federal Expenditures'!$AA$42</f>
        <v>0</v>
      </c>
      <c r="C23" s="46">
        <f>'C.2 State Expenditures'!$AA$42</f>
        <v>0</v>
      </c>
      <c r="D23" s="46">
        <f>'B. Total Expenditures'!$AA$42</f>
        <v>0</v>
      </c>
      <c r="E23" s="55">
        <f t="shared" si="0"/>
        <v>0</v>
      </c>
    </row>
    <row r="24" spans="1:5" ht="15.75" customHeight="1" x14ac:dyDescent="0.25">
      <c r="A24" s="105" t="s">
        <v>91</v>
      </c>
      <c r="B24" s="46">
        <f>'C.1 Federal Expenditures'!$AB$42</f>
        <v>0</v>
      </c>
      <c r="C24" s="46">
        <f>'C.2 State Expenditures'!$AB$42</f>
        <v>2710603</v>
      </c>
      <c r="D24" s="46">
        <f>'B. Total Expenditures'!$AB$42</f>
        <v>2710603</v>
      </c>
      <c r="E24" s="55">
        <f t="shared" si="0"/>
        <v>8.7341831379727682E-3</v>
      </c>
    </row>
    <row r="25" spans="1:5" ht="15.75" x14ac:dyDescent="0.25">
      <c r="A25" s="105" t="s">
        <v>62</v>
      </c>
      <c r="B25" s="46">
        <f>'C.1 Federal Expenditures'!$AC$42</f>
        <v>0</v>
      </c>
      <c r="C25" s="46">
        <f>'C.2 State Expenditures'!$AC$42</f>
        <v>27215516</v>
      </c>
      <c r="D25" s="46">
        <f>'B. Total Expenditures'!$AC$42</f>
        <v>27215516</v>
      </c>
      <c r="E25" s="55">
        <f t="shared" si="0"/>
        <v>8.7694620325598424E-2</v>
      </c>
    </row>
    <row r="26" spans="1:5" ht="15.75" x14ac:dyDescent="0.25">
      <c r="A26" s="105" t="s">
        <v>127</v>
      </c>
      <c r="B26" s="46">
        <f>'C.1 Federal Expenditures'!$AD$42</f>
        <v>7000803</v>
      </c>
      <c r="C26" s="46">
        <f>'C.2 State Expenditures'!$AD$42</f>
        <v>1270215</v>
      </c>
      <c r="D26" s="46">
        <f>'B. Total Expenditures'!$AD$42</f>
        <v>8271018</v>
      </c>
      <c r="E26" s="55">
        <f t="shared" si="0"/>
        <v>2.6651112667354551E-2</v>
      </c>
    </row>
    <row r="27" spans="1:5" s="11" customFormat="1" ht="15.75" x14ac:dyDescent="0.25">
      <c r="A27" s="105" t="s">
        <v>128</v>
      </c>
      <c r="B27" s="46">
        <f>'C.1 Federal Expenditures'!$AE$42</f>
        <v>0</v>
      </c>
      <c r="C27" s="46">
        <f>'C.2 State Expenditures'!$AE$42</f>
        <v>0</v>
      </c>
      <c r="D27" s="46">
        <f>'B. Total Expenditures'!$AE$42</f>
        <v>0</v>
      </c>
      <c r="E27" s="55">
        <f t="shared" si="0"/>
        <v>0</v>
      </c>
    </row>
    <row r="28" spans="1:5" ht="30.75" x14ac:dyDescent="0.25">
      <c r="A28" s="105" t="s">
        <v>129</v>
      </c>
      <c r="B28" s="46">
        <f>'C.1 Federal Expenditures'!$AF$42</f>
        <v>0</v>
      </c>
      <c r="C28" s="46">
        <f>'C.2 State Expenditures'!$AF$42</f>
        <v>0</v>
      </c>
      <c r="D28" s="46">
        <f>'B. Total Expenditures'!$AF$42</f>
        <v>0</v>
      </c>
      <c r="E28" s="55">
        <f t="shared" si="0"/>
        <v>0</v>
      </c>
    </row>
    <row r="29" spans="1:5" ht="30.75" x14ac:dyDescent="0.25">
      <c r="A29" s="105" t="s">
        <v>92</v>
      </c>
      <c r="B29" s="46">
        <f>'C.1 Federal Expenditures'!$AG$42</f>
        <v>0</v>
      </c>
      <c r="C29" s="46">
        <f>'C.2 State Expenditures'!$AG$42</f>
        <v>0</v>
      </c>
      <c r="D29" s="46">
        <f>'B. Total Expenditures'!$AG$42</f>
        <v>0</v>
      </c>
      <c r="E29" s="55">
        <f t="shared" si="0"/>
        <v>0</v>
      </c>
    </row>
    <row r="30" spans="1:5" ht="15.75" x14ac:dyDescent="0.25">
      <c r="A30" s="105" t="s">
        <v>130</v>
      </c>
      <c r="B30" s="46">
        <f>'C.1 Federal Expenditures'!$AH$42</f>
        <v>0</v>
      </c>
      <c r="C30" s="46">
        <f>'C.2 State Expenditures'!$AH$42</f>
        <v>0</v>
      </c>
      <c r="D30" s="46">
        <f>'B. Total Expenditures'!$AH$42</f>
        <v>0</v>
      </c>
      <c r="E30" s="55">
        <f t="shared" si="0"/>
        <v>0</v>
      </c>
    </row>
    <row r="31" spans="1:5" ht="29.25" x14ac:dyDescent="0.25">
      <c r="A31" s="106" t="s">
        <v>373</v>
      </c>
      <c r="B31" s="46">
        <f>'C.1 Federal Expenditures'!$AI$42</f>
        <v>0</v>
      </c>
      <c r="C31" s="46">
        <f>'C.2 State Expenditures'!$AI$42</f>
        <v>0</v>
      </c>
      <c r="D31" s="46">
        <f>'B. Total Expenditures'!$AI$42</f>
        <v>0</v>
      </c>
      <c r="E31" s="55">
        <f t="shared" si="0"/>
        <v>0</v>
      </c>
    </row>
    <row r="32" spans="1:5" x14ac:dyDescent="0.25">
      <c r="A32" s="106" t="s">
        <v>131</v>
      </c>
      <c r="B32" s="46">
        <f>'C.1 Federal Expenditures'!$AJ$42</f>
        <v>0</v>
      </c>
      <c r="C32" s="46">
        <f>'C.2 State Expenditures'!$AJ$42</f>
        <v>0</v>
      </c>
      <c r="D32" s="46">
        <f>'B. Total Expenditures'!$AJ$42</f>
        <v>0</v>
      </c>
      <c r="E32" s="55">
        <f t="shared" si="0"/>
        <v>0</v>
      </c>
    </row>
    <row r="33" spans="1:5" x14ac:dyDescent="0.25">
      <c r="A33" s="106" t="s">
        <v>132</v>
      </c>
      <c r="B33" s="46">
        <f>'C.1 Federal Expenditures'!$AK$42</f>
        <v>0</v>
      </c>
      <c r="C33" s="46">
        <f>'C.2 State Expenditures'!$AK$42</f>
        <v>0</v>
      </c>
      <c r="D33" s="46">
        <f>'B. Total Expenditures'!$AK$42</f>
        <v>0</v>
      </c>
      <c r="E33" s="55">
        <f t="shared" si="0"/>
        <v>0</v>
      </c>
    </row>
    <row r="34" spans="1:5" ht="15.75" x14ac:dyDescent="0.25">
      <c r="A34" s="105" t="s">
        <v>133</v>
      </c>
      <c r="B34" s="46">
        <f>'C.1 Federal Expenditures'!$AL$42</f>
        <v>0</v>
      </c>
      <c r="C34" s="46">
        <f>'C.2 State Expenditures'!$AL$42</f>
        <v>0</v>
      </c>
      <c r="D34" s="46">
        <f>'B. Total Expenditures'!$AL$42</f>
        <v>0</v>
      </c>
      <c r="E34" s="55">
        <f t="shared" si="0"/>
        <v>0</v>
      </c>
    </row>
    <row r="35" spans="1:5" ht="15.75" x14ac:dyDescent="0.25">
      <c r="A35" s="220" t="s">
        <v>93</v>
      </c>
      <c r="B35" s="221">
        <f>'C.1 Federal Expenditures'!$AM$42</f>
        <v>64072184</v>
      </c>
      <c r="C35" s="221">
        <f>'C.2 State Expenditures'!$AM$42</f>
        <v>49372533</v>
      </c>
      <c r="D35" s="221">
        <f>'B. Total Expenditures'!$AM$42</f>
        <v>113444717</v>
      </c>
      <c r="E35" s="55">
        <f t="shared" si="0"/>
        <v>0.36554483792480585</v>
      </c>
    </row>
    <row r="36" spans="1:5" x14ac:dyDescent="0.25">
      <c r="A36" s="222" t="s">
        <v>134</v>
      </c>
      <c r="B36" s="221">
        <f>'C.1 Federal Expenditures'!$AN$42</f>
        <v>17655646</v>
      </c>
      <c r="C36" s="221">
        <f>'C.2 State Expenditures'!$AN$42</f>
        <v>20688172</v>
      </c>
      <c r="D36" s="221">
        <f>'B. Total Expenditures'!$AN$42</f>
        <v>38343818</v>
      </c>
      <c r="E36" s="55">
        <f t="shared" si="0"/>
        <v>0.12355255587819268</v>
      </c>
    </row>
    <row r="37" spans="1:5" x14ac:dyDescent="0.25">
      <c r="A37" s="222" t="s">
        <v>135</v>
      </c>
      <c r="B37" s="221">
        <f>'C.1 Federal Expenditures'!$AO$42</f>
        <v>46341663</v>
      </c>
      <c r="C37" s="221">
        <f>'C.2 State Expenditures'!$AO$42</f>
        <v>28684361</v>
      </c>
      <c r="D37" s="221">
        <f>'B. Total Expenditures'!$AO$42</f>
        <v>75026024</v>
      </c>
      <c r="E37" s="55">
        <f t="shared" si="0"/>
        <v>0.24175101766283746</v>
      </c>
    </row>
    <row r="38" spans="1:5" x14ac:dyDescent="0.25">
      <c r="A38" s="222" t="s">
        <v>136</v>
      </c>
      <c r="B38" s="221">
        <f>'C.1 Federal Expenditures'!$AP$42</f>
        <v>74875</v>
      </c>
      <c r="C38" s="221">
        <f>'C.2 State Expenditures'!$AP$42</f>
        <v>0</v>
      </c>
      <c r="D38" s="221">
        <f>'B. Total Expenditures'!$AP$42</f>
        <v>74875</v>
      </c>
      <c r="E38" s="219">
        <f t="shared" si="0"/>
        <v>2.4126438377575433E-4</v>
      </c>
    </row>
    <row r="39" spans="1:5" ht="15.75" x14ac:dyDescent="0.25">
      <c r="A39" s="105" t="s">
        <v>87</v>
      </c>
      <c r="B39" s="46">
        <f>'C.1 Federal Expenditures'!$AQ$42</f>
        <v>0</v>
      </c>
      <c r="C39" s="46">
        <f>'C.2 State Expenditures'!$AQ$42</f>
        <v>0</v>
      </c>
      <c r="D39" s="46">
        <f>'B. Total Expenditures'!$AQ$42</f>
        <v>0</v>
      </c>
      <c r="E39" s="55">
        <f t="shared" si="0"/>
        <v>0</v>
      </c>
    </row>
    <row r="40" spans="1:5" ht="15.75" x14ac:dyDescent="0.25">
      <c r="A40" s="93" t="s">
        <v>139</v>
      </c>
      <c r="B40" s="120">
        <f>'C.1 Federal Expenditures'!$AR$42</f>
        <v>153857273</v>
      </c>
      <c r="C40" s="120">
        <f>'C.2 State Expenditures'!$AR$42</f>
        <v>156486918</v>
      </c>
      <c r="D40" s="120">
        <f>'B. Total Expenditures'!$AR$42</f>
        <v>310344191</v>
      </c>
      <c r="E40" s="95">
        <f t="shared" si="0"/>
        <v>1</v>
      </c>
    </row>
    <row r="41" spans="1:5" ht="15.75" x14ac:dyDescent="0.25">
      <c r="A41" s="105" t="s">
        <v>88</v>
      </c>
      <c r="B41" s="46">
        <f>'C.1 Federal Expenditures'!$C$42</f>
        <v>0</v>
      </c>
      <c r="C41" s="119"/>
      <c r="D41" s="46">
        <f>'B. Total Expenditures'!$C$42</f>
        <v>0</v>
      </c>
      <c r="E41" s="55">
        <f t="shared" si="0"/>
        <v>0</v>
      </c>
    </row>
    <row r="42" spans="1:5" ht="15.75" x14ac:dyDescent="0.25">
      <c r="A42" s="105" t="s">
        <v>247</v>
      </c>
      <c r="B42" s="46">
        <f>'C.1 Federal Expenditures'!$D$42</f>
        <v>0</v>
      </c>
      <c r="C42" s="119"/>
      <c r="D42" s="46">
        <f>'B. Total Expenditures'!$D$42</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153857273</v>
      </c>
      <c r="C44" s="94">
        <f>SUM(C41,C42,C3,C6,C10,C14,C18,C19,C22,C23,C24,C25,C26,C27,C28,C29,C30,C34,C35, C39)</f>
        <v>156486918</v>
      </c>
      <c r="D44" s="94">
        <f>B44+C44</f>
        <v>310344191</v>
      </c>
      <c r="E44" s="95">
        <f t="shared" si="0"/>
        <v>1</v>
      </c>
    </row>
    <row r="45" spans="1:5" ht="15.75" x14ac:dyDescent="0.25">
      <c r="A45" s="105" t="s">
        <v>137</v>
      </c>
      <c r="B45" s="46">
        <f>'C.1 Federal Expenditures'!$AS$42</f>
        <v>51402618</v>
      </c>
      <c r="C45" s="119"/>
      <c r="D45" s="46">
        <f>'B. Total Expenditures'!$AS$42</f>
        <v>51402618</v>
      </c>
      <c r="E45" s="122"/>
    </row>
    <row r="46" spans="1:5" ht="15.75" x14ac:dyDescent="0.25">
      <c r="A46" s="105" t="s">
        <v>138</v>
      </c>
      <c r="B46" s="46">
        <f>'C.1 Federal Expenditures'!$AT$42</f>
        <v>0</v>
      </c>
      <c r="C46" s="119"/>
      <c r="D46" s="46">
        <f>'B. Total Expenditures'!$AT$42</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306</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Expenditures'!$G$43</f>
        <v>223123444</v>
      </c>
      <c r="C3" s="46">
        <f>'C.2 State Expenditures'!$G$43</f>
        <v>6194817</v>
      </c>
      <c r="D3" s="46">
        <f>'B. Total Expenditures'!$G$43</f>
        <v>229318261</v>
      </c>
      <c r="E3" s="55">
        <f t="shared" ref="E3:E44" si="0">D3/($D$44)</f>
        <v>0.19793363981861883</v>
      </c>
    </row>
    <row r="4" spans="1:5" ht="45" customHeight="1" x14ac:dyDescent="0.25">
      <c r="A4" s="106" t="s">
        <v>113</v>
      </c>
      <c r="B4" s="46">
        <f>'C.1 Federal Expenditures'!$H$43</f>
        <v>223123444</v>
      </c>
      <c r="C4" s="46">
        <f>'C.2 State Expenditures'!$H$43</f>
        <v>6194817</v>
      </c>
      <c r="D4" s="46">
        <f>'B. Total Expenditures'!$H$43</f>
        <v>229318261</v>
      </c>
      <c r="E4" s="55">
        <f t="shared" si="0"/>
        <v>0.19793363981861883</v>
      </c>
    </row>
    <row r="5" spans="1:5" ht="43.5" x14ac:dyDescent="0.25">
      <c r="A5" s="106" t="s">
        <v>112</v>
      </c>
      <c r="B5" s="46">
        <f>'C.1 Federal Expenditures'!$I$43</f>
        <v>0</v>
      </c>
      <c r="C5" s="46">
        <f>'C.2 State Expenditures'!$I$43</f>
        <v>0</v>
      </c>
      <c r="D5" s="46">
        <f>'B. Total Expenditures'!$I$43</f>
        <v>0</v>
      </c>
      <c r="E5" s="55">
        <f t="shared" si="0"/>
        <v>0</v>
      </c>
    </row>
    <row r="6" spans="1:5" ht="30.75" x14ac:dyDescent="0.25">
      <c r="A6" s="105" t="s">
        <v>85</v>
      </c>
      <c r="B6" s="46">
        <f>'C.1 Federal Expenditures'!$J$43</f>
        <v>0</v>
      </c>
      <c r="C6" s="119"/>
      <c r="D6" s="46">
        <f>'B. Total Expenditures'!$J$43</f>
        <v>0</v>
      </c>
      <c r="E6" s="55">
        <f t="shared" si="0"/>
        <v>0</v>
      </c>
    </row>
    <row r="7" spans="1:5" x14ac:dyDescent="0.25">
      <c r="A7" s="106" t="s">
        <v>114</v>
      </c>
      <c r="B7" s="46">
        <f>'C.1 Federal Expenditures'!$K$43</f>
        <v>0</v>
      </c>
      <c r="C7" s="119"/>
      <c r="D7" s="46">
        <f>'B. Total Expenditures'!$K$43</f>
        <v>0</v>
      </c>
      <c r="E7" s="55">
        <f t="shared" si="0"/>
        <v>0</v>
      </c>
    </row>
    <row r="8" spans="1:5" x14ac:dyDescent="0.25">
      <c r="A8" s="106" t="s">
        <v>115</v>
      </c>
      <c r="B8" s="46">
        <f>'C.1 Federal Expenditures'!$L$43</f>
        <v>0</v>
      </c>
      <c r="C8" s="119"/>
      <c r="D8" s="46">
        <f>'B. Total Expenditures'!$L$43</f>
        <v>0</v>
      </c>
      <c r="E8" s="55">
        <f t="shared" si="0"/>
        <v>0</v>
      </c>
    </row>
    <row r="9" spans="1:5" ht="29.25" x14ac:dyDescent="0.25">
      <c r="A9" s="106" t="s">
        <v>116</v>
      </c>
      <c r="B9" s="46">
        <f>'C.1 Federal Expenditures'!$M$43</f>
        <v>0</v>
      </c>
      <c r="C9" s="119"/>
      <c r="D9" s="46">
        <f>'B. Total Expenditures'!$M$43</f>
        <v>0</v>
      </c>
      <c r="E9" s="55">
        <f t="shared" si="0"/>
        <v>0</v>
      </c>
    </row>
    <row r="10" spans="1:5" ht="30.75" x14ac:dyDescent="0.25">
      <c r="A10" s="105" t="s">
        <v>84</v>
      </c>
      <c r="B10" s="46">
        <f>'C.1 Federal Expenditures'!$N$43</f>
        <v>46035215</v>
      </c>
      <c r="C10" s="119"/>
      <c r="D10" s="46">
        <f>'B. Total Expenditures'!$N$43</f>
        <v>46035215</v>
      </c>
      <c r="E10" s="55">
        <f t="shared" si="0"/>
        <v>3.9734810586160338E-2</v>
      </c>
    </row>
    <row r="11" spans="1:5" x14ac:dyDescent="0.25">
      <c r="A11" s="106" t="s">
        <v>117</v>
      </c>
      <c r="B11" s="46">
        <f>'C.1 Federal Expenditures'!$O$43</f>
        <v>0</v>
      </c>
      <c r="C11" s="119"/>
      <c r="D11" s="46">
        <f>'B. Total Expenditures'!$O$43</f>
        <v>0</v>
      </c>
      <c r="E11" s="55">
        <f t="shared" si="0"/>
        <v>0</v>
      </c>
    </row>
    <row r="12" spans="1:5" x14ac:dyDescent="0.25">
      <c r="A12" s="106" t="s">
        <v>118</v>
      </c>
      <c r="B12" s="46">
        <f>'C.1 Federal Expenditures'!$P$43</f>
        <v>45378146</v>
      </c>
      <c r="C12" s="119"/>
      <c r="D12" s="46">
        <f>'B. Total Expenditures'!$P$43</f>
        <v>45378146</v>
      </c>
      <c r="E12" s="55">
        <f t="shared" si="0"/>
        <v>3.9167668404744699E-2</v>
      </c>
    </row>
    <row r="13" spans="1:5" ht="29.25" x14ac:dyDescent="0.25">
      <c r="A13" s="106" t="s">
        <v>119</v>
      </c>
      <c r="B13" s="46">
        <f>'C.1 Federal Expenditures'!$Q$43</f>
        <v>657069</v>
      </c>
      <c r="C13" s="119"/>
      <c r="D13" s="46">
        <f>'B. Total Expenditures'!$Q$43</f>
        <v>657069</v>
      </c>
      <c r="E13" s="55">
        <f t="shared" si="0"/>
        <v>5.6714218141563552E-4</v>
      </c>
    </row>
    <row r="14" spans="1:5" ht="15.75" customHeight="1" x14ac:dyDescent="0.25">
      <c r="A14" s="105" t="s">
        <v>120</v>
      </c>
      <c r="B14" s="46">
        <f>'C.1 Federal Expenditures'!$R$43</f>
        <v>89515712</v>
      </c>
      <c r="C14" s="46">
        <f>'C.2 State Expenditures'!$R$43</f>
        <v>7433082</v>
      </c>
      <c r="D14" s="46">
        <f>'B. Total Expenditures'!$R$43</f>
        <v>96948794</v>
      </c>
      <c r="E14" s="55">
        <f t="shared" si="0"/>
        <v>8.3680329637793108E-2</v>
      </c>
    </row>
    <row r="15" spans="1:5" x14ac:dyDescent="0.25">
      <c r="A15" s="106" t="s">
        <v>121</v>
      </c>
      <c r="B15" s="46">
        <f>'C.1 Federal Expenditures'!$S$43</f>
        <v>0</v>
      </c>
      <c r="C15" s="46">
        <f>'C.2 State Expenditures'!$S$43</f>
        <v>0</v>
      </c>
      <c r="D15" s="46">
        <f>'B. Total Expenditures'!$S$43</f>
        <v>0</v>
      </c>
      <c r="E15" s="55">
        <f t="shared" si="0"/>
        <v>0</v>
      </c>
    </row>
    <row r="16" spans="1:5" x14ac:dyDescent="0.25">
      <c r="A16" s="106" t="s">
        <v>122</v>
      </c>
      <c r="B16" s="46">
        <f>'C.1 Federal Expenditures'!$T$43</f>
        <v>2323533</v>
      </c>
      <c r="C16" s="46">
        <f>'C.2 State Expenditures'!$T$43</f>
        <v>0</v>
      </c>
      <c r="D16" s="46">
        <f>'B. Total Expenditures'!$T$43</f>
        <v>2323533</v>
      </c>
      <c r="E16" s="55">
        <f t="shared" si="0"/>
        <v>2.0055330174018494E-3</v>
      </c>
    </row>
    <row r="17" spans="1:5" x14ac:dyDescent="0.25">
      <c r="A17" s="106" t="s">
        <v>123</v>
      </c>
      <c r="B17" s="46">
        <f>'C.1 Federal Expenditures'!$U$43</f>
        <v>87192179</v>
      </c>
      <c r="C17" s="46">
        <f>'C.2 State Expenditures'!$U$43</f>
        <v>7433082</v>
      </c>
      <c r="D17" s="46">
        <f>'B. Total Expenditures'!$U$43</f>
        <v>94625261</v>
      </c>
      <c r="E17" s="55">
        <f t="shared" si="0"/>
        <v>8.167479662039126E-2</v>
      </c>
    </row>
    <row r="18" spans="1:5" ht="15.75" x14ac:dyDescent="0.25">
      <c r="A18" s="105" t="s">
        <v>124</v>
      </c>
      <c r="B18" s="46">
        <f>'C.1 Federal Expenditures'!$V$43</f>
        <v>6959464</v>
      </c>
      <c r="C18" s="46">
        <f>'C.2 State Expenditures'!$V$43</f>
        <v>281303</v>
      </c>
      <c r="D18" s="46">
        <f>'B. Total Expenditures'!$V$43</f>
        <v>7240767</v>
      </c>
      <c r="E18" s="55">
        <f t="shared" si="0"/>
        <v>6.2497917136592153E-3</v>
      </c>
    </row>
    <row r="19" spans="1:5" ht="15.75" x14ac:dyDescent="0.25">
      <c r="A19" s="105" t="s">
        <v>89</v>
      </c>
      <c r="B19" s="46">
        <f>'C.1 Federal Expenditures'!$W$43</f>
        <v>25449450</v>
      </c>
      <c r="C19" s="46">
        <f>'C.2 State Expenditures'!$W$43</f>
        <v>359778170</v>
      </c>
      <c r="D19" s="46">
        <f>'B. Total Expenditures'!$W$43</f>
        <v>385227620</v>
      </c>
      <c r="E19" s="55">
        <f t="shared" si="0"/>
        <v>0.3325051596534816</v>
      </c>
    </row>
    <row r="20" spans="1:5" ht="29.25" x14ac:dyDescent="0.25">
      <c r="A20" s="106" t="s">
        <v>126</v>
      </c>
      <c r="B20" s="46">
        <f>'C.1 Federal Expenditures'!$X$43</f>
        <v>25449450</v>
      </c>
      <c r="C20" s="46">
        <f>'C.2 State Expenditures'!$X$43</f>
        <v>359778170</v>
      </c>
      <c r="D20" s="46">
        <f>'B. Total Expenditures'!$X$43</f>
        <v>385227620</v>
      </c>
      <c r="E20" s="55">
        <f t="shared" si="0"/>
        <v>0.3325051596534816</v>
      </c>
    </row>
    <row r="21" spans="1:5" x14ac:dyDescent="0.25">
      <c r="A21" s="106" t="s">
        <v>125</v>
      </c>
      <c r="B21" s="46">
        <f>'C.1 Federal Expenditures'!$Y$43</f>
        <v>0</v>
      </c>
      <c r="C21" s="46">
        <f>'C.2 State Expenditures'!$Y$43</f>
        <v>0</v>
      </c>
      <c r="D21" s="46">
        <f>'B. Total Expenditures'!$Y$43</f>
        <v>0</v>
      </c>
      <c r="E21" s="55">
        <f t="shared" si="0"/>
        <v>0</v>
      </c>
    </row>
    <row r="22" spans="1:5" ht="30.75" x14ac:dyDescent="0.25">
      <c r="A22" s="105" t="s">
        <v>90</v>
      </c>
      <c r="B22" s="46">
        <f>'C.1 Federal Expenditures'!$Z$43</f>
        <v>0</v>
      </c>
      <c r="C22" s="46">
        <f>'C.2 State Expenditures'!$Z$43</f>
        <v>0</v>
      </c>
      <c r="D22" s="46">
        <f>'B. Total Expenditures'!$Z$43</f>
        <v>0</v>
      </c>
      <c r="E22" s="55">
        <f t="shared" si="0"/>
        <v>0</v>
      </c>
    </row>
    <row r="23" spans="1:5" ht="15.75" customHeight="1" x14ac:dyDescent="0.25">
      <c r="A23" s="105" t="s">
        <v>86</v>
      </c>
      <c r="B23" s="46">
        <f>'C.1 Federal Expenditures'!$AA$43</f>
        <v>0</v>
      </c>
      <c r="C23" s="46">
        <f>'C.2 State Expenditures'!$AA$43</f>
        <v>0</v>
      </c>
      <c r="D23" s="46">
        <f>'B. Total Expenditures'!$AA$43</f>
        <v>0</v>
      </c>
      <c r="E23" s="55">
        <f t="shared" si="0"/>
        <v>0</v>
      </c>
    </row>
    <row r="24" spans="1:5" ht="15.75" customHeight="1" x14ac:dyDescent="0.25">
      <c r="A24" s="105" t="s">
        <v>91</v>
      </c>
      <c r="B24" s="46">
        <f>'C.1 Federal Expenditures'!$AB$43</f>
        <v>0</v>
      </c>
      <c r="C24" s="46">
        <f>'C.2 State Expenditures'!$AB$43</f>
        <v>0</v>
      </c>
      <c r="D24" s="46">
        <f>'B. Total Expenditures'!$AB$43</f>
        <v>0</v>
      </c>
      <c r="E24" s="55">
        <f t="shared" si="0"/>
        <v>0</v>
      </c>
    </row>
    <row r="25" spans="1:5" ht="15.75" x14ac:dyDescent="0.25">
      <c r="A25" s="105" t="s">
        <v>62</v>
      </c>
      <c r="B25" s="46">
        <f>'C.1 Federal Expenditures'!$AC$43</f>
        <v>12689272</v>
      </c>
      <c r="C25" s="46">
        <f>'C.2 State Expenditures'!$AC$43</f>
        <v>1335388</v>
      </c>
      <c r="D25" s="46">
        <f>'B. Total Expenditures'!$AC$43</f>
        <v>14024660</v>
      </c>
      <c r="E25" s="55">
        <f t="shared" si="0"/>
        <v>1.2105237449967367E-2</v>
      </c>
    </row>
    <row r="26" spans="1:5" ht="15.75" x14ac:dyDescent="0.25">
      <c r="A26" s="105" t="s">
        <v>127</v>
      </c>
      <c r="B26" s="46">
        <f>'C.1 Federal Expenditures'!$AD$43</f>
        <v>0</v>
      </c>
      <c r="C26" s="46">
        <f>'C.2 State Expenditures'!$AD$43</f>
        <v>0</v>
      </c>
      <c r="D26" s="46">
        <f>'B. Total Expenditures'!$AD$43</f>
        <v>0</v>
      </c>
      <c r="E26" s="55">
        <f t="shared" si="0"/>
        <v>0</v>
      </c>
    </row>
    <row r="27" spans="1:5" s="11" customFormat="1" ht="15.75" x14ac:dyDescent="0.25">
      <c r="A27" s="105" t="s">
        <v>128</v>
      </c>
      <c r="B27" s="46">
        <f>'C.1 Federal Expenditures'!$AE$43</f>
        <v>154384</v>
      </c>
      <c r="C27" s="46">
        <f>'C.2 State Expenditures'!$AE$43</f>
        <v>0</v>
      </c>
      <c r="D27" s="46">
        <f>'B. Total Expenditures'!$AE$43</f>
        <v>154384</v>
      </c>
      <c r="E27" s="55">
        <f t="shared" si="0"/>
        <v>1.3325492229228814E-4</v>
      </c>
    </row>
    <row r="28" spans="1:5" ht="30.75" x14ac:dyDescent="0.25">
      <c r="A28" s="105" t="s">
        <v>129</v>
      </c>
      <c r="B28" s="46">
        <f>'C.1 Federal Expenditures'!$AF$43</f>
        <v>26252994</v>
      </c>
      <c r="C28" s="46">
        <f>'C.2 State Expenditures'!$AF$43</f>
        <v>55895790</v>
      </c>
      <c r="D28" s="46">
        <f>'B. Total Expenditures'!$AF$43</f>
        <v>82148784</v>
      </c>
      <c r="E28" s="55">
        <f t="shared" si="0"/>
        <v>7.0905857008018727E-2</v>
      </c>
    </row>
    <row r="29" spans="1:5" ht="30.75" x14ac:dyDescent="0.25">
      <c r="A29" s="105" t="s">
        <v>92</v>
      </c>
      <c r="B29" s="46">
        <f>'C.1 Federal Expenditures'!$AG$43</f>
        <v>1907700</v>
      </c>
      <c r="C29" s="46">
        <f>'C.2 State Expenditures'!$AG$43</f>
        <v>0</v>
      </c>
      <c r="D29" s="46">
        <f>'B. Total Expenditures'!$AG$43</f>
        <v>1907700</v>
      </c>
      <c r="E29" s="55">
        <f t="shared" si="0"/>
        <v>1.6466111466019672E-3</v>
      </c>
    </row>
    <row r="30" spans="1:5" ht="15.75" x14ac:dyDescent="0.25">
      <c r="A30" s="105" t="s">
        <v>130</v>
      </c>
      <c r="B30" s="46">
        <f>'C.1 Federal Expenditures'!$AH$43</f>
        <v>0</v>
      </c>
      <c r="C30" s="46">
        <f>'C.2 State Expenditures'!$AH$43</f>
        <v>0</v>
      </c>
      <c r="D30" s="46">
        <f>'B. Total Expenditures'!$AH$43</f>
        <v>0</v>
      </c>
      <c r="E30" s="55">
        <f t="shared" si="0"/>
        <v>0</v>
      </c>
    </row>
    <row r="31" spans="1:5" ht="29.25" x14ac:dyDescent="0.25">
      <c r="A31" s="106" t="s">
        <v>373</v>
      </c>
      <c r="B31" s="46">
        <f>'C.1 Federal Expenditures'!$AI$43</f>
        <v>0</v>
      </c>
      <c r="C31" s="46">
        <f>'C.2 State Expenditures'!$AI$43</f>
        <v>0</v>
      </c>
      <c r="D31" s="46">
        <f>'B. Total Expenditures'!$AI$43</f>
        <v>0</v>
      </c>
      <c r="E31" s="55">
        <f t="shared" si="0"/>
        <v>0</v>
      </c>
    </row>
    <row r="32" spans="1:5" x14ac:dyDescent="0.25">
      <c r="A32" s="106" t="s">
        <v>131</v>
      </c>
      <c r="B32" s="46">
        <f>'C.1 Federal Expenditures'!$AJ$43</f>
        <v>0</v>
      </c>
      <c r="C32" s="46">
        <f>'C.2 State Expenditures'!$AJ$43</f>
        <v>0</v>
      </c>
      <c r="D32" s="46">
        <f>'B. Total Expenditures'!$AJ$43</f>
        <v>0</v>
      </c>
      <c r="E32" s="55">
        <f t="shared" si="0"/>
        <v>0</v>
      </c>
    </row>
    <row r="33" spans="1:5" x14ac:dyDescent="0.25">
      <c r="A33" s="106" t="s">
        <v>132</v>
      </c>
      <c r="B33" s="46">
        <f>'C.1 Federal Expenditures'!$AK$43</f>
        <v>0</v>
      </c>
      <c r="C33" s="46">
        <f>'C.2 State Expenditures'!$AK$43</f>
        <v>0</v>
      </c>
      <c r="D33" s="46">
        <f>'B. Total Expenditures'!$AK$43</f>
        <v>0</v>
      </c>
      <c r="E33" s="55">
        <f t="shared" si="0"/>
        <v>0</v>
      </c>
    </row>
    <row r="34" spans="1:5" ht="15.75" x14ac:dyDescent="0.25">
      <c r="A34" s="105" t="s">
        <v>133</v>
      </c>
      <c r="B34" s="46">
        <f>'C.1 Federal Expenditures'!$AL$43</f>
        <v>0</v>
      </c>
      <c r="C34" s="46">
        <f>'C.2 State Expenditures'!$AL$43</f>
        <v>0</v>
      </c>
      <c r="D34" s="46">
        <f>'B. Total Expenditures'!$AL$43</f>
        <v>0</v>
      </c>
      <c r="E34" s="55">
        <f t="shared" si="0"/>
        <v>0</v>
      </c>
    </row>
    <row r="35" spans="1:5" ht="15.75" x14ac:dyDescent="0.25">
      <c r="A35" s="105" t="s">
        <v>93</v>
      </c>
      <c r="B35" s="46">
        <f>'C.1 Federal Expenditures'!$AM$43</f>
        <v>57331271</v>
      </c>
      <c r="C35" s="46">
        <f>'C.2 State Expenditures'!$AM$43</f>
        <v>24104874</v>
      </c>
      <c r="D35" s="46">
        <f>'B. Total Expenditures'!$AM$43</f>
        <v>81436145</v>
      </c>
      <c r="E35" s="55">
        <f t="shared" si="0"/>
        <v>7.0290750166847021E-2</v>
      </c>
    </row>
    <row r="36" spans="1:5" x14ac:dyDescent="0.25">
      <c r="A36" s="106" t="s">
        <v>134</v>
      </c>
      <c r="B36" s="46">
        <f>'C.1 Federal Expenditures'!$AN$43</f>
        <v>48277644</v>
      </c>
      <c r="C36" s="46">
        <f>'C.2 State Expenditures'!$AN$43</f>
        <v>22383044</v>
      </c>
      <c r="D36" s="46">
        <f>'B. Total Expenditures'!$AN$43</f>
        <v>70660688</v>
      </c>
      <c r="E36" s="55">
        <f t="shared" si="0"/>
        <v>6.0990028037618001E-2</v>
      </c>
    </row>
    <row r="37" spans="1:5" x14ac:dyDescent="0.25">
      <c r="A37" s="106" t="s">
        <v>135</v>
      </c>
      <c r="B37" s="46">
        <f>'C.1 Federal Expenditures'!$AO$43</f>
        <v>0</v>
      </c>
      <c r="C37" s="46">
        <f>'C.2 State Expenditures'!$AO$43</f>
        <v>0</v>
      </c>
      <c r="D37" s="46">
        <f>'B. Total Expenditures'!$AO$43</f>
        <v>0</v>
      </c>
      <c r="E37" s="55">
        <f t="shared" si="0"/>
        <v>0</v>
      </c>
    </row>
    <row r="38" spans="1:5" x14ac:dyDescent="0.25">
      <c r="A38" s="106" t="s">
        <v>136</v>
      </c>
      <c r="B38" s="46">
        <f>'C.1 Federal Expenditures'!$AP$43</f>
        <v>9053627</v>
      </c>
      <c r="C38" s="46">
        <f>'C.2 State Expenditures'!$AP$43</f>
        <v>1721830</v>
      </c>
      <c r="D38" s="46">
        <f>'B. Total Expenditures'!$AP$43</f>
        <v>10775457</v>
      </c>
      <c r="E38" s="55">
        <f t="shared" si="0"/>
        <v>9.3007221292290155E-3</v>
      </c>
    </row>
    <row r="39" spans="1:5" ht="15.75" x14ac:dyDescent="0.25">
      <c r="A39" s="105" t="s">
        <v>87</v>
      </c>
      <c r="B39" s="46">
        <f>'C.1 Federal Expenditures'!$AQ$43</f>
        <v>0</v>
      </c>
      <c r="C39" s="46">
        <f>'C.2 State Expenditures'!$AQ$43</f>
        <v>0</v>
      </c>
      <c r="D39" s="46">
        <f>'B. Total Expenditures'!$AQ$43</f>
        <v>0</v>
      </c>
      <c r="E39" s="55">
        <f t="shared" si="0"/>
        <v>0</v>
      </c>
    </row>
    <row r="40" spans="1:5" ht="15.75" x14ac:dyDescent="0.25">
      <c r="A40" s="93" t="s">
        <v>139</v>
      </c>
      <c r="B40" s="120">
        <f>'C.1 Federal Expenditures'!$AR$43</f>
        <v>489418906</v>
      </c>
      <c r="C40" s="120">
        <f>'C.2 State Expenditures'!$AR$43</f>
        <v>455023424</v>
      </c>
      <c r="D40" s="120">
        <f>'B. Total Expenditures'!$AR$43</f>
        <v>944442330</v>
      </c>
      <c r="E40" s="95">
        <f t="shared" si="0"/>
        <v>0.81518544210344046</v>
      </c>
    </row>
    <row r="41" spans="1:5" ht="15.75" x14ac:dyDescent="0.25">
      <c r="A41" s="105" t="s">
        <v>88</v>
      </c>
      <c r="B41" s="46">
        <f>'C.1 Federal Expenditures'!$C$43</f>
        <v>183142000</v>
      </c>
      <c r="C41" s="119"/>
      <c r="D41" s="46">
        <f>'B. Total Expenditures'!$C$43</f>
        <v>183142000</v>
      </c>
      <c r="E41" s="55">
        <f t="shared" si="0"/>
        <v>0.15807708686427502</v>
      </c>
    </row>
    <row r="42" spans="1:5" ht="15.75" x14ac:dyDescent="0.25">
      <c r="A42" s="105" t="s">
        <v>247</v>
      </c>
      <c r="B42" s="46">
        <f>'C.1 Federal Expenditures'!$D$43</f>
        <v>30977000</v>
      </c>
      <c r="C42" s="119"/>
      <c r="D42" s="46">
        <f>'B. Total Expenditures'!$D$43</f>
        <v>30977000</v>
      </c>
      <c r="E42" s="55">
        <f t="shared" si="0"/>
        <v>2.6737471032284497E-2</v>
      </c>
    </row>
    <row r="43" spans="1:5" ht="15.75" x14ac:dyDescent="0.25">
      <c r="A43" s="107" t="s">
        <v>111</v>
      </c>
      <c r="B43" s="120">
        <f>B41+B42</f>
        <v>214119000</v>
      </c>
      <c r="C43" s="123"/>
      <c r="D43" s="120">
        <f>D41+D42</f>
        <v>214119000</v>
      </c>
      <c r="E43" s="95">
        <f t="shared" si="0"/>
        <v>0.18481455789655951</v>
      </c>
    </row>
    <row r="44" spans="1:5" ht="15.75" x14ac:dyDescent="0.25">
      <c r="A44" s="93" t="s">
        <v>60</v>
      </c>
      <c r="B44" s="94">
        <f>SUM(B41,B42, B3,B6,B10,B14,B18,B19,B22,B23,B24,B25,B26,B27,B28,B29,B30,B34,B35, B39)</f>
        <v>703537906</v>
      </c>
      <c r="C44" s="94">
        <f>SUM(C41,C42,C3,C6,C10,C14,C18,C19,C22,C23,C24,C25,C26,C27,C28,C29,C30,C34,C35, C39)</f>
        <v>455023424</v>
      </c>
      <c r="D44" s="94">
        <f>B44+C44</f>
        <v>1158561330</v>
      </c>
      <c r="E44" s="95">
        <f t="shared" si="0"/>
        <v>1</v>
      </c>
    </row>
    <row r="45" spans="1:5" ht="15.75" x14ac:dyDescent="0.25">
      <c r="A45" s="105" t="s">
        <v>137</v>
      </c>
      <c r="B45" s="46">
        <f>'C.1 Federal Expenditures'!$AS$43</f>
        <v>64035093</v>
      </c>
      <c r="C45" s="119"/>
      <c r="D45" s="46">
        <f>'B. Total Expenditures'!$AS$43</f>
        <v>64035093</v>
      </c>
      <c r="E45" s="122"/>
    </row>
    <row r="46" spans="1:5" ht="15.75" x14ac:dyDescent="0.25">
      <c r="A46" s="105" t="s">
        <v>138</v>
      </c>
      <c r="B46" s="46">
        <f>'C.1 Federal Expenditures'!$AT$43</f>
        <v>433305380</v>
      </c>
      <c r="C46" s="119"/>
      <c r="D46" s="46">
        <f>'B. Total Expenditures'!$AT$43</f>
        <v>433305380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305</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Expenditures'!$G$44</f>
        <v>22548095</v>
      </c>
      <c r="C3" s="46">
        <f>'C.2 State Expenditures'!$G$44</f>
        <v>4383493</v>
      </c>
      <c r="D3" s="46">
        <f>'B. Total Expenditures'!$G$44</f>
        <v>26931588</v>
      </c>
      <c r="E3" s="55">
        <f t="shared" ref="E3:E44" si="0">D3/($D$44)</f>
        <v>0.14364239396288217</v>
      </c>
    </row>
    <row r="4" spans="1:5" ht="45" customHeight="1" x14ac:dyDescent="0.25">
      <c r="A4" s="106" t="s">
        <v>113</v>
      </c>
      <c r="B4" s="46">
        <f>'C.1 Federal Expenditures'!$H$44</f>
        <v>22548095</v>
      </c>
      <c r="C4" s="46">
        <f>'C.2 State Expenditures'!$H$44</f>
        <v>4383493</v>
      </c>
      <c r="D4" s="46">
        <f>'B. Total Expenditures'!$H$44</f>
        <v>26931588</v>
      </c>
      <c r="E4" s="55">
        <f t="shared" si="0"/>
        <v>0.14364239396288217</v>
      </c>
    </row>
    <row r="5" spans="1:5" ht="43.5" x14ac:dyDescent="0.25">
      <c r="A5" s="106" t="s">
        <v>112</v>
      </c>
      <c r="B5" s="46">
        <f>'C.1 Federal Expenditures'!$I$44</f>
        <v>0</v>
      </c>
      <c r="C5" s="46">
        <f>'C.2 State Expenditures'!$I$44</f>
        <v>0</v>
      </c>
      <c r="D5" s="46">
        <f>'B. Total Expenditures'!$I$44</f>
        <v>0</v>
      </c>
      <c r="E5" s="55">
        <f t="shared" si="0"/>
        <v>0</v>
      </c>
    </row>
    <row r="6" spans="1:5" ht="30.75" x14ac:dyDescent="0.25">
      <c r="A6" s="105" t="s">
        <v>85</v>
      </c>
      <c r="B6" s="46">
        <f>'C.1 Federal Expenditures'!$J$44</f>
        <v>0</v>
      </c>
      <c r="C6" s="119"/>
      <c r="D6" s="46">
        <f>'B. Total Expenditures'!$J$44</f>
        <v>0</v>
      </c>
      <c r="E6" s="55">
        <f t="shared" si="0"/>
        <v>0</v>
      </c>
    </row>
    <row r="7" spans="1:5" x14ac:dyDescent="0.25">
      <c r="A7" s="106" t="s">
        <v>114</v>
      </c>
      <c r="B7" s="46">
        <f>'C.1 Federal Expenditures'!$K$44</f>
        <v>0</v>
      </c>
      <c r="C7" s="119"/>
      <c r="D7" s="46">
        <f>'B. Total Expenditures'!$K$44</f>
        <v>0</v>
      </c>
      <c r="E7" s="55">
        <f t="shared" si="0"/>
        <v>0</v>
      </c>
    </row>
    <row r="8" spans="1:5" x14ac:dyDescent="0.25">
      <c r="A8" s="106" t="s">
        <v>115</v>
      </c>
      <c r="B8" s="46">
        <f>'C.1 Federal Expenditures'!$L$44</f>
        <v>0</v>
      </c>
      <c r="C8" s="119"/>
      <c r="D8" s="46">
        <f>'B. Total Expenditures'!$L$44</f>
        <v>0</v>
      </c>
      <c r="E8" s="55">
        <f t="shared" si="0"/>
        <v>0</v>
      </c>
    </row>
    <row r="9" spans="1:5" ht="29.25" x14ac:dyDescent="0.25">
      <c r="A9" s="106" t="s">
        <v>116</v>
      </c>
      <c r="B9" s="46">
        <f>'C.1 Federal Expenditures'!$M$44</f>
        <v>0</v>
      </c>
      <c r="C9" s="119"/>
      <c r="D9" s="46">
        <f>'B. Total Expenditures'!$M$44</f>
        <v>0</v>
      </c>
      <c r="E9" s="55">
        <f t="shared" si="0"/>
        <v>0</v>
      </c>
    </row>
    <row r="10" spans="1:5" ht="30.75" x14ac:dyDescent="0.25">
      <c r="A10" s="105" t="s">
        <v>84</v>
      </c>
      <c r="B10" s="46">
        <f>'C.1 Federal Expenditures'!$N$44</f>
        <v>0</v>
      </c>
      <c r="C10" s="119"/>
      <c r="D10" s="46">
        <f>'B. Total Expenditures'!$N$44</f>
        <v>0</v>
      </c>
      <c r="E10" s="55">
        <f t="shared" si="0"/>
        <v>0</v>
      </c>
    </row>
    <row r="11" spans="1:5" x14ac:dyDescent="0.25">
      <c r="A11" s="106" t="s">
        <v>117</v>
      </c>
      <c r="B11" s="46">
        <f>'C.1 Federal Expenditures'!$O$44</f>
        <v>0</v>
      </c>
      <c r="C11" s="119"/>
      <c r="D11" s="46">
        <f>'B. Total Expenditures'!$O$44</f>
        <v>0</v>
      </c>
      <c r="E11" s="55">
        <f t="shared" si="0"/>
        <v>0</v>
      </c>
    </row>
    <row r="12" spans="1:5" x14ac:dyDescent="0.25">
      <c r="A12" s="106" t="s">
        <v>118</v>
      </c>
      <c r="B12" s="46">
        <f>'C.1 Federal Expenditures'!$P$44</f>
        <v>0</v>
      </c>
      <c r="C12" s="119"/>
      <c r="D12" s="46">
        <f>'B. Total Expenditures'!$P$44</f>
        <v>0</v>
      </c>
      <c r="E12" s="55">
        <f t="shared" si="0"/>
        <v>0</v>
      </c>
    </row>
    <row r="13" spans="1:5" ht="29.25" x14ac:dyDescent="0.25">
      <c r="A13" s="106" t="s">
        <v>119</v>
      </c>
      <c r="B13" s="46">
        <f>'C.1 Federal Expenditures'!$Q$44</f>
        <v>0</v>
      </c>
      <c r="C13" s="119"/>
      <c r="D13" s="46">
        <f>'B. Total Expenditures'!$Q$44</f>
        <v>0</v>
      </c>
      <c r="E13" s="55">
        <f t="shared" si="0"/>
        <v>0</v>
      </c>
    </row>
    <row r="14" spans="1:5" ht="15.75" customHeight="1" x14ac:dyDescent="0.25">
      <c r="A14" s="105" t="s">
        <v>120</v>
      </c>
      <c r="B14" s="46">
        <f>'C.1 Federal Expenditures'!$R$44</f>
        <v>9762961</v>
      </c>
      <c r="C14" s="46">
        <f>'C.2 State Expenditures'!$R$44</f>
        <v>1179897</v>
      </c>
      <c r="D14" s="46">
        <f>'B. Total Expenditures'!$R$44</f>
        <v>10942858</v>
      </c>
      <c r="E14" s="55">
        <f t="shared" si="0"/>
        <v>5.8364858392898213E-2</v>
      </c>
    </row>
    <row r="15" spans="1:5" x14ac:dyDescent="0.25">
      <c r="A15" s="106" t="s">
        <v>121</v>
      </c>
      <c r="B15" s="46">
        <f>'C.1 Federal Expenditures'!$S$44</f>
        <v>0</v>
      </c>
      <c r="C15" s="46">
        <f>'C.2 State Expenditures'!$S$44</f>
        <v>0</v>
      </c>
      <c r="D15" s="46">
        <f>'B. Total Expenditures'!$S$44</f>
        <v>0</v>
      </c>
      <c r="E15" s="55">
        <f t="shared" si="0"/>
        <v>0</v>
      </c>
    </row>
    <row r="16" spans="1:5" x14ac:dyDescent="0.25">
      <c r="A16" s="106" t="s">
        <v>122</v>
      </c>
      <c r="B16" s="46">
        <f>'C.1 Federal Expenditures'!$T$44</f>
        <v>0</v>
      </c>
      <c r="C16" s="46">
        <f>'C.2 State Expenditures'!$T$44</f>
        <v>1179897</v>
      </c>
      <c r="D16" s="46">
        <f>'B. Total Expenditures'!$T$44</f>
        <v>1179897</v>
      </c>
      <c r="E16" s="55">
        <f t="shared" si="0"/>
        <v>6.2931019778567372E-3</v>
      </c>
    </row>
    <row r="17" spans="1:5" x14ac:dyDescent="0.25">
      <c r="A17" s="106" t="s">
        <v>123</v>
      </c>
      <c r="B17" s="46">
        <f>'C.1 Federal Expenditures'!$U$44</f>
        <v>9762961</v>
      </c>
      <c r="C17" s="46">
        <f>'C.2 State Expenditures'!$U$44</f>
        <v>0</v>
      </c>
      <c r="D17" s="46">
        <f>'B. Total Expenditures'!$U$44</f>
        <v>9762961</v>
      </c>
      <c r="E17" s="55">
        <f t="shared" si="0"/>
        <v>5.207175641504147E-2</v>
      </c>
    </row>
    <row r="18" spans="1:5" ht="15.75" x14ac:dyDescent="0.25">
      <c r="A18" s="105" t="s">
        <v>124</v>
      </c>
      <c r="B18" s="46">
        <f>'C.1 Federal Expenditures'!$V$44</f>
        <v>1717657</v>
      </c>
      <c r="C18" s="46">
        <f>'C.2 State Expenditures'!$V$44</f>
        <v>0</v>
      </c>
      <c r="D18" s="46">
        <f>'B. Total Expenditures'!$V$44</f>
        <v>1717657</v>
      </c>
      <c r="E18" s="55">
        <f t="shared" si="0"/>
        <v>9.1613002355116335E-3</v>
      </c>
    </row>
    <row r="19" spans="1:5" ht="15.75" x14ac:dyDescent="0.25">
      <c r="A19" s="105" t="s">
        <v>89</v>
      </c>
      <c r="B19" s="46">
        <f>'C.1 Federal Expenditures'!$W$44</f>
        <v>15775138</v>
      </c>
      <c r="C19" s="46">
        <f>'C.2 State Expenditures'!$W$44</f>
        <v>6121031</v>
      </c>
      <c r="D19" s="46">
        <f>'B. Total Expenditures'!$W$44</f>
        <v>21896169</v>
      </c>
      <c r="E19" s="55">
        <f t="shared" si="0"/>
        <v>0.11678546893617441</v>
      </c>
    </row>
    <row r="20" spans="1:5" ht="29.25" x14ac:dyDescent="0.25">
      <c r="A20" s="106" t="s">
        <v>126</v>
      </c>
      <c r="B20" s="46">
        <f>'C.1 Federal Expenditures'!$X$44</f>
        <v>15775138</v>
      </c>
      <c r="C20" s="46">
        <f>'C.2 State Expenditures'!$X$44</f>
        <v>5321031</v>
      </c>
      <c r="D20" s="46">
        <f>'B. Total Expenditures'!$X$44</f>
        <v>21096169</v>
      </c>
      <c r="E20" s="55">
        <f t="shared" si="0"/>
        <v>0.11251858667248071</v>
      </c>
    </row>
    <row r="21" spans="1:5" x14ac:dyDescent="0.25">
      <c r="A21" s="106" t="s">
        <v>125</v>
      </c>
      <c r="B21" s="46">
        <f>'C.1 Federal Expenditures'!$Y$44</f>
        <v>0</v>
      </c>
      <c r="C21" s="46">
        <f>'C.2 State Expenditures'!$Y$44</f>
        <v>800000</v>
      </c>
      <c r="D21" s="46">
        <f>'B. Total Expenditures'!$Y$44</f>
        <v>800000</v>
      </c>
      <c r="E21" s="55">
        <f t="shared" si="0"/>
        <v>4.2668822636936863E-3</v>
      </c>
    </row>
    <row r="22" spans="1:5" ht="30.75" x14ac:dyDescent="0.25">
      <c r="A22" s="105" t="s">
        <v>90</v>
      </c>
      <c r="B22" s="46">
        <f>'C.1 Federal Expenditures'!$Z$44</f>
        <v>0</v>
      </c>
      <c r="C22" s="46">
        <f>'C.2 State Expenditures'!$Z$44</f>
        <v>0</v>
      </c>
      <c r="D22" s="46">
        <f>'B. Total Expenditures'!$Z$44</f>
        <v>0</v>
      </c>
      <c r="E22" s="55">
        <f t="shared" si="0"/>
        <v>0</v>
      </c>
    </row>
    <row r="23" spans="1:5" ht="15.75" customHeight="1" x14ac:dyDescent="0.25">
      <c r="A23" s="105" t="s">
        <v>86</v>
      </c>
      <c r="B23" s="46">
        <f>'C.1 Federal Expenditures'!$AA$44</f>
        <v>0</v>
      </c>
      <c r="C23" s="46">
        <f>'C.2 State Expenditures'!$AA$44</f>
        <v>18277378</v>
      </c>
      <c r="D23" s="46">
        <f>'B. Total Expenditures'!$AA$44</f>
        <v>18277378</v>
      </c>
      <c r="E23" s="55">
        <f t="shared" si="0"/>
        <v>9.7484275018781485E-2</v>
      </c>
    </row>
    <row r="24" spans="1:5" ht="15.75" customHeight="1" x14ac:dyDescent="0.25">
      <c r="A24" s="105" t="s">
        <v>91</v>
      </c>
      <c r="B24" s="46">
        <f>'C.1 Federal Expenditures'!$AB$44</f>
        <v>0</v>
      </c>
      <c r="C24" s="46">
        <f>'C.2 State Expenditures'!$AB$44</f>
        <v>223704</v>
      </c>
      <c r="D24" s="46">
        <f>'B. Total Expenditures'!$AB$44</f>
        <v>223704</v>
      </c>
      <c r="E24" s="55">
        <f t="shared" si="0"/>
        <v>1.1931482873966655E-3</v>
      </c>
    </row>
    <row r="25" spans="1:5" ht="15.75" x14ac:dyDescent="0.25">
      <c r="A25" s="105" t="s">
        <v>62</v>
      </c>
      <c r="B25" s="46">
        <f>'C.1 Federal Expenditures'!$AC$44</f>
        <v>0</v>
      </c>
      <c r="C25" s="46">
        <f>'C.2 State Expenditures'!$AC$44</f>
        <v>32582621</v>
      </c>
      <c r="D25" s="46">
        <f>'B. Total Expenditures'!$AC$44</f>
        <v>32582621</v>
      </c>
      <c r="E25" s="55">
        <f t="shared" si="0"/>
        <v>0.17378275956194181</v>
      </c>
    </row>
    <row r="26" spans="1:5" ht="15.75" x14ac:dyDescent="0.25">
      <c r="A26" s="105" t="s">
        <v>127</v>
      </c>
      <c r="B26" s="46">
        <f>'C.1 Federal Expenditures'!$AD$44</f>
        <v>0</v>
      </c>
      <c r="C26" s="46">
        <f>'C.2 State Expenditures'!$AD$44</f>
        <v>0</v>
      </c>
      <c r="D26" s="46">
        <f>'B. Total Expenditures'!$AD$44</f>
        <v>0</v>
      </c>
      <c r="E26" s="55">
        <f t="shared" si="0"/>
        <v>0</v>
      </c>
    </row>
    <row r="27" spans="1:5" s="11" customFormat="1" ht="15.75" x14ac:dyDescent="0.25">
      <c r="A27" s="105" t="s">
        <v>128</v>
      </c>
      <c r="B27" s="46">
        <f>'C.1 Federal Expenditures'!$AE$44</f>
        <v>0</v>
      </c>
      <c r="C27" s="46">
        <f>'C.2 State Expenditures'!$AE$44</f>
        <v>236920</v>
      </c>
      <c r="D27" s="46">
        <f>'B. Total Expenditures'!$AE$44</f>
        <v>236920</v>
      </c>
      <c r="E27" s="55">
        <f t="shared" si="0"/>
        <v>1.2636371823928853E-3</v>
      </c>
    </row>
    <row r="28" spans="1:5" ht="30.75" x14ac:dyDescent="0.25">
      <c r="A28" s="105" t="s">
        <v>129</v>
      </c>
      <c r="B28" s="46">
        <f>'C.1 Federal Expenditures'!$AF$44</f>
        <v>0</v>
      </c>
      <c r="C28" s="46">
        <f>'C.2 State Expenditures'!$AF$44</f>
        <v>0</v>
      </c>
      <c r="D28" s="46">
        <f>'B. Total Expenditures'!$AF$44</f>
        <v>0</v>
      </c>
      <c r="E28" s="55">
        <f t="shared" si="0"/>
        <v>0</v>
      </c>
    </row>
    <row r="29" spans="1:5" ht="30.75" x14ac:dyDescent="0.25">
      <c r="A29" s="105" t="s">
        <v>92</v>
      </c>
      <c r="B29" s="46">
        <f>'C.1 Federal Expenditures'!$AG$44</f>
        <v>0</v>
      </c>
      <c r="C29" s="46">
        <f>'C.2 State Expenditures'!$AG$44</f>
        <v>0</v>
      </c>
      <c r="D29" s="46">
        <f>'B. Total Expenditures'!$AG$44</f>
        <v>0</v>
      </c>
      <c r="E29" s="55">
        <f t="shared" si="0"/>
        <v>0</v>
      </c>
    </row>
    <row r="30" spans="1:5" ht="15.75" x14ac:dyDescent="0.25">
      <c r="A30" s="105" t="s">
        <v>130</v>
      </c>
      <c r="B30" s="46">
        <f>'C.1 Federal Expenditures'!$AH$44</f>
        <v>11557953</v>
      </c>
      <c r="C30" s="46">
        <f>'C.2 State Expenditures'!$AH$44</f>
        <v>23957763</v>
      </c>
      <c r="D30" s="46">
        <f>'B. Total Expenditures'!$AH$44</f>
        <v>35515716</v>
      </c>
      <c r="E30" s="55">
        <f t="shared" si="0"/>
        <v>0.1894267233534776</v>
      </c>
    </row>
    <row r="31" spans="1:5" ht="29.25" x14ac:dyDescent="0.25">
      <c r="A31" s="106" t="s">
        <v>373</v>
      </c>
      <c r="B31" s="46">
        <f>'C.1 Federal Expenditures'!$AI$44</f>
        <v>0</v>
      </c>
      <c r="C31" s="46">
        <f>'C.2 State Expenditures'!$AI$44</f>
        <v>0</v>
      </c>
      <c r="D31" s="46">
        <f>'B. Total Expenditures'!$AI$44</f>
        <v>0</v>
      </c>
      <c r="E31" s="55">
        <f t="shared" si="0"/>
        <v>0</v>
      </c>
    </row>
    <row r="32" spans="1:5" x14ac:dyDescent="0.25">
      <c r="A32" s="106" t="s">
        <v>131</v>
      </c>
      <c r="B32" s="46">
        <f>'C.1 Federal Expenditures'!$AJ$44</f>
        <v>0</v>
      </c>
      <c r="C32" s="46">
        <f>'C.2 State Expenditures'!$AJ$44</f>
        <v>0</v>
      </c>
      <c r="D32" s="46">
        <f>'B. Total Expenditures'!$AJ$44</f>
        <v>0</v>
      </c>
      <c r="E32" s="55">
        <f t="shared" si="0"/>
        <v>0</v>
      </c>
    </row>
    <row r="33" spans="1:5" x14ac:dyDescent="0.25">
      <c r="A33" s="106" t="s">
        <v>132</v>
      </c>
      <c r="B33" s="46">
        <f>'C.1 Federal Expenditures'!$AK$44</f>
        <v>11557953</v>
      </c>
      <c r="C33" s="46">
        <f>'C.2 State Expenditures'!$AK$44</f>
        <v>23957763</v>
      </c>
      <c r="D33" s="46">
        <f>'B. Total Expenditures'!$AK$44</f>
        <v>35515716</v>
      </c>
      <c r="E33" s="55">
        <f t="shared" si="0"/>
        <v>0.1894267233534776</v>
      </c>
    </row>
    <row r="34" spans="1:5" ht="15.75" x14ac:dyDescent="0.25">
      <c r="A34" s="105" t="s">
        <v>133</v>
      </c>
      <c r="B34" s="46">
        <f>'C.1 Federal Expenditures'!$AL$44</f>
        <v>0</v>
      </c>
      <c r="C34" s="46">
        <f>'C.2 State Expenditures'!$AL$44</f>
        <v>0</v>
      </c>
      <c r="D34" s="46">
        <f>'B. Total Expenditures'!$AL$44</f>
        <v>0</v>
      </c>
      <c r="E34" s="55">
        <f t="shared" si="0"/>
        <v>0</v>
      </c>
    </row>
    <row r="35" spans="1:5" ht="15.75" x14ac:dyDescent="0.25">
      <c r="A35" s="105" t="s">
        <v>93</v>
      </c>
      <c r="B35" s="46">
        <f>'C.1 Federal Expenditures'!$AM$44</f>
        <v>15964413</v>
      </c>
      <c r="C35" s="46">
        <f>'C.2 State Expenditures'!$AM$44</f>
        <v>1095485</v>
      </c>
      <c r="D35" s="46">
        <f>'B. Total Expenditures'!$AM$44</f>
        <v>17059898</v>
      </c>
      <c r="E35" s="55">
        <f t="shared" si="0"/>
        <v>9.0990720245779241E-2</v>
      </c>
    </row>
    <row r="36" spans="1:5" x14ac:dyDescent="0.25">
      <c r="A36" s="106" t="s">
        <v>134</v>
      </c>
      <c r="B36" s="46">
        <f>'C.1 Federal Expenditures'!$AN$44</f>
        <v>12688769</v>
      </c>
      <c r="C36" s="46">
        <f>'C.2 State Expenditures'!$AN$44</f>
        <v>461483</v>
      </c>
      <c r="D36" s="46">
        <f>'B. Total Expenditures'!$AN$44</f>
        <v>13150252</v>
      </c>
      <c r="E36" s="55">
        <f t="shared" si="0"/>
        <v>7.0138221277378038E-2</v>
      </c>
    </row>
    <row r="37" spans="1:5" x14ac:dyDescent="0.25">
      <c r="A37" s="106" t="s">
        <v>135</v>
      </c>
      <c r="B37" s="46">
        <f>'C.1 Federal Expenditures'!$AO$44</f>
        <v>939239</v>
      </c>
      <c r="C37" s="46">
        <f>'C.2 State Expenditures'!$AO$44</f>
        <v>257285</v>
      </c>
      <c r="D37" s="46">
        <f>'B. Total Expenditures'!$AO$44</f>
        <v>1196524</v>
      </c>
      <c r="E37" s="55">
        <f t="shared" si="0"/>
        <v>6.3817837921047805E-3</v>
      </c>
    </row>
    <row r="38" spans="1:5" x14ac:dyDescent="0.25">
      <c r="A38" s="106" t="s">
        <v>136</v>
      </c>
      <c r="B38" s="46">
        <f>'C.1 Federal Expenditures'!$AP$44</f>
        <v>2336405</v>
      </c>
      <c r="C38" s="46">
        <f>'C.2 State Expenditures'!$AP$44</f>
        <v>376717</v>
      </c>
      <c r="D38" s="46">
        <f>'B. Total Expenditures'!$AP$44</f>
        <v>2713122</v>
      </c>
      <c r="E38" s="55">
        <f t="shared" si="0"/>
        <v>1.4470715176296427E-2</v>
      </c>
    </row>
    <row r="39" spans="1:5" ht="15.75" x14ac:dyDescent="0.25">
      <c r="A39" s="105" t="s">
        <v>87</v>
      </c>
      <c r="B39" s="46">
        <f>'C.1 Federal Expenditures'!$AQ$44</f>
        <v>583676</v>
      </c>
      <c r="C39" s="46">
        <f>'C.2 State Expenditures'!$AQ$44</f>
        <v>0</v>
      </c>
      <c r="D39" s="46">
        <f>'B. Total Expenditures'!$AQ$44</f>
        <v>583676</v>
      </c>
      <c r="E39" s="55">
        <f t="shared" si="0"/>
        <v>3.1130959651795953E-3</v>
      </c>
    </row>
    <row r="40" spans="1:5" ht="15.75" x14ac:dyDescent="0.25">
      <c r="A40" s="93" t="s">
        <v>139</v>
      </c>
      <c r="B40" s="120">
        <f>'C.1 Federal Expenditures'!$AR$44</f>
        <v>77909893</v>
      </c>
      <c r="C40" s="120">
        <f>'C.2 State Expenditures'!$AR$44</f>
        <v>88058292</v>
      </c>
      <c r="D40" s="120">
        <f>'B. Total Expenditures'!$AR$44</f>
        <v>165968185</v>
      </c>
      <c r="E40" s="95">
        <f t="shared" si="0"/>
        <v>0.88520838114241573</v>
      </c>
    </row>
    <row r="41" spans="1:5" ht="15.75" x14ac:dyDescent="0.25">
      <c r="A41" s="105" t="s">
        <v>88</v>
      </c>
      <c r="B41" s="46">
        <f>'C.1 Federal Expenditures'!$C$44</f>
        <v>13242106</v>
      </c>
      <c r="C41" s="119"/>
      <c r="D41" s="46">
        <f>'B. Total Expenditures'!$C$44</f>
        <v>13242106</v>
      </c>
      <c r="E41" s="55">
        <f t="shared" si="0"/>
        <v>7.0628134031689688E-2</v>
      </c>
    </row>
    <row r="42" spans="1:5" ht="15.75" x14ac:dyDescent="0.25">
      <c r="A42" s="105" t="s">
        <v>247</v>
      </c>
      <c r="B42" s="46">
        <f>'C.1 Federal Expenditures'!$D$44</f>
        <v>8280235</v>
      </c>
      <c r="C42" s="119"/>
      <c r="D42" s="46">
        <f>'B. Total Expenditures'!$D$44</f>
        <v>8280235</v>
      </c>
      <c r="E42" s="55">
        <f t="shared" si="0"/>
        <v>4.4163484825894619E-2</v>
      </c>
    </row>
    <row r="43" spans="1:5" ht="15.75" x14ac:dyDescent="0.25">
      <c r="A43" s="107" t="s">
        <v>111</v>
      </c>
      <c r="B43" s="120">
        <f>B41+B42</f>
        <v>21522341</v>
      </c>
      <c r="C43" s="123"/>
      <c r="D43" s="120">
        <f>D41+D42</f>
        <v>21522341</v>
      </c>
      <c r="E43" s="95">
        <f t="shared" si="0"/>
        <v>0.11479161885758431</v>
      </c>
    </row>
    <row r="44" spans="1:5" ht="15.75" x14ac:dyDescent="0.25">
      <c r="A44" s="93" t="s">
        <v>60</v>
      </c>
      <c r="B44" s="94">
        <f>SUM(B41,B42, B3,B6,B10,B14,B18,B19,B22,B23,B24,B25,B26,B27,B28,B29,B30,B34,B35, B39)</f>
        <v>99432234</v>
      </c>
      <c r="C44" s="94">
        <f>SUM(C41,C42,C3,C6,C10,C14,C18,C19,C22,C23,C24,C25,C26,C27,C28,C29,C30,C34,C35, C39)</f>
        <v>88058292</v>
      </c>
      <c r="D44" s="94">
        <f>B44+C44</f>
        <v>187490526</v>
      </c>
      <c r="E44" s="95">
        <f t="shared" si="0"/>
        <v>1</v>
      </c>
    </row>
    <row r="45" spans="1:5" ht="15.75" x14ac:dyDescent="0.25">
      <c r="A45" s="105" t="s">
        <v>137</v>
      </c>
      <c r="B45" s="46">
        <f>'C.1 Federal Expenditures'!$AS$44</f>
        <v>0</v>
      </c>
      <c r="C45" s="119"/>
      <c r="D45" s="46">
        <f>'B. Total Expenditures'!$AS$44</f>
        <v>0</v>
      </c>
      <c r="E45" s="122"/>
    </row>
    <row r="46" spans="1:5" ht="15.75" x14ac:dyDescent="0.25">
      <c r="A46" s="105" t="s">
        <v>138</v>
      </c>
      <c r="B46" s="46">
        <f>'C.1 Federal Expenditures'!$AT$44</f>
        <v>7055364</v>
      </c>
      <c r="C46" s="119"/>
      <c r="D46" s="46">
        <f>'B. Total Expenditures'!$AT$44</f>
        <v>7055364</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304</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Expenditures'!$G$45</f>
        <v>40736539</v>
      </c>
      <c r="C3" s="46">
        <f>'C.2 State Expenditures'!$G$45</f>
        <v>980152</v>
      </c>
      <c r="D3" s="46">
        <f>'B. Total Expenditures'!$G$45</f>
        <v>41716691</v>
      </c>
      <c r="E3" s="55">
        <f t="shared" ref="E3:E44" si="0">D3/($D$44)</f>
        <v>0.20907802488630806</v>
      </c>
    </row>
    <row r="4" spans="1:5" ht="45" customHeight="1" x14ac:dyDescent="0.25">
      <c r="A4" s="106" t="s">
        <v>113</v>
      </c>
      <c r="B4" s="46">
        <f>'C.1 Federal Expenditures'!$H$45</f>
        <v>24754712</v>
      </c>
      <c r="C4" s="46">
        <f>'C.2 State Expenditures'!$H$45</f>
        <v>980152</v>
      </c>
      <c r="D4" s="46">
        <f>'B. Total Expenditures'!$H$45</f>
        <v>25734864</v>
      </c>
      <c r="E4" s="55">
        <f t="shared" si="0"/>
        <v>0.12897941823424475</v>
      </c>
    </row>
    <row r="5" spans="1:5" ht="43.5" x14ac:dyDescent="0.25">
      <c r="A5" s="106" t="s">
        <v>112</v>
      </c>
      <c r="B5" s="46">
        <f>'C.1 Federal Expenditures'!$I$45</f>
        <v>15981827</v>
      </c>
      <c r="C5" s="46">
        <f>'C.2 State Expenditures'!$I$45</f>
        <v>0</v>
      </c>
      <c r="D5" s="46">
        <f>'B. Total Expenditures'!$I$45</f>
        <v>15981827</v>
      </c>
      <c r="E5" s="55">
        <f t="shared" si="0"/>
        <v>8.0098606652063323E-2</v>
      </c>
    </row>
    <row r="6" spans="1:5" ht="30.75" x14ac:dyDescent="0.25">
      <c r="A6" s="105" t="s">
        <v>85</v>
      </c>
      <c r="B6" s="46">
        <f>'C.1 Federal Expenditures'!$J$45</f>
        <v>0</v>
      </c>
      <c r="C6" s="119"/>
      <c r="D6" s="46">
        <f>'B. Total Expenditures'!$J$45</f>
        <v>0</v>
      </c>
      <c r="E6" s="55">
        <f t="shared" si="0"/>
        <v>0</v>
      </c>
    </row>
    <row r="7" spans="1:5" x14ac:dyDescent="0.25">
      <c r="A7" s="106" t="s">
        <v>114</v>
      </c>
      <c r="B7" s="46">
        <f>'C.1 Federal Expenditures'!$K$45</f>
        <v>0</v>
      </c>
      <c r="C7" s="119"/>
      <c r="D7" s="46">
        <f>'B. Total Expenditures'!$K$45</f>
        <v>0</v>
      </c>
      <c r="E7" s="55">
        <f t="shared" si="0"/>
        <v>0</v>
      </c>
    </row>
    <row r="8" spans="1:5" x14ac:dyDescent="0.25">
      <c r="A8" s="106" t="s">
        <v>115</v>
      </c>
      <c r="B8" s="46">
        <f>'C.1 Federal Expenditures'!$L$45</f>
        <v>0</v>
      </c>
      <c r="C8" s="119"/>
      <c r="D8" s="46">
        <f>'B. Total Expenditures'!$L$45</f>
        <v>0</v>
      </c>
      <c r="E8" s="55">
        <f t="shared" si="0"/>
        <v>0</v>
      </c>
    </row>
    <row r="9" spans="1:5" ht="29.25" x14ac:dyDescent="0.25">
      <c r="A9" s="106" t="s">
        <v>116</v>
      </c>
      <c r="B9" s="46">
        <f>'C.1 Federal Expenditures'!$M$45</f>
        <v>0</v>
      </c>
      <c r="C9" s="119"/>
      <c r="D9" s="46">
        <f>'B. Total Expenditures'!$M$45</f>
        <v>0</v>
      </c>
      <c r="E9" s="55">
        <f t="shared" si="0"/>
        <v>0</v>
      </c>
    </row>
    <row r="10" spans="1:5" ht="30.75" x14ac:dyDescent="0.25">
      <c r="A10" s="105" t="s">
        <v>84</v>
      </c>
      <c r="B10" s="46">
        <f>'C.1 Federal Expenditures'!$N$45</f>
        <v>0</v>
      </c>
      <c r="C10" s="119"/>
      <c r="D10" s="46">
        <f>'B. Total Expenditures'!$N$45</f>
        <v>0</v>
      </c>
      <c r="E10" s="55">
        <f t="shared" si="0"/>
        <v>0</v>
      </c>
    </row>
    <row r="11" spans="1:5" x14ac:dyDescent="0.25">
      <c r="A11" s="106" t="s">
        <v>117</v>
      </c>
      <c r="B11" s="46">
        <f>'C.1 Federal Expenditures'!$O$45</f>
        <v>0</v>
      </c>
      <c r="C11" s="119"/>
      <c r="D11" s="46">
        <f>'B. Total Expenditures'!$O$45</f>
        <v>0</v>
      </c>
      <c r="E11" s="55">
        <f t="shared" si="0"/>
        <v>0</v>
      </c>
    </row>
    <row r="12" spans="1:5" x14ac:dyDescent="0.25">
      <c r="A12" s="106" t="s">
        <v>118</v>
      </c>
      <c r="B12" s="46">
        <f>'C.1 Federal Expenditures'!$P$45</f>
        <v>0</v>
      </c>
      <c r="C12" s="119"/>
      <c r="D12" s="46">
        <f>'B. Total Expenditures'!$P$45</f>
        <v>0</v>
      </c>
      <c r="E12" s="55">
        <f t="shared" si="0"/>
        <v>0</v>
      </c>
    </row>
    <row r="13" spans="1:5" ht="29.25" x14ac:dyDescent="0.25">
      <c r="A13" s="106" t="s">
        <v>119</v>
      </c>
      <c r="B13" s="46">
        <f>'C.1 Federal Expenditures'!$Q$45</f>
        <v>0</v>
      </c>
      <c r="C13" s="119"/>
      <c r="D13" s="46">
        <f>'B. Total Expenditures'!$Q$45</f>
        <v>0</v>
      </c>
      <c r="E13" s="55">
        <f t="shared" si="0"/>
        <v>0</v>
      </c>
    </row>
    <row r="14" spans="1:5" ht="15.75" customHeight="1" x14ac:dyDescent="0.25">
      <c r="A14" s="105" t="s">
        <v>120</v>
      </c>
      <c r="B14" s="46">
        <f>'C.1 Federal Expenditures'!$R$45</f>
        <v>19920368</v>
      </c>
      <c r="C14" s="46">
        <f>'C.2 State Expenditures'!$R$45</f>
        <v>0</v>
      </c>
      <c r="D14" s="46">
        <f>'B. Total Expenditures'!$R$45</f>
        <v>19920368</v>
      </c>
      <c r="E14" s="55">
        <f t="shared" si="0"/>
        <v>9.9838004803602831E-2</v>
      </c>
    </row>
    <row r="15" spans="1:5" x14ac:dyDescent="0.25">
      <c r="A15" s="106" t="s">
        <v>121</v>
      </c>
      <c r="B15" s="46">
        <f>'C.1 Federal Expenditures'!$S$45</f>
        <v>0</v>
      </c>
      <c r="C15" s="46">
        <f>'C.2 State Expenditures'!$S$45</f>
        <v>0</v>
      </c>
      <c r="D15" s="46">
        <f>'B. Total Expenditures'!$S$45</f>
        <v>0</v>
      </c>
      <c r="E15" s="55">
        <f t="shared" si="0"/>
        <v>0</v>
      </c>
    </row>
    <row r="16" spans="1:5" x14ac:dyDescent="0.25">
      <c r="A16" s="106" t="s">
        <v>122</v>
      </c>
      <c r="B16" s="46">
        <f>'C.1 Federal Expenditures'!$T$45</f>
        <v>13720070</v>
      </c>
      <c r="C16" s="46">
        <f>'C.2 State Expenditures'!$T$45</f>
        <v>0</v>
      </c>
      <c r="D16" s="46">
        <f>'B. Total Expenditures'!$T$45</f>
        <v>13720070</v>
      </c>
      <c r="E16" s="55">
        <f t="shared" si="0"/>
        <v>6.8763007519026101E-2</v>
      </c>
    </row>
    <row r="17" spans="1:5" x14ac:dyDescent="0.25">
      <c r="A17" s="106" t="s">
        <v>123</v>
      </c>
      <c r="B17" s="46">
        <f>'C.1 Federal Expenditures'!$U$45</f>
        <v>6200298</v>
      </c>
      <c r="C17" s="46">
        <f>'C.2 State Expenditures'!$U$45</f>
        <v>0</v>
      </c>
      <c r="D17" s="46">
        <f>'B. Total Expenditures'!$U$45</f>
        <v>6200298</v>
      </c>
      <c r="E17" s="55">
        <f t="shared" si="0"/>
        <v>3.107499728457672E-2</v>
      </c>
    </row>
    <row r="18" spans="1:5" ht="15.75" x14ac:dyDescent="0.25">
      <c r="A18" s="105" t="s">
        <v>124</v>
      </c>
      <c r="B18" s="46">
        <f>'C.1 Federal Expenditures'!$V$45</f>
        <v>856555</v>
      </c>
      <c r="C18" s="46">
        <f>'C.2 State Expenditures'!$V$45</f>
        <v>0</v>
      </c>
      <c r="D18" s="46">
        <f>'B. Total Expenditures'!$V$45</f>
        <v>856555</v>
      </c>
      <c r="E18" s="55">
        <f t="shared" si="0"/>
        <v>4.2929298396771594E-3</v>
      </c>
    </row>
    <row r="19" spans="1:5" ht="15.75" x14ac:dyDescent="0.25">
      <c r="A19" s="105" t="s">
        <v>89</v>
      </c>
      <c r="B19" s="46">
        <f>'C.1 Federal Expenditures'!$W$45</f>
        <v>0</v>
      </c>
      <c r="C19" s="46">
        <f>'C.2 State Expenditures'!$W$45</f>
        <v>32051493</v>
      </c>
      <c r="D19" s="46">
        <f>'B. Total Expenditures'!$W$45</f>
        <v>32051493</v>
      </c>
      <c r="E19" s="55">
        <f t="shared" si="0"/>
        <v>0.16063744967445592</v>
      </c>
    </row>
    <row r="20" spans="1:5" ht="29.25" x14ac:dyDescent="0.25">
      <c r="A20" s="106" t="s">
        <v>126</v>
      </c>
      <c r="B20" s="46">
        <f>'C.1 Federal Expenditures'!$X$45</f>
        <v>0</v>
      </c>
      <c r="C20" s="46">
        <f>'C.2 State Expenditures'!$X$45</f>
        <v>4085269</v>
      </c>
      <c r="D20" s="46">
        <f>'B. Total Expenditures'!$X$45</f>
        <v>4085269</v>
      </c>
      <c r="E20" s="55">
        <f t="shared" si="0"/>
        <v>2.0474777677099626E-2</v>
      </c>
    </row>
    <row r="21" spans="1:5" x14ac:dyDescent="0.25">
      <c r="A21" s="106" t="s">
        <v>125</v>
      </c>
      <c r="B21" s="46">
        <f>'C.1 Federal Expenditures'!$Y$45</f>
        <v>0</v>
      </c>
      <c r="C21" s="46">
        <f>'C.2 State Expenditures'!$Y$45</f>
        <v>27966224</v>
      </c>
      <c r="D21" s="46">
        <f>'B. Total Expenditures'!$Y$45</f>
        <v>27966224</v>
      </c>
      <c r="E21" s="55">
        <f t="shared" si="0"/>
        <v>0.1401626719973563</v>
      </c>
    </row>
    <row r="22" spans="1:5" ht="30.75" x14ac:dyDescent="0.25">
      <c r="A22" s="105" t="s">
        <v>90</v>
      </c>
      <c r="B22" s="46">
        <f>'C.1 Federal Expenditures'!$Z$45</f>
        <v>0</v>
      </c>
      <c r="C22" s="46">
        <f>'C.2 State Expenditures'!$Z$45</f>
        <v>0</v>
      </c>
      <c r="D22" s="46">
        <f>'B. Total Expenditures'!$Z$45</f>
        <v>0</v>
      </c>
      <c r="E22" s="55">
        <f t="shared" si="0"/>
        <v>0</v>
      </c>
    </row>
    <row r="23" spans="1:5" ht="15.75" customHeight="1" x14ac:dyDescent="0.25">
      <c r="A23" s="105" t="s">
        <v>86</v>
      </c>
      <c r="B23" s="46">
        <f>'C.1 Federal Expenditures'!$AA$45</f>
        <v>0</v>
      </c>
      <c r="C23" s="46">
        <f>'C.2 State Expenditures'!$AA$45</f>
        <v>0</v>
      </c>
      <c r="D23" s="46">
        <f>'B. Total Expenditures'!$AA$45</f>
        <v>0</v>
      </c>
      <c r="E23" s="55">
        <f t="shared" si="0"/>
        <v>0</v>
      </c>
    </row>
    <row r="24" spans="1:5" ht="15.75" customHeight="1" x14ac:dyDescent="0.25">
      <c r="A24" s="105" t="s">
        <v>91</v>
      </c>
      <c r="B24" s="46">
        <f>'C.1 Federal Expenditures'!$AB$45</f>
        <v>0</v>
      </c>
      <c r="C24" s="46">
        <f>'C.2 State Expenditures'!$AB$45</f>
        <v>0</v>
      </c>
      <c r="D24" s="46">
        <f>'B. Total Expenditures'!$AB$45</f>
        <v>0</v>
      </c>
      <c r="E24" s="55">
        <f t="shared" si="0"/>
        <v>0</v>
      </c>
    </row>
    <row r="25" spans="1:5" ht="15.75" x14ac:dyDescent="0.25">
      <c r="A25" s="105" t="s">
        <v>62</v>
      </c>
      <c r="B25" s="46">
        <f>'C.1 Federal Expenditures'!$AC$45</f>
        <v>0</v>
      </c>
      <c r="C25" s="46">
        <f>'C.2 State Expenditures'!$AC$45</f>
        <v>0</v>
      </c>
      <c r="D25" s="46">
        <f>'B. Total Expenditures'!$AC$45</f>
        <v>0</v>
      </c>
      <c r="E25" s="55">
        <f t="shared" si="0"/>
        <v>0</v>
      </c>
    </row>
    <row r="26" spans="1:5" ht="15.75" x14ac:dyDescent="0.25">
      <c r="A26" s="105" t="s">
        <v>127</v>
      </c>
      <c r="B26" s="46">
        <f>'C.1 Federal Expenditures'!$AD$45</f>
        <v>3736330</v>
      </c>
      <c r="C26" s="46">
        <f>'C.2 State Expenditures'!$AD$45</f>
        <v>0</v>
      </c>
      <c r="D26" s="46">
        <f>'B. Total Expenditures'!$AD$45</f>
        <v>3736330</v>
      </c>
      <c r="E26" s="55">
        <f t="shared" si="0"/>
        <v>1.8725945850390183E-2</v>
      </c>
    </row>
    <row r="27" spans="1:5" s="11" customFormat="1" ht="15.75" x14ac:dyDescent="0.25">
      <c r="A27" s="105" t="s">
        <v>128</v>
      </c>
      <c r="B27" s="46">
        <f>'C.1 Federal Expenditures'!$AE$45</f>
        <v>0</v>
      </c>
      <c r="C27" s="46">
        <f>'C.2 State Expenditures'!$AE$45</f>
        <v>0</v>
      </c>
      <c r="D27" s="46">
        <f>'B. Total Expenditures'!$AE$45</f>
        <v>0</v>
      </c>
      <c r="E27" s="55">
        <f t="shared" si="0"/>
        <v>0</v>
      </c>
    </row>
    <row r="28" spans="1:5" ht="30.75" x14ac:dyDescent="0.25">
      <c r="A28" s="105" t="s">
        <v>129</v>
      </c>
      <c r="B28" s="46">
        <f>'C.1 Federal Expenditures'!$AF$45</f>
        <v>0</v>
      </c>
      <c r="C28" s="46">
        <f>'C.2 State Expenditures'!$AF$45</f>
        <v>0</v>
      </c>
      <c r="D28" s="46">
        <f>'B. Total Expenditures'!$AF$45</f>
        <v>0</v>
      </c>
      <c r="E28" s="55">
        <f t="shared" si="0"/>
        <v>0</v>
      </c>
    </row>
    <row r="29" spans="1:5" ht="30.75" x14ac:dyDescent="0.25">
      <c r="A29" s="105" t="s">
        <v>92</v>
      </c>
      <c r="B29" s="46">
        <f>'C.1 Federal Expenditures'!$AG$45</f>
        <v>3462819</v>
      </c>
      <c r="C29" s="46">
        <f>'C.2 State Expenditures'!$AG$45</f>
        <v>0</v>
      </c>
      <c r="D29" s="46">
        <f>'B. Total Expenditures'!$AG$45</f>
        <v>3462819</v>
      </c>
      <c r="E29" s="55">
        <f t="shared" si="0"/>
        <v>1.7355148256096832E-2</v>
      </c>
    </row>
    <row r="30" spans="1:5" ht="15.75" x14ac:dyDescent="0.25">
      <c r="A30" s="105" t="s">
        <v>130</v>
      </c>
      <c r="B30" s="46">
        <f>'C.1 Federal Expenditures'!$AH$45</f>
        <v>0</v>
      </c>
      <c r="C30" s="46">
        <f>'C.2 State Expenditures'!$AH$45</f>
        <v>0</v>
      </c>
      <c r="D30" s="46">
        <f>'B. Total Expenditures'!$AH$45</f>
        <v>0</v>
      </c>
      <c r="E30" s="55">
        <f t="shared" si="0"/>
        <v>0</v>
      </c>
    </row>
    <row r="31" spans="1:5" ht="29.25" x14ac:dyDescent="0.25">
      <c r="A31" s="106" t="s">
        <v>373</v>
      </c>
      <c r="B31" s="46">
        <f>'C.1 Federal Expenditures'!$AI$45</f>
        <v>0</v>
      </c>
      <c r="C31" s="46">
        <f>'C.2 State Expenditures'!$AI$45</f>
        <v>0</v>
      </c>
      <c r="D31" s="46">
        <f>'B. Total Expenditures'!$AI$45</f>
        <v>0</v>
      </c>
      <c r="E31" s="55">
        <f t="shared" si="0"/>
        <v>0</v>
      </c>
    </row>
    <row r="32" spans="1:5" x14ac:dyDescent="0.25">
      <c r="A32" s="106" t="s">
        <v>131</v>
      </c>
      <c r="B32" s="46">
        <f>'C.1 Federal Expenditures'!$AJ$45</f>
        <v>0</v>
      </c>
      <c r="C32" s="46">
        <f>'C.2 State Expenditures'!$AJ$45</f>
        <v>0</v>
      </c>
      <c r="D32" s="46">
        <f>'B. Total Expenditures'!$AJ$45</f>
        <v>0</v>
      </c>
      <c r="E32" s="55">
        <f t="shared" si="0"/>
        <v>0</v>
      </c>
    </row>
    <row r="33" spans="1:5" x14ac:dyDescent="0.25">
      <c r="A33" s="106" t="s">
        <v>132</v>
      </c>
      <c r="B33" s="46">
        <f>'C.1 Federal Expenditures'!$AK$45</f>
        <v>0</v>
      </c>
      <c r="C33" s="46">
        <f>'C.2 State Expenditures'!$AK$45</f>
        <v>0</v>
      </c>
      <c r="D33" s="46">
        <f>'B. Total Expenditures'!$AK$45</f>
        <v>0</v>
      </c>
      <c r="E33" s="55">
        <f t="shared" si="0"/>
        <v>0</v>
      </c>
    </row>
    <row r="34" spans="1:5" ht="15.75" x14ac:dyDescent="0.25">
      <c r="A34" s="105" t="s">
        <v>133</v>
      </c>
      <c r="B34" s="46">
        <f>'C.1 Federal Expenditures'!$AL$45</f>
        <v>0</v>
      </c>
      <c r="C34" s="46">
        <f>'C.2 State Expenditures'!$AL$45</f>
        <v>0</v>
      </c>
      <c r="D34" s="46">
        <f>'B. Total Expenditures'!$AL$45</f>
        <v>0</v>
      </c>
      <c r="E34" s="55">
        <f t="shared" si="0"/>
        <v>0</v>
      </c>
    </row>
    <row r="35" spans="1:5" ht="15.75" x14ac:dyDescent="0.25">
      <c r="A35" s="105" t="s">
        <v>93</v>
      </c>
      <c r="B35" s="46">
        <f>'C.1 Federal Expenditures'!$AM$45</f>
        <v>51422001</v>
      </c>
      <c r="C35" s="46">
        <f>'C.2 State Expenditures'!$AM$45</f>
        <v>3837996</v>
      </c>
      <c r="D35" s="46">
        <f>'B. Total Expenditures'!$AM$45</f>
        <v>55259997</v>
      </c>
      <c r="E35" s="55">
        <f t="shared" si="0"/>
        <v>0.27695511678966361</v>
      </c>
    </row>
    <row r="36" spans="1:5" x14ac:dyDescent="0.25">
      <c r="A36" s="106" t="s">
        <v>134</v>
      </c>
      <c r="B36" s="46">
        <f>'C.1 Federal Expenditures'!$AN$45</f>
        <v>16250358</v>
      </c>
      <c r="C36" s="46">
        <f>'C.2 State Expenditures'!$AN$45</f>
        <v>3443193</v>
      </c>
      <c r="D36" s="46">
        <f>'B. Total Expenditures'!$AN$45</f>
        <v>19693551</v>
      </c>
      <c r="E36" s="55">
        <f t="shared" si="0"/>
        <v>9.8701230787402991E-2</v>
      </c>
    </row>
    <row r="37" spans="1:5" x14ac:dyDescent="0.25">
      <c r="A37" s="106" t="s">
        <v>135</v>
      </c>
      <c r="B37" s="46">
        <f>'C.1 Federal Expenditures'!$AO$45</f>
        <v>31152440</v>
      </c>
      <c r="C37" s="46">
        <f>'C.2 State Expenditures'!$AO$45</f>
        <v>0</v>
      </c>
      <c r="D37" s="46">
        <f>'B. Total Expenditures'!$AO$45</f>
        <v>31152440</v>
      </c>
      <c r="E37" s="55">
        <f t="shared" si="0"/>
        <v>0.15613152600212751</v>
      </c>
    </row>
    <row r="38" spans="1:5" x14ac:dyDescent="0.25">
      <c r="A38" s="106" t="s">
        <v>136</v>
      </c>
      <c r="B38" s="46">
        <f>'C.1 Federal Expenditures'!$AP$45</f>
        <v>4019203</v>
      </c>
      <c r="C38" s="46">
        <f>'C.2 State Expenditures'!$AP$45</f>
        <v>394803</v>
      </c>
      <c r="D38" s="46">
        <f>'B. Total Expenditures'!$AP$45</f>
        <v>4414006</v>
      </c>
      <c r="E38" s="55">
        <f t="shared" si="0"/>
        <v>2.2122360000133116E-2</v>
      </c>
    </row>
    <row r="39" spans="1:5" ht="15.75" x14ac:dyDescent="0.25">
      <c r="A39" s="105" t="s">
        <v>87</v>
      </c>
      <c r="B39" s="46">
        <f>'C.1 Federal Expenditures'!$AQ$45</f>
        <v>14117272</v>
      </c>
      <c r="C39" s="46">
        <f>'C.2 State Expenditures'!$AQ$45</f>
        <v>28405379</v>
      </c>
      <c r="D39" s="46">
        <f>'B. Total Expenditures'!$AQ$45</f>
        <v>42522651</v>
      </c>
      <c r="E39" s="55">
        <f t="shared" si="0"/>
        <v>0.21311737989980539</v>
      </c>
    </row>
    <row r="40" spans="1:5" ht="15.75" x14ac:dyDescent="0.25">
      <c r="A40" s="93" t="s">
        <v>139</v>
      </c>
      <c r="B40" s="120">
        <f>'C.1 Federal Expenditures'!$AR$45</f>
        <v>134251884</v>
      </c>
      <c r="C40" s="120">
        <f>'C.2 State Expenditures'!$AR$45</f>
        <v>65275020</v>
      </c>
      <c r="D40" s="120">
        <f>'B. Total Expenditures'!$AR$45</f>
        <v>199526904</v>
      </c>
      <c r="E40" s="95">
        <f t="shared" si="0"/>
        <v>1</v>
      </c>
    </row>
    <row r="41" spans="1:5" ht="15.75" x14ac:dyDescent="0.25">
      <c r="A41" s="105" t="s">
        <v>88</v>
      </c>
      <c r="B41" s="46">
        <f>'C.1 Federal Expenditures'!$C$45</f>
        <v>0</v>
      </c>
      <c r="C41" s="119"/>
      <c r="D41" s="46">
        <f>'B. Total Expenditures'!$C$45</f>
        <v>0</v>
      </c>
      <c r="E41" s="55">
        <f t="shared" si="0"/>
        <v>0</v>
      </c>
    </row>
    <row r="42" spans="1:5" ht="15.75" x14ac:dyDescent="0.25">
      <c r="A42" s="105" t="s">
        <v>247</v>
      </c>
      <c r="B42" s="46">
        <f>'C.1 Federal Expenditures'!$D$45</f>
        <v>0</v>
      </c>
      <c r="C42" s="119"/>
      <c r="D42" s="46">
        <f>'B. Total Expenditures'!$D$45</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134251884</v>
      </c>
      <c r="C44" s="94">
        <f>SUM(C41,C42,C3,C6,C10,C14,C18,C19,C22,C23,C24,C25,C26,C27,C28,C29,C30,C34,C35, C39)</f>
        <v>65275020</v>
      </c>
      <c r="D44" s="94">
        <f>B44+C44</f>
        <v>199526904</v>
      </c>
      <c r="E44" s="95">
        <f t="shared" si="0"/>
        <v>1</v>
      </c>
    </row>
    <row r="45" spans="1:5" ht="15.75" x14ac:dyDescent="0.25">
      <c r="A45" s="105" t="s">
        <v>137</v>
      </c>
      <c r="B45" s="46">
        <f>'C.1 Federal Expenditures'!$AS$45</f>
        <v>0</v>
      </c>
      <c r="C45" s="119"/>
      <c r="D45" s="46">
        <f>'B. Total Expenditures'!$AS$45</f>
        <v>0</v>
      </c>
      <c r="E45" s="122"/>
    </row>
    <row r="46" spans="1:5" ht="15.75" x14ac:dyDescent="0.25">
      <c r="A46" s="105" t="s">
        <v>138</v>
      </c>
      <c r="B46" s="46">
        <f>'C.1 Federal Expenditures'!$AT$45</f>
        <v>0</v>
      </c>
      <c r="C46" s="119"/>
      <c r="D46" s="46">
        <f>'B. Total Expenditures'!$AT$45</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303</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Expenditures'!$G$46</f>
        <v>7821153</v>
      </c>
      <c r="C3" s="46">
        <f>'C.2 State Expenditures'!$G$46</f>
        <v>5487590</v>
      </c>
      <c r="D3" s="46">
        <f>'B. Total Expenditures'!$G$46</f>
        <v>13308743</v>
      </c>
      <c r="E3" s="55">
        <f t="shared" ref="E3:E44" si="0">D3/($D$44)</f>
        <v>0.47064206875177611</v>
      </c>
    </row>
    <row r="4" spans="1:5" ht="45" customHeight="1" x14ac:dyDescent="0.25">
      <c r="A4" s="106" t="s">
        <v>113</v>
      </c>
      <c r="B4" s="46">
        <f>'C.1 Federal Expenditures'!$H$46</f>
        <v>7821153</v>
      </c>
      <c r="C4" s="46">
        <f>'C.2 State Expenditures'!$H$46</f>
        <v>5487590</v>
      </c>
      <c r="D4" s="46">
        <f>'B. Total Expenditures'!$H$46</f>
        <v>13308743</v>
      </c>
      <c r="E4" s="55">
        <f t="shared" si="0"/>
        <v>0.47064206875177611</v>
      </c>
    </row>
    <row r="5" spans="1:5" ht="43.5" x14ac:dyDescent="0.25">
      <c r="A5" s="106" t="s">
        <v>112</v>
      </c>
      <c r="B5" s="46">
        <f>'C.1 Federal Expenditures'!$I$46</f>
        <v>0</v>
      </c>
      <c r="C5" s="46">
        <f>'C.2 State Expenditures'!$I$46</f>
        <v>0</v>
      </c>
      <c r="D5" s="46">
        <f>'B. Total Expenditures'!$I$46</f>
        <v>0</v>
      </c>
      <c r="E5" s="55">
        <f t="shared" si="0"/>
        <v>0</v>
      </c>
    </row>
    <row r="6" spans="1:5" ht="30.75" x14ac:dyDescent="0.25">
      <c r="A6" s="105" t="s">
        <v>85</v>
      </c>
      <c r="B6" s="46">
        <f>'C.1 Federal Expenditures'!$J$46</f>
        <v>4236174</v>
      </c>
      <c r="C6" s="119"/>
      <c r="D6" s="46">
        <f>'B. Total Expenditures'!$J$46</f>
        <v>4236174</v>
      </c>
      <c r="E6" s="55">
        <f t="shared" si="0"/>
        <v>0.14980540949302923</v>
      </c>
    </row>
    <row r="7" spans="1:5" x14ac:dyDescent="0.25">
      <c r="A7" s="106" t="s">
        <v>114</v>
      </c>
      <c r="B7" s="46">
        <f>'C.1 Federal Expenditures'!$K$46</f>
        <v>1371496</v>
      </c>
      <c r="C7" s="119"/>
      <c r="D7" s="46">
        <f>'B. Total Expenditures'!$K$46</f>
        <v>1371496</v>
      </c>
      <c r="E7" s="55">
        <f t="shared" si="0"/>
        <v>4.8500727283169114E-2</v>
      </c>
    </row>
    <row r="8" spans="1:5" x14ac:dyDescent="0.25">
      <c r="A8" s="106" t="s">
        <v>115</v>
      </c>
      <c r="B8" s="46">
        <f>'C.1 Federal Expenditures'!$L$46</f>
        <v>0</v>
      </c>
      <c r="C8" s="119"/>
      <c r="D8" s="46">
        <f>'B. Total Expenditures'!$L$46</f>
        <v>0</v>
      </c>
      <c r="E8" s="55">
        <f t="shared" si="0"/>
        <v>0</v>
      </c>
    </row>
    <row r="9" spans="1:5" ht="29.25" x14ac:dyDescent="0.25">
      <c r="A9" s="106" t="s">
        <v>116</v>
      </c>
      <c r="B9" s="46">
        <f>'C.1 Federal Expenditures'!$M$46</f>
        <v>2864678</v>
      </c>
      <c r="C9" s="119"/>
      <c r="D9" s="46">
        <f>'B. Total Expenditures'!$M$46</f>
        <v>2864678</v>
      </c>
      <c r="E9" s="55">
        <f t="shared" si="0"/>
        <v>0.10130468220986014</v>
      </c>
    </row>
    <row r="10" spans="1:5" ht="30.75" x14ac:dyDescent="0.25">
      <c r="A10" s="105" t="s">
        <v>84</v>
      </c>
      <c r="B10" s="46">
        <f>'C.1 Federal Expenditures'!$N$46</f>
        <v>0</v>
      </c>
      <c r="C10" s="119"/>
      <c r="D10" s="46">
        <f>'B. Total Expenditures'!$N$46</f>
        <v>0</v>
      </c>
      <c r="E10" s="55">
        <f t="shared" si="0"/>
        <v>0</v>
      </c>
    </row>
    <row r="11" spans="1:5" x14ac:dyDescent="0.25">
      <c r="A11" s="106" t="s">
        <v>117</v>
      </c>
      <c r="B11" s="46">
        <f>'C.1 Federal Expenditures'!$O$46</f>
        <v>0</v>
      </c>
      <c r="C11" s="119"/>
      <c r="D11" s="46">
        <f>'B. Total Expenditures'!$O$46</f>
        <v>0</v>
      </c>
      <c r="E11" s="55">
        <f t="shared" si="0"/>
        <v>0</v>
      </c>
    </row>
    <row r="12" spans="1:5" x14ac:dyDescent="0.25">
      <c r="A12" s="106" t="s">
        <v>118</v>
      </c>
      <c r="B12" s="46">
        <f>'C.1 Federal Expenditures'!$P$46</f>
        <v>0</v>
      </c>
      <c r="C12" s="119"/>
      <c r="D12" s="46">
        <f>'B. Total Expenditures'!$P$46</f>
        <v>0</v>
      </c>
      <c r="E12" s="55">
        <f t="shared" si="0"/>
        <v>0</v>
      </c>
    </row>
    <row r="13" spans="1:5" ht="29.25" x14ac:dyDescent="0.25">
      <c r="A13" s="106" t="s">
        <v>119</v>
      </c>
      <c r="B13" s="46">
        <f>'C.1 Federal Expenditures'!$Q$46</f>
        <v>0</v>
      </c>
      <c r="C13" s="119"/>
      <c r="D13" s="46">
        <f>'B. Total Expenditures'!$Q$46</f>
        <v>0</v>
      </c>
      <c r="E13" s="55">
        <f t="shared" si="0"/>
        <v>0</v>
      </c>
    </row>
    <row r="14" spans="1:5" ht="15.75" customHeight="1" x14ac:dyDescent="0.25">
      <c r="A14" s="105" t="s">
        <v>120</v>
      </c>
      <c r="B14" s="46">
        <f>'C.1 Federal Expenditures'!$R$46</f>
        <v>2619173</v>
      </c>
      <c r="C14" s="46">
        <f>'C.2 State Expenditures'!$R$46</f>
        <v>1298941</v>
      </c>
      <c r="D14" s="46">
        <f>'B. Total Expenditures'!$R$46</f>
        <v>3918114</v>
      </c>
      <c r="E14" s="55">
        <f t="shared" si="0"/>
        <v>0.13855773445811498</v>
      </c>
    </row>
    <row r="15" spans="1:5" x14ac:dyDescent="0.25">
      <c r="A15" s="106" t="s">
        <v>121</v>
      </c>
      <c r="B15" s="46">
        <f>'C.1 Federal Expenditures'!$S$46</f>
        <v>0</v>
      </c>
      <c r="C15" s="46">
        <f>'C.2 State Expenditures'!$S$46</f>
        <v>0</v>
      </c>
      <c r="D15" s="46">
        <f>'B. Total Expenditures'!$S$46</f>
        <v>0</v>
      </c>
      <c r="E15" s="55">
        <f t="shared" si="0"/>
        <v>0</v>
      </c>
    </row>
    <row r="16" spans="1:5" x14ac:dyDescent="0.25">
      <c r="A16" s="106" t="s">
        <v>122</v>
      </c>
      <c r="B16" s="46">
        <f>'C.1 Federal Expenditures'!$T$46</f>
        <v>0</v>
      </c>
      <c r="C16" s="46">
        <f>'C.2 State Expenditures'!$T$46</f>
        <v>0</v>
      </c>
      <c r="D16" s="46">
        <f>'B. Total Expenditures'!$T$46</f>
        <v>0</v>
      </c>
      <c r="E16" s="55">
        <f t="shared" si="0"/>
        <v>0</v>
      </c>
    </row>
    <row r="17" spans="1:5" x14ac:dyDescent="0.25">
      <c r="A17" s="106" t="s">
        <v>123</v>
      </c>
      <c r="B17" s="46">
        <f>'C.1 Federal Expenditures'!$U$46</f>
        <v>2619173</v>
      </c>
      <c r="C17" s="46">
        <f>'C.2 State Expenditures'!$U$46</f>
        <v>1298941</v>
      </c>
      <c r="D17" s="46">
        <f>'B. Total Expenditures'!$U$46</f>
        <v>3918114</v>
      </c>
      <c r="E17" s="55">
        <f t="shared" si="0"/>
        <v>0.13855773445811498</v>
      </c>
    </row>
    <row r="18" spans="1:5" ht="15.75" x14ac:dyDescent="0.25">
      <c r="A18" s="105" t="s">
        <v>124</v>
      </c>
      <c r="B18" s="46">
        <f>'C.1 Federal Expenditures'!$V$46</f>
        <v>41652</v>
      </c>
      <c r="C18" s="46">
        <f>'C.2 State Expenditures'!$V$46</f>
        <v>41652</v>
      </c>
      <c r="D18" s="46">
        <f>'B. Total Expenditures'!$V$46</f>
        <v>83304</v>
      </c>
      <c r="E18" s="55">
        <f t="shared" si="0"/>
        <v>2.9459105863940687E-3</v>
      </c>
    </row>
    <row r="19" spans="1:5" ht="15.75" x14ac:dyDescent="0.25">
      <c r="A19" s="105" t="s">
        <v>89</v>
      </c>
      <c r="B19" s="46">
        <f>'C.1 Federal Expenditures'!$W$46</f>
        <v>0</v>
      </c>
      <c r="C19" s="46">
        <f>'C.2 State Expenditures'!$W$46</f>
        <v>802914</v>
      </c>
      <c r="D19" s="46">
        <f>'B. Total Expenditures'!$W$46</f>
        <v>802914</v>
      </c>
      <c r="E19" s="55">
        <f t="shared" si="0"/>
        <v>2.8393748830356374E-2</v>
      </c>
    </row>
    <row r="20" spans="1:5" ht="29.25" x14ac:dyDescent="0.25">
      <c r="A20" s="106" t="s">
        <v>126</v>
      </c>
      <c r="B20" s="46">
        <f>'C.1 Federal Expenditures'!$X$46</f>
        <v>0</v>
      </c>
      <c r="C20" s="46">
        <f>'C.2 State Expenditures'!$X$46</f>
        <v>802914</v>
      </c>
      <c r="D20" s="46">
        <f>'B. Total Expenditures'!$X$46</f>
        <v>802914</v>
      </c>
      <c r="E20" s="55">
        <f t="shared" si="0"/>
        <v>2.8393748830356374E-2</v>
      </c>
    </row>
    <row r="21" spans="1:5" x14ac:dyDescent="0.25">
      <c r="A21" s="106" t="s">
        <v>125</v>
      </c>
      <c r="B21" s="46">
        <f>'C.1 Federal Expenditures'!$Y$46</f>
        <v>0</v>
      </c>
      <c r="C21" s="46">
        <f>'C.2 State Expenditures'!$Y$46</f>
        <v>0</v>
      </c>
      <c r="D21" s="46">
        <f>'B. Total Expenditures'!$Y$46</f>
        <v>0</v>
      </c>
      <c r="E21" s="55">
        <f t="shared" si="0"/>
        <v>0</v>
      </c>
    </row>
    <row r="22" spans="1:5" ht="30.75" x14ac:dyDescent="0.25">
      <c r="A22" s="105" t="s">
        <v>90</v>
      </c>
      <c r="B22" s="46">
        <f>'C.1 Federal Expenditures'!$Z$46</f>
        <v>0</v>
      </c>
      <c r="C22" s="46">
        <f>'C.2 State Expenditures'!$Z$46</f>
        <v>0</v>
      </c>
      <c r="D22" s="46">
        <f>'B. Total Expenditures'!$Z$46</f>
        <v>0</v>
      </c>
      <c r="E22" s="55">
        <f t="shared" si="0"/>
        <v>0</v>
      </c>
    </row>
    <row r="23" spans="1:5" ht="15.75" customHeight="1" x14ac:dyDescent="0.25">
      <c r="A23" s="105" t="s">
        <v>86</v>
      </c>
      <c r="B23" s="46">
        <f>'C.1 Federal Expenditures'!$AA$46</f>
        <v>0</v>
      </c>
      <c r="C23" s="46">
        <f>'C.2 State Expenditures'!$AA$46</f>
        <v>0</v>
      </c>
      <c r="D23" s="46">
        <f>'B. Total Expenditures'!$AA$46</f>
        <v>0</v>
      </c>
      <c r="E23" s="55">
        <f t="shared" si="0"/>
        <v>0</v>
      </c>
    </row>
    <row r="24" spans="1:5" ht="15.75" customHeight="1" x14ac:dyDescent="0.25">
      <c r="A24" s="105" t="s">
        <v>91</v>
      </c>
      <c r="B24" s="46">
        <f>'C.1 Federal Expenditures'!$AB$46</f>
        <v>0</v>
      </c>
      <c r="C24" s="46">
        <f>'C.2 State Expenditures'!$AB$46</f>
        <v>0</v>
      </c>
      <c r="D24" s="46">
        <f>'B. Total Expenditures'!$AB$46</f>
        <v>0</v>
      </c>
      <c r="E24" s="55">
        <f t="shared" si="0"/>
        <v>0</v>
      </c>
    </row>
    <row r="25" spans="1:5" ht="15.75" x14ac:dyDescent="0.25">
      <c r="A25" s="105" t="s">
        <v>62</v>
      </c>
      <c r="B25" s="46">
        <f>'C.1 Federal Expenditures'!$AC$46</f>
        <v>0</v>
      </c>
      <c r="C25" s="46">
        <f>'C.2 State Expenditures'!$AC$46</f>
        <v>0</v>
      </c>
      <c r="D25" s="46">
        <f>'B. Total Expenditures'!$AC$46</f>
        <v>0</v>
      </c>
      <c r="E25" s="55">
        <f t="shared" si="0"/>
        <v>0</v>
      </c>
    </row>
    <row r="26" spans="1:5" ht="15.75" x14ac:dyDescent="0.25">
      <c r="A26" s="105" t="s">
        <v>127</v>
      </c>
      <c r="B26" s="46">
        <f>'C.1 Federal Expenditures'!$AD$46</f>
        <v>328601</v>
      </c>
      <c r="C26" s="46">
        <f>'C.2 State Expenditures'!$AD$46</f>
        <v>0</v>
      </c>
      <c r="D26" s="46">
        <f>'B. Total Expenditures'!$AD$46</f>
        <v>328601</v>
      </c>
      <c r="E26" s="55">
        <f t="shared" si="0"/>
        <v>1.1620440370206441E-2</v>
      </c>
    </row>
    <row r="27" spans="1:5" s="11" customFormat="1" ht="15.75" x14ac:dyDescent="0.25">
      <c r="A27" s="105" t="s">
        <v>128</v>
      </c>
      <c r="B27" s="46">
        <f>'C.1 Federal Expenditures'!$AE$46</f>
        <v>0</v>
      </c>
      <c r="C27" s="46">
        <f>'C.2 State Expenditures'!$AE$46</f>
        <v>0</v>
      </c>
      <c r="D27" s="46">
        <f>'B. Total Expenditures'!$AE$46</f>
        <v>0</v>
      </c>
      <c r="E27" s="55">
        <f t="shared" si="0"/>
        <v>0</v>
      </c>
    </row>
    <row r="28" spans="1:5" ht="30.75" x14ac:dyDescent="0.25">
      <c r="A28" s="105" t="s">
        <v>129</v>
      </c>
      <c r="B28" s="46">
        <f>'C.1 Federal Expenditures'!$AF$46</f>
        <v>0</v>
      </c>
      <c r="C28" s="46">
        <f>'C.2 State Expenditures'!$AF$46</f>
        <v>0</v>
      </c>
      <c r="D28" s="46">
        <f>'B. Total Expenditures'!$AF$46</f>
        <v>0</v>
      </c>
      <c r="E28" s="55">
        <f t="shared" si="0"/>
        <v>0</v>
      </c>
    </row>
    <row r="29" spans="1:5" ht="30.75" x14ac:dyDescent="0.25">
      <c r="A29" s="105" t="s">
        <v>92</v>
      </c>
      <c r="B29" s="46">
        <f>'C.1 Federal Expenditures'!$AG$46</f>
        <v>0</v>
      </c>
      <c r="C29" s="46">
        <f>'C.2 State Expenditures'!$AG$46</f>
        <v>0</v>
      </c>
      <c r="D29" s="46">
        <f>'B. Total Expenditures'!$AG$46</f>
        <v>0</v>
      </c>
      <c r="E29" s="55">
        <f t="shared" si="0"/>
        <v>0</v>
      </c>
    </row>
    <row r="30" spans="1:5" ht="15.75" x14ac:dyDescent="0.25">
      <c r="A30" s="105" t="s">
        <v>130</v>
      </c>
      <c r="B30" s="46">
        <f>'C.1 Federal Expenditures'!$AH$46</f>
        <v>0</v>
      </c>
      <c r="C30" s="46">
        <f>'C.2 State Expenditures'!$AH$46</f>
        <v>0</v>
      </c>
      <c r="D30" s="46">
        <f>'B. Total Expenditures'!$AH$46</f>
        <v>0</v>
      </c>
      <c r="E30" s="55">
        <f t="shared" si="0"/>
        <v>0</v>
      </c>
    </row>
    <row r="31" spans="1:5" ht="29.25" x14ac:dyDescent="0.25">
      <c r="A31" s="106" t="s">
        <v>373</v>
      </c>
      <c r="B31" s="46">
        <f>'C.1 Federal Expenditures'!$AI$46</f>
        <v>0</v>
      </c>
      <c r="C31" s="46">
        <f>'C.2 State Expenditures'!$AI$46</f>
        <v>0</v>
      </c>
      <c r="D31" s="46">
        <f>'B. Total Expenditures'!$AI$46</f>
        <v>0</v>
      </c>
      <c r="E31" s="55">
        <f t="shared" si="0"/>
        <v>0</v>
      </c>
    </row>
    <row r="32" spans="1:5" x14ac:dyDescent="0.25">
      <c r="A32" s="106" t="s">
        <v>131</v>
      </c>
      <c r="B32" s="46">
        <f>'C.1 Federal Expenditures'!$AJ$46</f>
        <v>0</v>
      </c>
      <c r="C32" s="46">
        <f>'C.2 State Expenditures'!$AJ$46</f>
        <v>0</v>
      </c>
      <c r="D32" s="46">
        <f>'B. Total Expenditures'!$AJ$46</f>
        <v>0</v>
      </c>
      <c r="E32" s="55">
        <f t="shared" si="0"/>
        <v>0</v>
      </c>
    </row>
    <row r="33" spans="1:5" x14ac:dyDescent="0.25">
      <c r="A33" s="106" t="s">
        <v>132</v>
      </c>
      <c r="B33" s="46">
        <f>'C.1 Federal Expenditures'!$AK$46</f>
        <v>0</v>
      </c>
      <c r="C33" s="46">
        <f>'C.2 State Expenditures'!$AK$46</f>
        <v>0</v>
      </c>
      <c r="D33" s="46">
        <f>'B. Total Expenditures'!$AK$46</f>
        <v>0</v>
      </c>
      <c r="E33" s="55">
        <f t="shared" si="0"/>
        <v>0</v>
      </c>
    </row>
    <row r="34" spans="1:5" ht="15.75" x14ac:dyDescent="0.25">
      <c r="A34" s="105" t="s">
        <v>133</v>
      </c>
      <c r="B34" s="46">
        <f>'C.1 Federal Expenditures'!$AL$46</f>
        <v>579830</v>
      </c>
      <c r="C34" s="46">
        <f>'C.2 State Expenditures'!$AL$46</f>
        <v>0</v>
      </c>
      <c r="D34" s="46">
        <f>'B. Total Expenditures'!$AL$46</f>
        <v>579830</v>
      </c>
      <c r="E34" s="55">
        <f t="shared" si="0"/>
        <v>2.0504745694190831E-2</v>
      </c>
    </row>
    <row r="35" spans="1:5" ht="15.75" x14ac:dyDescent="0.25">
      <c r="A35" s="105" t="s">
        <v>93</v>
      </c>
      <c r="B35" s="46">
        <f>'C.1 Federal Expenditures'!$AM$46</f>
        <v>1983296</v>
      </c>
      <c r="C35" s="46">
        <f>'C.2 State Expenditures'!$AM$46</f>
        <v>908903</v>
      </c>
      <c r="D35" s="46">
        <f>'B. Total Expenditures'!$AM$46</f>
        <v>2892199</v>
      </c>
      <c r="E35" s="55">
        <f t="shared" si="0"/>
        <v>0.10227791765171347</v>
      </c>
    </row>
    <row r="36" spans="1:5" x14ac:dyDescent="0.25">
      <c r="A36" s="106" t="s">
        <v>134</v>
      </c>
      <c r="B36" s="46">
        <f>'C.1 Federal Expenditures'!$AN$46</f>
        <v>1983296</v>
      </c>
      <c r="C36" s="46">
        <f>'C.2 State Expenditures'!$AN$46</f>
        <v>908903</v>
      </c>
      <c r="D36" s="46">
        <f>'B. Total Expenditures'!$AN$46</f>
        <v>2892199</v>
      </c>
      <c r="E36" s="55">
        <f t="shared" si="0"/>
        <v>0.10227791765171347</v>
      </c>
    </row>
    <row r="37" spans="1:5" x14ac:dyDescent="0.25">
      <c r="A37" s="106" t="s">
        <v>135</v>
      </c>
      <c r="B37" s="46">
        <f>'C.1 Federal Expenditures'!$AO$46</f>
        <v>0</v>
      </c>
      <c r="C37" s="46">
        <f>'C.2 State Expenditures'!$AO$46</f>
        <v>0</v>
      </c>
      <c r="D37" s="46">
        <f>'B. Total Expenditures'!$AO$46</f>
        <v>0</v>
      </c>
      <c r="E37" s="55">
        <f t="shared" si="0"/>
        <v>0</v>
      </c>
    </row>
    <row r="38" spans="1:5" x14ac:dyDescent="0.25">
      <c r="A38" s="106" t="s">
        <v>136</v>
      </c>
      <c r="B38" s="46">
        <f>'C.1 Federal Expenditures'!$AP$46</f>
        <v>0</v>
      </c>
      <c r="C38" s="46">
        <f>'C.2 State Expenditures'!$AP$46</f>
        <v>0</v>
      </c>
      <c r="D38" s="46">
        <f>'B. Total Expenditures'!$AP$46</f>
        <v>0</v>
      </c>
      <c r="E38" s="55">
        <f t="shared" si="0"/>
        <v>0</v>
      </c>
    </row>
    <row r="39" spans="1:5" ht="15.75" x14ac:dyDescent="0.25">
      <c r="A39" s="105" t="s">
        <v>87</v>
      </c>
      <c r="B39" s="46">
        <f>'C.1 Federal Expenditures'!$AQ$46</f>
        <v>0</v>
      </c>
      <c r="C39" s="46">
        <f>'C.2 State Expenditures'!$AQ$46</f>
        <v>0</v>
      </c>
      <c r="D39" s="46">
        <f>'B. Total Expenditures'!$AQ$46</f>
        <v>0</v>
      </c>
      <c r="E39" s="55">
        <f t="shared" si="0"/>
        <v>0</v>
      </c>
    </row>
    <row r="40" spans="1:5" ht="15.75" x14ac:dyDescent="0.25">
      <c r="A40" s="93" t="s">
        <v>139</v>
      </c>
      <c r="B40" s="120">
        <f>'C.1 Federal Expenditures'!$AR$46</f>
        <v>17609879</v>
      </c>
      <c r="C40" s="120">
        <f>'C.2 State Expenditures'!$AR$46</f>
        <v>8540000</v>
      </c>
      <c r="D40" s="120">
        <f>'B. Total Expenditures'!$AR$46</f>
        <v>26149879</v>
      </c>
      <c r="E40" s="95">
        <f t="shared" si="0"/>
        <v>0.9247479758357815</v>
      </c>
    </row>
    <row r="41" spans="1:5" ht="15.75" x14ac:dyDescent="0.25">
      <c r="A41" s="105" t="s">
        <v>88</v>
      </c>
      <c r="B41" s="46">
        <f>'C.1 Federal Expenditures'!$C$46</f>
        <v>0</v>
      </c>
      <c r="C41" s="119"/>
      <c r="D41" s="46">
        <f>'B. Total Expenditures'!$C$46</f>
        <v>0</v>
      </c>
      <c r="E41" s="55">
        <f t="shared" si="0"/>
        <v>0</v>
      </c>
    </row>
    <row r="42" spans="1:5" ht="15.75" x14ac:dyDescent="0.25">
      <c r="A42" s="105" t="s">
        <v>247</v>
      </c>
      <c r="B42" s="46">
        <f>'C.1 Federal Expenditures'!$D$46</f>
        <v>2127965</v>
      </c>
      <c r="C42" s="119"/>
      <c r="D42" s="46">
        <f>'B. Total Expenditures'!$D$46</f>
        <v>2127965</v>
      </c>
      <c r="E42" s="55">
        <f t="shared" si="0"/>
        <v>7.5252024164218459E-2</v>
      </c>
    </row>
    <row r="43" spans="1:5" ht="15.75" x14ac:dyDescent="0.25">
      <c r="A43" s="107" t="s">
        <v>111</v>
      </c>
      <c r="B43" s="120">
        <f>B41+B42</f>
        <v>2127965</v>
      </c>
      <c r="C43" s="123"/>
      <c r="D43" s="120">
        <f>D41+D42</f>
        <v>2127965</v>
      </c>
      <c r="E43" s="95">
        <f t="shared" si="0"/>
        <v>7.5252024164218459E-2</v>
      </c>
    </row>
    <row r="44" spans="1:5" ht="15.75" x14ac:dyDescent="0.25">
      <c r="A44" s="93" t="s">
        <v>60</v>
      </c>
      <c r="B44" s="94">
        <f>SUM(B41,B42, B3,B6,B10,B14,B18,B19,B22,B23,B24,B25,B26,B27,B28,B29,B30,B34,B35, B39)</f>
        <v>19737844</v>
      </c>
      <c r="C44" s="94">
        <f>SUM(C41,C42,C3,C6,C10,C14,C18,C19,C22,C23,C24,C25,C26,C27,C28,C29,C30,C34,C35, C39)</f>
        <v>8540000</v>
      </c>
      <c r="D44" s="94">
        <f>B44+C44</f>
        <v>28277844</v>
      </c>
      <c r="E44" s="95">
        <f t="shared" si="0"/>
        <v>1</v>
      </c>
    </row>
    <row r="45" spans="1:5" ht="15.75" x14ac:dyDescent="0.25">
      <c r="A45" s="105" t="s">
        <v>137</v>
      </c>
      <c r="B45" s="46">
        <f>'C.1 Federal Expenditures'!$AS$46</f>
        <v>0</v>
      </c>
      <c r="C45" s="119"/>
      <c r="D45" s="46">
        <f>'B. Total Expenditures'!$AS$46</f>
        <v>0</v>
      </c>
      <c r="E45" s="122"/>
    </row>
    <row r="46" spans="1:5" ht="15.75" x14ac:dyDescent="0.25">
      <c r="A46" s="105" t="s">
        <v>138</v>
      </c>
      <c r="B46" s="46">
        <f>'C.1 Federal Expenditures'!$AT$46</f>
        <v>22003613</v>
      </c>
      <c r="C46" s="119"/>
      <c r="D46" s="46">
        <f>'B. Total Expenditures'!$AT$46</f>
        <v>22003613</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tint="-0.34998626667073579"/>
    <pageSetUpPr fitToPage="1"/>
  </sheetPr>
  <dimension ref="A1:E56"/>
  <sheetViews>
    <sheetView topLeftCell="A23"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302</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Expenditures'!$G$47</f>
        <v>49969096</v>
      </c>
      <c r="C3" s="46">
        <f>'C.2 State Expenditures'!$G$47</f>
        <v>21443381</v>
      </c>
      <c r="D3" s="46">
        <f>'B. Total Expenditures'!$G$47</f>
        <v>71412477</v>
      </c>
      <c r="E3" s="55">
        <f t="shared" ref="E3:E44" si="0">D3/($D$44)</f>
        <v>0.38086966002164518</v>
      </c>
    </row>
    <row r="4" spans="1:5" ht="45" customHeight="1" x14ac:dyDescent="0.25">
      <c r="A4" s="106" t="s">
        <v>113</v>
      </c>
      <c r="B4" s="46">
        <f>'C.1 Federal Expenditures'!$H$47</f>
        <v>49969096</v>
      </c>
      <c r="C4" s="46">
        <f>'C.2 State Expenditures'!$H$47</f>
        <v>21443381</v>
      </c>
      <c r="D4" s="46">
        <f>'B. Total Expenditures'!$H$47</f>
        <v>71412477</v>
      </c>
      <c r="E4" s="55">
        <f t="shared" si="0"/>
        <v>0.38086966002164518</v>
      </c>
    </row>
    <row r="5" spans="1:5" ht="43.5" x14ac:dyDescent="0.25">
      <c r="A5" s="106" t="s">
        <v>112</v>
      </c>
      <c r="B5" s="46">
        <f>'C.1 Federal Expenditures'!$I$47</f>
        <v>0</v>
      </c>
      <c r="C5" s="46">
        <f>'C.2 State Expenditures'!$I$47</f>
        <v>0</v>
      </c>
      <c r="D5" s="46">
        <f>'B. Total Expenditures'!$I$47</f>
        <v>0</v>
      </c>
      <c r="E5" s="55">
        <f t="shared" si="0"/>
        <v>0</v>
      </c>
    </row>
    <row r="6" spans="1:5" ht="30.75" x14ac:dyDescent="0.25">
      <c r="A6" s="105" t="s">
        <v>85</v>
      </c>
      <c r="B6" s="46">
        <f>'C.1 Federal Expenditures'!$J$47</f>
        <v>0</v>
      </c>
      <c r="C6" s="119"/>
      <c r="D6" s="46">
        <f>'B. Total Expenditures'!$J$47</f>
        <v>0</v>
      </c>
      <c r="E6" s="55">
        <f t="shared" si="0"/>
        <v>0</v>
      </c>
    </row>
    <row r="7" spans="1:5" x14ac:dyDescent="0.25">
      <c r="A7" s="106" t="s">
        <v>114</v>
      </c>
      <c r="B7" s="46">
        <f>'C.1 Federal Expenditures'!$K$47</f>
        <v>0</v>
      </c>
      <c r="C7" s="119"/>
      <c r="D7" s="46">
        <f>'B. Total Expenditures'!$K$47</f>
        <v>0</v>
      </c>
      <c r="E7" s="55">
        <f t="shared" si="0"/>
        <v>0</v>
      </c>
    </row>
    <row r="8" spans="1:5" x14ac:dyDescent="0.25">
      <c r="A8" s="106" t="s">
        <v>115</v>
      </c>
      <c r="B8" s="46">
        <f>'C.1 Federal Expenditures'!$L$47</f>
        <v>0</v>
      </c>
      <c r="C8" s="119"/>
      <c r="D8" s="46">
        <f>'B. Total Expenditures'!$L$47</f>
        <v>0</v>
      </c>
      <c r="E8" s="55">
        <f t="shared" si="0"/>
        <v>0</v>
      </c>
    </row>
    <row r="9" spans="1:5" ht="29.25" x14ac:dyDescent="0.25">
      <c r="A9" s="106" t="s">
        <v>116</v>
      </c>
      <c r="B9" s="46">
        <f>'C.1 Federal Expenditures'!$M$47</f>
        <v>0</v>
      </c>
      <c r="C9" s="119"/>
      <c r="D9" s="46">
        <f>'B. Total Expenditures'!$M$47</f>
        <v>0</v>
      </c>
      <c r="E9" s="55">
        <f t="shared" si="0"/>
        <v>0</v>
      </c>
    </row>
    <row r="10" spans="1:5" ht="30.75" x14ac:dyDescent="0.25">
      <c r="A10" s="105" t="s">
        <v>84</v>
      </c>
      <c r="B10" s="46">
        <f>'C.1 Federal Expenditures'!$N$47</f>
        <v>0</v>
      </c>
      <c r="C10" s="119"/>
      <c r="D10" s="46">
        <f>'B. Total Expenditures'!$N$47</f>
        <v>0</v>
      </c>
      <c r="E10" s="55">
        <f t="shared" si="0"/>
        <v>0</v>
      </c>
    </row>
    <row r="11" spans="1:5" x14ac:dyDescent="0.25">
      <c r="A11" s="106" t="s">
        <v>117</v>
      </c>
      <c r="B11" s="46">
        <f>'C.1 Federal Expenditures'!$O$47</f>
        <v>0</v>
      </c>
      <c r="C11" s="119"/>
      <c r="D11" s="46">
        <f>'B. Total Expenditures'!$O$47</f>
        <v>0</v>
      </c>
      <c r="E11" s="55">
        <f t="shared" si="0"/>
        <v>0</v>
      </c>
    </row>
    <row r="12" spans="1:5" x14ac:dyDescent="0.25">
      <c r="A12" s="106" t="s">
        <v>118</v>
      </c>
      <c r="B12" s="46">
        <f>'C.1 Federal Expenditures'!$P$47</f>
        <v>0</v>
      </c>
      <c r="C12" s="119"/>
      <c r="D12" s="46">
        <f>'B. Total Expenditures'!$P$47</f>
        <v>0</v>
      </c>
      <c r="E12" s="55">
        <f t="shared" si="0"/>
        <v>0</v>
      </c>
    </row>
    <row r="13" spans="1:5" ht="29.25" x14ac:dyDescent="0.25">
      <c r="A13" s="106" t="s">
        <v>119</v>
      </c>
      <c r="B13" s="46">
        <f>'C.1 Federal Expenditures'!$Q$47</f>
        <v>0</v>
      </c>
      <c r="C13" s="119"/>
      <c r="D13" s="46">
        <f>'B. Total Expenditures'!$Q$47</f>
        <v>0</v>
      </c>
      <c r="E13" s="55">
        <f t="shared" si="0"/>
        <v>0</v>
      </c>
    </row>
    <row r="14" spans="1:5" ht="15.75" customHeight="1" x14ac:dyDescent="0.25">
      <c r="A14" s="105" t="s">
        <v>120</v>
      </c>
      <c r="B14" s="46">
        <f>'C.1 Federal Expenditures'!$R$47</f>
        <v>2317622</v>
      </c>
      <c r="C14" s="46">
        <f>'C.2 State Expenditures'!$R$47</f>
        <v>18531645</v>
      </c>
      <c r="D14" s="46">
        <f>'B. Total Expenditures'!$R$47</f>
        <v>20849267</v>
      </c>
      <c r="E14" s="55">
        <f t="shared" si="0"/>
        <v>0.11119700040639266</v>
      </c>
    </row>
    <row r="15" spans="1:5" x14ac:dyDescent="0.25">
      <c r="A15" s="106" t="s">
        <v>121</v>
      </c>
      <c r="B15" s="46">
        <f>'C.1 Federal Expenditures'!$S$47</f>
        <v>0</v>
      </c>
      <c r="C15" s="46">
        <f>'C.2 State Expenditures'!$S$47</f>
        <v>0</v>
      </c>
      <c r="D15" s="46">
        <f>'B. Total Expenditures'!$S$47</f>
        <v>0</v>
      </c>
      <c r="E15" s="55">
        <f t="shared" si="0"/>
        <v>0</v>
      </c>
    </row>
    <row r="16" spans="1:5" x14ac:dyDescent="0.25">
      <c r="A16" s="106" t="s">
        <v>122</v>
      </c>
      <c r="B16" s="46">
        <f>'C.1 Federal Expenditures'!$T$47</f>
        <v>0</v>
      </c>
      <c r="C16" s="46">
        <f>'C.2 State Expenditures'!$T$47</f>
        <v>0</v>
      </c>
      <c r="D16" s="46">
        <f>'B. Total Expenditures'!$T$47</f>
        <v>0</v>
      </c>
      <c r="E16" s="55">
        <f t="shared" si="0"/>
        <v>0</v>
      </c>
    </row>
    <row r="17" spans="1:5" x14ac:dyDescent="0.25">
      <c r="A17" s="106" t="s">
        <v>123</v>
      </c>
      <c r="B17" s="46">
        <f>'C.1 Federal Expenditures'!$U$47</f>
        <v>2317622</v>
      </c>
      <c r="C17" s="46">
        <f>'C.2 State Expenditures'!$U$47</f>
        <v>18531645</v>
      </c>
      <c r="D17" s="46">
        <f>'B. Total Expenditures'!$U$47</f>
        <v>20849267</v>
      </c>
      <c r="E17" s="55">
        <f t="shared" si="0"/>
        <v>0.11119700040639266</v>
      </c>
    </row>
    <row r="18" spans="1:5" ht="15.75" x14ac:dyDescent="0.25">
      <c r="A18" s="105" t="s">
        <v>124</v>
      </c>
      <c r="B18" s="46">
        <f>'C.1 Federal Expenditures'!$V$47</f>
        <v>995795</v>
      </c>
      <c r="C18" s="46">
        <f>'C.2 State Expenditures'!$V$47</f>
        <v>252020</v>
      </c>
      <c r="D18" s="46">
        <f>'B. Total Expenditures'!$V$47</f>
        <v>1247815</v>
      </c>
      <c r="E18" s="55">
        <f t="shared" si="0"/>
        <v>6.655067780661203E-3</v>
      </c>
    </row>
    <row r="19" spans="1:5" ht="15.75" x14ac:dyDescent="0.25">
      <c r="A19" s="105" t="s">
        <v>89</v>
      </c>
      <c r="B19" s="46">
        <f>'C.1 Federal Expenditures'!$W$47</f>
        <v>68528</v>
      </c>
      <c r="C19" s="46">
        <f>'C.2 State Expenditures'!$W$47</f>
        <v>67083029</v>
      </c>
      <c r="D19" s="46">
        <f>'B. Total Expenditures'!$W$47</f>
        <v>67151557</v>
      </c>
      <c r="E19" s="55">
        <f t="shared" si="0"/>
        <v>0.35814456743342105</v>
      </c>
    </row>
    <row r="20" spans="1:5" ht="29.25" x14ac:dyDescent="0.25">
      <c r="A20" s="106" t="s">
        <v>126</v>
      </c>
      <c r="B20" s="46">
        <f>'C.1 Federal Expenditures'!$X$47</f>
        <v>68528</v>
      </c>
      <c r="C20" s="46">
        <f>'C.2 State Expenditures'!$X$47</f>
        <v>18975781</v>
      </c>
      <c r="D20" s="46">
        <f>'B. Total Expenditures'!$X$47</f>
        <v>19044309</v>
      </c>
      <c r="E20" s="55">
        <f t="shared" si="0"/>
        <v>0.10157047898194538</v>
      </c>
    </row>
    <row r="21" spans="1:5" x14ac:dyDescent="0.25">
      <c r="A21" s="106" t="s">
        <v>125</v>
      </c>
      <c r="B21" s="46">
        <f>'C.1 Federal Expenditures'!$Y$47</f>
        <v>0</v>
      </c>
      <c r="C21" s="46">
        <f>'C.2 State Expenditures'!$Y$47</f>
        <v>48107248</v>
      </c>
      <c r="D21" s="46">
        <f>'B. Total Expenditures'!$Y$47</f>
        <v>48107248</v>
      </c>
      <c r="E21" s="55">
        <f t="shared" si="0"/>
        <v>0.25657408845147567</v>
      </c>
    </row>
    <row r="22" spans="1:5" ht="30.75" x14ac:dyDescent="0.25">
      <c r="A22" s="105" t="s">
        <v>90</v>
      </c>
      <c r="B22" s="46">
        <f>'C.1 Federal Expenditures'!$Z$47</f>
        <v>0</v>
      </c>
      <c r="C22" s="46">
        <f>'C.2 State Expenditures'!$Z$47</f>
        <v>0</v>
      </c>
      <c r="D22" s="46">
        <f>'B. Total Expenditures'!$Z$47</f>
        <v>0</v>
      </c>
      <c r="E22" s="55">
        <f t="shared" si="0"/>
        <v>0</v>
      </c>
    </row>
    <row r="23" spans="1:5" ht="15.75" customHeight="1" x14ac:dyDescent="0.25">
      <c r="A23" s="105" t="s">
        <v>86</v>
      </c>
      <c r="B23" s="46">
        <f>'C.1 Federal Expenditures'!$AA$47</f>
        <v>0</v>
      </c>
      <c r="C23" s="46">
        <f>'C.2 State Expenditures'!$AA$47</f>
        <v>0</v>
      </c>
      <c r="D23" s="46">
        <f>'B. Total Expenditures'!$AA$47</f>
        <v>0</v>
      </c>
      <c r="E23" s="55">
        <f t="shared" si="0"/>
        <v>0</v>
      </c>
    </row>
    <row r="24" spans="1:5" ht="15.75" customHeight="1" x14ac:dyDescent="0.25">
      <c r="A24" s="105" t="s">
        <v>91</v>
      </c>
      <c r="B24" s="46">
        <f>'C.1 Federal Expenditures'!$AB$47</f>
        <v>0</v>
      </c>
      <c r="C24" s="46">
        <f>'C.2 State Expenditures'!$AB$47</f>
        <v>0</v>
      </c>
      <c r="D24" s="46">
        <f>'B. Total Expenditures'!$AB$47</f>
        <v>0</v>
      </c>
      <c r="E24" s="55">
        <f t="shared" si="0"/>
        <v>0</v>
      </c>
    </row>
    <row r="25" spans="1:5" ht="15.75" x14ac:dyDescent="0.25">
      <c r="A25" s="105" t="s">
        <v>62</v>
      </c>
      <c r="B25" s="46">
        <f>'C.1 Federal Expenditures'!$AC$47</f>
        <v>0</v>
      </c>
      <c r="C25" s="46">
        <f>'C.2 State Expenditures'!$AC$47</f>
        <v>0</v>
      </c>
      <c r="D25" s="46">
        <f>'B. Total Expenditures'!$AC$47</f>
        <v>0</v>
      </c>
      <c r="E25" s="55">
        <f t="shared" si="0"/>
        <v>0</v>
      </c>
    </row>
    <row r="26" spans="1:5" ht="15.75" x14ac:dyDescent="0.25">
      <c r="A26" s="105" t="s">
        <v>127</v>
      </c>
      <c r="B26" s="46">
        <f>'C.1 Federal Expenditures'!$AD$47</f>
        <v>215605</v>
      </c>
      <c r="C26" s="46">
        <f>'C.2 State Expenditures'!$AD$47</f>
        <v>71868</v>
      </c>
      <c r="D26" s="46">
        <f>'B. Total Expenditures'!$AD$47</f>
        <v>287473</v>
      </c>
      <c r="E26" s="55">
        <f t="shared" si="0"/>
        <v>1.5332018769689561E-3</v>
      </c>
    </row>
    <row r="27" spans="1:5" s="11" customFormat="1" ht="15.75" x14ac:dyDescent="0.25">
      <c r="A27" s="105" t="s">
        <v>128</v>
      </c>
      <c r="B27" s="46">
        <f>'C.1 Federal Expenditures'!$AE$47</f>
        <v>0</v>
      </c>
      <c r="C27" s="46">
        <f>'C.2 State Expenditures'!$AE$47</f>
        <v>0</v>
      </c>
      <c r="D27" s="46">
        <f>'B. Total Expenditures'!$AE$47</f>
        <v>0</v>
      </c>
      <c r="E27" s="55">
        <f t="shared" si="0"/>
        <v>0</v>
      </c>
    </row>
    <row r="28" spans="1:5" ht="30.75" x14ac:dyDescent="0.25">
      <c r="A28" s="105" t="s">
        <v>129</v>
      </c>
      <c r="B28" s="46">
        <f>'C.1 Federal Expenditures'!$AF$47</f>
        <v>0</v>
      </c>
      <c r="C28" s="46">
        <f>'C.2 State Expenditures'!$AF$47</f>
        <v>0</v>
      </c>
      <c r="D28" s="46">
        <f>'B. Total Expenditures'!$AF$47</f>
        <v>0</v>
      </c>
      <c r="E28" s="55">
        <f t="shared" si="0"/>
        <v>0</v>
      </c>
    </row>
    <row r="29" spans="1:5" ht="30.75" x14ac:dyDescent="0.25">
      <c r="A29" s="105" t="s">
        <v>92</v>
      </c>
      <c r="B29" s="46">
        <f>'C.1 Federal Expenditures'!$AG$47</f>
        <v>0</v>
      </c>
      <c r="C29" s="46">
        <f>'C.2 State Expenditures'!$AG$47</f>
        <v>0</v>
      </c>
      <c r="D29" s="46">
        <f>'B. Total Expenditures'!$AG$47</f>
        <v>0</v>
      </c>
      <c r="E29" s="55">
        <f t="shared" si="0"/>
        <v>0</v>
      </c>
    </row>
    <row r="30" spans="1:5" ht="15.75" x14ac:dyDescent="0.25">
      <c r="A30" s="105" t="s">
        <v>130</v>
      </c>
      <c r="B30" s="46">
        <f>'C.1 Federal Expenditures'!$AH$47</f>
        <v>0</v>
      </c>
      <c r="C30" s="46">
        <f>'C.2 State Expenditures'!$AH$47</f>
        <v>0</v>
      </c>
      <c r="D30" s="46">
        <f>'B. Total Expenditures'!$AH$47</f>
        <v>0</v>
      </c>
      <c r="E30" s="55">
        <f t="shared" si="0"/>
        <v>0</v>
      </c>
    </row>
    <row r="31" spans="1:5" ht="29.25" x14ac:dyDescent="0.25">
      <c r="A31" s="106" t="s">
        <v>373</v>
      </c>
      <c r="B31" s="46">
        <f>'C.1 Federal Expenditures'!$AI$47</f>
        <v>0</v>
      </c>
      <c r="C31" s="46">
        <f>'C.2 State Expenditures'!$AI$47</f>
        <v>0</v>
      </c>
      <c r="D31" s="46">
        <f>'B. Total Expenditures'!$AI$47</f>
        <v>0</v>
      </c>
      <c r="E31" s="55">
        <f t="shared" si="0"/>
        <v>0</v>
      </c>
    </row>
    <row r="32" spans="1:5" x14ac:dyDescent="0.25">
      <c r="A32" s="106" t="s">
        <v>131</v>
      </c>
      <c r="B32" s="46">
        <f>'C.1 Federal Expenditures'!$AJ$47</f>
        <v>0</v>
      </c>
      <c r="C32" s="46">
        <f>'C.2 State Expenditures'!$AJ$47</f>
        <v>0</v>
      </c>
      <c r="D32" s="46">
        <f>'B. Total Expenditures'!$AJ$47</f>
        <v>0</v>
      </c>
      <c r="E32" s="55">
        <f t="shared" si="0"/>
        <v>0</v>
      </c>
    </row>
    <row r="33" spans="1:5" x14ac:dyDescent="0.25">
      <c r="A33" s="106" t="s">
        <v>132</v>
      </c>
      <c r="B33" s="46">
        <f>'C.1 Federal Expenditures'!$AK$47</f>
        <v>0</v>
      </c>
      <c r="C33" s="46">
        <f>'C.2 State Expenditures'!$AK$47</f>
        <v>0</v>
      </c>
      <c r="D33" s="46">
        <f>'B. Total Expenditures'!$AK$47</f>
        <v>0</v>
      </c>
      <c r="E33" s="55">
        <f t="shared" si="0"/>
        <v>0</v>
      </c>
    </row>
    <row r="34" spans="1:5" ht="15.75" x14ac:dyDescent="0.25">
      <c r="A34" s="105" t="s">
        <v>133</v>
      </c>
      <c r="B34" s="46">
        <f>'C.1 Federal Expenditures'!$AL$47</f>
        <v>0</v>
      </c>
      <c r="C34" s="46">
        <f>'C.2 State Expenditures'!$AL$47</f>
        <v>0</v>
      </c>
      <c r="D34" s="46">
        <f>'B. Total Expenditures'!$AL$47</f>
        <v>0</v>
      </c>
      <c r="E34" s="55">
        <f t="shared" si="0"/>
        <v>0</v>
      </c>
    </row>
    <row r="35" spans="1:5" ht="15.75" x14ac:dyDescent="0.25">
      <c r="A35" s="105" t="s">
        <v>93</v>
      </c>
      <c r="B35" s="46">
        <f>'C.1 Federal Expenditures'!$AM$47</f>
        <v>12789360</v>
      </c>
      <c r="C35" s="46">
        <f>'C.2 State Expenditures'!$AM$47</f>
        <v>13744739</v>
      </c>
      <c r="D35" s="46">
        <f>'B. Total Expenditures'!$AM$47</f>
        <v>26534099</v>
      </c>
      <c r="E35" s="55">
        <f t="shared" si="0"/>
        <v>0.14151635245911826</v>
      </c>
    </row>
    <row r="36" spans="1:5" x14ac:dyDescent="0.25">
      <c r="A36" s="106" t="s">
        <v>134</v>
      </c>
      <c r="B36" s="46">
        <f>'C.1 Federal Expenditures'!$AN$47</f>
        <v>11707589</v>
      </c>
      <c r="C36" s="46">
        <f>'C.2 State Expenditures'!$AN$47</f>
        <v>12631960</v>
      </c>
      <c r="D36" s="46">
        <f>'B. Total Expenditures'!$AN$47</f>
        <v>24339549</v>
      </c>
      <c r="E36" s="55">
        <f t="shared" si="0"/>
        <v>0.12981199003516114</v>
      </c>
    </row>
    <row r="37" spans="1:5" x14ac:dyDescent="0.25">
      <c r="A37" s="106" t="s">
        <v>135</v>
      </c>
      <c r="B37" s="46">
        <f>'C.1 Federal Expenditures'!$AO$47</f>
        <v>0</v>
      </c>
      <c r="C37" s="46">
        <f>'C.2 State Expenditures'!$AO$47</f>
        <v>0</v>
      </c>
      <c r="D37" s="46">
        <f>'B. Total Expenditures'!$AO$47</f>
        <v>0</v>
      </c>
      <c r="E37" s="55">
        <f t="shared" si="0"/>
        <v>0</v>
      </c>
    </row>
    <row r="38" spans="1:5" x14ac:dyDescent="0.25">
      <c r="A38" s="106" t="s">
        <v>136</v>
      </c>
      <c r="B38" s="46">
        <f>'C.1 Federal Expenditures'!$AP$47</f>
        <v>1081771</v>
      </c>
      <c r="C38" s="46">
        <f>'C.2 State Expenditures'!$AP$47</f>
        <v>1112779</v>
      </c>
      <c r="D38" s="46">
        <f>'B. Total Expenditures'!$AP$47</f>
        <v>2194550</v>
      </c>
      <c r="E38" s="55">
        <f t="shared" si="0"/>
        <v>1.1704362423957112E-2</v>
      </c>
    </row>
    <row r="39" spans="1:5" ht="15.75" x14ac:dyDescent="0.25">
      <c r="A39" s="105" t="s">
        <v>87</v>
      </c>
      <c r="B39" s="46">
        <f>'C.1 Federal Expenditures'!$AQ$47</f>
        <v>0</v>
      </c>
      <c r="C39" s="46">
        <f>'C.2 State Expenditures'!$AQ$47</f>
        <v>0</v>
      </c>
      <c r="D39" s="46">
        <f>'B. Total Expenditures'!$AQ$47</f>
        <v>0</v>
      </c>
      <c r="E39" s="55">
        <f t="shared" si="0"/>
        <v>0</v>
      </c>
    </row>
    <row r="40" spans="1:5" ht="15.75" x14ac:dyDescent="0.25">
      <c r="A40" s="93" t="s">
        <v>139</v>
      </c>
      <c r="B40" s="120">
        <f>'C.1 Federal Expenditures'!$AR$47</f>
        <v>66356006</v>
      </c>
      <c r="C40" s="120">
        <f>'C.2 State Expenditures'!$AR$47</f>
        <v>121126682</v>
      </c>
      <c r="D40" s="120">
        <f>'B. Total Expenditures'!$AR$47</f>
        <v>187482688</v>
      </c>
      <c r="E40" s="95">
        <f t="shared" si="0"/>
        <v>0.99991584997820726</v>
      </c>
    </row>
    <row r="41" spans="1:5" ht="15.75" x14ac:dyDescent="0.25">
      <c r="A41" s="105" t="s">
        <v>88</v>
      </c>
      <c r="B41" s="46">
        <f>'C.1 Federal Expenditures'!$C$47</f>
        <v>15778</v>
      </c>
      <c r="C41" s="119"/>
      <c r="D41" s="46">
        <f>'B. Total Expenditures'!$C$47</f>
        <v>15778</v>
      </c>
      <c r="E41" s="55">
        <f t="shared" si="0"/>
        <v>8.4150021792711623E-5</v>
      </c>
    </row>
    <row r="42" spans="1:5" ht="15.75" x14ac:dyDescent="0.25">
      <c r="A42" s="105" t="s">
        <v>247</v>
      </c>
      <c r="B42" s="46">
        <f>'C.1 Federal Expenditures'!$D$47</f>
        <v>0</v>
      </c>
      <c r="C42" s="119"/>
      <c r="D42" s="46">
        <f>'B. Total Expenditures'!$D$47</f>
        <v>0</v>
      </c>
      <c r="E42" s="55">
        <f t="shared" si="0"/>
        <v>0</v>
      </c>
    </row>
    <row r="43" spans="1:5" ht="15.75" x14ac:dyDescent="0.25">
      <c r="A43" s="107" t="s">
        <v>111</v>
      </c>
      <c r="B43" s="120">
        <f>B41+B42</f>
        <v>15778</v>
      </c>
      <c r="C43" s="123"/>
      <c r="D43" s="120">
        <f>D41+D42</f>
        <v>15778</v>
      </c>
      <c r="E43" s="95">
        <f t="shared" si="0"/>
        <v>8.4150021792711623E-5</v>
      </c>
    </row>
    <row r="44" spans="1:5" ht="15.75" x14ac:dyDescent="0.25">
      <c r="A44" s="93" t="s">
        <v>60</v>
      </c>
      <c r="B44" s="94">
        <f>SUM(B41,B42, B3,B6,B10,B14,B18,B19,B22,B23,B24,B25,B26,B27,B28,B29,B30,B34,B35, B39)</f>
        <v>66371784</v>
      </c>
      <c r="C44" s="94">
        <f>SUM(C41,C42,C3,C6,C10,C14,C18,C19,C22,C23,C24,C25,C26,C27,C28,C29,C30,C34,C35, C39)</f>
        <v>121126682</v>
      </c>
      <c r="D44" s="94">
        <f>B44+C44</f>
        <v>187498466</v>
      </c>
      <c r="E44" s="95">
        <f t="shared" si="0"/>
        <v>1</v>
      </c>
    </row>
    <row r="45" spans="1:5" ht="15.75" x14ac:dyDescent="0.25">
      <c r="A45" s="105" t="s">
        <v>137</v>
      </c>
      <c r="B45" s="46">
        <f>'C.1 Federal Expenditures'!$AS$47</f>
        <v>0</v>
      </c>
      <c r="C45" s="119"/>
      <c r="D45" s="46">
        <f>'B. Total Expenditures'!$AS$47</f>
        <v>0</v>
      </c>
      <c r="E45" s="122"/>
    </row>
    <row r="46" spans="1:5" ht="15.75" x14ac:dyDescent="0.25">
      <c r="A46" s="105" t="s">
        <v>138</v>
      </c>
      <c r="B46" s="46">
        <f>'C.1 Federal Expenditures'!$AT$47</f>
        <v>386789603</v>
      </c>
      <c r="C46" s="119"/>
      <c r="D46" s="46">
        <f>'B. Total Expenditures'!$AT$47</f>
        <v>386789603</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301</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Expenditures'!$G$48</f>
        <v>5554816</v>
      </c>
      <c r="C3" s="46">
        <f>'C.2 State Expenditures'!$G$48</f>
        <v>48257311</v>
      </c>
      <c r="D3" s="46">
        <f>'B. Total Expenditures'!$G$48</f>
        <v>53812127</v>
      </c>
      <c r="E3" s="55">
        <f t="shared" ref="E3:E44" si="0">D3/($D$44)</f>
        <v>6.1295762781155561E-2</v>
      </c>
    </row>
    <row r="4" spans="1:5" ht="45" customHeight="1" x14ac:dyDescent="0.25">
      <c r="A4" s="106" t="s">
        <v>113</v>
      </c>
      <c r="B4" s="46">
        <f>'C.1 Federal Expenditures'!$H$48</f>
        <v>5554816</v>
      </c>
      <c r="C4" s="46">
        <f>'C.2 State Expenditures'!$H$48</f>
        <v>48257311</v>
      </c>
      <c r="D4" s="46">
        <f>'B. Total Expenditures'!$H$48</f>
        <v>53812127</v>
      </c>
      <c r="E4" s="55">
        <f t="shared" si="0"/>
        <v>6.1295762781155561E-2</v>
      </c>
    </row>
    <row r="5" spans="1:5" ht="43.5" x14ac:dyDescent="0.25">
      <c r="A5" s="106" t="s">
        <v>112</v>
      </c>
      <c r="B5" s="46">
        <f>'C.1 Federal Expenditures'!$I$48</f>
        <v>0</v>
      </c>
      <c r="C5" s="46">
        <f>'C.2 State Expenditures'!$I$48</f>
        <v>0</v>
      </c>
      <c r="D5" s="46">
        <f>'B. Total Expenditures'!$I$48</f>
        <v>0</v>
      </c>
      <c r="E5" s="55">
        <f t="shared" si="0"/>
        <v>0</v>
      </c>
    </row>
    <row r="6" spans="1:5" ht="30.75" x14ac:dyDescent="0.25">
      <c r="A6" s="105" t="s">
        <v>85</v>
      </c>
      <c r="B6" s="46">
        <f>'C.1 Federal Expenditures'!$J$48</f>
        <v>88390695</v>
      </c>
      <c r="C6" s="119"/>
      <c r="D6" s="46">
        <f>'B. Total Expenditures'!$J$48</f>
        <v>88390695</v>
      </c>
      <c r="E6" s="55">
        <f t="shared" si="0"/>
        <v>0.1006831614885149</v>
      </c>
    </row>
    <row r="7" spans="1:5" x14ac:dyDescent="0.25">
      <c r="A7" s="106" t="s">
        <v>114</v>
      </c>
      <c r="B7" s="46">
        <f>'C.1 Federal Expenditures'!$K$48</f>
        <v>88390695</v>
      </c>
      <c r="C7" s="119"/>
      <c r="D7" s="46">
        <f>'B. Total Expenditures'!$K$48</f>
        <v>88390695</v>
      </c>
      <c r="E7" s="55">
        <f t="shared" si="0"/>
        <v>0.1006831614885149</v>
      </c>
    </row>
    <row r="8" spans="1:5" x14ac:dyDescent="0.25">
      <c r="A8" s="106" t="s">
        <v>115</v>
      </c>
      <c r="B8" s="46">
        <f>'C.1 Federal Expenditures'!$L$48</f>
        <v>0</v>
      </c>
      <c r="C8" s="119"/>
      <c r="D8" s="46">
        <f>'B. Total Expenditures'!$L$48</f>
        <v>0</v>
      </c>
      <c r="E8" s="55">
        <f t="shared" si="0"/>
        <v>0</v>
      </c>
    </row>
    <row r="9" spans="1:5" ht="29.25" x14ac:dyDescent="0.25">
      <c r="A9" s="106" t="s">
        <v>116</v>
      </c>
      <c r="B9" s="46">
        <f>'C.1 Federal Expenditures'!$M$48</f>
        <v>0</v>
      </c>
      <c r="C9" s="119"/>
      <c r="D9" s="46">
        <f>'B. Total Expenditures'!$M$48</f>
        <v>0</v>
      </c>
      <c r="E9" s="55">
        <f t="shared" si="0"/>
        <v>0</v>
      </c>
    </row>
    <row r="10" spans="1:5" ht="30.75" x14ac:dyDescent="0.25">
      <c r="A10" s="105" t="s">
        <v>84</v>
      </c>
      <c r="B10" s="46">
        <f>'C.1 Federal Expenditures'!$N$48</f>
        <v>177877777</v>
      </c>
      <c r="C10" s="119"/>
      <c r="D10" s="46">
        <f>'B. Total Expenditures'!$N$48</f>
        <v>177877777</v>
      </c>
      <c r="E10" s="55">
        <f t="shared" si="0"/>
        <v>0.20261518417644575</v>
      </c>
    </row>
    <row r="11" spans="1:5" x14ac:dyDescent="0.25">
      <c r="A11" s="106" t="s">
        <v>117</v>
      </c>
      <c r="B11" s="46">
        <f>'C.1 Federal Expenditures'!$O$48</f>
        <v>177877777</v>
      </c>
      <c r="C11" s="119"/>
      <c r="D11" s="46">
        <f>'B. Total Expenditures'!$O$48</f>
        <v>177877777</v>
      </c>
      <c r="E11" s="55">
        <f t="shared" si="0"/>
        <v>0.20261518417644575</v>
      </c>
    </row>
    <row r="12" spans="1:5" x14ac:dyDescent="0.25">
      <c r="A12" s="106" t="s">
        <v>118</v>
      </c>
      <c r="B12" s="46">
        <f>'C.1 Federal Expenditures'!$P$48</f>
        <v>0</v>
      </c>
      <c r="C12" s="119"/>
      <c r="D12" s="46">
        <f>'B. Total Expenditures'!$P$48</f>
        <v>0</v>
      </c>
      <c r="E12" s="55">
        <f t="shared" si="0"/>
        <v>0</v>
      </c>
    </row>
    <row r="13" spans="1:5" ht="29.25" x14ac:dyDescent="0.25">
      <c r="A13" s="106" t="s">
        <v>119</v>
      </c>
      <c r="B13" s="46">
        <f>'C.1 Federal Expenditures'!$Q$48</f>
        <v>0</v>
      </c>
      <c r="C13" s="119"/>
      <c r="D13" s="46">
        <f>'B. Total Expenditures'!$Q$48</f>
        <v>0</v>
      </c>
      <c r="E13" s="55">
        <f t="shared" si="0"/>
        <v>0</v>
      </c>
    </row>
    <row r="14" spans="1:5" ht="15.75" customHeight="1" x14ac:dyDescent="0.25">
      <c r="A14" s="105" t="s">
        <v>120</v>
      </c>
      <c r="B14" s="46">
        <f>'C.1 Federal Expenditures'!$R$48</f>
        <v>77599415</v>
      </c>
      <c r="C14" s="46">
        <f>'C.2 State Expenditures'!$R$48</f>
        <v>7479075</v>
      </c>
      <c r="D14" s="46">
        <f>'B. Total Expenditures'!$R$48</f>
        <v>85078490</v>
      </c>
      <c r="E14" s="55">
        <f t="shared" si="0"/>
        <v>9.6910329168347423E-2</v>
      </c>
    </row>
    <row r="15" spans="1:5" x14ac:dyDescent="0.25">
      <c r="A15" s="106" t="s">
        <v>121</v>
      </c>
      <c r="B15" s="46">
        <f>'C.1 Federal Expenditures'!$S$48</f>
        <v>2861327</v>
      </c>
      <c r="C15" s="46">
        <f>'C.2 State Expenditures'!$S$48</f>
        <v>413569</v>
      </c>
      <c r="D15" s="46">
        <f>'B. Total Expenditures'!$S$48</f>
        <v>3274896</v>
      </c>
      <c r="E15" s="55">
        <f t="shared" si="0"/>
        <v>3.7303347691302969E-3</v>
      </c>
    </row>
    <row r="16" spans="1:5" x14ac:dyDescent="0.25">
      <c r="A16" s="106" t="s">
        <v>122</v>
      </c>
      <c r="B16" s="46">
        <f>'C.1 Federal Expenditures'!$T$48</f>
        <v>4068025</v>
      </c>
      <c r="C16" s="46">
        <f>'C.2 State Expenditures'!$T$48</f>
        <v>73368</v>
      </c>
      <c r="D16" s="46">
        <f>'B. Total Expenditures'!$T$48</f>
        <v>4141393</v>
      </c>
      <c r="E16" s="55">
        <f t="shared" si="0"/>
        <v>4.7173352376786402E-3</v>
      </c>
    </row>
    <row r="17" spans="1:5" x14ac:dyDescent="0.25">
      <c r="A17" s="106" t="s">
        <v>123</v>
      </c>
      <c r="B17" s="46">
        <f>'C.1 Federal Expenditures'!$U$48</f>
        <v>70670063</v>
      </c>
      <c r="C17" s="46">
        <f>'C.2 State Expenditures'!$U$48</f>
        <v>6992138</v>
      </c>
      <c r="D17" s="46">
        <f>'B. Total Expenditures'!$U$48</f>
        <v>77662201</v>
      </c>
      <c r="E17" s="55">
        <f t="shared" si="0"/>
        <v>8.8462659161538476E-2</v>
      </c>
    </row>
    <row r="18" spans="1:5" ht="15.75" x14ac:dyDescent="0.25">
      <c r="A18" s="105" t="s">
        <v>124</v>
      </c>
      <c r="B18" s="46">
        <f>'C.1 Federal Expenditures'!$V$48</f>
        <v>3310103</v>
      </c>
      <c r="C18" s="46">
        <f>'C.2 State Expenditures'!$V$48</f>
        <v>406019</v>
      </c>
      <c r="D18" s="46">
        <f>'B. Total Expenditures'!$V$48</f>
        <v>3716122</v>
      </c>
      <c r="E18" s="55">
        <f t="shared" si="0"/>
        <v>4.2329219318506658E-3</v>
      </c>
    </row>
    <row r="19" spans="1:5" ht="15.75" x14ac:dyDescent="0.25">
      <c r="A19" s="105" t="s">
        <v>89</v>
      </c>
      <c r="B19" s="46">
        <f>'C.1 Federal Expenditures'!$W$48</f>
        <v>0</v>
      </c>
      <c r="C19" s="46">
        <f>'C.2 State Expenditures'!$W$48</f>
        <v>348283347</v>
      </c>
      <c r="D19" s="46">
        <f>'B. Total Expenditures'!$W$48</f>
        <v>348283347</v>
      </c>
      <c r="E19" s="55">
        <f t="shared" si="0"/>
        <v>0.3967190038471976</v>
      </c>
    </row>
    <row r="20" spans="1:5" ht="29.25" x14ac:dyDescent="0.25">
      <c r="A20" s="106" t="s">
        <v>126</v>
      </c>
      <c r="B20" s="46">
        <f>'C.1 Federal Expenditures'!$X$48</f>
        <v>0</v>
      </c>
      <c r="C20" s="46">
        <f>'C.2 State Expenditures'!$X$48</f>
        <v>0</v>
      </c>
      <c r="D20" s="46">
        <f>'B. Total Expenditures'!$X$48</f>
        <v>0</v>
      </c>
      <c r="E20" s="55">
        <f t="shared" si="0"/>
        <v>0</v>
      </c>
    </row>
    <row r="21" spans="1:5" x14ac:dyDescent="0.25">
      <c r="A21" s="106" t="s">
        <v>125</v>
      </c>
      <c r="B21" s="46">
        <f>'C.1 Federal Expenditures'!$Y$48</f>
        <v>0</v>
      </c>
      <c r="C21" s="46">
        <f>'C.2 State Expenditures'!$Y$48</f>
        <v>348283347</v>
      </c>
      <c r="D21" s="46">
        <f>'B. Total Expenditures'!$Y$48</f>
        <v>348283347</v>
      </c>
      <c r="E21" s="55">
        <f t="shared" si="0"/>
        <v>0.3967190038471976</v>
      </c>
    </row>
    <row r="22" spans="1:5" ht="30.75" x14ac:dyDescent="0.25">
      <c r="A22" s="105" t="s">
        <v>90</v>
      </c>
      <c r="B22" s="46">
        <f>'C.1 Federal Expenditures'!$Z$48</f>
        <v>0</v>
      </c>
      <c r="C22" s="46">
        <f>'C.2 State Expenditures'!$Z$48</f>
        <v>0</v>
      </c>
      <c r="D22" s="46">
        <f>'B. Total Expenditures'!$Z$48</f>
        <v>0</v>
      </c>
      <c r="E22" s="55">
        <f t="shared" si="0"/>
        <v>0</v>
      </c>
    </row>
    <row r="23" spans="1:5" ht="15.75" customHeight="1" x14ac:dyDescent="0.25">
      <c r="A23" s="105" t="s">
        <v>86</v>
      </c>
      <c r="B23" s="46">
        <f>'C.1 Federal Expenditures'!$AA$48</f>
        <v>0</v>
      </c>
      <c r="C23" s="46">
        <f>'C.2 State Expenditures'!$AA$48</f>
        <v>0</v>
      </c>
      <c r="D23" s="46">
        <f>'B. Total Expenditures'!$AA$48</f>
        <v>0</v>
      </c>
      <c r="E23" s="55">
        <f t="shared" si="0"/>
        <v>0</v>
      </c>
    </row>
    <row r="24" spans="1:5" ht="15.75" customHeight="1" x14ac:dyDescent="0.25">
      <c r="A24" s="105" t="s">
        <v>91</v>
      </c>
      <c r="B24" s="46">
        <f>'C.1 Federal Expenditures'!$AB$48</f>
        <v>0</v>
      </c>
      <c r="C24" s="46">
        <f>'C.2 State Expenditures'!$AB$48</f>
        <v>0</v>
      </c>
      <c r="D24" s="46">
        <f>'B. Total Expenditures'!$AB$48</f>
        <v>0</v>
      </c>
      <c r="E24" s="55">
        <f t="shared" si="0"/>
        <v>0</v>
      </c>
    </row>
    <row r="25" spans="1:5" ht="15.75" x14ac:dyDescent="0.25">
      <c r="A25" s="105" t="s">
        <v>62</v>
      </c>
      <c r="B25" s="46">
        <f>'C.1 Federal Expenditures'!$AC$48</f>
        <v>3614774</v>
      </c>
      <c r="C25" s="46">
        <f>'C.2 State Expenditures'!$AC$48</f>
        <v>80560</v>
      </c>
      <c r="D25" s="46">
        <f>'B. Total Expenditures'!$AC$48</f>
        <v>3695334</v>
      </c>
      <c r="E25" s="55">
        <f t="shared" si="0"/>
        <v>4.2092429511500018E-3</v>
      </c>
    </row>
    <row r="26" spans="1:5" ht="15.75" x14ac:dyDescent="0.25">
      <c r="A26" s="105" t="s">
        <v>127</v>
      </c>
      <c r="B26" s="46">
        <f>'C.1 Federal Expenditures'!$AD$48</f>
        <v>0</v>
      </c>
      <c r="C26" s="46">
        <f>'C.2 State Expenditures'!$AD$48</f>
        <v>0</v>
      </c>
      <c r="D26" s="46">
        <f>'B. Total Expenditures'!$AD$48</f>
        <v>0</v>
      </c>
      <c r="E26" s="55">
        <f t="shared" si="0"/>
        <v>0</v>
      </c>
    </row>
    <row r="27" spans="1:5" s="11" customFormat="1" ht="15.75" x14ac:dyDescent="0.25">
      <c r="A27" s="105" t="s">
        <v>128</v>
      </c>
      <c r="B27" s="46">
        <f>'C.1 Federal Expenditures'!$AE$48</f>
        <v>0</v>
      </c>
      <c r="C27" s="46">
        <f>'C.2 State Expenditures'!$AE$48</f>
        <v>0</v>
      </c>
      <c r="D27" s="46">
        <f>'B. Total Expenditures'!$AE$48</f>
        <v>0</v>
      </c>
      <c r="E27" s="55">
        <f t="shared" si="0"/>
        <v>0</v>
      </c>
    </row>
    <row r="28" spans="1:5" ht="30.75" x14ac:dyDescent="0.25">
      <c r="A28" s="105" t="s">
        <v>129</v>
      </c>
      <c r="B28" s="46">
        <f>'C.1 Federal Expenditures'!$AF$48</f>
        <v>7042272</v>
      </c>
      <c r="C28" s="46">
        <f>'C.2 State Expenditures'!$AF$48</f>
        <v>0</v>
      </c>
      <c r="D28" s="46">
        <f>'B. Total Expenditures'!$AF$48</f>
        <v>7042272</v>
      </c>
      <c r="E28" s="55">
        <f t="shared" si="0"/>
        <v>8.0216385788351007E-3</v>
      </c>
    </row>
    <row r="29" spans="1:5" ht="30.75" x14ac:dyDescent="0.25">
      <c r="A29" s="105" t="s">
        <v>92</v>
      </c>
      <c r="B29" s="46">
        <f>'C.1 Federal Expenditures'!$AG$48</f>
        <v>9658067</v>
      </c>
      <c r="C29" s="46">
        <f>'C.2 State Expenditures'!$AG$48</f>
        <v>0</v>
      </c>
      <c r="D29" s="46">
        <f>'B. Total Expenditures'!$AG$48</f>
        <v>9658067</v>
      </c>
      <c r="E29" s="55">
        <f t="shared" si="0"/>
        <v>1.1001211376694081E-2</v>
      </c>
    </row>
    <row r="30" spans="1:5" ht="15.75" x14ac:dyDescent="0.25">
      <c r="A30" s="105" t="s">
        <v>130</v>
      </c>
      <c r="B30" s="46">
        <f>'C.1 Federal Expenditures'!$AH$48</f>
        <v>0</v>
      </c>
      <c r="C30" s="46">
        <f>'C.2 State Expenditures'!$AH$48</f>
        <v>0</v>
      </c>
      <c r="D30" s="46">
        <f>'B. Total Expenditures'!$AH$48</f>
        <v>0</v>
      </c>
      <c r="E30" s="55">
        <f t="shared" si="0"/>
        <v>0</v>
      </c>
    </row>
    <row r="31" spans="1:5" ht="29.25" x14ac:dyDescent="0.25">
      <c r="A31" s="106" t="s">
        <v>373</v>
      </c>
      <c r="B31" s="46">
        <f>'C.1 Federal Expenditures'!$AI$48</f>
        <v>0</v>
      </c>
      <c r="C31" s="46">
        <f>'C.2 State Expenditures'!$AI$48</f>
        <v>0</v>
      </c>
      <c r="D31" s="46">
        <f>'B. Total Expenditures'!$AI$48</f>
        <v>0</v>
      </c>
      <c r="E31" s="55">
        <f t="shared" si="0"/>
        <v>0</v>
      </c>
    </row>
    <row r="32" spans="1:5" x14ac:dyDescent="0.25">
      <c r="A32" s="106" t="s">
        <v>131</v>
      </c>
      <c r="B32" s="46">
        <f>'C.1 Federal Expenditures'!$AJ$48</f>
        <v>0</v>
      </c>
      <c r="C32" s="46">
        <f>'C.2 State Expenditures'!$AJ$48</f>
        <v>0</v>
      </c>
      <c r="D32" s="46">
        <f>'B. Total Expenditures'!$AJ$48</f>
        <v>0</v>
      </c>
      <c r="E32" s="55">
        <f t="shared" si="0"/>
        <v>0</v>
      </c>
    </row>
    <row r="33" spans="1:5" x14ac:dyDescent="0.25">
      <c r="A33" s="106" t="s">
        <v>132</v>
      </c>
      <c r="B33" s="46">
        <f>'C.1 Federal Expenditures'!$AK$48</f>
        <v>0</v>
      </c>
      <c r="C33" s="46">
        <f>'C.2 State Expenditures'!$AK$48</f>
        <v>0</v>
      </c>
      <c r="D33" s="46">
        <f>'B. Total Expenditures'!$AK$48</f>
        <v>0</v>
      </c>
      <c r="E33" s="55">
        <f t="shared" si="0"/>
        <v>0</v>
      </c>
    </row>
    <row r="34" spans="1:5" ht="15.75" x14ac:dyDescent="0.25">
      <c r="A34" s="105" t="s">
        <v>133</v>
      </c>
      <c r="B34" s="46">
        <f>'C.1 Federal Expenditures'!$AL$48</f>
        <v>4939142</v>
      </c>
      <c r="C34" s="46">
        <f>'C.2 State Expenditures'!$AL$48</f>
        <v>0</v>
      </c>
      <c r="D34" s="46">
        <f>'B. Total Expenditures'!$AL$48</f>
        <v>4939142</v>
      </c>
      <c r="E34" s="55">
        <f t="shared" si="0"/>
        <v>5.6260269432286559E-3</v>
      </c>
    </row>
    <row r="35" spans="1:5" ht="15.75" x14ac:dyDescent="0.25">
      <c r="A35" s="105" t="s">
        <v>93</v>
      </c>
      <c r="B35" s="46">
        <f>'C.1 Federal Expenditures'!$AM$48</f>
        <v>48741192</v>
      </c>
      <c r="C35" s="46">
        <f>'C.2 State Expenditures'!$AM$48</f>
        <v>863698</v>
      </c>
      <c r="D35" s="46">
        <f>'B. Total Expenditures'!$AM$48</f>
        <v>49604890</v>
      </c>
      <c r="E35" s="55">
        <f t="shared" si="0"/>
        <v>5.6503426638856248E-2</v>
      </c>
    </row>
    <row r="36" spans="1:5" x14ac:dyDescent="0.25">
      <c r="A36" s="106" t="s">
        <v>134</v>
      </c>
      <c r="B36" s="46">
        <f>'C.1 Federal Expenditures'!$AN$48</f>
        <v>35034564</v>
      </c>
      <c r="C36" s="46">
        <f>'C.2 State Expenditures'!$AN$48</f>
        <v>772465</v>
      </c>
      <c r="D36" s="46">
        <f>'B. Total Expenditures'!$AN$48</f>
        <v>35807029</v>
      </c>
      <c r="E36" s="55">
        <f t="shared" si="0"/>
        <v>4.0786701396916682E-2</v>
      </c>
    </row>
    <row r="37" spans="1:5" x14ac:dyDescent="0.25">
      <c r="A37" s="106" t="s">
        <v>135</v>
      </c>
      <c r="B37" s="46">
        <f>'C.1 Federal Expenditures'!$AO$48</f>
        <v>0</v>
      </c>
      <c r="C37" s="46">
        <f>'C.2 State Expenditures'!$AO$48</f>
        <v>0</v>
      </c>
      <c r="D37" s="46">
        <f>'B. Total Expenditures'!$AO$48</f>
        <v>0</v>
      </c>
      <c r="E37" s="55">
        <f t="shared" si="0"/>
        <v>0</v>
      </c>
    </row>
    <row r="38" spans="1:5" x14ac:dyDescent="0.25">
      <c r="A38" s="106" t="s">
        <v>136</v>
      </c>
      <c r="B38" s="46">
        <f>'C.1 Federal Expenditures'!$AP$48</f>
        <v>13706628</v>
      </c>
      <c r="C38" s="46">
        <f>'C.2 State Expenditures'!$AP$48</f>
        <v>91233</v>
      </c>
      <c r="D38" s="46">
        <f>'B. Total Expenditures'!$AP$48</f>
        <v>13797861</v>
      </c>
      <c r="E38" s="55">
        <f t="shared" si="0"/>
        <v>1.571672524193957E-2</v>
      </c>
    </row>
    <row r="39" spans="1:5" ht="15.75" x14ac:dyDescent="0.25">
      <c r="A39" s="105" t="s">
        <v>87</v>
      </c>
      <c r="B39" s="46">
        <f>'C.1 Federal Expenditures'!$AQ$48</f>
        <v>11249684</v>
      </c>
      <c r="C39" s="46">
        <f>'C.2 State Expenditures'!$AQ$48</f>
        <v>0</v>
      </c>
      <c r="D39" s="46">
        <f>'B. Total Expenditures'!$AQ$48</f>
        <v>11249684</v>
      </c>
      <c r="E39" s="55">
        <f t="shared" si="0"/>
        <v>1.2814174058330035E-2</v>
      </c>
    </row>
    <row r="40" spans="1:5" ht="15.75" x14ac:dyDescent="0.25">
      <c r="A40" s="93" t="s">
        <v>139</v>
      </c>
      <c r="B40" s="120">
        <f>'C.1 Federal Expenditures'!$AR$48</f>
        <v>437977937</v>
      </c>
      <c r="C40" s="120">
        <f>'C.2 State Expenditures'!$AR$48</f>
        <v>405370010</v>
      </c>
      <c r="D40" s="120">
        <f>'B. Total Expenditures'!$AR$48</f>
        <v>843347947</v>
      </c>
      <c r="E40" s="95">
        <f t="shared" si="0"/>
        <v>0.96063208394060606</v>
      </c>
    </row>
    <row r="41" spans="1:5" ht="15.75" x14ac:dyDescent="0.25">
      <c r="A41" s="105" t="s">
        <v>88</v>
      </c>
      <c r="B41" s="46">
        <f>'C.1 Federal Expenditures'!$C$48</f>
        <v>0</v>
      </c>
      <c r="C41" s="119"/>
      <c r="D41" s="46">
        <f>'B. Total Expenditures'!$C$48</f>
        <v>0</v>
      </c>
      <c r="E41" s="55">
        <f t="shared" si="0"/>
        <v>0</v>
      </c>
    </row>
    <row r="42" spans="1:5" ht="15.75" x14ac:dyDescent="0.25">
      <c r="A42" s="105" t="s">
        <v>247</v>
      </c>
      <c r="B42" s="46">
        <f>'C.1 Federal Expenditures'!$D$48</f>
        <v>34561464</v>
      </c>
      <c r="C42" s="119"/>
      <c r="D42" s="46">
        <f>'B. Total Expenditures'!$D$48</f>
        <v>34561464</v>
      </c>
      <c r="E42" s="55">
        <f t="shared" si="0"/>
        <v>3.9367916059393972E-2</v>
      </c>
    </row>
    <row r="43" spans="1:5" ht="15.75" x14ac:dyDescent="0.25">
      <c r="A43" s="107" t="s">
        <v>111</v>
      </c>
      <c r="B43" s="120">
        <f>B41+B42</f>
        <v>34561464</v>
      </c>
      <c r="C43" s="123"/>
      <c r="D43" s="120">
        <f>D41+D42</f>
        <v>34561464</v>
      </c>
      <c r="E43" s="95">
        <f t="shared" si="0"/>
        <v>3.9367916059393972E-2</v>
      </c>
    </row>
    <row r="44" spans="1:5" ht="15.75" x14ac:dyDescent="0.25">
      <c r="A44" s="93" t="s">
        <v>60</v>
      </c>
      <c r="B44" s="94">
        <f>SUM(B41,B42, B3,B6,B10,B14,B18,B19,B22,B23,B24,B25,B26,B27,B28,B29,B30,B34,B35, B39)</f>
        <v>472539401</v>
      </c>
      <c r="C44" s="94">
        <f>SUM(C41,C42,C3,C6,C10,C14,C18,C19,C22,C23,C24,C25,C26,C27,C28,C29,C30,C34,C35, C39)</f>
        <v>405370010</v>
      </c>
      <c r="D44" s="94">
        <f>B44+C44</f>
        <v>877909411</v>
      </c>
      <c r="E44" s="95">
        <f t="shared" si="0"/>
        <v>1</v>
      </c>
    </row>
    <row r="45" spans="1:5" ht="15.75" x14ac:dyDescent="0.25">
      <c r="A45" s="105" t="s">
        <v>137</v>
      </c>
      <c r="B45" s="46">
        <f>'C.1 Federal Expenditures'!$AS$48</f>
        <v>154949361</v>
      </c>
      <c r="C45" s="119"/>
      <c r="D45" s="46">
        <f>'B. Total Expenditures'!$AS$48</f>
        <v>154949361</v>
      </c>
      <c r="E45" s="122"/>
    </row>
    <row r="46" spans="1:5" ht="15.75" x14ac:dyDescent="0.25">
      <c r="A46" s="105" t="s">
        <v>138</v>
      </c>
      <c r="B46" s="46">
        <f>'C.1 Federal Expenditures'!$AT$48</f>
        <v>0</v>
      </c>
      <c r="C46" s="119"/>
      <c r="D46" s="46">
        <f>'B. Total Expenditures'!$AT$48</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300</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Expenditures'!$G$49</f>
        <v>17850320</v>
      </c>
      <c r="C3" s="46">
        <f>'C.2 State Expenditures'!$G$49</f>
        <v>3615734</v>
      </c>
      <c r="D3" s="46">
        <f>'B. Total Expenditures'!$G$49</f>
        <v>21466054</v>
      </c>
      <c r="E3" s="55">
        <f t="shared" ref="E3:E44" si="0">D3/($D$44)</f>
        <v>0.19003097667098098</v>
      </c>
    </row>
    <row r="4" spans="1:5" ht="45" customHeight="1" x14ac:dyDescent="0.25">
      <c r="A4" s="106" t="s">
        <v>113</v>
      </c>
      <c r="B4" s="46">
        <f>'C.1 Federal Expenditures'!$H$49</f>
        <v>17850320</v>
      </c>
      <c r="C4" s="46">
        <f>'C.2 State Expenditures'!$H$49</f>
        <v>3615734</v>
      </c>
      <c r="D4" s="46">
        <f>'B. Total Expenditures'!$H$49</f>
        <v>21466054</v>
      </c>
      <c r="E4" s="55">
        <f t="shared" si="0"/>
        <v>0.19003097667098098</v>
      </c>
    </row>
    <row r="5" spans="1:5" ht="43.5" x14ac:dyDescent="0.25">
      <c r="A5" s="106" t="s">
        <v>112</v>
      </c>
      <c r="B5" s="46">
        <f>'C.1 Federal Expenditures'!$I$49</f>
        <v>0</v>
      </c>
      <c r="C5" s="46">
        <f>'C.2 State Expenditures'!$I$49</f>
        <v>0</v>
      </c>
      <c r="D5" s="46">
        <f>'B. Total Expenditures'!$I$49</f>
        <v>0</v>
      </c>
      <c r="E5" s="55">
        <f t="shared" si="0"/>
        <v>0</v>
      </c>
    </row>
    <row r="6" spans="1:5" ht="30.75" x14ac:dyDescent="0.25">
      <c r="A6" s="105" t="s">
        <v>85</v>
      </c>
      <c r="B6" s="46">
        <f>'C.1 Federal Expenditures'!$J$49</f>
        <v>0</v>
      </c>
      <c r="C6" s="119"/>
      <c r="D6" s="46">
        <f>'B. Total Expenditures'!$J$49</f>
        <v>0</v>
      </c>
      <c r="E6" s="55">
        <f t="shared" si="0"/>
        <v>0</v>
      </c>
    </row>
    <row r="7" spans="1:5" x14ac:dyDescent="0.25">
      <c r="A7" s="106" t="s">
        <v>114</v>
      </c>
      <c r="B7" s="46">
        <f>'C.1 Federal Expenditures'!$K$49</f>
        <v>0</v>
      </c>
      <c r="C7" s="119"/>
      <c r="D7" s="46">
        <f>'B. Total Expenditures'!$K$49</f>
        <v>0</v>
      </c>
      <c r="E7" s="55">
        <f t="shared" si="0"/>
        <v>0</v>
      </c>
    </row>
    <row r="8" spans="1:5" x14ac:dyDescent="0.25">
      <c r="A8" s="106" t="s">
        <v>115</v>
      </c>
      <c r="B8" s="46">
        <f>'C.1 Federal Expenditures'!$L$49</f>
        <v>0</v>
      </c>
      <c r="C8" s="119"/>
      <c r="D8" s="46">
        <f>'B. Total Expenditures'!$L$49</f>
        <v>0</v>
      </c>
      <c r="E8" s="55">
        <f t="shared" si="0"/>
        <v>0</v>
      </c>
    </row>
    <row r="9" spans="1:5" ht="29.25" x14ac:dyDescent="0.25">
      <c r="A9" s="106" t="s">
        <v>116</v>
      </c>
      <c r="B9" s="46">
        <f>'C.1 Federal Expenditures'!$M$49</f>
        <v>0</v>
      </c>
      <c r="C9" s="119"/>
      <c r="D9" s="46">
        <f>'B. Total Expenditures'!$M$49</f>
        <v>0</v>
      </c>
      <c r="E9" s="55">
        <f t="shared" si="0"/>
        <v>0</v>
      </c>
    </row>
    <row r="10" spans="1:5" ht="30.75" x14ac:dyDescent="0.25">
      <c r="A10" s="105" t="s">
        <v>84</v>
      </c>
      <c r="B10" s="46">
        <f>'C.1 Federal Expenditures'!$N$49</f>
        <v>0</v>
      </c>
      <c r="C10" s="119"/>
      <c r="D10" s="46">
        <f>'B. Total Expenditures'!$N$49</f>
        <v>0</v>
      </c>
      <c r="E10" s="55">
        <f t="shared" si="0"/>
        <v>0</v>
      </c>
    </row>
    <row r="11" spans="1:5" x14ac:dyDescent="0.25">
      <c r="A11" s="106" t="s">
        <v>117</v>
      </c>
      <c r="B11" s="46">
        <f>'C.1 Federal Expenditures'!$O$49</f>
        <v>0</v>
      </c>
      <c r="C11" s="119"/>
      <c r="D11" s="46">
        <f>'B. Total Expenditures'!$O$49</f>
        <v>0</v>
      </c>
      <c r="E11" s="55">
        <f t="shared" si="0"/>
        <v>0</v>
      </c>
    </row>
    <row r="12" spans="1:5" x14ac:dyDescent="0.25">
      <c r="A12" s="106" t="s">
        <v>118</v>
      </c>
      <c r="B12" s="46">
        <f>'C.1 Federal Expenditures'!$P$49</f>
        <v>0</v>
      </c>
      <c r="C12" s="119"/>
      <c r="D12" s="46">
        <f>'B. Total Expenditures'!$P$49</f>
        <v>0</v>
      </c>
      <c r="E12" s="55">
        <f t="shared" si="0"/>
        <v>0</v>
      </c>
    </row>
    <row r="13" spans="1:5" ht="29.25" x14ac:dyDescent="0.25">
      <c r="A13" s="106" t="s">
        <v>119</v>
      </c>
      <c r="B13" s="46">
        <f>'C.1 Federal Expenditures'!$Q$49</f>
        <v>0</v>
      </c>
      <c r="C13" s="119"/>
      <c r="D13" s="46">
        <f>'B. Total Expenditures'!$Q$49</f>
        <v>0</v>
      </c>
      <c r="E13" s="55">
        <f t="shared" si="0"/>
        <v>0</v>
      </c>
    </row>
    <row r="14" spans="1:5" ht="15.75" customHeight="1" x14ac:dyDescent="0.25">
      <c r="A14" s="105" t="s">
        <v>120</v>
      </c>
      <c r="B14" s="46">
        <f>'C.1 Federal Expenditures'!$R$49</f>
        <v>25209129</v>
      </c>
      <c r="C14" s="46">
        <f>'C.2 State Expenditures'!$R$49</f>
        <v>8155078</v>
      </c>
      <c r="D14" s="46">
        <f>'B. Total Expenditures'!$R$49</f>
        <v>33364207</v>
      </c>
      <c r="E14" s="55">
        <f t="shared" si="0"/>
        <v>0.29536089129668547</v>
      </c>
    </row>
    <row r="15" spans="1:5" x14ac:dyDescent="0.25">
      <c r="A15" s="106" t="s">
        <v>121</v>
      </c>
      <c r="B15" s="46">
        <f>'C.1 Federal Expenditures'!$S$49</f>
        <v>320004</v>
      </c>
      <c r="C15" s="46">
        <f>'C.2 State Expenditures'!$S$49</f>
        <v>82215</v>
      </c>
      <c r="D15" s="46">
        <f>'B. Total Expenditures'!$S$49</f>
        <v>402219</v>
      </c>
      <c r="E15" s="55">
        <f t="shared" si="0"/>
        <v>3.5606949188530554E-3</v>
      </c>
    </row>
    <row r="16" spans="1:5" x14ac:dyDescent="0.25">
      <c r="A16" s="106" t="s">
        <v>122</v>
      </c>
      <c r="B16" s="46">
        <f>'C.1 Federal Expenditures'!$T$49</f>
        <v>1506018</v>
      </c>
      <c r="C16" s="46">
        <f>'C.2 State Expenditures'!$T$49</f>
        <v>309758</v>
      </c>
      <c r="D16" s="46">
        <f>'B. Total Expenditures'!$T$49</f>
        <v>1815776</v>
      </c>
      <c r="E16" s="55">
        <f t="shared" si="0"/>
        <v>1.6074388273491121E-2</v>
      </c>
    </row>
    <row r="17" spans="1:5" x14ac:dyDescent="0.25">
      <c r="A17" s="106" t="s">
        <v>123</v>
      </c>
      <c r="B17" s="46">
        <f>'C.1 Federal Expenditures'!$U$49</f>
        <v>23383107</v>
      </c>
      <c r="C17" s="46">
        <f>'C.2 State Expenditures'!$U$49</f>
        <v>7763105</v>
      </c>
      <c r="D17" s="46">
        <f>'B. Total Expenditures'!$U$49</f>
        <v>31146212</v>
      </c>
      <c r="E17" s="55">
        <f t="shared" si="0"/>
        <v>0.27572580810434133</v>
      </c>
    </row>
    <row r="18" spans="1:5" ht="15.75" x14ac:dyDescent="0.25">
      <c r="A18" s="105" t="s">
        <v>124</v>
      </c>
      <c r="B18" s="46">
        <f>'C.1 Federal Expenditures'!$V$49</f>
        <v>74733</v>
      </c>
      <c r="C18" s="46">
        <f>'C.2 State Expenditures'!$V$49</f>
        <v>15121</v>
      </c>
      <c r="D18" s="46">
        <f>'B. Total Expenditures'!$V$49</f>
        <v>89854</v>
      </c>
      <c r="E18" s="55">
        <f t="shared" si="0"/>
        <v>7.9544397763065011E-4</v>
      </c>
    </row>
    <row r="19" spans="1:5" ht="15.75" x14ac:dyDescent="0.25">
      <c r="A19" s="105" t="s">
        <v>89</v>
      </c>
      <c r="B19" s="46">
        <f>'C.1 Federal Expenditures'!$W$49</f>
        <v>1261618</v>
      </c>
      <c r="C19" s="46">
        <f>'C.2 State Expenditures'!$W$49</f>
        <v>4696442</v>
      </c>
      <c r="D19" s="46">
        <f>'B. Total Expenditures'!$W$49</f>
        <v>5958060</v>
      </c>
      <c r="E19" s="55">
        <f t="shared" si="0"/>
        <v>5.2744484890623354E-2</v>
      </c>
    </row>
    <row r="20" spans="1:5" ht="29.25" x14ac:dyDescent="0.25">
      <c r="A20" s="106" t="s">
        <v>126</v>
      </c>
      <c r="B20" s="46">
        <f>'C.1 Federal Expenditures'!$X$49</f>
        <v>280466</v>
      </c>
      <c r="C20" s="46">
        <f>'C.2 State Expenditures'!$X$49</f>
        <v>4474924</v>
      </c>
      <c r="D20" s="46">
        <f>'B. Total Expenditures'!$X$49</f>
        <v>4755390</v>
      </c>
      <c r="E20" s="55">
        <f t="shared" si="0"/>
        <v>4.2097695559296378E-2</v>
      </c>
    </row>
    <row r="21" spans="1:5" x14ac:dyDescent="0.25">
      <c r="A21" s="106" t="s">
        <v>125</v>
      </c>
      <c r="B21" s="46">
        <f>'C.1 Federal Expenditures'!$Y$49</f>
        <v>981152</v>
      </c>
      <c r="C21" s="46">
        <f>'C.2 State Expenditures'!$Y$49</f>
        <v>221518</v>
      </c>
      <c r="D21" s="46">
        <f>'B. Total Expenditures'!$Y$49</f>
        <v>1202670</v>
      </c>
      <c r="E21" s="55">
        <f t="shared" si="0"/>
        <v>1.0646789331326973E-2</v>
      </c>
    </row>
    <row r="22" spans="1:5" ht="30.75" x14ac:dyDescent="0.25">
      <c r="A22" s="105" t="s">
        <v>90</v>
      </c>
      <c r="B22" s="46">
        <f>'C.1 Federal Expenditures'!$Z$49</f>
        <v>581673</v>
      </c>
      <c r="C22" s="46">
        <f>'C.2 State Expenditures'!$Z$49</f>
        <v>129955</v>
      </c>
      <c r="D22" s="46">
        <f>'B. Total Expenditures'!$Z$49</f>
        <v>711628</v>
      </c>
      <c r="E22" s="55">
        <f t="shared" si="0"/>
        <v>6.2997774936379486E-3</v>
      </c>
    </row>
    <row r="23" spans="1:5" ht="15.75" customHeight="1" x14ac:dyDescent="0.25">
      <c r="A23" s="105" t="s">
        <v>86</v>
      </c>
      <c r="B23" s="46">
        <f>'C.1 Federal Expenditures'!$AA$49</f>
        <v>0</v>
      </c>
      <c r="C23" s="46">
        <f>'C.2 State Expenditures'!$AA$49</f>
        <v>0</v>
      </c>
      <c r="D23" s="46">
        <f>'B. Total Expenditures'!$AA$49</f>
        <v>0</v>
      </c>
      <c r="E23" s="55">
        <f t="shared" si="0"/>
        <v>0</v>
      </c>
    </row>
    <row r="24" spans="1:5" ht="15.75" customHeight="1" x14ac:dyDescent="0.25">
      <c r="A24" s="105" t="s">
        <v>91</v>
      </c>
      <c r="B24" s="46">
        <f>'C.1 Federal Expenditures'!$AB$49</f>
        <v>0</v>
      </c>
      <c r="C24" s="46">
        <f>'C.2 State Expenditures'!$AB$49</f>
        <v>0</v>
      </c>
      <c r="D24" s="46">
        <f>'B. Total Expenditures'!$AB$49</f>
        <v>0</v>
      </c>
      <c r="E24" s="55">
        <f t="shared" si="0"/>
        <v>0</v>
      </c>
    </row>
    <row r="25" spans="1:5" ht="15.75" x14ac:dyDescent="0.25">
      <c r="A25" s="105" t="s">
        <v>62</v>
      </c>
      <c r="B25" s="46">
        <f>'C.1 Federal Expenditures'!$AC$49</f>
        <v>1387452</v>
      </c>
      <c r="C25" s="46">
        <f>'C.2 State Expenditures'!$AC$49</f>
        <v>183744</v>
      </c>
      <c r="D25" s="46">
        <f>'B. Total Expenditures'!$AC$49</f>
        <v>1571196</v>
      </c>
      <c r="E25" s="55">
        <f t="shared" si="0"/>
        <v>1.3909212676980066E-2</v>
      </c>
    </row>
    <row r="26" spans="1:5" ht="15.75" x14ac:dyDescent="0.25">
      <c r="A26" s="105" t="s">
        <v>127</v>
      </c>
      <c r="B26" s="46">
        <f>'C.1 Federal Expenditures'!$AD$49</f>
        <v>2955971</v>
      </c>
      <c r="C26" s="46">
        <f>'C.2 State Expenditures'!$AD$49</f>
        <v>1766532</v>
      </c>
      <c r="D26" s="46">
        <f>'B. Total Expenditures'!$AD$49</f>
        <v>4722503</v>
      </c>
      <c r="E26" s="55">
        <f t="shared" si="0"/>
        <v>4.180655920373804E-2</v>
      </c>
    </row>
    <row r="27" spans="1:5" s="11" customFormat="1" ht="15.75" x14ac:dyDescent="0.25">
      <c r="A27" s="105" t="s">
        <v>128</v>
      </c>
      <c r="B27" s="46">
        <f>'C.1 Federal Expenditures'!$AE$49</f>
        <v>4839697</v>
      </c>
      <c r="C27" s="46">
        <f>'C.2 State Expenditures'!$AE$49</f>
        <v>4167422</v>
      </c>
      <c r="D27" s="46">
        <f>'B. Total Expenditures'!$AE$49</f>
        <v>9007119</v>
      </c>
      <c r="E27" s="55">
        <f t="shared" si="0"/>
        <v>7.9736667976412878E-2</v>
      </c>
    </row>
    <row r="28" spans="1:5" ht="30.75" x14ac:dyDescent="0.25">
      <c r="A28" s="105" t="s">
        <v>129</v>
      </c>
      <c r="B28" s="46">
        <f>'C.1 Federal Expenditures'!$AF$49</f>
        <v>592339</v>
      </c>
      <c r="C28" s="46">
        <f>'C.2 State Expenditures'!$AF$49</f>
        <v>182072</v>
      </c>
      <c r="D28" s="46">
        <f>'B. Total Expenditures'!$AF$49</f>
        <v>774411</v>
      </c>
      <c r="E28" s="55">
        <f t="shared" si="0"/>
        <v>6.8555719963599767E-3</v>
      </c>
    </row>
    <row r="29" spans="1:5" ht="30.75" x14ac:dyDescent="0.25">
      <c r="A29" s="105" t="s">
        <v>92</v>
      </c>
      <c r="B29" s="46">
        <f>'C.1 Federal Expenditures'!$AG$49</f>
        <v>2217285</v>
      </c>
      <c r="C29" s="46">
        <f>'C.2 State Expenditures'!$AG$49</f>
        <v>570611</v>
      </c>
      <c r="D29" s="46">
        <f>'B. Total Expenditures'!$AG$49</f>
        <v>2787896</v>
      </c>
      <c r="E29" s="55">
        <f t="shared" si="0"/>
        <v>2.4680204369984405E-2</v>
      </c>
    </row>
    <row r="30" spans="1:5" ht="15.75" x14ac:dyDescent="0.25">
      <c r="A30" s="105" t="s">
        <v>130</v>
      </c>
      <c r="B30" s="46">
        <f>'C.1 Federal Expenditures'!$AH$49</f>
        <v>1485375</v>
      </c>
      <c r="C30" s="46">
        <f>'C.2 State Expenditures'!$AH$49</f>
        <v>327404</v>
      </c>
      <c r="D30" s="46">
        <f>'B. Total Expenditures'!$AH$49</f>
        <v>1812779</v>
      </c>
      <c r="E30" s="55">
        <f t="shared" si="0"/>
        <v>1.6047856949332386E-2</v>
      </c>
    </row>
    <row r="31" spans="1:5" ht="29.25" x14ac:dyDescent="0.25">
      <c r="A31" s="106" t="s">
        <v>373</v>
      </c>
      <c r="B31" s="46">
        <f>'C.1 Federal Expenditures'!$AI$49</f>
        <v>1180511</v>
      </c>
      <c r="C31" s="46">
        <f>'C.2 State Expenditures'!$AI$49</f>
        <v>237743</v>
      </c>
      <c r="D31" s="46">
        <f>'B. Total Expenditures'!$AI$49</f>
        <v>1418254</v>
      </c>
      <c r="E31" s="55">
        <f t="shared" si="0"/>
        <v>1.2555274145286576E-2</v>
      </c>
    </row>
    <row r="32" spans="1:5" x14ac:dyDescent="0.25">
      <c r="A32" s="106" t="s">
        <v>131</v>
      </c>
      <c r="B32" s="46">
        <f>'C.1 Federal Expenditures'!$AJ$49</f>
        <v>0</v>
      </c>
      <c r="C32" s="46">
        <f>'C.2 State Expenditures'!$AJ$49</f>
        <v>0</v>
      </c>
      <c r="D32" s="46">
        <f>'B. Total Expenditures'!$AJ$49</f>
        <v>0</v>
      </c>
      <c r="E32" s="55">
        <f t="shared" si="0"/>
        <v>0</v>
      </c>
    </row>
    <row r="33" spans="1:5" x14ac:dyDescent="0.25">
      <c r="A33" s="106" t="s">
        <v>132</v>
      </c>
      <c r="B33" s="46">
        <f>'C.1 Federal Expenditures'!$AK$49</f>
        <v>304864</v>
      </c>
      <c r="C33" s="46">
        <f>'C.2 State Expenditures'!$AK$49</f>
        <v>89661</v>
      </c>
      <c r="D33" s="46">
        <f>'B. Total Expenditures'!$AK$49</f>
        <v>394525</v>
      </c>
      <c r="E33" s="55">
        <f t="shared" si="0"/>
        <v>3.4925828040458101E-3</v>
      </c>
    </row>
    <row r="34" spans="1:5" ht="15.75" x14ac:dyDescent="0.25">
      <c r="A34" s="105" t="s">
        <v>133</v>
      </c>
      <c r="B34" s="46">
        <f>'C.1 Federal Expenditures'!$AL$49</f>
        <v>299290</v>
      </c>
      <c r="C34" s="46">
        <f>'C.2 State Expenditures'!$AL$49</f>
        <v>74967</v>
      </c>
      <c r="D34" s="46">
        <f>'B. Total Expenditures'!$AL$49</f>
        <v>374257</v>
      </c>
      <c r="E34" s="55">
        <f t="shared" si="0"/>
        <v>3.3131577529783227E-3</v>
      </c>
    </row>
    <row r="35" spans="1:5" ht="15.75" x14ac:dyDescent="0.25">
      <c r="A35" s="105" t="s">
        <v>93</v>
      </c>
      <c r="B35" s="46">
        <f>'C.1 Federal Expenditures'!$AM$49</f>
        <v>6635003</v>
      </c>
      <c r="C35" s="46">
        <f>'C.2 State Expenditures'!$AM$49</f>
        <v>1003953</v>
      </c>
      <c r="D35" s="46">
        <f>'B. Total Expenditures'!$AM$49</f>
        <v>7638956</v>
      </c>
      <c r="E35" s="55">
        <f t="shared" si="0"/>
        <v>6.7624830787561152E-2</v>
      </c>
    </row>
    <row r="36" spans="1:5" x14ac:dyDescent="0.25">
      <c r="A36" s="106" t="s">
        <v>134</v>
      </c>
      <c r="B36" s="46">
        <f>'C.1 Federal Expenditures'!$AN$49</f>
        <v>5548741</v>
      </c>
      <c r="C36" s="46">
        <f>'C.2 State Expenditures'!$AN$49</f>
        <v>932015</v>
      </c>
      <c r="D36" s="46">
        <f>'B. Total Expenditures'!$AN$49</f>
        <v>6480756</v>
      </c>
      <c r="E36" s="55">
        <f t="shared" si="0"/>
        <v>5.7371717794351962E-2</v>
      </c>
    </row>
    <row r="37" spans="1:5" x14ac:dyDescent="0.25">
      <c r="A37" s="106" t="s">
        <v>135</v>
      </c>
      <c r="B37" s="46">
        <f>'C.1 Federal Expenditures'!$AO$49</f>
        <v>329056</v>
      </c>
      <c r="C37" s="46">
        <f>'C.2 State Expenditures'!$AO$49</f>
        <v>28766</v>
      </c>
      <c r="D37" s="46">
        <f>'B. Total Expenditures'!$AO$49</f>
        <v>357822</v>
      </c>
      <c r="E37" s="55">
        <f t="shared" si="0"/>
        <v>3.1676648225316007E-3</v>
      </c>
    </row>
    <row r="38" spans="1:5" x14ac:dyDescent="0.25">
      <c r="A38" s="106" t="s">
        <v>136</v>
      </c>
      <c r="B38" s="46">
        <f>'C.1 Federal Expenditures'!$AP$49</f>
        <v>757206</v>
      </c>
      <c r="C38" s="46">
        <f>'C.2 State Expenditures'!$AP$49</f>
        <v>43172</v>
      </c>
      <c r="D38" s="46">
        <f>'B. Total Expenditures'!$AP$49</f>
        <v>800378</v>
      </c>
      <c r="E38" s="55">
        <f t="shared" si="0"/>
        <v>7.085448170677593E-3</v>
      </c>
    </row>
    <row r="39" spans="1:5" ht="15.75" x14ac:dyDescent="0.25">
      <c r="A39" s="105" t="s">
        <v>87</v>
      </c>
      <c r="B39" s="46">
        <f>'C.1 Federal Expenditures'!$AQ$49</f>
        <v>0</v>
      </c>
      <c r="C39" s="46">
        <f>'C.2 State Expenditures'!$AQ$49</f>
        <v>0</v>
      </c>
      <c r="D39" s="46">
        <f>'B. Total Expenditures'!$AQ$49</f>
        <v>0</v>
      </c>
      <c r="E39" s="55">
        <f t="shared" si="0"/>
        <v>0</v>
      </c>
    </row>
    <row r="40" spans="1:5" ht="15.75" x14ac:dyDescent="0.25">
      <c r="A40" s="93" t="s">
        <v>139</v>
      </c>
      <c r="B40" s="120">
        <f>'C.1 Federal Expenditures'!$AR$49</f>
        <v>65389885</v>
      </c>
      <c r="C40" s="120">
        <f>'C.2 State Expenditures'!$AR$49</f>
        <v>24889035</v>
      </c>
      <c r="D40" s="120">
        <f>'B. Total Expenditures'!$AR$49</f>
        <v>90278920</v>
      </c>
      <c r="E40" s="95">
        <f t="shared" si="0"/>
        <v>0.79920563604290562</v>
      </c>
    </row>
    <row r="41" spans="1:5" ht="15.75" x14ac:dyDescent="0.25">
      <c r="A41" s="105" t="s">
        <v>88</v>
      </c>
      <c r="B41" s="46">
        <f>'C.1 Federal Expenditures'!$C$49</f>
        <v>15121895</v>
      </c>
      <c r="C41" s="119"/>
      <c r="D41" s="46">
        <f>'B. Total Expenditures'!$C$49</f>
        <v>15121895</v>
      </c>
      <c r="E41" s="55">
        <f t="shared" si="0"/>
        <v>0.13386850121433702</v>
      </c>
    </row>
    <row r="42" spans="1:5" ht="15.75" x14ac:dyDescent="0.25">
      <c r="A42" s="105" t="s">
        <v>247</v>
      </c>
      <c r="B42" s="46">
        <f>'C.1 Federal Expenditures'!$D$49</f>
        <v>7560000</v>
      </c>
      <c r="C42" s="119"/>
      <c r="D42" s="46">
        <f>'B. Total Expenditures'!$D$49</f>
        <v>7560000</v>
      </c>
      <c r="E42" s="55">
        <f t="shared" si="0"/>
        <v>6.6925862742757303E-2</v>
      </c>
    </row>
    <row r="43" spans="1:5" ht="15.75" x14ac:dyDescent="0.25">
      <c r="A43" s="107" t="s">
        <v>111</v>
      </c>
      <c r="B43" s="120">
        <f>B41+B42</f>
        <v>22681895</v>
      </c>
      <c r="C43" s="123"/>
      <c r="D43" s="120">
        <f>D41+D42</f>
        <v>22681895</v>
      </c>
      <c r="E43" s="95">
        <f t="shared" si="0"/>
        <v>0.20079436395709432</v>
      </c>
    </row>
    <row r="44" spans="1:5" ht="15.75" x14ac:dyDescent="0.25">
      <c r="A44" s="93" t="s">
        <v>60</v>
      </c>
      <c r="B44" s="94">
        <f>SUM(B41,B42, B3,B6,B10,B14,B18,B19,B22,B23,B24,B25,B26,B27,B28,B29,B30,B34,B35, B39)</f>
        <v>88071780</v>
      </c>
      <c r="C44" s="94">
        <f>SUM(C41,C42,C3,C6,C10,C14,C18,C19,C22,C23,C24,C25,C26,C27,C28,C29,C30,C34,C35, C39)</f>
        <v>24889035</v>
      </c>
      <c r="D44" s="94">
        <f>B44+C44</f>
        <v>112960815</v>
      </c>
      <c r="E44" s="95">
        <f t="shared" si="0"/>
        <v>1</v>
      </c>
    </row>
    <row r="45" spans="1:5" ht="15.75" x14ac:dyDescent="0.25">
      <c r="A45" s="105" t="s">
        <v>137</v>
      </c>
      <c r="B45" s="46">
        <f>'C.1 Federal Expenditures'!$AS$49</f>
        <v>0</v>
      </c>
      <c r="C45" s="119"/>
      <c r="D45" s="46">
        <f>'B. Total Expenditures'!$AS$49</f>
        <v>0</v>
      </c>
      <c r="E45" s="122"/>
    </row>
    <row r="46" spans="1:5" ht="15.75" x14ac:dyDescent="0.25">
      <c r="A46" s="105" t="s">
        <v>138</v>
      </c>
      <c r="B46" s="46">
        <f>'C.1 Federal Expenditures'!$AT$49</f>
        <v>108392969</v>
      </c>
      <c r="C46" s="119"/>
      <c r="D46" s="46">
        <f>'B. Total Expenditures'!$AT$49</f>
        <v>108392969</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299</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Expenditures'!$G$50</f>
        <v>1228375</v>
      </c>
      <c r="C3" s="46">
        <f>'C.2 State Expenditures'!$G$50</f>
        <v>14156623</v>
      </c>
      <c r="D3" s="46">
        <f>'B. Total Expenditures'!$G$50</f>
        <v>15384998</v>
      </c>
      <c r="E3" s="55">
        <f t="shared" ref="E3:E44" si="0">D3/($D$44)</f>
        <v>0.1706963946708856</v>
      </c>
    </row>
    <row r="4" spans="1:5" ht="45" customHeight="1" x14ac:dyDescent="0.25">
      <c r="A4" s="106" t="s">
        <v>113</v>
      </c>
      <c r="B4" s="46">
        <f>'C.1 Federal Expenditures'!$H$50</f>
        <v>1228375</v>
      </c>
      <c r="C4" s="46">
        <f>'C.2 State Expenditures'!$H$50</f>
        <v>14156623</v>
      </c>
      <c r="D4" s="46">
        <f>'B. Total Expenditures'!$H$50</f>
        <v>15384998</v>
      </c>
      <c r="E4" s="55">
        <f t="shared" si="0"/>
        <v>0.1706963946708856</v>
      </c>
    </row>
    <row r="5" spans="1:5" ht="43.5" x14ac:dyDescent="0.25">
      <c r="A5" s="106" t="s">
        <v>112</v>
      </c>
      <c r="B5" s="46">
        <f>'C.1 Federal Expenditures'!$I$50</f>
        <v>0</v>
      </c>
      <c r="C5" s="46">
        <f>'C.2 State Expenditures'!$I$50</f>
        <v>0</v>
      </c>
      <c r="D5" s="46">
        <f>'B. Total Expenditures'!$I$50</f>
        <v>0</v>
      </c>
      <c r="E5" s="55">
        <f t="shared" si="0"/>
        <v>0</v>
      </c>
    </row>
    <row r="6" spans="1:5" ht="30.75" x14ac:dyDescent="0.25">
      <c r="A6" s="105" t="s">
        <v>85</v>
      </c>
      <c r="B6" s="46">
        <f>'C.1 Federal Expenditures'!$J$50</f>
        <v>0</v>
      </c>
      <c r="C6" s="119"/>
      <c r="D6" s="46">
        <f>'B. Total Expenditures'!$J$50</f>
        <v>0</v>
      </c>
      <c r="E6" s="55">
        <f t="shared" si="0"/>
        <v>0</v>
      </c>
    </row>
    <row r="7" spans="1:5" x14ac:dyDescent="0.25">
      <c r="A7" s="106" t="s">
        <v>114</v>
      </c>
      <c r="B7" s="46">
        <f>'C.1 Federal Expenditures'!$K$50</f>
        <v>0</v>
      </c>
      <c r="C7" s="119"/>
      <c r="D7" s="46">
        <f>'B. Total Expenditures'!$K$50</f>
        <v>0</v>
      </c>
      <c r="E7" s="55">
        <f t="shared" si="0"/>
        <v>0</v>
      </c>
    </row>
    <row r="8" spans="1:5" x14ac:dyDescent="0.25">
      <c r="A8" s="106" t="s">
        <v>115</v>
      </c>
      <c r="B8" s="46">
        <f>'C.1 Federal Expenditures'!$L$50</f>
        <v>0</v>
      </c>
      <c r="C8" s="119"/>
      <c r="D8" s="46">
        <f>'B. Total Expenditures'!$L$50</f>
        <v>0</v>
      </c>
      <c r="E8" s="55">
        <f t="shared" si="0"/>
        <v>0</v>
      </c>
    </row>
    <row r="9" spans="1:5" ht="29.25" x14ac:dyDescent="0.25">
      <c r="A9" s="106" t="s">
        <v>116</v>
      </c>
      <c r="B9" s="46">
        <f>'C.1 Federal Expenditures'!$M$50</f>
        <v>0</v>
      </c>
      <c r="C9" s="119"/>
      <c r="D9" s="46">
        <f>'B. Total Expenditures'!$M$50</f>
        <v>0</v>
      </c>
      <c r="E9" s="55">
        <f t="shared" si="0"/>
        <v>0</v>
      </c>
    </row>
    <row r="10" spans="1:5" ht="30.75" x14ac:dyDescent="0.25">
      <c r="A10" s="105" t="s">
        <v>84</v>
      </c>
      <c r="B10" s="46">
        <f>'C.1 Federal Expenditures'!$N$50</f>
        <v>4549811</v>
      </c>
      <c r="C10" s="119"/>
      <c r="D10" s="46">
        <f>'B. Total Expenditures'!$N$50</f>
        <v>4549811</v>
      </c>
      <c r="E10" s="55">
        <f t="shared" si="0"/>
        <v>5.0480106278462743E-2</v>
      </c>
    </row>
    <row r="11" spans="1:5" x14ac:dyDescent="0.25">
      <c r="A11" s="106" t="s">
        <v>117</v>
      </c>
      <c r="B11" s="46">
        <f>'C.1 Federal Expenditures'!$O$50</f>
        <v>4549811</v>
      </c>
      <c r="C11" s="119"/>
      <c r="D11" s="46">
        <f>'B. Total Expenditures'!$O$50</f>
        <v>4549811</v>
      </c>
      <c r="E11" s="55">
        <f t="shared" si="0"/>
        <v>5.0480106278462743E-2</v>
      </c>
    </row>
    <row r="12" spans="1:5" x14ac:dyDescent="0.25">
      <c r="A12" s="106" t="s">
        <v>118</v>
      </c>
      <c r="B12" s="46">
        <f>'C.1 Federal Expenditures'!$P$50</f>
        <v>0</v>
      </c>
      <c r="C12" s="119"/>
      <c r="D12" s="46">
        <f>'B. Total Expenditures'!$P$50</f>
        <v>0</v>
      </c>
      <c r="E12" s="55">
        <f t="shared" si="0"/>
        <v>0</v>
      </c>
    </row>
    <row r="13" spans="1:5" ht="29.25" x14ac:dyDescent="0.25">
      <c r="A13" s="106" t="s">
        <v>119</v>
      </c>
      <c r="B13" s="46">
        <f>'C.1 Federal Expenditures'!$Q$50</f>
        <v>0</v>
      </c>
      <c r="C13" s="119"/>
      <c r="D13" s="46">
        <f>'B. Total Expenditures'!$Q$50</f>
        <v>0</v>
      </c>
      <c r="E13" s="55">
        <f t="shared" si="0"/>
        <v>0</v>
      </c>
    </row>
    <row r="14" spans="1:5" ht="15.75" customHeight="1" x14ac:dyDescent="0.25">
      <c r="A14" s="105" t="s">
        <v>120</v>
      </c>
      <c r="B14" s="46">
        <f>'C.1 Federal Expenditures'!$R$50</f>
        <v>92901</v>
      </c>
      <c r="C14" s="46">
        <f>'C.2 State Expenditures'!$R$50</f>
        <v>566239</v>
      </c>
      <c r="D14" s="46">
        <f>'B. Total Expenditures'!$R$50</f>
        <v>659140</v>
      </c>
      <c r="E14" s="55">
        <f t="shared" si="0"/>
        <v>7.3131515248404675E-3</v>
      </c>
    </row>
    <row r="15" spans="1:5" x14ac:dyDescent="0.25">
      <c r="A15" s="106" t="s">
        <v>121</v>
      </c>
      <c r="B15" s="46">
        <f>'C.1 Federal Expenditures'!$S$50</f>
        <v>0</v>
      </c>
      <c r="C15" s="46">
        <f>'C.2 State Expenditures'!$S$50</f>
        <v>0</v>
      </c>
      <c r="D15" s="46">
        <f>'B. Total Expenditures'!$S$50</f>
        <v>0</v>
      </c>
      <c r="E15" s="55">
        <f t="shared" si="0"/>
        <v>0</v>
      </c>
    </row>
    <row r="16" spans="1:5" x14ac:dyDescent="0.25">
      <c r="A16" s="106" t="s">
        <v>122</v>
      </c>
      <c r="B16" s="46">
        <f>'C.1 Federal Expenditures'!$T$50</f>
        <v>0</v>
      </c>
      <c r="C16" s="46">
        <f>'C.2 State Expenditures'!$T$50</f>
        <v>0</v>
      </c>
      <c r="D16" s="46">
        <f>'B. Total Expenditures'!$T$50</f>
        <v>0</v>
      </c>
      <c r="E16" s="55">
        <f t="shared" si="0"/>
        <v>0</v>
      </c>
    </row>
    <row r="17" spans="1:5" x14ac:dyDescent="0.25">
      <c r="A17" s="106" t="s">
        <v>123</v>
      </c>
      <c r="B17" s="46">
        <f>'C.1 Federal Expenditures'!$U$50</f>
        <v>92901</v>
      </c>
      <c r="C17" s="46">
        <f>'C.2 State Expenditures'!$U$50</f>
        <v>566239</v>
      </c>
      <c r="D17" s="46">
        <f>'B. Total Expenditures'!$U$50</f>
        <v>659140</v>
      </c>
      <c r="E17" s="55">
        <f t="shared" si="0"/>
        <v>7.3131515248404675E-3</v>
      </c>
    </row>
    <row r="18" spans="1:5" ht="15.75" x14ac:dyDescent="0.25">
      <c r="A18" s="105" t="s">
        <v>124</v>
      </c>
      <c r="B18" s="46">
        <f>'C.1 Federal Expenditures'!$V$50</f>
        <v>40466</v>
      </c>
      <c r="C18" s="46">
        <f>'C.2 State Expenditures'!$V$50</f>
        <v>222202</v>
      </c>
      <c r="D18" s="46">
        <f>'B. Total Expenditures'!$V$50</f>
        <v>262668</v>
      </c>
      <c r="E18" s="55">
        <f t="shared" si="0"/>
        <v>2.9142987600916282E-3</v>
      </c>
    </row>
    <row r="19" spans="1:5" ht="15.75" x14ac:dyDescent="0.25">
      <c r="A19" s="105" t="s">
        <v>89</v>
      </c>
      <c r="B19" s="46">
        <f>'C.1 Federal Expenditures'!$W$50</f>
        <v>745863</v>
      </c>
      <c r="C19" s="46">
        <f>'C.2 State Expenditures'!$W$50</f>
        <v>19989153</v>
      </c>
      <c r="D19" s="46">
        <f>'B. Total Expenditures'!$W$50</f>
        <v>20735016</v>
      </c>
      <c r="E19" s="55">
        <f t="shared" si="0"/>
        <v>0.23005478938919119</v>
      </c>
    </row>
    <row r="20" spans="1:5" ht="29.25" x14ac:dyDescent="0.25">
      <c r="A20" s="106" t="s">
        <v>126</v>
      </c>
      <c r="B20" s="46">
        <f>'C.1 Federal Expenditures'!$X$50</f>
        <v>745863</v>
      </c>
      <c r="C20" s="46">
        <f>'C.2 State Expenditures'!$X$50</f>
        <v>19989153</v>
      </c>
      <c r="D20" s="46">
        <f>'B. Total Expenditures'!$X$50</f>
        <v>20735016</v>
      </c>
      <c r="E20" s="55">
        <f t="shared" si="0"/>
        <v>0.23005478938919119</v>
      </c>
    </row>
    <row r="21" spans="1:5" x14ac:dyDescent="0.25">
      <c r="A21" s="106" t="s">
        <v>125</v>
      </c>
      <c r="B21" s="46">
        <f>'C.1 Federal Expenditures'!$Y$50</f>
        <v>0</v>
      </c>
      <c r="C21" s="46">
        <f>'C.2 State Expenditures'!$Y$50</f>
        <v>0</v>
      </c>
      <c r="D21" s="46">
        <f>'B. Total Expenditures'!$Y$50</f>
        <v>0</v>
      </c>
      <c r="E21" s="55">
        <f t="shared" si="0"/>
        <v>0</v>
      </c>
    </row>
    <row r="22" spans="1:5" ht="30.75" x14ac:dyDescent="0.25">
      <c r="A22" s="105" t="s">
        <v>90</v>
      </c>
      <c r="B22" s="46">
        <f>'C.1 Federal Expenditures'!$Z$50</f>
        <v>0</v>
      </c>
      <c r="C22" s="46">
        <f>'C.2 State Expenditures'!$Z$50</f>
        <v>0</v>
      </c>
      <c r="D22" s="46">
        <f>'B. Total Expenditures'!$Z$50</f>
        <v>0</v>
      </c>
      <c r="E22" s="55">
        <f t="shared" si="0"/>
        <v>0</v>
      </c>
    </row>
    <row r="23" spans="1:5" ht="15.75" customHeight="1" x14ac:dyDescent="0.25">
      <c r="A23" s="105" t="s">
        <v>86</v>
      </c>
      <c r="B23" s="46">
        <f>'C.1 Federal Expenditures'!$AA$50</f>
        <v>19733685</v>
      </c>
      <c r="C23" s="46">
        <f>'C.2 State Expenditures'!$AA$50</f>
        <v>0</v>
      </c>
      <c r="D23" s="46">
        <f>'B. Total Expenditures'!$AA$50</f>
        <v>19733685</v>
      </c>
      <c r="E23" s="55">
        <f t="shared" si="0"/>
        <v>0.21894503223665907</v>
      </c>
    </row>
    <row r="24" spans="1:5" ht="15.75" customHeight="1" x14ac:dyDescent="0.25">
      <c r="A24" s="105" t="s">
        <v>91</v>
      </c>
      <c r="B24" s="46">
        <f>'C.1 Federal Expenditures'!$AB$50</f>
        <v>0</v>
      </c>
      <c r="C24" s="46">
        <f>'C.2 State Expenditures'!$AB$50</f>
        <v>0</v>
      </c>
      <c r="D24" s="46">
        <f>'B. Total Expenditures'!$AB$50</f>
        <v>0</v>
      </c>
      <c r="E24" s="55">
        <f t="shared" si="0"/>
        <v>0</v>
      </c>
    </row>
    <row r="25" spans="1:5" ht="15.75" x14ac:dyDescent="0.25">
      <c r="A25" s="105" t="s">
        <v>62</v>
      </c>
      <c r="B25" s="46">
        <f>'C.1 Federal Expenditures'!$AC$50</f>
        <v>832362</v>
      </c>
      <c r="C25" s="46">
        <f>'C.2 State Expenditures'!$AC$50</f>
        <v>553745</v>
      </c>
      <c r="D25" s="46">
        <f>'B. Total Expenditures'!$AC$50</f>
        <v>1386107</v>
      </c>
      <c r="E25" s="55">
        <f t="shared" si="0"/>
        <v>1.5378842917501662E-2</v>
      </c>
    </row>
    <row r="26" spans="1:5" ht="15.75" x14ac:dyDescent="0.25">
      <c r="A26" s="105" t="s">
        <v>127</v>
      </c>
      <c r="B26" s="46">
        <f>'C.1 Federal Expenditures'!$AD$50</f>
        <v>0</v>
      </c>
      <c r="C26" s="46">
        <f>'C.2 State Expenditures'!$AD$50</f>
        <v>0</v>
      </c>
      <c r="D26" s="46">
        <f>'B. Total Expenditures'!$AD$50</f>
        <v>0</v>
      </c>
      <c r="E26" s="55">
        <f t="shared" si="0"/>
        <v>0</v>
      </c>
    </row>
    <row r="27" spans="1:5" s="11" customFormat="1" ht="15.75" x14ac:dyDescent="0.25">
      <c r="A27" s="105" t="s">
        <v>128</v>
      </c>
      <c r="B27" s="46">
        <f>'C.1 Federal Expenditures'!$AE$50</f>
        <v>0</v>
      </c>
      <c r="C27" s="46">
        <f>'C.2 State Expenditures'!$AE$50</f>
        <v>2404273</v>
      </c>
      <c r="D27" s="46">
        <f>'B. Total Expenditures'!$AE$50</f>
        <v>2404273</v>
      </c>
      <c r="E27" s="55">
        <f t="shared" si="0"/>
        <v>2.6675384221990419E-2</v>
      </c>
    </row>
    <row r="28" spans="1:5" ht="30.75" x14ac:dyDescent="0.25">
      <c r="A28" s="105" t="s">
        <v>129</v>
      </c>
      <c r="B28" s="46">
        <f>'C.1 Federal Expenditures'!$AF$50</f>
        <v>0</v>
      </c>
      <c r="C28" s="46">
        <f>'C.2 State Expenditures'!$AF$50</f>
        <v>0</v>
      </c>
      <c r="D28" s="46">
        <f>'B. Total Expenditures'!$AF$50</f>
        <v>0</v>
      </c>
      <c r="E28" s="55">
        <f t="shared" si="0"/>
        <v>0</v>
      </c>
    </row>
    <row r="29" spans="1:5" ht="30.75" x14ac:dyDescent="0.25">
      <c r="A29" s="105" t="s">
        <v>92</v>
      </c>
      <c r="B29" s="46">
        <f>'C.1 Federal Expenditures'!$AG$50</f>
        <v>0</v>
      </c>
      <c r="C29" s="46">
        <f>'C.2 State Expenditures'!$AG$50</f>
        <v>0</v>
      </c>
      <c r="D29" s="46">
        <f>'B. Total Expenditures'!$AG$50</f>
        <v>0</v>
      </c>
      <c r="E29" s="55">
        <f t="shared" si="0"/>
        <v>0</v>
      </c>
    </row>
    <row r="30" spans="1:5" ht="15.75" x14ac:dyDescent="0.25">
      <c r="A30" s="105" t="s">
        <v>130</v>
      </c>
      <c r="B30" s="46">
        <f>'C.1 Federal Expenditures'!$AH$50</f>
        <v>0</v>
      </c>
      <c r="C30" s="46">
        <f>'C.2 State Expenditures'!$AH$50</f>
        <v>0</v>
      </c>
      <c r="D30" s="46">
        <f>'B. Total Expenditures'!$AH$50</f>
        <v>0</v>
      </c>
      <c r="E30" s="55">
        <f t="shared" si="0"/>
        <v>0</v>
      </c>
    </row>
    <row r="31" spans="1:5" ht="29.25" x14ac:dyDescent="0.25">
      <c r="A31" s="106" t="s">
        <v>373</v>
      </c>
      <c r="B31" s="46">
        <f>'C.1 Federal Expenditures'!$AI$50</f>
        <v>0</v>
      </c>
      <c r="C31" s="46">
        <f>'C.2 State Expenditures'!$AI$50</f>
        <v>0</v>
      </c>
      <c r="D31" s="46">
        <f>'B. Total Expenditures'!$AI$50</f>
        <v>0</v>
      </c>
      <c r="E31" s="55">
        <f t="shared" si="0"/>
        <v>0</v>
      </c>
    </row>
    <row r="32" spans="1:5" x14ac:dyDescent="0.25">
      <c r="A32" s="106" t="s">
        <v>131</v>
      </c>
      <c r="B32" s="46">
        <f>'C.1 Federal Expenditures'!$AJ$50</f>
        <v>0</v>
      </c>
      <c r="C32" s="46">
        <f>'C.2 State Expenditures'!$AJ$50</f>
        <v>0</v>
      </c>
      <c r="D32" s="46">
        <f>'B. Total Expenditures'!$AJ$50</f>
        <v>0</v>
      </c>
      <c r="E32" s="55">
        <f t="shared" si="0"/>
        <v>0</v>
      </c>
    </row>
    <row r="33" spans="1:5" x14ac:dyDescent="0.25">
      <c r="A33" s="106" t="s">
        <v>132</v>
      </c>
      <c r="B33" s="46">
        <f>'C.1 Federal Expenditures'!$AK$50</f>
        <v>0</v>
      </c>
      <c r="C33" s="46">
        <f>'C.2 State Expenditures'!$AK$50</f>
        <v>0</v>
      </c>
      <c r="D33" s="46">
        <f>'B. Total Expenditures'!$AK$50</f>
        <v>0</v>
      </c>
      <c r="E33" s="55">
        <f t="shared" si="0"/>
        <v>0</v>
      </c>
    </row>
    <row r="34" spans="1:5" ht="15.75" x14ac:dyDescent="0.25">
      <c r="A34" s="105" t="s">
        <v>133</v>
      </c>
      <c r="B34" s="46">
        <f>'C.1 Federal Expenditures'!$AL$50</f>
        <v>0</v>
      </c>
      <c r="C34" s="46">
        <f>'C.2 State Expenditures'!$AL$50</f>
        <v>0</v>
      </c>
      <c r="D34" s="46">
        <f>'B. Total Expenditures'!$AL$50</f>
        <v>0</v>
      </c>
      <c r="E34" s="55">
        <f t="shared" si="0"/>
        <v>0</v>
      </c>
    </row>
    <row r="35" spans="1:5" ht="15.75" x14ac:dyDescent="0.25">
      <c r="A35" s="105" t="s">
        <v>93</v>
      </c>
      <c r="B35" s="46">
        <f>'C.1 Federal Expenditures'!$AM$50</f>
        <v>6170326</v>
      </c>
      <c r="C35" s="46">
        <f>'C.2 State Expenditures'!$AM$50</f>
        <v>4885357</v>
      </c>
      <c r="D35" s="46">
        <f>'B. Total Expenditures'!$AM$50</f>
        <v>11055683</v>
      </c>
      <c r="E35" s="55">
        <f t="shared" si="0"/>
        <v>0.12266268924599148</v>
      </c>
    </row>
    <row r="36" spans="1:5" x14ac:dyDescent="0.25">
      <c r="A36" s="106" t="s">
        <v>134</v>
      </c>
      <c r="B36" s="46">
        <f>'C.1 Federal Expenditures'!$AN$50</f>
        <v>3115408</v>
      </c>
      <c r="C36" s="46">
        <f>'C.2 State Expenditures'!$AN$50</f>
        <v>2275867</v>
      </c>
      <c r="D36" s="46">
        <f>'B. Total Expenditures'!$AN$50</f>
        <v>5391275</v>
      </c>
      <c r="E36" s="55">
        <f t="shared" si="0"/>
        <v>5.9816140709233682E-2</v>
      </c>
    </row>
    <row r="37" spans="1:5" x14ac:dyDescent="0.25">
      <c r="A37" s="106" t="s">
        <v>135</v>
      </c>
      <c r="B37" s="46">
        <f>'C.1 Federal Expenditures'!$AO$50</f>
        <v>2855282</v>
      </c>
      <c r="C37" s="46">
        <f>'C.2 State Expenditures'!$AO$50</f>
        <v>2603300</v>
      </c>
      <c r="D37" s="46">
        <f>'B. Total Expenditures'!$AO$50</f>
        <v>5458582</v>
      </c>
      <c r="E37" s="55">
        <f t="shared" si="0"/>
        <v>6.0562911182399377E-2</v>
      </c>
    </row>
    <row r="38" spans="1:5" x14ac:dyDescent="0.25">
      <c r="A38" s="106" t="s">
        <v>136</v>
      </c>
      <c r="B38" s="46">
        <f>'C.1 Federal Expenditures'!$AP$50</f>
        <v>199636</v>
      </c>
      <c r="C38" s="46">
        <f>'C.2 State Expenditures'!$AP$50</f>
        <v>6190</v>
      </c>
      <c r="D38" s="46">
        <f>'B. Total Expenditures'!$AP$50</f>
        <v>205826</v>
      </c>
      <c r="E38" s="55">
        <f t="shared" si="0"/>
        <v>2.2836373543584274E-3</v>
      </c>
    </row>
    <row r="39" spans="1:5" ht="15.75" x14ac:dyDescent="0.25">
      <c r="A39" s="105" t="s">
        <v>87</v>
      </c>
      <c r="B39" s="46">
        <f>'C.1 Federal Expenditures'!$AQ$50</f>
        <v>0</v>
      </c>
      <c r="C39" s="46">
        <f>'C.2 State Expenditures'!$AQ$50</f>
        <v>0</v>
      </c>
      <c r="D39" s="46">
        <f>'B. Total Expenditures'!$AQ$50</f>
        <v>0</v>
      </c>
      <c r="E39" s="55">
        <f t="shared" si="0"/>
        <v>0</v>
      </c>
    </row>
    <row r="40" spans="1:5" ht="15.75" x14ac:dyDescent="0.25">
      <c r="A40" s="93" t="s">
        <v>139</v>
      </c>
      <c r="B40" s="120">
        <f>'C.1 Federal Expenditures'!$AR$50</f>
        <v>33393789</v>
      </c>
      <c r="C40" s="120">
        <f>'C.2 State Expenditures'!$AR$50</f>
        <v>42777592</v>
      </c>
      <c r="D40" s="120">
        <f>'B. Total Expenditures'!$AR$50</f>
        <v>76171381</v>
      </c>
      <c r="E40" s="95">
        <f t="shared" si="0"/>
        <v>0.84512068924561423</v>
      </c>
    </row>
    <row r="41" spans="1:5" ht="15.75" x14ac:dyDescent="0.25">
      <c r="A41" s="105" t="s">
        <v>88</v>
      </c>
      <c r="B41" s="46">
        <f>'C.1 Federal Expenditures'!$C$50</f>
        <v>9224074</v>
      </c>
      <c r="C41" s="119"/>
      <c r="D41" s="46">
        <f>'B. Total Expenditures'!$C$50</f>
        <v>9224074</v>
      </c>
      <c r="E41" s="55">
        <f t="shared" si="0"/>
        <v>0.1023410062177099</v>
      </c>
    </row>
    <row r="42" spans="1:5" ht="15.75" x14ac:dyDescent="0.25">
      <c r="A42" s="105" t="s">
        <v>247</v>
      </c>
      <c r="B42" s="46">
        <f>'C.1 Federal Expenditures'!$D$50</f>
        <v>4735318</v>
      </c>
      <c r="C42" s="119"/>
      <c r="D42" s="46">
        <f>'B. Total Expenditures'!$D$50</f>
        <v>4735318</v>
      </c>
      <c r="E42" s="55">
        <f t="shared" si="0"/>
        <v>5.2538304536675837E-2</v>
      </c>
    </row>
    <row r="43" spans="1:5" ht="15.75" x14ac:dyDescent="0.25">
      <c r="A43" s="107" t="s">
        <v>111</v>
      </c>
      <c r="B43" s="120">
        <f>B41+B42</f>
        <v>13959392</v>
      </c>
      <c r="C43" s="123"/>
      <c r="D43" s="120">
        <f>D41+D42</f>
        <v>13959392</v>
      </c>
      <c r="E43" s="95">
        <f t="shared" si="0"/>
        <v>0.15487931075438574</v>
      </c>
    </row>
    <row r="44" spans="1:5" ht="15.75" x14ac:dyDescent="0.25">
      <c r="A44" s="93" t="s">
        <v>60</v>
      </c>
      <c r="B44" s="94">
        <f>SUM(B41,B42, B3,B6,B10,B14,B18,B19,B22,B23,B24,B25,B26,B27,B28,B29,B30,B34,B35, B39)</f>
        <v>47353181</v>
      </c>
      <c r="C44" s="94">
        <f>SUM(C41,C42,C3,C6,C10,C14,C18,C19,C22,C23,C24,C25,C26,C27,C28,C29,C30,C34,C35, C39)</f>
        <v>42777592</v>
      </c>
      <c r="D44" s="94">
        <f>B44+C44</f>
        <v>90130773</v>
      </c>
      <c r="E44" s="95">
        <f t="shared" si="0"/>
        <v>1</v>
      </c>
    </row>
    <row r="45" spans="1:5" ht="15.75" x14ac:dyDescent="0.25">
      <c r="A45" s="105" t="s">
        <v>137</v>
      </c>
      <c r="B45" s="46">
        <f>'C.1 Federal Expenditures'!$AS$50</f>
        <v>0</v>
      </c>
      <c r="C45" s="119"/>
      <c r="D45" s="46">
        <f>'B. Total Expenditures'!$AS$50</f>
        <v>0</v>
      </c>
      <c r="E45" s="122"/>
    </row>
    <row r="46" spans="1:5" ht="15.75" x14ac:dyDescent="0.25">
      <c r="A46" s="105" t="s">
        <v>138</v>
      </c>
      <c r="B46" s="46">
        <f>'C.1 Federal Expenditures'!$AT$50</f>
        <v>0</v>
      </c>
      <c r="C46" s="119"/>
      <c r="D46" s="46">
        <f>'B. Total Expenditures'!$AT$50</f>
        <v>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6"/>
    <pageSetUpPr fitToPage="1"/>
  </sheetPr>
  <dimension ref="A1:D59"/>
  <sheetViews>
    <sheetView zoomScaleNormal="100" workbookViewId="0">
      <selection activeCell="G32" sqref="G32"/>
    </sheetView>
  </sheetViews>
  <sheetFormatPr defaultRowHeight="15" x14ac:dyDescent="0.25"/>
  <cols>
    <col min="1" max="1" width="27.28515625" style="11" customWidth="1"/>
    <col min="2" max="3" width="27.28515625" customWidth="1"/>
    <col min="4" max="4" width="27.28515625" style="11" customWidth="1"/>
  </cols>
  <sheetData>
    <row r="1" spans="1:4" ht="18" customHeight="1" x14ac:dyDescent="0.25">
      <c r="A1" s="265" t="s">
        <v>287</v>
      </c>
      <c r="B1" s="265"/>
      <c r="C1" s="265"/>
      <c r="D1" s="265"/>
    </row>
    <row r="2" spans="1:4" ht="15.75" x14ac:dyDescent="0.25">
      <c r="A2" s="23" t="s">
        <v>0</v>
      </c>
      <c r="B2" s="21" t="s">
        <v>82</v>
      </c>
      <c r="C2" s="22" t="s">
        <v>286</v>
      </c>
      <c r="D2" s="172" t="s">
        <v>288</v>
      </c>
    </row>
    <row r="3" spans="1:4" x14ac:dyDescent="0.25">
      <c r="A3" s="18" t="s">
        <v>52</v>
      </c>
      <c r="B3" s="20">
        <v>15333204321</v>
      </c>
      <c r="C3" s="59">
        <f>'C.2 State Expenditures'!AR4</f>
        <v>14967178110</v>
      </c>
      <c r="D3" s="173">
        <f>C3-B3</f>
        <v>-366026211</v>
      </c>
    </row>
    <row r="4" spans="1:4" x14ac:dyDescent="0.25">
      <c r="A4" s="19" t="s">
        <v>1</v>
      </c>
      <c r="B4" s="20">
        <v>89771072</v>
      </c>
      <c r="C4" s="60">
        <f>'C.2 State Expenditures'!AR5</f>
        <v>97721758</v>
      </c>
      <c r="D4" s="173">
        <f t="shared" ref="D4:D54" si="0">C4-B4</f>
        <v>7950686</v>
      </c>
    </row>
    <row r="5" spans="1:4" x14ac:dyDescent="0.25">
      <c r="A5" s="19" t="s">
        <v>2</v>
      </c>
      <c r="B5" s="20">
        <v>37749638</v>
      </c>
      <c r="C5" s="60">
        <f>'C.2 State Expenditures'!AR6</f>
        <v>38109763</v>
      </c>
      <c r="D5" s="173">
        <f t="shared" si="0"/>
        <v>360125</v>
      </c>
    </row>
    <row r="6" spans="1:4" x14ac:dyDescent="0.25">
      <c r="A6" s="19" t="s">
        <v>3</v>
      </c>
      <c r="B6" s="20">
        <v>237336490</v>
      </c>
      <c r="C6" s="57">
        <f>'C.2 State Expenditures'!AR7</f>
        <v>165267852</v>
      </c>
      <c r="D6" s="173">
        <f t="shared" si="0"/>
        <v>-72068638</v>
      </c>
    </row>
    <row r="7" spans="1:4" x14ac:dyDescent="0.25">
      <c r="A7" s="19" t="s">
        <v>4</v>
      </c>
      <c r="B7" s="20">
        <v>91002210</v>
      </c>
      <c r="C7" s="61">
        <f>'C.2 State Expenditures'!AR8</f>
        <v>99070416</v>
      </c>
      <c r="D7" s="173">
        <f t="shared" si="0"/>
        <v>8068206</v>
      </c>
    </row>
    <row r="8" spans="1:4" x14ac:dyDescent="0.25">
      <c r="A8" s="19" t="s">
        <v>5</v>
      </c>
      <c r="B8" s="20">
        <v>3024634814</v>
      </c>
      <c r="C8" s="61">
        <f>'C.2 State Expenditures'!AR9</f>
        <v>2909670869</v>
      </c>
      <c r="D8" s="173">
        <f t="shared" si="0"/>
        <v>-114963945</v>
      </c>
    </row>
    <row r="9" spans="1:4" x14ac:dyDescent="0.25">
      <c r="A9" s="19" t="s">
        <v>6</v>
      </c>
      <c r="B9" s="20">
        <v>167516533</v>
      </c>
      <c r="C9" s="60">
        <f>'C.2 State Expenditures'!AR10</f>
        <v>239148623</v>
      </c>
      <c r="D9" s="173">
        <f t="shared" si="0"/>
        <v>71632090</v>
      </c>
    </row>
    <row r="10" spans="1:4" x14ac:dyDescent="0.25">
      <c r="A10" s="19" t="s">
        <v>7</v>
      </c>
      <c r="B10" s="20">
        <v>237839424</v>
      </c>
      <c r="C10" s="57">
        <f>'C.2 State Expenditures'!AR11</f>
        <v>201880557</v>
      </c>
      <c r="D10" s="173">
        <f t="shared" si="0"/>
        <v>-35958867</v>
      </c>
    </row>
    <row r="11" spans="1:4" x14ac:dyDescent="0.25">
      <c r="A11" s="19" t="s">
        <v>8</v>
      </c>
      <c r="B11" s="20">
        <v>65656807</v>
      </c>
      <c r="C11" s="60">
        <f>'C.2 State Expenditures'!AR12</f>
        <v>79856255</v>
      </c>
      <c r="D11" s="173">
        <f t="shared" si="0"/>
        <v>14199448</v>
      </c>
    </row>
    <row r="12" spans="1:4" x14ac:dyDescent="0.25">
      <c r="A12" s="19" t="s">
        <v>9</v>
      </c>
      <c r="B12" s="62">
        <v>171808083</v>
      </c>
      <c r="C12" s="42">
        <f>'C.2 State Expenditures'!AR13</f>
        <v>178385133</v>
      </c>
      <c r="D12" s="174">
        <f t="shared" si="0"/>
        <v>6577050</v>
      </c>
    </row>
    <row r="13" spans="1:4" x14ac:dyDescent="0.25">
      <c r="A13" s="251" t="s">
        <v>10</v>
      </c>
      <c r="B13" s="252">
        <v>437014292</v>
      </c>
      <c r="C13" s="63">
        <f>'C.2 State Expenditures'!AR14</f>
        <v>369516999</v>
      </c>
      <c r="D13" s="253">
        <f t="shared" si="0"/>
        <v>-67497293</v>
      </c>
    </row>
    <row r="14" spans="1:4" s="111" customFormat="1" x14ac:dyDescent="0.25">
      <c r="A14" s="257" t="s">
        <v>11</v>
      </c>
      <c r="B14" s="258">
        <v>173368527</v>
      </c>
      <c r="C14" s="42">
        <f>'C.2 State Expenditures'!AR15</f>
        <v>173368527</v>
      </c>
      <c r="D14" s="259">
        <f>C14-B14</f>
        <v>0</v>
      </c>
    </row>
    <row r="15" spans="1:4" x14ac:dyDescent="0.25">
      <c r="A15" s="254" t="s">
        <v>12</v>
      </c>
      <c r="B15" s="255">
        <v>207591914</v>
      </c>
      <c r="C15" s="64">
        <f>'C.2 State Expenditures'!AR16</f>
        <v>158826040</v>
      </c>
      <c r="D15" s="256">
        <f t="shared" si="0"/>
        <v>-48765874</v>
      </c>
    </row>
    <row r="16" spans="1:4" x14ac:dyDescent="0.25">
      <c r="A16" s="19" t="s">
        <v>13</v>
      </c>
      <c r="B16" s="62">
        <v>13025379</v>
      </c>
      <c r="C16" s="63">
        <f>'C.2 State Expenditures'!AR17</f>
        <v>13025379</v>
      </c>
      <c r="D16" s="174">
        <f t="shared" si="0"/>
        <v>0</v>
      </c>
    </row>
    <row r="17" spans="1:4" x14ac:dyDescent="0.25">
      <c r="A17" s="19" t="s">
        <v>14</v>
      </c>
      <c r="B17" s="62">
        <v>775403081</v>
      </c>
      <c r="C17" s="63">
        <f>'C.2 State Expenditures'!AR18</f>
        <v>569963410</v>
      </c>
      <c r="D17" s="174">
        <f t="shared" si="0"/>
        <v>-205439671</v>
      </c>
    </row>
    <row r="18" spans="1:4" x14ac:dyDescent="0.25">
      <c r="A18" s="19" t="s">
        <v>15</v>
      </c>
      <c r="B18" s="62">
        <v>113852341</v>
      </c>
      <c r="C18" s="63">
        <f>'C.2 State Expenditures'!AR19</f>
        <v>113525523</v>
      </c>
      <c r="D18" s="174">
        <f t="shared" si="0"/>
        <v>-326818</v>
      </c>
    </row>
    <row r="19" spans="1:4" x14ac:dyDescent="0.25">
      <c r="A19" s="19" t="s">
        <v>16</v>
      </c>
      <c r="B19" s="62">
        <v>85925147</v>
      </c>
      <c r="C19" s="42">
        <f>'C.2 State Expenditures'!AR20</f>
        <v>84284000</v>
      </c>
      <c r="D19" s="174">
        <f t="shared" si="0"/>
        <v>-1641147</v>
      </c>
    </row>
    <row r="20" spans="1:4" x14ac:dyDescent="0.25">
      <c r="A20" s="19" t="s">
        <v>17</v>
      </c>
      <c r="B20" s="62">
        <v>67641400</v>
      </c>
      <c r="C20" s="64">
        <f>'C.2 State Expenditures'!AR21</f>
        <v>66271040</v>
      </c>
      <c r="D20" s="174">
        <f t="shared" si="0"/>
        <v>-1370360</v>
      </c>
    </row>
    <row r="21" spans="1:4" x14ac:dyDescent="0.25">
      <c r="A21" s="19" t="s">
        <v>18</v>
      </c>
      <c r="B21" s="20">
        <v>101334410</v>
      </c>
      <c r="C21" s="60">
        <f>'C.2 State Expenditures'!AR22</f>
        <v>86188065</v>
      </c>
      <c r="D21" s="173">
        <f t="shared" si="0"/>
        <v>-15146345</v>
      </c>
    </row>
    <row r="22" spans="1:4" x14ac:dyDescent="0.25">
      <c r="A22" s="19" t="s">
        <v>19</v>
      </c>
      <c r="B22" s="20">
        <v>78837502</v>
      </c>
      <c r="C22" s="57">
        <f>'C.2 State Expenditures'!AR23</f>
        <v>55415288</v>
      </c>
      <c r="D22" s="173">
        <f t="shared" si="0"/>
        <v>-23422214</v>
      </c>
    </row>
    <row r="23" spans="1:4" x14ac:dyDescent="0.25">
      <c r="A23" s="19" t="s">
        <v>20</v>
      </c>
      <c r="B23" s="20">
        <v>40296039</v>
      </c>
      <c r="C23" s="61">
        <f>'C.2 State Expenditures'!AR24</f>
        <v>37523943</v>
      </c>
      <c r="D23" s="173">
        <f t="shared" si="0"/>
        <v>-2772096</v>
      </c>
    </row>
    <row r="24" spans="1:4" x14ac:dyDescent="0.25">
      <c r="A24" s="19" t="s">
        <v>21</v>
      </c>
      <c r="B24" s="20">
        <v>347158676</v>
      </c>
      <c r="C24" s="61">
        <f>'C.2 State Expenditures'!AR25</f>
        <v>307052482</v>
      </c>
      <c r="D24" s="173">
        <f t="shared" si="0"/>
        <v>-40106194</v>
      </c>
    </row>
    <row r="25" spans="1:4" x14ac:dyDescent="0.25">
      <c r="A25" s="19" t="s">
        <v>22</v>
      </c>
      <c r="B25" s="20">
        <v>601622173</v>
      </c>
      <c r="C25" s="61">
        <f>'C.2 State Expenditures'!AR26</f>
        <v>578454131</v>
      </c>
      <c r="D25" s="173">
        <f t="shared" si="0"/>
        <v>-23168042</v>
      </c>
    </row>
    <row r="26" spans="1:4" x14ac:dyDescent="0.25">
      <c r="A26" s="19" t="s">
        <v>23</v>
      </c>
      <c r="B26" s="20">
        <v>618101663</v>
      </c>
      <c r="C26" s="61">
        <f>'C.2 State Expenditures'!AR27</f>
        <v>609652077</v>
      </c>
      <c r="D26" s="173">
        <f t="shared" si="0"/>
        <v>-8449586</v>
      </c>
    </row>
    <row r="27" spans="1:4" x14ac:dyDescent="0.25">
      <c r="A27" s="19" t="s">
        <v>24</v>
      </c>
      <c r="B27" s="20">
        <v>306453119</v>
      </c>
      <c r="C27" s="61">
        <f>'C.2 State Expenditures'!AR28</f>
        <v>313383433</v>
      </c>
      <c r="D27" s="173">
        <f t="shared" si="0"/>
        <v>6930314</v>
      </c>
    </row>
    <row r="28" spans="1:4" x14ac:dyDescent="0.25">
      <c r="A28" s="19" t="s">
        <v>25</v>
      </c>
      <c r="B28" s="20">
        <v>21724309</v>
      </c>
      <c r="C28" s="60">
        <f>'C.2 State Expenditures'!AR29</f>
        <v>21724308</v>
      </c>
      <c r="D28" s="173">
        <f t="shared" si="0"/>
        <v>-1</v>
      </c>
    </row>
    <row r="29" spans="1:4" x14ac:dyDescent="0.25">
      <c r="A29" s="19" t="s">
        <v>26</v>
      </c>
      <c r="B29" s="20">
        <v>185378052</v>
      </c>
      <c r="C29" s="57">
        <f>'C.2 State Expenditures'!AR30</f>
        <v>143740343</v>
      </c>
      <c r="D29" s="173">
        <f t="shared" si="0"/>
        <v>-41637709</v>
      </c>
    </row>
    <row r="30" spans="1:4" x14ac:dyDescent="0.25">
      <c r="A30" s="19" t="s">
        <v>27</v>
      </c>
      <c r="B30" s="20">
        <v>15241794</v>
      </c>
      <c r="C30" s="60">
        <f>'C.2 State Expenditures'!AR31</f>
        <v>14014999</v>
      </c>
      <c r="D30" s="173">
        <f t="shared" si="0"/>
        <v>-1226795</v>
      </c>
    </row>
    <row r="31" spans="1:4" x14ac:dyDescent="0.25">
      <c r="A31" s="19" t="s">
        <v>28</v>
      </c>
      <c r="B31" s="20">
        <v>55884348</v>
      </c>
      <c r="C31" s="57">
        <f>'C.2 State Expenditures'!AR32</f>
        <v>55658804</v>
      </c>
      <c r="D31" s="173">
        <f t="shared" si="0"/>
        <v>-225544</v>
      </c>
    </row>
    <row r="32" spans="1:4" x14ac:dyDescent="0.25">
      <c r="A32" s="19" t="s">
        <v>29</v>
      </c>
      <c r="B32" s="20">
        <v>41859305</v>
      </c>
      <c r="C32" s="60">
        <f>'C.2 State Expenditures'!AR33</f>
        <v>71277049</v>
      </c>
      <c r="D32" s="173">
        <f t="shared" si="0"/>
        <v>29417744</v>
      </c>
    </row>
    <row r="33" spans="1:4" x14ac:dyDescent="0.25">
      <c r="A33" s="19" t="s">
        <v>30</v>
      </c>
      <c r="B33" s="20">
        <v>37754734</v>
      </c>
      <c r="C33" s="60">
        <f>'C.2 State Expenditures'!AR34</f>
        <v>32115103</v>
      </c>
      <c r="D33" s="173">
        <f t="shared" si="0"/>
        <v>-5639631</v>
      </c>
    </row>
    <row r="34" spans="1:4" x14ac:dyDescent="0.25">
      <c r="A34" s="19" t="s">
        <v>31</v>
      </c>
      <c r="B34" s="20">
        <v>763420596</v>
      </c>
      <c r="C34" s="60">
        <f>'C.2 State Expenditures'!AR35</f>
        <v>944130041</v>
      </c>
      <c r="D34" s="173">
        <f t="shared" si="0"/>
        <v>180709445</v>
      </c>
    </row>
    <row r="35" spans="1:4" x14ac:dyDescent="0.25">
      <c r="A35" s="19" t="s">
        <v>32</v>
      </c>
      <c r="B35" s="20">
        <v>131298176</v>
      </c>
      <c r="C35" s="60">
        <f>'C.2 State Expenditures'!AR36</f>
        <v>160674536</v>
      </c>
      <c r="D35" s="173">
        <f t="shared" si="0"/>
        <v>29376360</v>
      </c>
    </row>
    <row r="36" spans="1:4" x14ac:dyDescent="0.25">
      <c r="A36" s="19" t="s">
        <v>33</v>
      </c>
      <c r="B36" s="20">
        <v>2868069032</v>
      </c>
      <c r="C36" s="60">
        <f>'C.2 State Expenditures'!AR37</f>
        <v>2816081610</v>
      </c>
      <c r="D36" s="173">
        <f t="shared" si="0"/>
        <v>-51987422</v>
      </c>
    </row>
    <row r="37" spans="1:4" x14ac:dyDescent="0.25">
      <c r="A37" s="19" t="s">
        <v>34</v>
      </c>
      <c r="B37" s="20">
        <v>223692001</v>
      </c>
      <c r="C37" s="65">
        <f>'C.2 State Expenditures'!AR38</f>
        <v>241270520</v>
      </c>
      <c r="D37" s="173">
        <f t="shared" si="0"/>
        <v>17578519</v>
      </c>
    </row>
    <row r="38" spans="1:4" x14ac:dyDescent="0.25">
      <c r="A38" s="19" t="s">
        <v>35</v>
      </c>
      <c r="B38" s="20">
        <v>9069286</v>
      </c>
      <c r="C38" s="57">
        <f>'C.2 State Expenditures'!AR39</f>
        <v>9069286</v>
      </c>
      <c r="D38" s="173">
        <f t="shared" si="0"/>
        <v>0</v>
      </c>
    </row>
    <row r="39" spans="1:4" x14ac:dyDescent="0.25">
      <c r="A39" s="19" t="s">
        <v>36</v>
      </c>
      <c r="B39" s="20">
        <v>426778717</v>
      </c>
      <c r="C39" s="60">
        <f>'C.2 State Expenditures'!AR40</f>
        <v>444071992</v>
      </c>
      <c r="D39" s="173">
        <f t="shared" si="0"/>
        <v>17293275</v>
      </c>
    </row>
    <row r="40" spans="1:4" x14ac:dyDescent="0.25">
      <c r="A40" s="19" t="s">
        <v>37</v>
      </c>
      <c r="B40" s="20">
        <v>60119714</v>
      </c>
      <c r="C40" s="60">
        <f>'C.2 State Expenditures'!AR41</f>
        <v>60119714</v>
      </c>
      <c r="D40" s="173">
        <f t="shared" si="0"/>
        <v>0</v>
      </c>
    </row>
    <row r="41" spans="1:4" x14ac:dyDescent="0.25">
      <c r="A41" s="19" t="s">
        <v>38</v>
      </c>
      <c r="B41" s="20">
        <v>184438662</v>
      </c>
      <c r="C41" s="60">
        <f>'C.2 State Expenditures'!AR42</f>
        <v>156486918</v>
      </c>
      <c r="D41" s="173">
        <f t="shared" si="0"/>
        <v>-27951744</v>
      </c>
    </row>
    <row r="42" spans="1:4" x14ac:dyDescent="0.25">
      <c r="A42" s="19" t="s">
        <v>39</v>
      </c>
      <c r="B42" s="20">
        <v>408692949</v>
      </c>
      <c r="C42" s="60">
        <f>'C.2 State Expenditures'!AR43</f>
        <v>455023424</v>
      </c>
      <c r="D42" s="173">
        <f t="shared" si="0"/>
        <v>46330475</v>
      </c>
    </row>
    <row r="43" spans="1:4" x14ac:dyDescent="0.25">
      <c r="A43" s="19" t="s">
        <v>40</v>
      </c>
      <c r="B43" s="20">
        <v>83514077</v>
      </c>
      <c r="C43" s="60">
        <f>'C.2 State Expenditures'!AR44</f>
        <v>88058292</v>
      </c>
      <c r="D43" s="173">
        <f t="shared" si="0"/>
        <v>4544215</v>
      </c>
    </row>
    <row r="44" spans="1:4" x14ac:dyDescent="0.25">
      <c r="A44" s="19" t="s">
        <v>41</v>
      </c>
      <c r="B44" s="20">
        <v>57598147</v>
      </c>
      <c r="C44" s="60">
        <f>'C.2 State Expenditures'!AR45</f>
        <v>65275020</v>
      </c>
      <c r="D44" s="173">
        <f t="shared" si="0"/>
        <v>7676873</v>
      </c>
    </row>
    <row r="45" spans="1:4" x14ac:dyDescent="0.25">
      <c r="A45" s="19" t="s">
        <v>42</v>
      </c>
      <c r="B45" s="20">
        <v>8540000</v>
      </c>
      <c r="C45" s="65">
        <f>'C.2 State Expenditures'!AR46</f>
        <v>8540000</v>
      </c>
      <c r="D45" s="173">
        <f t="shared" si="0"/>
        <v>0</v>
      </c>
    </row>
    <row r="46" spans="1:4" x14ac:dyDescent="0.25">
      <c r="A46" s="19" t="s">
        <v>43</v>
      </c>
      <c r="B46" s="20">
        <v>133265869</v>
      </c>
      <c r="C46" s="57">
        <f>'C.2 State Expenditures'!AR47</f>
        <v>121126682</v>
      </c>
      <c r="D46" s="173">
        <f t="shared" si="0"/>
        <v>-12139187</v>
      </c>
    </row>
    <row r="47" spans="1:4" x14ac:dyDescent="0.25">
      <c r="A47" s="19" t="s">
        <v>44</v>
      </c>
      <c r="B47" s="20">
        <v>394567886</v>
      </c>
      <c r="C47" s="60">
        <f>'C.2 State Expenditures'!AR48</f>
        <v>405370010</v>
      </c>
      <c r="D47" s="173">
        <f t="shared" si="0"/>
        <v>10802124</v>
      </c>
    </row>
    <row r="48" spans="1:4" x14ac:dyDescent="0.25">
      <c r="A48" s="19" t="s">
        <v>45</v>
      </c>
      <c r="B48" s="20">
        <v>24889035</v>
      </c>
      <c r="C48" s="60">
        <f>'C.2 State Expenditures'!AR49</f>
        <v>24889035</v>
      </c>
      <c r="D48" s="173">
        <f t="shared" si="0"/>
        <v>0</v>
      </c>
    </row>
    <row r="49" spans="1:4" x14ac:dyDescent="0.25">
      <c r="A49" s="19" t="s">
        <v>46</v>
      </c>
      <c r="B49" s="20">
        <v>48375508</v>
      </c>
      <c r="C49" s="57">
        <f>'C.2 State Expenditures'!AR50</f>
        <v>42777592</v>
      </c>
      <c r="D49" s="173">
        <f t="shared" si="0"/>
        <v>-5597916</v>
      </c>
    </row>
    <row r="50" spans="1:4" x14ac:dyDescent="0.25">
      <c r="A50" s="19" t="s">
        <v>47</v>
      </c>
      <c r="B50" s="20">
        <v>138169611</v>
      </c>
      <c r="C50" s="60">
        <f>'C.2 State Expenditures'!AR51</f>
        <v>135446796</v>
      </c>
      <c r="D50" s="173">
        <f t="shared" si="0"/>
        <v>-2722815</v>
      </c>
    </row>
    <row r="51" spans="1:4" x14ac:dyDescent="0.25">
      <c r="A51" s="19" t="s">
        <v>48</v>
      </c>
      <c r="B51" s="20">
        <v>606337064</v>
      </c>
      <c r="C51" s="60">
        <f>'C.2 State Expenditures'!AR52</f>
        <v>601121012</v>
      </c>
      <c r="D51" s="173">
        <f t="shared" si="0"/>
        <v>-5216052</v>
      </c>
    </row>
    <row r="52" spans="1:4" x14ac:dyDescent="0.25">
      <c r="A52" s="19" t="s">
        <v>49</v>
      </c>
      <c r="B52" s="20">
        <v>34446446</v>
      </c>
      <c r="C52" s="60">
        <f>'C.2 State Expenditures'!AR53</f>
        <v>34446444</v>
      </c>
      <c r="D52" s="173">
        <f t="shared" si="0"/>
        <v>-2</v>
      </c>
    </row>
    <row r="53" spans="1:4" x14ac:dyDescent="0.25">
      <c r="A53" s="19" t="s">
        <v>50</v>
      </c>
      <c r="B53" s="20">
        <v>267152727</v>
      </c>
      <c r="C53" s="60">
        <f>'C.2 State Expenditures'!AR54</f>
        <v>259111975</v>
      </c>
      <c r="D53" s="173">
        <f t="shared" si="0"/>
        <v>-8040752</v>
      </c>
    </row>
    <row r="54" spans="1:4" x14ac:dyDescent="0.25">
      <c r="A54" s="3" t="s">
        <v>51</v>
      </c>
      <c r="B54" s="58">
        <v>11985542</v>
      </c>
      <c r="C54" s="60">
        <f>'C.2 State Expenditures'!AR55</f>
        <v>9995042</v>
      </c>
      <c r="D54" s="173">
        <f t="shared" si="0"/>
        <v>-1990500</v>
      </c>
    </row>
    <row r="55" spans="1:4" x14ac:dyDescent="0.25">
      <c r="B55" s="16"/>
      <c r="C55" s="16"/>
      <c r="D55" s="16"/>
    </row>
    <row r="56" spans="1:4" x14ac:dyDescent="0.25">
      <c r="B56" s="66"/>
      <c r="C56" s="66"/>
      <c r="D56" s="66"/>
    </row>
    <row r="59" spans="1:4" x14ac:dyDescent="0.25">
      <c r="D59" s="38"/>
    </row>
  </sheetData>
  <mergeCells count="1">
    <mergeCell ref="A1:D1"/>
  </mergeCells>
  <pageMargins left="0.25" right="0.25" top="0.75" bottom="0.75" header="0.3" footer="0.3"/>
  <pageSetup scale="87"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tint="-0.34998626667073579"/>
    <pageSetUpPr fitToPage="1"/>
  </sheetPr>
  <dimension ref="A1:E56"/>
  <sheetViews>
    <sheetView topLeftCell="A10"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298</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Expenditures'!$G$51</f>
        <v>33944727</v>
      </c>
      <c r="C3" s="46">
        <f>'C.2 State Expenditures'!$G$51</f>
        <v>43243130</v>
      </c>
      <c r="D3" s="46">
        <f>'B. Total Expenditures'!$G$51</f>
        <v>77187857</v>
      </c>
      <c r="E3" s="55">
        <f t="shared" ref="E3:E44" si="0">D3/($D$44)</f>
        <v>0.28734504509651854</v>
      </c>
    </row>
    <row r="4" spans="1:5" ht="45" customHeight="1" x14ac:dyDescent="0.25">
      <c r="A4" s="106" t="s">
        <v>113</v>
      </c>
      <c r="B4" s="46">
        <f>'C.1 Federal Expenditures'!$H$51</f>
        <v>33944727</v>
      </c>
      <c r="C4" s="46">
        <f>'C.2 State Expenditures'!$H$51</f>
        <v>43243130</v>
      </c>
      <c r="D4" s="46">
        <f>'B. Total Expenditures'!$H$51</f>
        <v>77187857</v>
      </c>
      <c r="E4" s="55">
        <f t="shared" si="0"/>
        <v>0.28734504509651854</v>
      </c>
    </row>
    <row r="5" spans="1:5" ht="43.5" x14ac:dyDescent="0.25">
      <c r="A5" s="106" t="s">
        <v>112</v>
      </c>
      <c r="B5" s="46">
        <f>'C.1 Federal Expenditures'!$I$51</f>
        <v>0</v>
      </c>
      <c r="C5" s="46">
        <f>'C.2 State Expenditures'!$I$51</f>
        <v>0</v>
      </c>
      <c r="D5" s="46">
        <f>'B. Total Expenditures'!$I$51</f>
        <v>0</v>
      </c>
      <c r="E5" s="55">
        <f t="shared" si="0"/>
        <v>0</v>
      </c>
    </row>
    <row r="6" spans="1:5" ht="30.75" x14ac:dyDescent="0.25">
      <c r="A6" s="105" t="s">
        <v>85</v>
      </c>
      <c r="B6" s="46">
        <f>'C.1 Federal Expenditures'!$J$51</f>
        <v>0</v>
      </c>
      <c r="C6" s="119"/>
      <c r="D6" s="46">
        <f>'B. Total Expenditures'!$J$51</f>
        <v>0</v>
      </c>
      <c r="E6" s="55">
        <f t="shared" si="0"/>
        <v>0</v>
      </c>
    </row>
    <row r="7" spans="1:5" x14ac:dyDescent="0.25">
      <c r="A7" s="106" t="s">
        <v>114</v>
      </c>
      <c r="B7" s="46">
        <f>'C.1 Federal Expenditures'!$K$51</f>
        <v>0</v>
      </c>
      <c r="C7" s="119"/>
      <c r="D7" s="46">
        <f>'B. Total Expenditures'!$K$51</f>
        <v>0</v>
      </c>
      <c r="E7" s="55">
        <f t="shared" si="0"/>
        <v>0</v>
      </c>
    </row>
    <row r="8" spans="1:5" x14ac:dyDescent="0.25">
      <c r="A8" s="106" t="s">
        <v>115</v>
      </c>
      <c r="B8" s="46">
        <f>'C.1 Federal Expenditures'!$L$51</f>
        <v>0</v>
      </c>
      <c r="C8" s="119"/>
      <c r="D8" s="46">
        <f>'B. Total Expenditures'!$L$51</f>
        <v>0</v>
      </c>
      <c r="E8" s="55">
        <f t="shared" si="0"/>
        <v>0</v>
      </c>
    </row>
    <row r="9" spans="1:5" ht="29.25" x14ac:dyDescent="0.25">
      <c r="A9" s="106" t="s">
        <v>116</v>
      </c>
      <c r="B9" s="46">
        <f>'C.1 Federal Expenditures'!$M$51</f>
        <v>0</v>
      </c>
      <c r="C9" s="119"/>
      <c r="D9" s="46">
        <f>'B. Total Expenditures'!$M$51</f>
        <v>0</v>
      </c>
      <c r="E9" s="55">
        <f t="shared" si="0"/>
        <v>0</v>
      </c>
    </row>
    <row r="10" spans="1:5" ht="30.75" x14ac:dyDescent="0.25">
      <c r="A10" s="105" t="s">
        <v>84</v>
      </c>
      <c r="B10" s="46">
        <f>'C.1 Federal Expenditures'!$N$51</f>
        <v>0</v>
      </c>
      <c r="C10" s="119"/>
      <c r="D10" s="46">
        <f>'B. Total Expenditures'!$N$51</f>
        <v>0</v>
      </c>
      <c r="E10" s="55">
        <f t="shared" si="0"/>
        <v>0</v>
      </c>
    </row>
    <row r="11" spans="1:5" x14ac:dyDescent="0.25">
      <c r="A11" s="106" t="s">
        <v>117</v>
      </c>
      <c r="B11" s="46">
        <f>'C.1 Federal Expenditures'!$O$51</f>
        <v>0</v>
      </c>
      <c r="C11" s="119"/>
      <c r="D11" s="46">
        <f>'B. Total Expenditures'!$O$51</f>
        <v>0</v>
      </c>
      <c r="E11" s="55">
        <f t="shared" si="0"/>
        <v>0</v>
      </c>
    </row>
    <row r="12" spans="1:5" x14ac:dyDescent="0.25">
      <c r="A12" s="106" t="s">
        <v>118</v>
      </c>
      <c r="B12" s="46">
        <f>'C.1 Federal Expenditures'!$P$51</f>
        <v>0</v>
      </c>
      <c r="C12" s="119"/>
      <c r="D12" s="46">
        <f>'B. Total Expenditures'!$P$51</f>
        <v>0</v>
      </c>
      <c r="E12" s="55">
        <f t="shared" si="0"/>
        <v>0</v>
      </c>
    </row>
    <row r="13" spans="1:5" ht="29.25" x14ac:dyDescent="0.25">
      <c r="A13" s="106" t="s">
        <v>119</v>
      </c>
      <c r="B13" s="46">
        <f>'C.1 Federal Expenditures'!$Q$51</f>
        <v>0</v>
      </c>
      <c r="C13" s="119"/>
      <c r="D13" s="46">
        <f>'B. Total Expenditures'!$Q$51</f>
        <v>0</v>
      </c>
      <c r="E13" s="55">
        <f t="shared" si="0"/>
        <v>0</v>
      </c>
    </row>
    <row r="14" spans="1:5" ht="15.75" customHeight="1" x14ac:dyDescent="0.25">
      <c r="A14" s="105" t="s">
        <v>120</v>
      </c>
      <c r="B14" s="46">
        <f>'C.1 Federal Expenditures'!$R$51</f>
        <v>13305466</v>
      </c>
      <c r="C14" s="46">
        <f>'C.2 State Expenditures'!$R$51</f>
        <v>31436146</v>
      </c>
      <c r="D14" s="46">
        <f>'B. Total Expenditures'!$R$51</f>
        <v>44741612</v>
      </c>
      <c r="E14" s="55">
        <f t="shared" si="0"/>
        <v>0.16655832947701779</v>
      </c>
    </row>
    <row r="15" spans="1:5" x14ac:dyDescent="0.25">
      <c r="A15" s="106" t="s">
        <v>121</v>
      </c>
      <c r="B15" s="46">
        <f>'C.1 Federal Expenditures'!$S$51</f>
        <v>24346</v>
      </c>
      <c r="C15" s="46">
        <f>'C.2 State Expenditures'!$S$51</f>
        <v>0</v>
      </c>
      <c r="D15" s="46">
        <f>'B. Total Expenditures'!$S$51</f>
        <v>24346</v>
      </c>
      <c r="E15" s="55">
        <f t="shared" si="0"/>
        <v>9.0632163397409002E-5</v>
      </c>
    </row>
    <row r="16" spans="1:5" x14ac:dyDescent="0.25">
      <c r="A16" s="106" t="s">
        <v>122</v>
      </c>
      <c r="B16" s="46">
        <f>'C.1 Federal Expenditures'!$T$51</f>
        <v>156424</v>
      </c>
      <c r="C16" s="46">
        <f>'C.2 State Expenditures'!$T$51</f>
        <v>323</v>
      </c>
      <c r="D16" s="46">
        <f>'B. Total Expenditures'!$T$51</f>
        <v>156747</v>
      </c>
      <c r="E16" s="55">
        <f t="shared" si="0"/>
        <v>5.8351760930147329E-4</v>
      </c>
    </row>
    <row r="17" spans="1:5" x14ac:dyDescent="0.25">
      <c r="A17" s="106" t="s">
        <v>123</v>
      </c>
      <c r="B17" s="46">
        <f>'C.1 Federal Expenditures'!$U$51</f>
        <v>13124696</v>
      </c>
      <c r="C17" s="46">
        <f>'C.2 State Expenditures'!$U$51</f>
        <v>31435823</v>
      </c>
      <c r="D17" s="46">
        <f>'B. Total Expenditures'!$U$51</f>
        <v>44560519</v>
      </c>
      <c r="E17" s="55">
        <f t="shared" si="0"/>
        <v>0.1658841797043189</v>
      </c>
    </row>
    <row r="18" spans="1:5" ht="15.75" x14ac:dyDescent="0.25">
      <c r="A18" s="105" t="s">
        <v>124</v>
      </c>
      <c r="B18" s="46">
        <f>'C.1 Federal Expenditures'!$V$51</f>
        <v>224479</v>
      </c>
      <c r="C18" s="46">
        <f>'C.2 State Expenditures'!$V$51</f>
        <v>6704479</v>
      </c>
      <c r="D18" s="46">
        <f>'B. Total Expenditures'!$V$51</f>
        <v>6928958</v>
      </c>
      <c r="E18" s="55">
        <f t="shared" si="0"/>
        <v>2.5794235341731055E-2</v>
      </c>
    </row>
    <row r="19" spans="1:5" ht="15.75" x14ac:dyDescent="0.25">
      <c r="A19" s="105" t="s">
        <v>89</v>
      </c>
      <c r="B19" s="46">
        <f>'C.1 Federal Expenditures'!$W$51</f>
        <v>110580</v>
      </c>
      <c r="C19" s="46">
        <f>'C.2 State Expenditures'!$W$51</f>
        <v>21328762</v>
      </c>
      <c r="D19" s="46">
        <f>'B. Total Expenditures'!$W$51</f>
        <v>21439342</v>
      </c>
      <c r="E19" s="55">
        <f t="shared" si="0"/>
        <v>7.981163013541992E-2</v>
      </c>
    </row>
    <row r="20" spans="1:5" ht="29.25" x14ac:dyDescent="0.25">
      <c r="A20" s="106" t="s">
        <v>126</v>
      </c>
      <c r="B20" s="46">
        <f>'C.1 Federal Expenditures'!$X$51</f>
        <v>110580</v>
      </c>
      <c r="C20" s="46">
        <f>'C.2 State Expenditures'!$X$51</f>
        <v>17063010</v>
      </c>
      <c r="D20" s="46">
        <f>'B. Total Expenditures'!$X$51</f>
        <v>17173590</v>
      </c>
      <c r="E20" s="55">
        <f t="shared" si="0"/>
        <v>6.3931636203076861E-2</v>
      </c>
    </row>
    <row r="21" spans="1:5" x14ac:dyDescent="0.25">
      <c r="A21" s="106" t="s">
        <v>125</v>
      </c>
      <c r="B21" s="46">
        <f>'C.1 Federal Expenditures'!$Y$51</f>
        <v>0</v>
      </c>
      <c r="C21" s="46">
        <f>'C.2 State Expenditures'!$Y$51</f>
        <v>4265752</v>
      </c>
      <c r="D21" s="46">
        <f>'B. Total Expenditures'!$Y$51</f>
        <v>4265752</v>
      </c>
      <c r="E21" s="55">
        <f t="shared" si="0"/>
        <v>1.5879993932343062E-2</v>
      </c>
    </row>
    <row r="22" spans="1:5" ht="30.75" x14ac:dyDescent="0.25">
      <c r="A22" s="105" t="s">
        <v>90</v>
      </c>
      <c r="B22" s="46">
        <f>'C.1 Federal Expenditures'!$Z$51</f>
        <v>0</v>
      </c>
      <c r="C22" s="46">
        <f>'C.2 State Expenditures'!$Z$51</f>
        <v>0</v>
      </c>
      <c r="D22" s="46">
        <f>'B. Total Expenditures'!$Z$51</f>
        <v>0</v>
      </c>
      <c r="E22" s="55">
        <f t="shared" si="0"/>
        <v>0</v>
      </c>
    </row>
    <row r="23" spans="1:5" ht="15.75" customHeight="1" x14ac:dyDescent="0.25">
      <c r="A23" s="105" t="s">
        <v>86</v>
      </c>
      <c r="B23" s="46">
        <f>'C.1 Federal Expenditures'!$AA$51</f>
        <v>185725</v>
      </c>
      <c r="C23" s="46">
        <f>'C.2 State Expenditures'!$AA$51</f>
        <v>0</v>
      </c>
      <c r="D23" s="46">
        <f>'B. Total Expenditures'!$AA$51</f>
        <v>185725</v>
      </c>
      <c r="E23" s="55">
        <f t="shared" si="0"/>
        <v>6.9139318766876638E-4</v>
      </c>
    </row>
    <row r="24" spans="1:5" ht="15.75" customHeight="1" x14ac:dyDescent="0.25">
      <c r="A24" s="105" t="s">
        <v>91</v>
      </c>
      <c r="B24" s="46">
        <f>'C.1 Federal Expenditures'!$AB$51</f>
        <v>0</v>
      </c>
      <c r="C24" s="46">
        <f>'C.2 State Expenditures'!$AB$51</f>
        <v>0</v>
      </c>
      <c r="D24" s="46">
        <f>'B. Total Expenditures'!$AB$51</f>
        <v>0</v>
      </c>
      <c r="E24" s="55">
        <f t="shared" si="0"/>
        <v>0</v>
      </c>
    </row>
    <row r="25" spans="1:5" ht="15.75" x14ac:dyDescent="0.25">
      <c r="A25" s="105" t="s">
        <v>62</v>
      </c>
      <c r="B25" s="46">
        <f>'C.1 Federal Expenditures'!$AC$51</f>
        <v>3116283</v>
      </c>
      <c r="C25" s="46">
        <f>'C.2 State Expenditures'!$AC$51</f>
        <v>118</v>
      </c>
      <c r="D25" s="46">
        <f>'B. Total Expenditures'!$AC$51</f>
        <v>3116401</v>
      </c>
      <c r="E25" s="55">
        <f t="shared" si="0"/>
        <v>1.1601337576762048E-2</v>
      </c>
    </row>
    <row r="26" spans="1:5" ht="15.75" x14ac:dyDescent="0.25">
      <c r="A26" s="105" t="s">
        <v>127</v>
      </c>
      <c r="B26" s="46">
        <f>'C.1 Federal Expenditures'!$AD$51</f>
        <v>0</v>
      </c>
      <c r="C26" s="46">
        <f>'C.2 State Expenditures'!$AD$51</f>
        <v>0</v>
      </c>
      <c r="D26" s="46">
        <f>'B. Total Expenditures'!$AD$51</f>
        <v>0</v>
      </c>
      <c r="E26" s="55">
        <f t="shared" si="0"/>
        <v>0</v>
      </c>
    </row>
    <row r="27" spans="1:5" s="11" customFormat="1" ht="15.75" x14ac:dyDescent="0.25">
      <c r="A27" s="105" t="s">
        <v>128</v>
      </c>
      <c r="B27" s="46">
        <f>'C.1 Federal Expenditures'!$AE$51</f>
        <v>0</v>
      </c>
      <c r="C27" s="46">
        <f>'C.2 State Expenditures'!$AE$51</f>
        <v>0</v>
      </c>
      <c r="D27" s="46">
        <f>'B. Total Expenditures'!$AE$51</f>
        <v>0</v>
      </c>
      <c r="E27" s="55">
        <f t="shared" si="0"/>
        <v>0</v>
      </c>
    </row>
    <row r="28" spans="1:5" ht="30.75" x14ac:dyDescent="0.25">
      <c r="A28" s="105" t="s">
        <v>129</v>
      </c>
      <c r="B28" s="46">
        <f>'C.1 Federal Expenditures'!$AF$51</f>
        <v>0</v>
      </c>
      <c r="C28" s="46">
        <f>'C.2 State Expenditures'!$AF$51</f>
        <v>0</v>
      </c>
      <c r="D28" s="46">
        <f>'B. Total Expenditures'!$AF$51</f>
        <v>0</v>
      </c>
      <c r="E28" s="55">
        <f t="shared" si="0"/>
        <v>0</v>
      </c>
    </row>
    <row r="29" spans="1:5" ht="30.75" x14ac:dyDescent="0.25">
      <c r="A29" s="105" t="s">
        <v>92</v>
      </c>
      <c r="B29" s="46">
        <f>'C.1 Federal Expenditures'!$AG$51</f>
        <v>35037484</v>
      </c>
      <c r="C29" s="46">
        <f>'C.2 State Expenditures'!$AG$51</f>
        <v>14899144</v>
      </c>
      <c r="D29" s="46">
        <f>'B. Total Expenditures'!$AG$51</f>
        <v>49936628</v>
      </c>
      <c r="E29" s="55">
        <f t="shared" si="0"/>
        <v>0.18589766813487346</v>
      </c>
    </row>
    <row r="30" spans="1:5" ht="15.75" x14ac:dyDescent="0.25">
      <c r="A30" s="105" t="s">
        <v>130</v>
      </c>
      <c r="B30" s="46">
        <f>'C.1 Federal Expenditures'!$AH$51</f>
        <v>0</v>
      </c>
      <c r="C30" s="46">
        <f>'C.2 State Expenditures'!$AH$51</f>
        <v>0</v>
      </c>
      <c r="D30" s="46">
        <f>'B. Total Expenditures'!$AH$51</f>
        <v>0</v>
      </c>
      <c r="E30" s="55">
        <f t="shared" si="0"/>
        <v>0</v>
      </c>
    </row>
    <row r="31" spans="1:5" ht="29.25" x14ac:dyDescent="0.25">
      <c r="A31" s="106" t="s">
        <v>373</v>
      </c>
      <c r="B31" s="46">
        <f>'C.1 Federal Expenditures'!$AI$51</f>
        <v>0</v>
      </c>
      <c r="C31" s="46">
        <f>'C.2 State Expenditures'!$AI$51</f>
        <v>0</v>
      </c>
      <c r="D31" s="46">
        <f>'B. Total Expenditures'!$AI$51</f>
        <v>0</v>
      </c>
      <c r="E31" s="55">
        <f t="shared" si="0"/>
        <v>0</v>
      </c>
    </row>
    <row r="32" spans="1:5" x14ac:dyDescent="0.25">
      <c r="A32" s="106" t="s">
        <v>131</v>
      </c>
      <c r="B32" s="46">
        <f>'C.1 Federal Expenditures'!$AJ$51</f>
        <v>0</v>
      </c>
      <c r="C32" s="46">
        <f>'C.2 State Expenditures'!$AJ$51</f>
        <v>0</v>
      </c>
      <c r="D32" s="46">
        <f>'B. Total Expenditures'!$AJ$51</f>
        <v>0</v>
      </c>
      <c r="E32" s="55">
        <f t="shared" si="0"/>
        <v>0</v>
      </c>
    </row>
    <row r="33" spans="1:5" x14ac:dyDescent="0.25">
      <c r="A33" s="106" t="s">
        <v>132</v>
      </c>
      <c r="B33" s="46">
        <f>'C.1 Federal Expenditures'!$AK$51</f>
        <v>0</v>
      </c>
      <c r="C33" s="46">
        <f>'C.2 State Expenditures'!$AK$51</f>
        <v>0</v>
      </c>
      <c r="D33" s="46">
        <f>'B. Total Expenditures'!$AK$51</f>
        <v>0</v>
      </c>
      <c r="E33" s="55">
        <f t="shared" si="0"/>
        <v>0</v>
      </c>
    </row>
    <row r="34" spans="1:5" ht="15.75" x14ac:dyDescent="0.25">
      <c r="A34" s="105" t="s">
        <v>133</v>
      </c>
      <c r="B34" s="46">
        <f>'C.1 Federal Expenditures'!$AL$51</f>
        <v>0</v>
      </c>
      <c r="C34" s="46">
        <f>'C.2 State Expenditures'!$AL$51</f>
        <v>0</v>
      </c>
      <c r="D34" s="46">
        <f>'B. Total Expenditures'!$AL$51</f>
        <v>0</v>
      </c>
      <c r="E34" s="55">
        <f t="shared" si="0"/>
        <v>0</v>
      </c>
    </row>
    <row r="35" spans="1:5" ht="15.75" x14ac:dyDescent="0.25">
      <c r="A35" s="105" t="s">
        <v>93</v>
      </c>
      <c r="B35" s="46">
        <f>'C.1 Federal Expenditures'!$AM$51</f>
        <v>8168656</v>
      </c>
      <c r="C35" s="46">
        <f>'C.2 State Expenditures'!$AM$51</f>
        <v>11064291</v>
      </c>
      <c r="D35" s="46">
        <f>'B. Total Expenditures'!$AM$51</f>
        <v>19232947</v>
      </c>
      <c r="E35" s="55">
        <f t="shared" si="0"/>
        <v>7.1597946074004243E-2</v>
      </c>
    </row>
    <row r="36" spans="1:5" x14ac:dyDescent="0.25">
      <c r="A36" s="106" t="s">
        <v>134</v>
      </c>
      <c r="B36" s="46">
        <f>'C.1 Federal Expenditures'!$AN$51</f>
        <v>5292833</v>
      </c>
      <c r="C36" s="46">
        <f>'C.2 State Expenditures'!$AN$51</f>
        <v>10011200</v>
      </c>
      <c r="D36" s="46">
        <f>'B. Total Expenditures'!$AN$51</f>
        <v>15304033</v>
      </c>
      <c r="E36" s="55">
        <f t="shared" si="0"/>
        <v>5.6971889406692656E-2</v>
      </c>
    </row>
    <row r="37" spans="1:5" x14ac:dyDescent="0.25">
      <c r="A37" s="106" t="s">
        <v>135</v>
      </c>
      <c r="B37" s="46">
        <f>'C.1 Federal Expenditures'!$AO$51</f>
        <v>0</v>
      </c>
      <c r="C37" s="46">
        <f>'C.2 State Expenditures'!$AO$51</f>
        <v>0</v>
      </c>
      <c r="D37" s="46">
        <f>'B. Total Expenditures'!$AO$51</f>
        <v>0</v>
      </c>
      <c r="E37" s="55">
        <f t="shared" si="0"/>
        <v>0</v>
      </c>
    </row>
    <row r="38" spans="1:5" x14ac:dyDescent="0.25">
      <c r="A38" s="106" t="s">
        <v>136</v>
      </c>
      <c r="B38" s="46">
        <f>'C.1 Federal Expenditures'!$AP$51</f>
        <v>2875823</v>
      </c>
      <c r="C38" s="46">
        <f>'C.2 State Expenditures'!$AP$51</f>
        <v>1053091</v>
      </c>
      <c r="D38" s="46">
        <f>'B. Total Expenditures'!$AP$51</f>
        <v>3928914</v>
      </c>
      <c r="E38" s="55">
        <f t="shared" si="0"/>
        <v>1.4626056667311583E-2</v>
      </c>
    </row>
    <row r="39" spans="1:5" ht="15.75" x14ac:dyDescent="0.25">
      <c r="A39" s="105" t="s">
        <v>87</v>
      </c>
      <c r="B39" s="46">
        <f>'C.1 Federal Expenditures'!$AQ$51</f>
        <v>6417902</v>
      </c>
      <c r="C39" s="46">
        <f>'C.2 State Expenditures'!$AQ$51</f>
        <v>6770726</v>
      </c>
      <c r="D39" s="46">
        <f>'B. Total Expenditures'!$AQ$51</f>
        <v>13188628</v>
      </c>
      <c r="E39" s="55">
        <f t="shared" si="0"/>
        <v>4.9096931236492378E-2</v>
      </c>
    </row>
    <row r="40" spans="1:5" ht="15.75" x14ac:dyDescent="0.25">
      <c r="A40" s="93" t="s">
        <v>139</v>
      </c>
      <c r="B40" s="120">
        <f>'C.1 Federal Expenditures'!$AR$51</f>
        <v>100511302</v>
      </c>
      <c r="C40" s="120">
        <f>'C.2 State Expenditures'!$AR$51</f>
        <v>135446796</v>
      </c>
      <c r="D40" s="120">
        <f>'B. Total Expenditures'!$AR$51</f>
        <v>235958098</v>
      </c>
      <c r="E40" s="95">
        <f t="shared" si="0"/>
        <v>0.87839451626048815</v>
      </c>
    </row>
    <row r="41" spans="1:5" ht="15.75" x14ac:dyDescent="0.25">
      <c r="A41" s="105" t="s">
        <v>88</v>
      </c>
      <c r="B41" s="46">
        <f>'C.1 Federal Expenditures'!$C$51</f>
        <v>16840686</v>
      </c>
      <c r="C41" s="119"/>
      <c r="D41" s="46">
        <f>'B. Total Expenditures'!$C$51</f>
        <v>16840686</v>
      </c>
      <c r="E41" s="55">
        <f t="shared" si="0"/>
        <v>6.2692343928220581E-2</v>
      </c>
    </row>
    <row r="42" spans="1:5" ht="15.75" x14ac:dyDescent="0.25">
      <c r="A42" s="105" t="s">
        <v>247</v>
      </c>
      <c r="B42" s="46">
        <f>'C.1 Federal Expenditures'!$D$51</f>
        <v>15825500</v>
      </c>
      <c r="C42" s="119"/>
      <c r="D42" s="46">
        <f>'B. Total Expenditures'!$D$51</f>
        <v>15825500</v>
      </c>
      <c r="E42" s="55">
        <f t="shared" si="0"/>
        <v>5.8913139811291225E-2</v>
      </c>
    </row>
    <row r="43" spans="1:5" ht="15.75" x14ac:dyDescent="0.25">
      <c r="A43" s="107" t="s">
        <v>111</v>
      </c>
      <c r="B43" s="120">
        <f>B41+B42</f>
        <v>32666186</v>
      </c>
      <c r="C43" s="123"/>
      <c r="D43" s="120">
        <f>D41+D42</f>
        <v>32666186</v>
      </c>
      <c r="E43" s="95">
        <f t="shared" si="0"/>
        <v>0.1216054837395118</v>
      </c>
    </row>
    <row r="44" spans="1:5" ht="15.75" x14ac:dyDescent="0.25">
      <c r="A44" s="93" t="s">
        <v>60</v>
      </c>
      <c r="B44" s="94">
        <f>SUM(B41,B42, B3,B6,B10,B14,B18,B19,B22,B23,B24,B25,B26,B27,B28,B29,B30,B34,B35, B39)</f>
        <v>133177488</v>
      </c>
      <c r="C44" s="94">
        <f>SUM(C41,C42,C3,C6,C10,C14,C18,C19,C22,C23,C24,C25,C26,C27,C28,C29,C30,C34,C35, C39)</f>
        <v>135446796</v>
      </c>
      <c r="D44" s="94">
        <f>B44+C44</f>
        <v>268624284</v>
      </c>
      <c r="E44" s="95">
        <f t="shared" si="0"/>
        <v>1</v>
      </c>
    </row>
    <row r="45" spans="1:5" ht="15.75" x14ac:dyDescent="0.25">
      <c r="A45" s="105" t="s">
        <v>137</v>
      </c>
      <c r="B45" s="46">
        <f>'C.1 Federal Expenditures'!$AS$51</f>
        <v>444161</v>
      </c>
      <c r="C45" s="119"/>
      <c r="D45" s="46">
        <f>'B. Total Expenditures'!$AS$51</f>
        <v>444161</v>
      </c>
      <c r="E45" s="122"/>
    </row>
    <row r="46" spans="1:5" ht="15.75" x14ac:dyDescent="0.25">
      <c r="A46" s="105" t="s">
        <v>138</v>
      </c>
      <c r="B46" s="46">
        <f>'C.1 Federal Expenditures'!$AT$51</f>
        <v>102857463</v>
      </c>
      <c r="C46" s="119"/>
      <c r="D46" s="46">
        <f>'B. Total Expenditures'!$AT$51</f>
        <v>102857463</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297</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Expenditures'!$G$52</f>
        <v>139349304</v>
      </c>
      <c r="C3" s="46">
        <f>'C.2 State Expenditures'!$G$52</f>
        <v>19514155</v>
      </c>
      <c r="D3" s="46">
        <f>'B. Total Expenditures'!$G$52</f>
        <v>158863459</v>
      </c>
      <c r="E3" s="55">
        <f t="shared" ref="E3:E44" si="0">D3/($D$44)</f>
        <v>0.15682407621359376</v>
      </c>
    </row>
    <row r="4" spans="1:5" ht="45" customHeight="1" x14ac:dyDescent="0.25">
      <c r="A4" s="106" t="s">
        <v>113</v>
      </c>
      <c r="B4" s="46">
        <f>'C.1 Federal Expenditures'!$H$52</f>
        <v>139349304</v>
      </c>
      <c r="C4" s="46">
        <f>'C.2 State Expenditures'!$H$52</f>
        <v>19514155</v>
      </c>
      <c r="D4" s="46">
        <f>'B. Total Expenditures'!$H$52</f>
        <v>158863459</v>
      </c>
      <c r="E4" s="55">
        <f t="shared" si="0"/>
        <v>0.15682407621359376</v>
      </c>
    </row>
    <row r="5" spans="1:5" ht="43.5" x14ac:dyDescent="0.25">
      <c r="A5" s="106" t="s">
        <v>112</v>
      </c>
      <c r="B5" s="46">
        <f>'C.1 Federal Expenditures'!$I$52</f>
        <v>0</v>
      </c>
      <c r="C5" s="46">
        <f>'C.2 State Expenditures'!$I$52</f>
        <v>0</v>
      </c>
      <c r="D5" s="46">
        <f>'B. Total Expenditures'!$I$52</f>
        <v>0</v>
      </c>
      <c r="E5" s="55">
        <f t="shared" si="0"/>
        <v>0</v>
      </c>
    </row>
    <row r="6" spans="1:5" ht="30.75" x14ac:dyDescent="0.25">
      <c r="A6" s="105" t="s">
        <v>85</v>
      </c>
      <c r="B6" s="46">
        <f>'C.1 Federal Expenditures'!$J$52</f>
        <v>0</v>
      </c>
      <c r="C6" s="119"/>
      <c r="D6" s="46">
        <f>'B. Total Expenditures'!$J$52</f>
        <v>0</v>
      </c>
      <c r="E6" s="55">
        <f t="shared" si="0"/>
        <v>0</v>
      </c>
    </row>
    <row r="7" spans="1:5" x14ac:dyDescent="0.25">
      <c r="A7" s="106" t="s">
        <v>114</v>
      </c>
      <c r="B7" s="46">
        <f>'C.1 Federal Expenditures'!$K$52</f>
        <v>0</v>
      </c>
      <c r="C7" s="119"/>
      <c r="D7" s="46">
        <f>'B. Total Expenditures'!$K$52</f>
        <v>0</v>
      </c>
      <c r="E7" s="55">
        <f t="shared" si="0"/>
        <v>0</v>
      </c>
    </row>
    <row r="8" spans="1:5" x14ac:dyDescent="0.25">
      <c r="A8" s="106" t="s">
        <v>115</v>
      </c>
      <c r="B8" s="46">
        <f>'C.1 Federal Expenditures'!$L$52</f>
        <v>0</v>
      </c>
      <c r="C8" s="119"/>
      <c r="D8" s="46">
        <f>'B. Total Expenditures'!$L$52</f>
        <v>0</v>
      </c>
      <c r="E8" s="55">
        <f t="shared" si="0"/>
        <v>0</v>
      </c>
    </row>
    <row r="9" spans="1:5" ht="29.25" x14ac:dyDescent="0.25">
      <c r="A9" s="106" t="s">
        <v>116</v>
      </c>
      <c r="B9" s="46">
        <f>'C.1 Federal Expenditures'!$M$52</f>
        <v>0</v>
      </c>
      <c r="C9" s="119"/>
      <c r="D9" s="46">
        <f>'B. Total Expenditures'!$M$52</f>
        <v>0</v>
      </c>
      <c r="E9" s="55">
        <f t="shared" si="0"/>
        <v>0</v>
      </c>
    </row>
    <row r="10" spans="1:5" ht="30.75" x14ac:dyDescent="0.25">
      <c r="A10" s="105" t="s">
        <v>84</v>
      </c>
      <c r="B10" s="46">
        <f>'C.1 Federal Expenditures'!$N$52</f>
        <v>15292704</v>
      </c>
      <c r="C10" s="119"/>
      <c r="D10" s="46">
        <f>'B. Total Expenditures'!$N$52</f>
        <v>15292704</v>
      </c>
      <c r="E10" s="55">
        <f t="shared" si="0"/>
        <v>1.5096386498848237E-2</v>
      </c>
    </row>
    <row r="11" spans="1:5" x14ac:dyDescent="0.25">
      <c r="A11" s="106" t="s">
        <v>117</v>
      </c>
      <c r="B11" s="46">
        <f>'C.1 Federal Expenditures'!$O$52</f>
        <v>0</v>
      </c>
      <c r="C11" s="119"/>
      <c r="D11" s="46">
        <f>'B. Total Expenditures'!$O$52</f>
        <v>0</v>
      </c>
      <c r="E11" s="55">
        <f t="shared" si="0"/>
        <v>0</v>
      </c>
    </row>
    <row r="12" spans="1:5" x14ac:dyDescent="0.25">
      <c r="A12" s="106" t="s">
        <v>118</v>
      </c>
      <c r="B12" s="46">
        <f>'C.1 Federal Expenditures'!$P$52</f>
        <v>0</v>
      </c>
      <c r="C12" s="119"/>
      <c r="D12" s="46">
        <f>'B. Total Expenditures'!$P$52</f>
        <v>0</v>
      </c>
      <c r="E12" s="55">
        <f t="shared" si="0"/>
        <v>0</v>
      </c>
    </row>
    <row r="13" spans="1:5" ht="29.25" x14ac:dyDescent="0.25">
      <c r="A13" s="106" t="s">
        <v>119</v>
      </c>
      <c r="B13" s="46">
        <f>'C.1 Federal Expenditures'!$Q$52</f>
        <v>15292704</v>
      </c>
      <c r="C13" s="119"/>
      <c r="D13" s="46">
        <f>'B. Total Expenditures'!$Q$52</f>
        <v>15292704</v>
      </c>
      <c r="E13" s="55">
        <f t="shared" si="0"/>
        <v>1.5096386498848237E-2</v>
      </c>
    </row>
    <row r="14" spans="1:5" ht="15.75" customHeight="1" x14ac:dyDescent="0.25">
      <c r="A14" s="105" t="s">
        <v>120</v>
      </c>
      <c r="B14" s="46">
        <f>'C.1 Federal Expenditures'!$R$52</f>
        <v>65256162</v>
      </c>
      <c r="C14" s="46">
        <f>'C.2 State Expenditures'!$R$52</f>
        <v>80350125</v>
      </c>
      <c r="D14" s="46">
        <f>'B. Total Expenditures'!$R$52</f>
        <v>145606287</v>
      </c>
      <c r="E14" s="55">
        <f t="shared" si="0"/>
        <v>0.14373709091696416</v>
      </c>
    </row>
    <row r="15" spans="1:5" x14ac:dyDescent="0.25">
      <c r="A15" s="106" t="s">
        <v>121</v>
      </c>
      <c r="B15" s="46">
        <f>'C.1 Federal Expenditures'!$S$52</f>
        <v>12570913</v>
      </c>
      <c r="C15" s="46">
        <f>'C.2 State Expenditures'!$S$52</f>
        <v>163259</v>
      </c>
      <c r="D15" s="46">
        <f>'B. Total Expenditures'!$S$52</f>
        <v>12734172</v>
      </c>
      <c r="E15" s="55">
        <f t="shared" si="0"/>
        <v>1.2570699220674855E-2</v>
      </c>
    </row>
    <row r="16" spans="1:5" x14ac:dyDescent="0.25">
      <c r="A16" s="106" t="s">
        <v>122</v>
      </c>
      <c r="B16" s="46">
        <f>'C.1 Federal Expenditures'!$T$52</f>
        <v>12695153</v>
      </c>
      <c r="C16" s="46">
        <f>'C.2 State Expenditures'!$T$52</f>
        <v>54854284</v>
      </c>
      <c r="D16" s="46">
        <f>'B. Total Expenditures'!$T$52</f>
        <v>67549437</v>
      </c>
      <c r="E16" s="55">
        <f t="shared" si="0"/>
        <v>6.6682282527118789E-2</v>
      </c>
    </row>
    <row r="17" spans="1:5" x14ac:dyDescent="0.25">
      <c r="A17" s="106" t="s">
        <v>123</v>
      </c>
      <c r="B17" s="46">
        <f>'C.1 Federal Expenditures'!$U$52</f>
        <v>39990096</v>
      </c>
      <c r="C17" s="46">
        <f>'C.2 State Expenditures'!$U$52</f>
        <v>25332582</v>
      </c>
      <c r="D17" s="46">
        <f>'B. Total Expenditures'!$U$52</f>
        <v>65322678</v>
      </c>
      <c r="E17" s="55">
        <f t="shared" si="0"/>
        <v>6.4484109169170523E-2</v>
      </c>
    </row>
    <row r="18" spans="1:5" ht="15.75" x14ac:dyDescent="0.25">
      <c r="A18" s="105" t="s">
        <v>124</v>
      </c>
      <c r="B18" s="46">
        <f>'C.1 Federal Expenditures'!$V$52</f>
        <v>0</v>
      </c>
      <c r="C18" s="46">
        <f>'C.2 State Expenditures'!$V$52</f>
        <v>0</v>
      </c>
      <c r="D18" s="46">
        <f>'B. Total Expenditures'!$V$52</f>
        <v>0</v>
      </c>
      <c r="E18" s="55">
        <f t="shared" si="0"/>
        <v>0</v>
      </c>
    </row>
    <row r="19" spans="1:5" ht="15.75" x14ac:dyDescent="0.25">
      <c r="A19" s="105" t="s">
        <v>89</v>
      </c>
      <c r="B19" s="46">
        <f>'C.1 Federal Expenditures'!$W$52</f>
        <v>36805814</v>
      </c>
      <c r="C19" s="46">
        <f>'C.2 State Expenditures'!$W$52</f>
        <v>118999847</v>
      </c>
      <c r="D19" s="46">
        <f>'B. Total Expenditures'!$W$52</f>
        <v>155805661</v>
      </c>
      <c r="E19" s="55">
        <f t="shared" si="0"/>
        <v>0.15380553217825477</v>
      </c>
    </row>
    <row r="20" spans="1:5" ht="29.25" x14ac:dyDescent="0.25">
      <c r="A20" s="106" t="s">
        <v>126</v>
      </c>
      <c r="B20" s="46">
        <f>'C.1 Federal Expenditures'!$X$52</f>
        <v>36805814</v>
      </c>
      <c r="C20" s="46">
        <f>'C.2 State Expenditures'!$X$52</f>
        <v>62411855</v>
      </c>
      <c r="D20" s="46">
        <f>'B. Total Expenditures'!$X$52</f>
        <v>99217669</v>
      </c>
      <c r="E20" s="55">
        <f t="shared" si="0"/>
        <v>9.7943978954852795E-2</v>
      </c>
    </row>
    <row r="21" spans="1:5" x14ac:dyDescent="0.25">
      <c r="A21" s="106" t="s">
        <v>125</v>
      </c>
      <c r="B21" s="46">
        <f>'C.1 Federal Expenditures'!$Y$52</f>
        <v>0</v>
      </c>
      <c r="C21" s="46">
        <f>'C.2 State Expenditures'!$Y$52</f>
        <v>56587992</v>
      </c>
      <c r="D21" s="46">
        <f>'B. Total Expenditures'!$Y$52</f>
        <v>56587992</v>
      </c>
      <c r="E21" s="55">
        <f t="shared" si="0"/>
        <v>5.5861553223401958E-2</v>
      </c>
    </row>
    <row r="22" spans="1:5" ht="30.75" x14ac:dyDescent="0.25">
      <c r="A22" s="105" t="s">
        <v>90</v>
      </c>
      <c r="B22" s="46">
        <f>'C.1 Federal Expenditures'!$Z$52</f>
        <v>0</v>
      </c>
      <c r="C22" s="46">
        <f>'C.2 State Expenditures'!$Z$52</f>
        <v>0</v>
      </c>
      <c r="D22" s="46">
        <f>'B. Total Expenditures'!$Z$52</f>
        <v>0</v>
      </c>
      <c r="E22" s="55">
        <f t="shared" si="0"/>
        <v>0</v>
      </c>
    </row>
    <row r="23" spans="1:5" ht="15.75" customHeight="1" x14ac:dyDescent="0.25">
      <c r="A23" s="105" t="s">
        <v>86</v>
      </c>
      <c r="B23" s="46">
        <f>'C.1 Federal Expenditures'!$AA$52</f>
        <v>0</v>
      </c>
      <c r="C23" s="46">
        <f>'C.2 State Expenditures'!$AA$52</f>
        <v>0</v>
      </c>
      <c r="D23" s="46">
        <f>'B. Total Expenditures'!$AA$52</f>
        <v>0</v>
      </c>
      <c r="E23" s="55">
        <f t="shared" si="0"/>
        <v>0</v>
      </c>
    </row>
    <row r="24" spans="1:5" ht="15.75" customHeight="1" x14ac:dyDescent="0.25">
      <c r="A24" s="105" t="s">
        <v>91</v>
      </c>
      <c r="B24" s="46">
        <f>'C.1 Federal Expenditures'!$AB$52</f>
        <v>0</v>
      </c>
      <c r="C24" s="46">
        <f>'C.2 State Expenditures'!$AB$52</f>
        <v>0</v>
      </c>
      <c r="D24" s="46">
        <f>'B. Total Expenditures'!$AB$52</f>
        <v>0</v>
      </c>
      <c r="E24" s="55">
        <f t="shared" si="0"/>
        <v>0</v>
      </c>
    </row>
    <row r="25" spans="1:5" ht="15.75" x14ac:dyDescent="0.25">
      <c r="A25" s="105" t="s">
        <v>62</v>
      </c>
      <c r="B25" s="46">
        <f>'C.1 Federal Expenditures'!$AC$52</f>
        <v>300000</v>
      </c>
      <c r="C25" s="46">
        <f>'C.2 State Expenditures'!$AC$52</f>
        <v>54158307</v>
      </c>
      <c r="D25" s="46">
        <f>'B. Total Expenditures'!$AC$52</f>
        <v>54458307</v>
      </c>
      <c r="E25" s="55">
        <f t="shared" si="0"/>
        <v>5.3759207694396779E-2</v>
      </c>
    </row>
    <row r="26" spans="1:5" ht="15.75" x14ac:dyDescent="0.25">
      <c r="A26" s="105" t="s">
        <v>127</v>
      </c>
      <c r="B26" s="46">
        <f>'C.1 Federal Expenditures'!$AD$52</f>
        <v>3865304</v>
      </c>
      <c r="C26" s="46">
        <f>'C.2 State Expenditures'!$AD$52</f>
        <v>11753</v>
      </c>
      <c r="D26" s="46">
        <f>'B. Total Expenditures'!$AD$52</f>
        <v>3877057</v>
      </c>
      <c r="E26" s="55">
        <f t="shared" si="0"/>
        <v>3.8272859364874286E-3</v>
      </c>
    </row>
    <row r="27" spans="1:5" s="11" customFormat="1" ht="15.75" x14ac:dyDescent="0.25">
      <c r="A27" s="105" t="s">
        <v>128</v>
      </c>
      <c r="B27" s="46">
        <f>'C.1 Federal Expenditures'!$AE$52</f>
        <v>0</v>
      </c>
      <c r="C27" s="46">
        <f>'C.2 State Expenditures'!$AE$52</f>
        <v>0</v>
      </c>
      <c r="D27" s="46">
        <f>'B. Total Expenditures'!$AE$52</f>
        <v>0</v>
      </c>
      <c r="E27" s="55">
        <f t="shared" si="0"/>
        <v>0</v>
      </c>
    </row>
    <row r="28" spans="1:5" ht="30.75" x14ac:dyDescent="0.25">
      <c r="A28" s="105" t="s">
        <v>129</v>
      </c>
      <c r="B28" s="46">
        <f>'C.1 Federal Expenditures'!$AF$52</f>
        <v>0</v>
      </c>
      <c r="C28" s="46">
        <f>'C.2 State Expenditures'!$AF$52</f>
        <v>163196036</v>
      </c>
      <c r="D28" s="46">
        <f>'B. Total Expenditures'!$AF$52</f>
        <v>163196036</v>
      </c>
      <c r="E28" s="55">
        <f t="shared" si="0"/>
        <v>0.16110103448912311</v>
      </c>
    </row>
    <row r="29" spans="1:5" ht="30.75" x14ac:dyDescent="0.25">
      <c r="A29" s="105" t="s">
        <v>92</v>
      </c>
      <c r="B29" s="46">
        <f>'C.1 Federal Expenditures'!$AG$52</f>
        <v>0</v>
      </c>
      <c r="C29" s="46">
        <f>'C.2 State Expenditures'!$AG$52</f>
        <v>0</v>
      </c>
      <c r="D29" s="46">
        <f>'B. Total Expenditures'!$AG$52</f>
        <v>0</v>
      </c>
      <c r="E29" s="55">
        <f t="shared" si="0"/>
        <v>0</v>
      </c>
    </row>
    <row r="30" spans="1:5" ht="15.75" x14ac:dyDescent="0.25">
      <c r="A30" s="105" t="s">
        <v>130</v>
      </c>
      <c r="B30" s="46">
        <f>'C.1 Federal Expenditures'!$AH$52</f>
        <v>0</v>
      </c>
      <c r="C30" s="46">
        <f>'C.2 State Expenditures'!$AH$52</f>
        <v>0</v>
      </c>
      <c r="D30" s="46">
        <f>'B. Total Expenditures'!$AH$52</f>
        <v>0</v>
      </c>
      <c r="E30" s="55">
        <f t="shared" si="0"/>
        <v>0</v>
      </c>
    </row>
    <row r="31" spans="1:5" ht="29.25" x14ac:dyDescent="0.25">
      <c r="A31" s="106" t="s">
        <v>373</v>
      </c>
      <c r="B31" s="46">
        <f>'C.1 Federal Expenditures'!$AI$52</f>
        <v>0</v>
      </c>
      <c r="C31" s="46">
        <f>'C.2 State Expenditures'!$AI$52</f>
        <v>0</v>
      </c>
      <c r="D31" s="46">
        <f>'B. Total Expenditures'!$AI$52</f>
        <v>0</v>
      </c>
      <c r="E31" s="55">
        <f t="shared" si="0"/>
        <v>0</v>
      </c>
    </row>
    <row r="32" spans="1:5" x14ac:dyDescent="0.25">
      <c r="A32" s="106" t="s">
        <v>131</v>
      </c>
      <c r="B32" s="46">
        <f>'C.1 Federal Expenditures'!$AJ$52</f>
        <v>0</v>
      </c>
      <c r="C32" s="46">
        <f>'C.2 State Expenditures'!$AJ$52</f>
        <v>0</v>
      </c>
      <c r="D32" s="46">
        <f>'B. Total Expenditures'!$AJ$52</f>
        <v>0</v>
      </c>
      <c r="E32" s="55">
        <f t="shared" si="0"/>
        <v>0</v>
      </c>
    </row>
    <row r="33" spans="1:5" x14ac:dyDescent="0.25">
      <c r="A33" s="106" t="s">
        <v>132</v>
      </c>
      <c r="B33" s="46">
        <f>'C.1 Federal Expenditures'!$AK$52</f>
        <v>0</v>
      </c>
      <c r="C33" s="46">
        <f>'C.2 State Expenditures'!$AK$52</f>
        <v>0</v>
      </c>
      <c r="D33" s="46">
        <f>'B. Total Expenditures'!$AK$52</f>
        <v>0</v>
      </c>
      <c r="E33" s="55">
        <f t="shared" si="0"/>
        <v>0</v>
      </c>
    </row>
    <row r="34" spans="1:5" ht="15.75" x14ac:dyDescent="0.25">
      <c r="A34" s="105" t="s">
        <v>133</v>
      </c>
      <c r="B34" s="46">
        <f>'C.1 Federal Expenditures'!$AL$52</f>
        <v>0</v>
      </c>
      <c r="C34" s="46">
        <f>'C.2 State Expenditures'!$AL$52</f>
        <v>1103972</v>
      </c>
      <c r="D34" s="46">
        <f>'B. Total Expenditures'!$AL$52</f>
        <v>1103972</v>
      </c>
      <c r="E34" s="55">
        <f t="shared" si="0"/>
        <v>1.0897999461642941E-3</v>
      </c>
    </row>
    <row r="35" spans="1:5" ht="15.75" x14ac:dyDescent="0.25">
      <c r="A35" s="105" t="s">
        <v>93</v>
      </c>
      <c r="B35" s="46">
        <f>'C.1 Federal Expenditures'!$AM$52</f>
        <v>36878636</v>
      </c>
      <c r="C35" s="46">
        <f>'C.2 State Expenditures'!$AM$52</f>
        <v>41652741</v>
      </c>
      <c r="D35" s="46">
        <f>'B. Total Expenditures'!$AM$52</f>
        <v>78531377</v>
      </c>
      <c r="E35" s="55">
        <f t="shared" si="0"/>
        <v>7.7523243729739413E-2</v>
      </c>
    </row>
    <row r="36" spans="1:5" x14ac:dyDescent="0.25">
      <c r="A36" s="106" t="s">
        <v>134</v>
      </c>
      <c r="B36" s="46">
        <f>'C.1 Federal Expenditures'!$AN$52</f>
        <v>32028361</v>
      </c>
      <c r="C36" s="46">
        <f>'C.2 State Expenditures'!$AN$52</f>
        <v>36722411</v>
      </c>
      <c r="D36" s="46">
        <f>'B. Total Expenditures'!$AN$52</f>
        <v>68750772</v>
      </c>
      <c r="E36" s="55">
        <f t="shared" si="0"/>
        <v>6.7868195592237543E-2</v>
      </c>
    </row>
    <row r="37" spans="1:5" x14ac:dyDescent="0.25">
      <c r="A37" s="106" t="s">
        <v>135</v>
      </c>
      <c r="B37" s="46">
        <f>'C.1 Federal Expenditures'!$AO$52</f>
        <v>0</v>
      </c>
      <c r="C37" s="46">
        <f>'C.2 State Expenditures'!$AO$52</f>
        <v>0</v>
      </c>
      <c r="D37" s="46">
        <f>'B. Total Expenditures'!$AO$52</f>
        <v>0</v>
      </c>
      <c r="E37" s="55">
        <f t="shared" si="0"/>
        <v>0</v>
      </c>
    </row>
    <row r="38" spans="1:5" x14ac:dyDescent="0.25">
      <c r="A38" s="106" t="s">
        <v>136</v>
      </c>
      <c r="B38" s="46">
        <f>'C.1 Federal Expenditures'!$AP$52</f>
        <v>4850275</v>
      </c>
      <c r="C38" s="46">
        <f>'C.2 State Expenditures'!$AP$52</f>
        <v>4930330</v>
      </c>
      <c r="D38" s="46">
        <f>'B. Total Expenditures'!$AP$52</f>
        <v>9780605</v>
      </c>
      <c r="E38" s="55">
        <f t="shared" si="0"/>
        <v>9.6550481375018808E-3</v>
      </c>
    </row>
    <row r="39" spans="1:5" ht="15.75" x14ac:dyDescent="0.25">
      <c r="A39" s="105" t="s">
        <v>87</v>
      </c>
      <c r="B39" s="46">
        <f>'C.1 Federal Expenditures'!$AQ$52</f>
        <v>0</v>
      </c>
      <c r="C39" s="46">
        <f>'C.2 State Expenditures'!$AQ$52</f>
        <v>122134076</v>
      </c>
      <c r="D39" s="46">
        <f>'B. Total Expenditures'!$AQ$52</f>
        <v>122134076</v>
      </c>
      <c r="E39" s="55">
        <f t="shared" si="0"/>
        <v>0.12056620045583204</v>
      </c>
    </row>
    <row r="40" spans="1:5" ht="15.75" x14ac:dyDescent="0.25">
      <c r="A40" s="93" t="s">
        <v>139</v>
      </c>
      <c r="B40" s="120">
        <f>'C.1 Federal Expenditures'!$AR$52</f>
        <v>297747924</v>
      </c>
      <c r="C40" s="120">
        <f>'C.2 State Expenditures'!$AR$52</f>
        <v>601121012</v>
      </c>
      <c r="D40" s="120">
        <f>'B. Total Expenditures'!$AR$52</f>
        <v>898868936</v>
      </c>
      <c r="E40" s="95">
        <f t="shared" si="0"/>
        <v>0.88732985805940401</v>
      </c>
    </row>
    <row r="41" spans="1:5" ht="15.75" x14ac:dyDescent="0.25">
      <c r="A41" s="105" t="s">
        <v>88</v>
      </c>
      <c r="B41" s="46">
        <f>'C.1 Federal Expenditures'!$C$52</f>
        <v>108460335</v>
      </c>
      <c r="C41" s="119"/>
      <c r="D41" s="46">
        <f>'B. Total Expenditures'!$C$52</f>
        <v>108460335</v>
      </c>
      <c r="E41" s="55">
        <f t="shared" si="0"/>
        <v>0.1070679937932858</v>
      </c>
    </row>
    <row r="42" spans="1:5" ht="15.75" x14ac:dyDescent="0.25">
      <c r="A42" s="105" t="s">
        <v>247</v>
      </c>
      <c r="B42" s="46">
        <f>'C.1 Federal Expenditures'!$D$52</f>
        <v>5675000</v>
      </c>
      <c r="C42" s="119"/>
      <c r="D42" s="46">
        <f>'B. Total Expenditures'!$D$52</f>
        <v>5675000</v>
      </c>
      <c r="E42" s="55">
        <f t="shared" si="0"/>
        <v>5.6021481473102295E-3</v>
      </c>
    </row>
    <row r="43" spans="1:5" ht="15.75" x14ac:dyDescent="0.25">
      <c r="A43" s="107" t="s">
        <v>111</v>
      </c>
      <c r="B43" s="120">
        <f>B41+B42</f>
        <v>114135335</v>
      </c>
      <c r="C43" s="123"/>
      <c r="D43" s="120">
        <f>D41+D42</f>
        <v>114135335</v>
      </c>
      <c r="E43" s="95">
        <f t="shared" si="0"/>
        <v>0.11267014194059602</v>
      </c>
    </row>
    <row r="44" spans="1:5" ht="15.75" x14ac:dyDescent="0.25">
      <c r="A44" s="93" t="s">
        <v>60</v>
      </c>
      <c r="B44" s="94">
        <f>SUM(B41,B42, B3,B6,B10,B14,B18,B19,B22,B23,B24,B25,B26,B27,B28,B29,B30,B34,B35, B39)</f>
        <v>411883259</v>
      </c>
      <c r="C44" s="94">
        <f>SUM(C41,C42,C3,C6,C10,C14,C18,C19,C22,C23,C24,C25,C26,C27,C28,C29,C30,C34,C35, C39)</f>
        <v>601121012</v>
      </c>
      <c r="D44" s="94">
        <f>B44+C44</f>
        <v>1013004271</v>
      </c>
      <c r="E44" s="95">
        <f t="shared" si="0"/>
        <v>1</v>
      </c>
    </row>
    <row r="45" spans="1:5" ht="15.75" x14ac:dyDescent="0.25">
      <c r="A45" s="105" t="s">
        <v>137</v>
      </c>
      <c r="B45" s="46">
        <f>'C.1 Federal Expenditures'!$AS$52</f>
        <v>0</v>
      </c>
      <c r="C45" s="119"/>
      <c r="D45" s="46">
        <f>'B. Total Expenditures'!$AS$52</f>
        <v>0</v>
      </c>
      <c r="E45" s="122"/>
    </row>
    <row r="46" spans="1:5" ht="15.75" x14ac:dyDescent="0.25">
      <c r="A46" s="105" t="s">
        <v>138</v>
      </c>
      <c r="B46" s="46">
        <f>'C.1 Federal Expenditures'!$AT$52</f>
        <v>51790876</v>
      </c>
      <c r="C46" s="119"/>
      <c r="D46" s="46">
        <f>'B. Total Expenditures'!$AT$52</f>
        <v>51790876</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0" tint="-0.34998626667073579"/>
    <pageSetUpPr fitToPage="1"/>
  </sheetPr>
  <dimension ref="A1:E56"/>
  <sheetViews>
    <sheetView topLeftCell="A16"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296</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Expenditures'!$G$53</f>
        <v>1434647</v>
      </c>
      <c r="C3" s="46">
        <f>'C.2 State Expenditures'!$G$53</f>
        <v>25166925</v>
      </c>
      <c r="D3" s="46">
        <f>'B. Total Expenditures'!$G$53</f>
        <v>26601572</v>
      </c>
      <c r="E3" s="55">
        <f t="shared" ref="E3:E44" si="0">D3/($D$44)</f>
        <v>0.23246631202909565</v>
      </c>
    </row>
    <row r="4" spans="1:5" ht="45" customHeight="1" x14ac:dyDescent="0.25">
      <c r="A4" s="106" t="s">
        <v>113</v>
      </c>
      <c r="B4" s="46">
        <f>'C.1 Federal Expenditures'!$H$53</f>
        <v>1434647</v>
      </c>
      <c r="C4" s="46">
        <f>'C.2 State Expenditures'!$H$53</f>
        <v>25166925</v>
      </c>
      <c r="D4" s="46">
        <f>'B. Total Expenditures'!$H$53</f>
        <v>26601572</v>
      </c>
      <c r="E4" s="55">
        <f t="shared" si="0"/>
        <v>0.23246631202909565</v>
      </c>
    </row>
    <row r="5" spans="1:5" ht="43.5" x14ac:dyDescent="0.25">
      <c r="A5" s="106" t="s">
        <v>112</v>
      </c>
      <c r="B5" s="46">
        <f>'C.1 Federal Expenditures'!$I$53</f>
        <v>0</v>
      </c>
      <c r="C5" s="46">
        <f>'C.2 State Expenditures'!$I$53</f>
        <v>0</v>
      </c>
      <c r="D5" s="46">
        <f>'B. Total Expenditures'!$I$53</f>
        <v>0</v>
      </c>
      <c r="E5" s="55">
        <f t="shared" si="0"/>
        <v>0</v>
      </c>
    </row>
    <row r="6" spans="1:5" ht="30.75" x14ac:dyDescent="0.25">
      <c r="A6" s="105" t="s">
        <v>85</v>
      </c>
      <c r="B6" s="46">
        <f>'C.1 Federal Expenditures'!$J$53</f>
        <v>18991756</v>
      </c>
      <c r="C6" s="119"/>
      <c r="D6" s="46">
        <f>'B. Total Expenditures'!$J$53</f>
        <v>18991756</v>
      </c>
      <c r="E6" s="55">
        <f t="shared" si="0"/>
        <v>0.16596551046969893</v>
      </c>
    </row>
    <row r="7" spans="1:5" x14ac:dyDescent="0.25">
      <c r="A7" s="106" t="s">
        <v>114</v>
      </c>
      <c r="B7" s="46">
        <f>'C.1 Federal Expenditures'!$K$53</f>
        <v>17556957</v>
      </c>
      <c r="C7" s="119"/>
      <c r="D7" s="46">
        <f>'B. Total Expenditures'!$K$53</f>
        <v>17556957</v>
      </c>
      <c r="E7" s="55">
        <f t="shared" si="0"/>
        <v>0.15342706228952993</v>
      </c>
    </row>
    <row r="8" spans="1:5" x14ac:dyDescent="0.25">
      <c r="A8" s="106" t="s">
        <v>115</v>
      </c>
      <c r="B8" s="46">
        <f>'C.1 Federal Expenditures'!$L$53</f>
        <v>0</v>
      </c>
      <c r="C8" s="119"/>
      <c r="D8" s="46">
        <f>'B. Total Expenditures'!$L$53</f>
        <v>0</v>
      </c>
      <c r="E8" s="55">
        <f t="shared" si="0"/>
        <v>0</v>
      </c>
    </row>
    <row r="9" spans="1:5" ht="29.25" x14ac:dyDescent="0.25">
      <c r="A9" s="106" t="s">
        <v>116</v>
      </c>
      <c r="B9" s="46">
        <f>'C.1 Federal Expenditures'!$M$53</f>
        <v>1434799</v>
      </c>
      <c r="C9" s="119"/>
      <c r="D9" s="46">
        <f>'B. Total Expenditures'!$M$53</f>
        <v>1434799</v>
      </c>
      <c r="E9" s="55">
        <f t="shared" si="0"/>
        <v>1.2538448180168991E-2</v>
      </c>
    </row>
    <row r="10" spans="1:5" ht="30.75" x14ac:dyDescent="0.25">
      <c r="A10" s="105" t="s">
        <v>84</v>
      </c>
      <c r="B10" s="46">
        <f>'C.1 Federal Expenditures'!$N$53</f>
        <v>0</v>
      </c>
      <c r="C10" s="119"/>
      <c r="D10" s="46">
        <f>'B. Total Expenditures'!$N$53</f>
        <v>0</v>
      </c>
      <c r="E10" s="55">
        <f t="shared" si="0"/>
        <v>0</v>
      </c>
    </row>
    <row r="11" spans="1:5" x14ac:dyDescent="0.25">
      <c r="A11" s="106" t="s">
        <v>117</v>
      </c>
      <c r="B11" s="46">
        <f>'C.1 Federal Expenditures'!$O$53</f>
        <v>0</v>
      </c>
      <c r="C11" s="119"/>
      <c r="D11" s="46">
        <f>'B. Total Expenditures'!$O$53</f>
        <v>0</v>
      </c>
      <c r="E11" s="55">
        <f t="shared" si="0"/>
        <v>0</v>
      </c>
    </row>
    <row r="12" spans="1:5" x14ac:dyDescent="0.25">
      <c r="A12" s="106" t="s">
        <v>118</v>
      </c>
      <c r="B12" s="46">
        <f>'C.1 Federal Expenditures'!$P$53</f>
        <v>0</v>
      </c>
      <c r="C12" s="119"/>
      <c r="D12" s="46">
        <f>'B. Total Expenditures'!$P$53</f>
        <v>0</v>
      </c>
      <c r="E12" s="55">
        <f t="shared" si="0"/>
        <v>0</v>
      </c>
    </row>
    <row r="13" spans="1:5" ht="29.25" x14ac:dyDescent="0.25">
      <c r="A13" s="106" t="s">
        <v>119</v>
      </c>
      <c r="B13" s="46">
        <f>'C.1 Federal Expenditures'!$Q$53</f>
        <v>0</v>
      </c>
      <c r="C13" s="119"/>
      <c r="D13" s="46">
        <f>'B. Total Expenditures'!$Q$53</f>
        <v>0</v>
      </c>
      <c r="E13" s="55">
        <f t="shared" si="0"/>
        <v>0</v>
      </c>
    </row>
    <row r="14" spans="1:5" ht="15.75" customHeight="1" x14ac:dyDescent="0.25">
      <c r="A14" s="105" t="s">
        <v>120</v>
      </c>
      <c r="B14" s="46">
        <f>'C.1 Federal Expenditures'!$R$53</f>
        <v>422435</v>
      </c>
      <c r="C14" s="46">
        <f>'C.2 State Expenditures'!$R$53</f>
        <v>0</v>
      </c>
      <c r="D14" s="46">
        <f>'B. Total Expenditures'!$R$53</f>
        <v>422435</v>
      </c>
      <c r="E14" s="55">
        <f t="shared" si="0"/>
        <v>3.6915828328495407E-3</v>
      </c>
    </row>
    <row r="15" spans="1:5" x14ac:dyDescent="0.25">
      <c r="A15" s="106" t="s">
        <v>121</v>
      </c>
      <c r="B15" s="46">
        <f>'C.1 Federal Expenditures'!$S$53</f>
        <v>0</v>
      </c>
      <c r="C15" s="46">
        <f>'C.2 State Expenditures'!$S$53</f>
        <v>0</v>
      </c>
      <c r="D15" s="46">
        <f>'B. Total Expenditures'!$S$53</f>
        <v>0</v>
      </c>
      <c r="E15" s="55">
        <f t="shared" si="0"/>
        <v>0</v>
      </c>
    </row>
    <row r="16" spans="1:5" x14ac:dyDescent="0.25">
      <c r="A16" s="106" t="s">
        <v>122</v>
      </c>
      <c r="B16" s="46">
        <f>'C.1 Federal Expenditures'!$T$53</f>
        <v>0</v>
      </c>
      <c r="C16" s="46">
        <f>'C.2 State Expenditures'!$T$53</f>
        <v>0</v>
      </c>
      <c r="D16" s="46">
        <f>'B. Total Expenditures'!$T$53</f>
        <v>0</v>
      </c>
      <c r="E16" s="55">
        <f t="shared" si="0"/>
        <v>0</v>
      </c>
    </row>
    <row r="17" spans="1:5" x14ac:dyDescent="0.25">
      <c r="A17" s="106" t="s">
        <v>123</v>
      </c>
      <c r="B17" s="46">
        <f>'C.1 Federal Expenditures'!$U$53</f>
        <v>422435</v>
      </c>
      <c r="C17" s="46">
        <f>'C.2 State Expenditures'!$U$53</f>
        <v>0</v>
      </c>
      <c r="D17" s="46">
        <f>'B. Total Expenditures'!$U$53</f>
        <v>422435</v>
      </c>
      <c r="E17" s="55">
        <f t="shared" si="0"/>
        <v>3.6915828328495407E-3</v>
      </c>
    </row>
    <row r="18" spans="1:5" ht="15.75" x14ac:dyDescent="0.25">
      <c r="A18" s="105" t="s">
        <v>124</v>
      </c>
      <c r="B18" s="46">
        <f>'C.1 Federal Expenditures'!$V$53</f>
        <v>11906681</v>
      </c>
      <c r="C18" s="46">
        <f>'C.2 State Expenditures'!$V$53</f>
        <v>1141163</v>
      </c>
      <c r="D18" s="46">
        <f>'B. Total Expenditures'!$V$53</f>
        <v>13047844</v>
      </c>
      <c r="E18" s="55">
        <f t="shared" si="0"/>
        <v>0.1140227417616885</v>
      </c>
    </row>
    <row r="19" spans="1:5" ht="15.75" x14ac:dyDescent="0.25">
      <c r="A19" s="105" t="s">
        <v>89</v>
      </c>
      <c r="B19" s="46">
        <f>'C.1 Federal Expenditures'!$W$53</f>
        <v>10109935</v>
      </c>
      <c r="C19" s="46">
        <f>'C.2 State Expenditures'!$W$53</f>
        <v>2971392</v>
      </c>
      <c r="D19" s="46">
        <f>'B. Total Expenditures'!$W$53</f>
        <v>13081327</v>
      </c>
      <c r="E19" s="55">
        <f t="shared" si="0"/>
        <v>0.11431534362467878</v>
      </c>
    </row>
    <row r="20" spans="1:5" ht="29.25" x14ac:dyDescent="0.25">
      <c r="A20" s="106" t="s">
        <v>126</v>
      </c>
      <c r="B20" s="46">
        <f>'C.1 Federal Expenditures'!$X$53</f>
        <v>10109935</v>
      </c>
      <c r="C20" s="46">
        <f>'C.2 State Expenditures'!$X$53</f>
        <v>2971392</v>
      </c>
      <c r="D20" s="46">
        <f>'B. Total Expenditures'!$X$53</f>
        <v>13081327</v>
      </c>
      <c r="E20" s="55">
        <f t="shared" si="0"/>
        <v>0.11431534362467878</v>
      </c>
    </row>
    <row r="21" spans="1:5" x14ac:dyDescent="0.25">
      <c r="A21" s="106" t="s">
        <v>125</v>
      </c>
      <c r="B21" s="46">
        <f>'C.1 Federal Expenditures'!$Y$53</f>
        <v>0</v>
      </c>
      <c r="C21" s="46">
        <f>'C.2 State Expenditures'!$Y$53</f>
        <v>0</v>
      </c>
      <c r="D21" s="46">
        <f>'B. Total Expenditures'!$Y$53</f>
        <v>0</v>
      </c>
      <c r="E21" s="55">
        <f t="shared" si="0"/>
        <v>0</v>
      </c>
    </row>
    <row r="22" spans="1:5" ht="30.75" x14ac:dyDescent="0.25">
      <c r="A22" s="105" t="s">
        <v>90</v>
      </c>
      <c r="B22" s="46">
        <f>'C.1 Federal Expenditures'!$Z$53</f>
        <v>0</v>
      </c>
      <c r="C22" s="46">
        <f>'C.2 State Expenditures'!$Z$53</f>
        <v>0</v>
      </c>
      <c r="D22" s="46">
        <f>'B. Total Expenditures'!$Z$53</f>
        <v>0</v>
      </c>
      <c r="E22" s="55">
        <f t="shared" si="0"/>
        <v>0</v>
      </c>
    </row>
    <row r="23" spans="1:5" ht="15.75" customHeight="1" x14ac:dyDescent="0.25">
      <c r="A23" s="105" t="s">
        <v>86</v>
      </c>
      <c r="B23" s="46">
        <f>'C.1 Federal Expenditures'!$AA$53</f>
        <v>0</v>
      </c>
      <c r="C23" s="46">
        <f>'C.2 State Expenditures'!$AA$53</f>
        <v>0</v>
      </c>
      <c r="D23" s="46">
        <f>'B. Total Expenditures'!$AA$53</f>
        <v>0</v>
      </c>
      <c r="E23" s="55">
        <f t="shared" si="0"/>
        <v>0</v>
      </c>
    </row>
    <row r="24" spans="1:5" ht="15.75" customHeight="1" x14ac:dyDescent="0.25">
      <c r="A24" s="105" t="s">
        <v>91</v>
      </c>
      <c r="B24" s="46">
        <f>'C.1 Federal Expenditures'!$AB$53</f>
        <v>0</v>
      </c>
      <c r="C24" s="46">
        <f>'C.2 State Expenditures'!$AB$53</f>
        <v>0</v>
      </c>
      <c r="D24" s="46">
        <f>'B. Total Expenditures'!$AB$53</f>
        <v>0</v>
      </c>
      <c r="E24" s="55">
        <f t="shared" si="0"/>
        <v>0</v>
      </c>
    </row>
    <row r="25" spans="1:5" ht="15.75" x14ac:dyDescent="0.25">
      <c r="A25" s="105" t="s">
        <v>62</v>
      </c>
      <c r="B25" s="46">
        <f>'C.1 Federal Expenditures'!$AC$53</f>
        <v>13686723</v>
      </c>
      <c r="C25" s="46">
        <f>'C.2 State Expenditures'!$AC$53</f>
        <v>0</v>
      </c>
      <c r="D25" s="46">
        <f>'B. Total Expenditures'!$AC$53</f>
        <v>13686723</v>
      </c>
      <c r="E25" s="55">
        <f t="shared" si="0"/>
        <v>0.11960578944634551</v>
      </c>
    </row>
    <row r="26" spans="1:5" ht="15.75" x14ac:dyDescent="0.25">
      <c r="A26" s="105" t="s">
        <v>127</v>
      </c>
      <c r="B26" s="46">
        <f>'C.1 Federal Expenditures'!$AD$53</f>
        <v>1558121</v>
      </c>
      <c r="C26" s="46">
        <f>'C.2 State Expenditures'!$AD$53</f>
        <v>0</v>
      </c>
      <c r="D26" s="46">
        <f>'B. Total Expenditures'!$AD$53</f>
        <v>1558121</v>
      </c>
      <c r="E26" s="55">
        <f t="shared" si="0"/>
        <v>1.3616136766845454E-2</v>
      </c>
    </row>
    <row r="27" spans="1:5" s="11" customFormat="1" ht="15.75" x14ac:dyDescent="0.25">
      <c r="A27" s="105" t="s">
        <v>128</v>
      </c>
      <c r="B27" s="46">
        <f>'C.1 Federal Expenditures'!$AE$53</f>
        <v>0</v>
      </c>
      <c r="C27" s="46">
        <f>'C.2 State Expenditures'!$AE$53</f>
        <v>0</v>
      </c>
      <c r="D27" s="46">
        <f>'B. Total Expenditures'!$AE$53</f>
        <v>0</v>
      </c>
      <c r="E27" s="55">
        <f t="shared" si="0"/>
        <v>0</v>
      </c>
    </row>
    <row r="28" spans="1:5" ht="30.75" x14ac:dyDescent="0.25">
      <c r="A28" s="105" t="s">
        <v>129</v>
      </c>
      <c r="B28" s="46">
        <f>'C.1 Federal Expenditures'!$AF$53</f>
        <v>0</v>
      </c>
      <c r="C28" s="46">
        <f>'C.2 State Expenditures'!$AF$53</f>
        <v>0</v>
      </c>
      <c r="D28" s="46">
        <f>'B. Total Expenditures'!$AF$53</f>
        <v>0</v>
      </c>
      <c r="E28" s="55">
        <f t="shared" si="0"/>
        <v>0</v>
      </c>
    </row>
    <row r="29" spans="1:5" ht="30.75" x14ac:dyDescent="0.25">
      <c r="A29" s="105" t="s">
        <v>92</v>
      </c>
      <c r="B29" s="46">
        <f>'C.1 Federal Expenditures'!$AG$53</f>
        <v>0</v>
      </c>
      <c r="C29" s="46">
        <f>'C.2 State Expenditures'!$AG$53</f>
        <v>0</v>
      </c>
      <c r="D29" s="46">
        <f>'B. Total Expenditures'!$AG$53</f>
        <v>0</v>
      </c>
      <c r="E29" s="55">
        <f t="shared" si="0"/>
        <v>0</v>
      </c>
    </row>
    <row r="30" spans="1:5" ht="15.75" x14ac:dyDescent="0.25">
      <c r="A30" s="105" t="s">
        <v>130</v>
      </c>
      <c r="B30" s="46">
        <f>'C.1 Federal Expenditures'!$AH$53</f>
        <v>0</v>
      </c>
      <c r="C30" s="46">
        <f>'C.2 State Expenditures'!$AH$53</f>
        <v>0</v>
      </c>
      <c r="D30" s="46">
        <f>'B. Total Expenditures'!$AH$53</f>
        <v>0</v>
      </c>
      <c r="E30" s="55">
        <f t="shared" si="0"/>
        <v>0</v>
      </c>
    </row>
    <row r="31" spans="1:5" ht="29.25" x14ac:dyDescent="0.25">
      <c r="A31" s="106" t="s">
        <v>373</v>
      </c>
      <c r="B31" s="46">
        <f>'C.1 Federal Expenditures'!$AI$53</f>
        <v>0</v>
      </c>
      <c r="C31" s="46">
        <f>'C.2 State Expenditures'!$AI$53</f>
        <v>0</v>
      </c>
      <c r="D31" s="46">
        <f>'B. Total Expenditures'!$AI$53</f>
        <v>0</v>
      </c>
      <c r="E31" s="55">
        <f t="shared" si="0"/>
        <v>0</v>
      </c>
    </row>
    <row r="32" spans="1:5" x14ac:dyDescent="0.25">
      <c r="A32" s="106" t="s">
        <v>131</v>
      </c>
      <c r="B32" s="46">
        <f>'C.1 Federal Expenditures'!$AJ$53</f>
        <v>0</v>
      </c>
      <c r="C32" s="46">
        <f>'C.2 State Expenditures'!$AJ$53</f>
        <v>0</v>
      </c>
      <c r="D32" s="46">
        <f>'B. Total Expenditures'!$AJ$53</f>
        <v>0</v>
      </c>
      <c r="E32" s="55">
        <f t="shared" si="0"/>
        <v>0</v>
      </c>
    </row>
    <row r="33" spans="1:5" x14ac:dyDescent="0.25">
      <c r="A33" s="106" t="s">
        <v>132</v>
      </c>
      <c r="B33" s="46">
        <f>'C.1 Federal Expenditures'!$AK$53</f>
        <v>0</v>
      </c>
      <c r="C33" s="46">
        <f>'C.2 State Expenditures'!$AK$53</f>
        <v>0</v>
      </c>
      <c r="D33" s="46">
        <f>'B. Total Expenditures'!$AK$53</f>
        <v>0</v>
      </c>
      <c r="E33" s="55">
        <f t="shared" si="0"/>
        <v>0</v>
      </c>
    </row>
    <row r="34" spans="1:5" ht="15.75" x14ac:dyDescent="0.25">
      <c r="A34" s="105" t="s">
        <v>133</v>
      </c>
      <c r="B34" s="46">
        <f>'C.1 Federal Expenditures'!$AL$53</f>
        <v>0</v>
      </c>
      <c r="C34" s="46">
        <f>'C.2 State Expenditures'!$AL$53</f>
        <v>0</v>
      </c>
      <c r="D34" s="46">
        <f>'B. Total Expenditures'!$AL$53</f>
        <v>0</v>
      </c>
      <c r="E34" s="55">
        <f t="shared" si="0"/>
        <v>0</v>
      </c>
    </row>
    <row r="35" spans="1:5" ht="15.75" x14ac:dyDescent="0.25">
      <c r="A35" s="105" t="s">
        <v>93</v>
      </c>
      <c r="B35" s="46">
        <f>'C.1 Federal Expenditures'!$AM$53</f>
        <v>10857571</v>
      </c>
      <c r="C35" s="46">
        <f>'C.2 State Expenditures'!$AM$53</f>
        <v>5166964</v>
      </c>
      <c r="D35" s="46">
        <f>'B. Total Expenditures'!$AM$53</f>
        <v>16024535</v>
      </c>
      <c r="E35" s="55">
        <f t="shared" si="0"/>
        <v>0.14003550442173734</v>
      </c>
    </row>
    <row r="36" spans="1:5" x14ac:dyDescent="0.25">
      <c r="A36" s="106" t="s">
        <v>134</v>
      </c>
      <c r="B36" s="46">
        <f>'C.1 Federal Expenditures'!$AN$53</f>
        <v>8426278</v>
      </c>
      <c r="C36" s="46">
        <f>'C.2 State Expenditures'!$AN$53</f>
        <v>5166964</v>
      </c>
      <c r="D36" s="46">
        <f>'B. Total Expenditures'!$AN$53</f>
        <v>13593242</v>
      </c>
      <c r="E36" s="55">
        <f t="shared" si="0"/>
        <v>0.11878887594533918</v>
      </c>
    </row>
    <row r="37" spans="1:5" x14ac:dyDescent="0.25">
      <c r="A37" s="106" t="s">
        <v>135</v>
      </c>
      <c r="B37" s="46">
        <f>'C.1 Federal Expenditures'!$AO$53</f>
        <v>0</v>
      </c>
      <c r="C37" s="46">
        <f>'C.2 State Expenditures'!$AO$53</f>
        <v>0</v>
      </c>
      <c r="D37" s="46">
        <f>'B. Total Expenditures'!$AO$53</f>
        <v>0</v>
      </c>
      <c r="E37" s="55">
        <f t="shared" si="0"/>
        <v>0</v>
      </c>
    </row>
    <row r="38" spans="1:5" x14ac:dyDescent="0.25">
      <c r="A38" s="106" t="s">
        <v>136</v>
      </c>
      <c r="B38" s="46">
        <f>'C.1 Federal Expenditures'!$AP$53</f>
        <v>2431293</v>
      </c>
      <c r="C38" s="46">
        <f>'C.2 State Expenditures'!$AP$53</f>
        <v>0</v>
      </c>
      <c r="D38" s="46">
        <f>'B. Total Expenditures'!$AP$53</f>
        <v>2431293</v>
      </c>
      <c r="E38" s="55">
        <f t="shared" si="0"/>
        <v>2.1246628476398164E-2</v>
      </c>
    </row>
    <row r="39" spans="1:5" ht="15.75" x14ac:dyDescent="0.25">
      <c r="A39" s="105" t="s">
        <v>87</v>
      </c>
      <c r="B39" s="46">
        <f>'C.1 Federal Expenditures'!$AQ$53</f>
        <v>0</v>
      </c>
      <c r="C39" s="46">
        <f>'C.2 State Expenditures'!$AQ$53</f>
        <v>0</v>
      </c>
      <c r="D39" s="46">
        <f>'B. Total Expenditures'!$AQ$53</f>
        <v>0</v>
      </c>
      <c r="E39" s="55">
        <f t="shared" si="0"/>
        <v>0</v>
      </c>
    </row>
    <row r="40" spans="1:5" ht="15.75" x14ac:dyDescent="0.25">
      <c r="A40" s="93" t="s">
        <v>139</v>
      </c>
      <c r="B40" s="120">
        <f>'C.1 Federal Expenditures'!$AR$53</f>
        <v>68967869</v>
      </c>
      <c r="C40" s="120">
        <f>'C.2 State Expenditures'!$AR$53</f>
        <v>34446444</v>
      </c>
      <c r="D40" s="120">
        <f>'B. Total Expenditures'!$AR$53</f>
        <v>103414313</v>
      </c>
      <c r="E40" s="95">
        <f t="shared" si="0"/>
        <v>0.90371892135293974</v>
      </c>
    </row>
    <row r="41" spans="1:5" ht="15.75" x14ac:dyDescent="0.25">
      <c r="A41" s="105" t="s">
        <v>88</v>
      </c>
      <c r="B41" s="46">
        <f>'C.1 Federal Expenditures'!$C$53</f>
        <v>0</v>
      </c>
      <c r="C41" s="119"/>
      <c r="D41" s="46">
        <f>'B. Total Expenditures'!$C$53</f>
        <v>0</v>
      </c>
      <c r="E41" s="55">
        <f t="shared" si="0"/>
        <v>0</v>
      </c>
    </row>
    <row r="42" spans="1:5" ht="15.75" x14ac:dyDescent="0.25">
      <c r="A42" s="105" t="s">
        <v>247</v>
      </c>
      <c r="B42" s="46">
        <f>'C.1 Federal Expenditures'!$D$53</f>
        <v>11017631</v>
      </c>
      <c r="C42" s="119"/>
      <c r="D42" s="46">
        <f>'B. Total Expenditures'!$D$53</f>
        <v>11017631</v>
      </c>
      <c r="E42" s="55">
        <f t="shared" si="0"/>
        <v>9.62810786470603E-2</v>
      </c>
    </row>
    <row r="43" spans="1:5" ht="15.75" x14ac:dyDescent="0.25">
      <c r="A43" s="107" t="s">
        <v>111</v>
      </c>
      <c r="B43" s="120">
        <f>B41+B42</f>
        <v>11017631</v>
      </c>
      <c r="C43" s="123"/>
      <c r="D43" s="120">
        <f>D41+D42</f>
        <v>11017631</v>
      </c>
      <c r="E43" s="95">
        <f t="shared" si="0"/>
        <v>9.62810786470603E-2</v>
      </c>
    </row>
    <row r="44" spans="1:5" ht="15.75" x14ac:dyDescent="0.25">
      <c r="A44" s="93" t="s">
        <v>60</v>
      </c>
      <c r="B44" s="94">
        <f>SUM(B41,B42, B3,B6,B10,B14,B18,B19,B22,B23,B24,B25,B26,B27,B28,B29,B30,B34,B35, B39)</f>
        <v>79985500</v>
      </c>
      <c r="C44" s="94">
        <f>SUM(C41,C42,C3,C6,C10,C14,C18,C19,C22,C23,C24,C25,C26,C27,C28,C29,C30,C34,C35, C39)</f>
        <v>34446444</v>
      </c>
      <c r="D44" s="94">
        <f>B44+C44</f>
        <v>114431944</v>
      </c>
      <c r="E44" s="95">
        <f t="shared" si="0"/>
        <v>1</v>
      </c>
    </row>
    <row r="45" spans="1:5" ht="15.75" x14ac:dyDescent="0.25">
      <c r="A45" s="105" t="s">
        <v>137</v>
      </c>
      <c r="B45" s="46">
        <f>'C.1 Federal Expenditures'!$AS$53</f>
        <v>0</v>
      </c>
      <c r="C45" s="119"/>
      <c r="D45" s="46">
        <f>'B. Total Expenditures'!$AS$53</f>
        <v>0</v>
      </c>
      <c r="E45" s="122"/>
    </row>
    <row r="46" spans="1:5" ht="15.75" x14ac:dyDescent="0.25">
      <c r="A46" s="105" t="s">
        <v>138</v>
      </c>
      <c r="B46" s="46">
        <f>'C.1 Federal Expenditures'!$AT$53</f>
        <v>52544998</v>
      </c>
      <c r="C46" s="119"/>
      <c r="D46" s="46">
        <f>'B. Total Expenditures'!$AT$53</f>
        <v>52544998</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0" tint="-0.34998626667073579"/>
    <pageSetUpPr fitToPage="1"/>
  </sheetPr>
  <dimension ref="A1:E56"/>
  <sheetViews>
    <sheetView topLeftCell="A13"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2" t="s">
        <v>295</v>
      </c>
      <c r="B1" s="282"/>
      <c r="C1" s="282"/>
      <c r="D1" s="282"/>
      <c r="E1" s="282"/>
    </row>
    <row r="2" spans="1:5" ht="29.25" x14ac:dyDescent="0.25">
      <c r="A2" s="147" t="s">
        <v>58</v>
      </c>
      <c r="B2" s="148" t="s">
        <v>73</v>
      </c>
      <c r="C2" s="149" t="s">
        <v>59</v>
      </c>
      <c r="D2" s="148" t="s">
        <v>71</v>
      </c>
      <c r="E2" s="149" t="s">
        <v>256</v>
      </c>
    </row>
    <row r="3" spans="1:5" ht="15.75" x14ac:dyDescent="0.25">
      <c r="A3" s="105" t="s">
        <v>61</v>
      </c>
      <c r="B3" s="46">
        <f>'C.1 Federal Expenditures'!$G$54</f>
        <v>8151738</v>
      </c>
      <c r="C3" s="46">
        <f>'C.2 State Expenditures'!$G$54</f>
        <v>75909205</v>
      </c>
      <c r="D3" s="46">
        <f>'B. Total Expenditures'!$G$54</f>
        <v>84060943</v>
      </c>
      <c r="E3" s="55">
        <f t="shared" ref="E3:E44" si="0">D3/($D$44)</f>
        <v>0.15312907967333222</v>
      </c>
    </row>
    <row r="4" spans="1:5" ht="45" customHeight="1" x14ac:dyDescent="0.25">
      <c r="A4" s="106" t="s">
        <v>113</v>
      </c>
      <c r="B4" s="46">
        <f>'C.1 Federal Expenditures'!$H$54</f>
        <v>8151738</v>
      </c>
      <c r="C4" s="46">
        <f>'C.2 State Expenditures'!$H$54</f>
        <v>75909205</v>
      </c>
      <c r="D4" s="46">
        <f>'B. Total Expenditures'!$H$54</f>
        <v>84060943</v>
      </c>
      <c r="E4" s="55">
        <f t="shared" si="0"/>
        <v>0.15312907967333222</v>
      </c>
    </row>
    <row r="5" spans="1:5" ht="43.5" x14ac:dyDescent="0.25">
      <c r="A5" s="106" t="s">
        <v>112</v>
      </c>
      <c r="B5" s="46">
        <f>'C.1 Federal Expenditures'!$I$54</f>
        <v>0</v>
      </c>
      <c r="C5" s="46">
        <f>'C.2 State Expenditures'!$I$54</f>
        <v>0</v>
      </c>
      <c r="D5" s="46">
        <f>'B. Total Expenditures'!$I$54</f>
        <v>0</v>
      </c>
      <c r="E5" s="55">
        <f t="shared" si="0"/>
        <v>0</v>
      </c>
    </row>
    <row r="6" spans="1:5" ht="30.75" x14ac:dyDescent="0.25">
      <c r="A6" s="105" t="s">
        <v>85</v>
      </c>
      <c r="B6" s="46">
        <f>'C.1 Federal Expenditures'!$J$54</f>
        <v>0</v>
      </c>
      <c r="C6" s="119"/>
      <c r="D6" s="46">
        <f>'B. Total Expenditures'!$J$54</f>
        <v>0</v>
      </c>
      <c r="E6" s="55">
        <f t="shared" si="0"/>
        <v>0</v>
      </c>
    </row>
    <row r="7" spans="1:5" x14ac:dyDescent="0.25">
      <c r="A7" s="106" t="s">
        <v>114</v>
      </c>
      <c r="B7" s="46">
        <f>'C.1 Federal Expenditures'!$K$54</f>
        <v>0</v>
      </c>
      <c r="C7" s="119"/>
      <c r="D7" s="46">
        <f>'B. Total Expenditures'!$K$54</f>
        <v>0</v>
      </c>
      <c r="E7" s="55">
        <f t="shared" si="0"/>
        <v>0</v>
      </c>
    </row>
    <row r="8" spans="1:5" x14ac:dyDescent="0.25">
      <c r="A8" s="106" t="s">
        <v>115</v>
      </c>
      <c r="B8" s="46">
        <f>'C.1 Federal Expenditures'!$L$54</f>
        <v>0</v>
      </c>
      <c r="C8" s="119"/>
      <c r="D8" s="46">
        <f>'B. Total Expenditures'!$L$54</f>
        <v>0</v>
      </c>
      <c r="E8" s="55">
        <f t="shared" si="0"/>
        <v>0</v>
      </c>
    </row>
    <row r="9" spans="1:5" ht="29.25" x14ac:dyDescent="0.25">
      <c r="A9" s="106" t="s">
        <v>116</v>
      </c>
      <c r="B9" s="46">
        <f>'C.1 Federal Expenditures'!$M$54</f>
        <v>0</v>
      </c>
      <c r="C9" s="119"/>
      <c r="D9" s="46">
        <f>'B. Total Expenditures'!$M$54</f>
        <v>0</v>
      </c>
      <c r="E9" s="55">
        <f t="shared" si="0"/>
        <v>0</v>
      </c>
    </row>
    <row r="10" spans="1:5" ht="30.75" x14ac:dyDescent="0.25">
      <c r="A10" s="105" t="s">
        <v>84</v>
      </c>
      <c r="B10" s="46">
        <f>'C.1 Federal Expenditures'!$N$54</f>
        <v>0</v>
      </c>
      <c r="C10" s="119"/>
      <c r="D10" s="46">
        <f>'B. Total Expenditures'!$N$54</f>
        <v>0</v>
      </c>
      <c r="E10" s="55">
        <f t="shared" si="0"/>
        <v>0</v>
      </c>
    </row>
    <row r="11" spans="1:5" x14ac:dyDescent="0.25">
      <c r="A11" s="106" t="s">
        <v>117</v>
      </c>
      <c r="B11" s="46">
        <f>'C.1 Federal Expenditures'!$O$54</f>
        <v>0</v>
      </c>
      <c r="C11" s="119"/>
      <c r="D11" s="46">
        <f>'B. Total Expenditures'!$O$54</f>
        <v>0</v>
      </c>
      <c r="E11" s="55">
        <f t="shared" si="0"/>
        <v>0</v>
      </c>
    </row>
    <row r="12" spans="1:5" x14ac:dyDescent="0.25">
      <c r="A12" s="106" t="s">
        <v>118</v>
      </c>
      <c r="B12" s="46">
        <f>'C.1 Federal Expenditures'!$P$54</f>
        <v>0</v>
      </c>
      <c r="C12" s="119"/>
      <c r="D12" s="46">
        <f>'B. Total Expenditures'!$P$54</f>
        <v>0</v>
      </c>
      <c r="E12" s="55">
        <f t="shared" si="0"/>
        <v>0</v>
      </c>
    </row>
    <row r="13" spans="1:5" ht="29.25" x14ac:dyDescent="0.25">
      <c r="A13" s="106" t="s">
        <v>119</v>
      </c>
      <c r="B13" s="46">
        <f>'C.1 Federal Expenditures'!$Q$54</f>
        <v>0</v>
      </c>
      <c r="C13" s="119"/>
      <c r="D13" s="46">
        <f>'B. Total Expenditures'!$Q$54</f>
        <v>0</v>
      </c>
      <c r="E13" s="55">
        <f t="shared" si="0"/>
        <v>0</v>
      </c>
    </row>
    <row r="14" spans="1:5" ht="15.75" customHeight="1" x14ac:dyDescent="0.25">
      <c r="A14" s="105" t="s">
        <v>120</v>
      </c>
      <c r="B14" s="46">
        <f>'C.1 Federal Expenditures'!$R$54</f>
        <v>1609883</v>
      </c>
      <c r="C14" s="46">
        <f>'C.2 State Expenditures'!$R$54</f>
        <v>32916990</v>
      </c>
      <c r="D14" s="46">
        <f>'B. Total Expenditures'!$R$54</f>
        <v>34526873</v>
      </c>
      <c r="E14" s="55">
        <f t="shared" si="0"/>
        <v>6.2895657576527819E-2</v>
      </c>
    </row>
    <row r="15" spans="1:5" x14ac:dyDescent="0.25">
      <c r="A15" s="106" t="s">
        <v>121</v>
      </c>
      <c r="B15" s="46">
        <f>'C.1 Federal Expenditures'!$S$54</f>
        <v>0</v>
      </c>
      <c r="C15" s="46">
        <f>'C.2 State Expenditures'!$S$54</f>
        <v>0</v>
      </c>
      <c r="D15" s="46">
        <f>'B. Total Expenditures'!$S$54</f>
        <v>0</v>
      </c>
      <c r="E15" s="55">
        <f t="shared" si="0"/>
        <v>0</v>
      </c>
    </row>
    <row r="16" spans="1:5" x14ac:dyDescent="0.25">
      <c r="A16" s="106" t="s">
        <v>122</v>
      </c>
      <c r="B16" s="46">
        <f>'C.1 Federal Expenditures'!$T$54</f>
        <v>169294</v>
      </c>
      <c r="C16" s="46">
        <f>'C.2 State Expenditures'!$T$54</f>
        <v>587854</v>
      </c>
      <c r="D16" s="46">
        <f>'B. Total Expenditures'!$T$54</f>
        <v>757148</v>
      </c>
      <c r="E16" s="55">
        <f t="shared" si="0"/>
        <v>1.3792538160856006E-3</v>
      </c>
    </row>
    <row r="17" spans="1:5" x14ac:dyDescent="0.25">
      <c r="A17" s="106" t="s">
        <v>123</v>
      </c>
      <c r="B17" s="46">
        <f>'C.1 Federal Expenditures'!$U$54</f>
        <v>1440589</v>
      </c>
      <c r="C17" s="46">
        <f>'C.2 State Expenditures'!$U$54</f>
        <v>32329136</v>
      </c>
      <c r="D17" s="46">
        <f>'B. Total Expenditures'!$U$54</f>
        <v>33769725</v>
      </c>
      <c r="E17" s="55">
        <f t="shared" si="0"/>
        <v>6.151640376044222E-2</v>
      </c>
    </row>
    <row r="18" spans="1:5" ht="15.75" x14ac:dyDescent="0.25">
      <c r="A18" s="105" t="s">
        <v>124</v>
      </c>
      <c r="B18" s="46">
        <f>'C.1 Federal Expenditures'!$V$54</f>
        <v>60606</v>
      </c>
      <c r="C18" s="46">
        <f>'C.2 State Expenditures'!$V$54</f>
        <v>1831036</v>
      </c>
      <c r="D18" s="46">
        <f>'B. Total Expenditures'!$V$54</f>
        <v>1891642</v>
      </c>
      <c r="E18" s="55">
        <f t="shared" si="0"/>
        <v>3.445897561860822E-3</v>
      </c>
    </row>
    <row r="19" spans="1:5" ht="15.75" x14ac:dyDescent="0.25">
      <c r="A19" s="105" t="s">
        <v>89</v>
      </c>
      <c r="B19" s="46">
        <f>'C.1 Federal Expenditures'!$W$54</f>
        <v>117213579</v>
      </c>
      <c r="C19" s="46">
        <f>'C.2 State Expenditures'!$W$54</f>
        <v>0</v>
      </c>
      <c r="D19" s="46">
        <f>'B. Total Expenditures'!$W$54</f>
        <v>117213579</v>
      </c>
      <c r="E19" s="55">
        <f t="shared" si="0"/>
        <v>0.21352136720007317</v>
      </c>
    </row>
    <row r="20" spans="1:5" ht="29.25" x14ac:dyDescent="0.25">
      <c r="A20" s="106" t="s">
        <v>126</v>
      </c>
      <c r="B20" s="46">
        <f>'C.1 Federal Expenditures'!$X$54</f>
        <v>117213579</v>
      </c>
      <c r="C20" s="46">
        <f>'C.2 State Expenditures'!$X$54</f>
        <v>0</v>
      </c>
      <c r="D20" s="46">
        <f>'B. Total Expenditures'!$X$54</f>
        <v>117213579</v>
      </c>
      <c r="E20" s="55">
        <f t="shared" si="0"/>
        <v>0.21352136720007317</v>
      </c>
    </row>
    <row r="21" spans="1:5" x14ac:dyDescent="0.25">
      <c r="A21" s="106" t="s">
        <v>125</v>
      </c>
      <c r="B21" s="46">
        <f>'C.1 Federal Expenditures'!$Y$54</f>
        <v>0</v>
      </c>
      <c r="C21" s="46">
        <f>'C.2 State Expenditures'!$Y$54</f>
        <v>0</v>
      </c>
      <c r="D21" s="46">
        <f>'B. Total Expenditures'!$Y$54</f>
        <v>0</v>
      </c>
      <c r="E21" s="55">
        <f t="shared" si="0"/>
        <v>0</v>
      </c>
    </row>
    <row r="22" spans="1:5" ht="30.75" x14ac:dyDescent="0.25">
      <c r="A22" s="105" t="s">
        <v>90</v>
      </c>
      <c r="B22" s="46">
        <f>'C.1 Federal Expenditures'!$Z$54</f>
        <v>0</v>
      </c>
      <c r="C22" s="46">
        <f>'C.2 State Expenditures'!$Z$54</f>
        <v>0</v>
      </c>
      <c r="D22" s="46">
        <f>'B. Total Expenditures'!$Z$54</f>
        <v>0</v>
      </c>
      <c r="E22" s="55">
        <f t="shared" si="0"/>
        <v>0</v>
      </c>
    </row>
    <row r="23" spans="1:5" ht="15.75" customHeight="1" x14ac:dyDescent="0.25">
      <c r="A23" s="105" t="s">
        <v>86</v>
      </c>
      <c r="B23" s="46">
        <f>'C.1 Federal Expenditures'!$AA$54</f>
        <v>67600000</v>
      </c>
      <c r="C23" s="46">
        <f>'C.2 State Expenditures'!$AA$54</f>
        <v>0</v>
      </c>
      <c r="D23" s="46">
        <f>'B. Total Expenditures'!$AA$54</f>
        <v>67600000</v>
      </c>
      <c r="E23" s="55">
        <f t="shared" si="0"/>
        <v>0.12314310804147485</v>
      </c>
    </row>
    <row r="24" spans="1:5" ht="15.75" customHeight="1" x14ac:dyDescent="0.25">
      <c r="A24" s="105" t="s">
        <v>91</v>
      </c>
      <c r="B24" s="46">
        <f>'C.1 Federal Expenditures'!$AB$54</f>
        <v>0</v>
      </c>
      <c r="C24" s="46">
        <f>'C.2 State Expenditures'!$AB$54</f>
        <v>0</v>
      </c>
      <c r="D24" s="46">
        <f>'B. Total Expenditures'!$AB$54</f>
        <v>0</v>
      </c>
      <c r="E24" s="55">
        <f t="shared" si="0"/>
        <v>0</v>
      </c>
    </row>
    <row r="25" spans="1:5" ht="15.75" x14ac:dyDescent="0.25">
      <c r="A25" s="105" t="s">
        <v>62</v>
      </c>
      <c r="B25" s="46">
        <f>'C.1 Federal Expenditures'!$AC$54</f>
        <v>600000</v>
      </c>
      <c r="C25" s="46">
        <f>'C.2 State Expenditures'!$AC$54</f>
        <v>38183634</v>
      </c>
      <c r="D25" s="46">
        <f>'B. Total Expenditures'!$AC$54</f>
        <v>38783634</v>
      </c>
      <c r="E25" s="55">
        <f t="shared" si="0"/>
        <v>7.0649959051819783E-2</v>
      </c>
    </row>
    <row r="26" spans="1:5" ht="15.75" x14ac:dyDescent="0.25">
      <c r="A26" s="105" t="s">
        <v>127</v>
      </c>
      <c r="B26" s="46">
        <f>'C.1 Federal Expenditures'!$AD$54</f>
        <v>391945</v>
      </c>
      <c r="C26" s="46">
        <f>'C.2 State Expenditures'!$AD$54</f>
        <v>11390057</v>
      </c>
      <c r="D26" s="46">
        <f>'B. Total Expenditures'!$AD$54</f>
        <v>11782002</v>
      </c>
      <c r="E26" s="55">
        <f t="shared" si="0"/>
        <v>2.146260865726143E-2</v>
      </c>
    </row>
    <row r="27" spans="1:5" s="11" customFormat="1" ht="15.75" x14ac:dyDescent="0.25">
      <c r="A27" s="105" t="s">
        <v>128</v>
      </c>
      <c r="B27" s="46">
        <f>'C.1 Federal Expenditures'!$AE$54</f>
        <v>724462</v>
      </c>
      <c r="C27" s="46">
        <f>'C.2 State Expenditures'!$AE$54</f>
        <v>80731970</v>
      </c>
      <c r="D27" s="46">
        <f>'B. Total Expenditures'!$AE$54</f>
        <v>81456432</v>
      </c>
      <c r="E27" s="55">
        <f t="shared" si="0"/>
        <v>0.1483845888527966</v>
      </c>
    </row>
    <row r="28" spans="1:5" ht="30.75" x14ac:dyDescent="0.25">
      <c r="A28" s="105" t="s">
        <v>129</v>
      </c>
      <c r="B28" s="46">
        <f>'C.1 Federal Expenditures'!$AF$54</f>
        <v>0</v>
      </c>
      <c r="C28" s="46">
        <f>'C.2 State Expenditures'!$AF$54</f>
        <v>144677</v>
      </c>
      <c r="D28" s="46">
        <f>'B. Total Expenditures'!$AF$54</f>
        <v>144677</v>
      </c>
      <c r="E28" s="55">
        <f t="shared" si="0"/>
        <v>2.6354993257568721E-4</v>
      </c>
    </row>
    <row r="29" spans="1:5" ht="30.75" x14ac:dyDescent="0.25">
      <c r="A29" s="105" t="s">
        <v>92</v>
      </c>
      <c r="B29" s="46">
        <f>'C.1 Federal Expenditures'!$AG$54</f>
        <v>0</v>
      </c>
      <c r="C29" s="46">
        <f>'C.2 State Expenditures'!$AG$54</f>
        <v>3452291</v>
      </c>
      <c r="D29" s="46">
        <f>'B. Total Expenditures'!$AG$54</f>
        <v>3452291</v>
      </c>
      <c r="E29" s="55">
        <f t="shared" si="0"/>
        <v>6.2888438402901072E-3</v>
      </c>
    </row>
    <row r="30" spans="1:5" ht="15.75" x14ac:dyDescent="0.25">
      <c r="A30" s="105" t="s">
        <v>130</v>
      </c>
      <c r="B30" s="46">
        <f>'C.1 Federal Expenditures'!$AH$54</f>
        <v>901231</v>
      </c>
      <c r="C30" s="46">
        <f>'C.2 State Expenditures'!$AH$54</f>
        <v>0</v>
      </c>
      <c r="D30" s="46">
        <f>'B. Total Expenditures'!$AH$54</f>
        <v>901231</v>
      </c>
      <c r="E30" s="55">
        <f t="shared" si="0"/>
        <v>1.6417216923568997E-3</v>
      </c>
    </row>
    <row r="31" spans="1:5" ht="29.25" x14ac:dyDescent="0.25">
      <c r="A31" s="106" t="s">
        <v>373</v>
      </c>
      <c r="B31" s="46">
        <f>'C.1 Federal Expenditures'!$AI$54</f>
        <v>901231</v>
      </c>
      <c r="C31" s="46">
        <f>'C.2 State Expenditures'!$AI$54</f>
        <v>0</v>
      </c>
      <c r="D31" s="46">
        <f>'B. Total Expenditures'!$AI$54</f>
        <v>901231</v>
      </c>
      <c r="E31" s="55">
        <f t="shared" si="0"/>
        <v>1.6417216923568997E-3</v>
      </c>
    </row>
    <row r="32" spans="1:5" x14ac:dyDescent="0.25">
      <c r="A32" s="106" t="s">
        <v>131</v>
      </c>
      <c r="B32" s="46">
        <f>'C.1 Federal Expenditures'!$AJ$54</f>
        <v>0</v>
      </c>
      <c r="C32" s="46">
        <f>'C.2 State Expenditures'!$AJ$54</f>
        <v>0</v>
      </c>
      <c r="D32" s="46">
        <f>'B. Total Expenditures'!$AJ$54</f>
        <v>0</v>
      </c>
      <c r="E32" s="55">
        <f t="shared" si="0"/>
        <v>0</v>
      </c>
    </row>
    <row r="33" spans="1:5" x14ac:dyDescent="0.25">
      <c r="A33" s="106" t="s">
        <v>132</v>
      </c>
      <c r="B33" s="46">
        <f>'C.1 Federal Expenditures'!$AK$54</f>
        <v>0</v>
      </c>
      <c r="C33" s="46">
        <f>'C.2 State Expenditures'!$AK$54</f>
        <v>0</v>
      </c>
      <c r="D33" s="46">
        <f>'B. Total Expenditures'!$AK$54</f>
        <v>0</v>
      </c>
      <c r="E33" s="55">
        <f t="shared" si="0"/>
        <v>0</v>
      </c>
    </row>
    <row r="34" spans="1:5" ht="15.75" x14ac:dyDescent="0.25">
      <c r="A34" s="105" t="s">
        <v>133</v>
      </c>
      <c r="B34" s="46">
        <f>'C.1 Federal Expenditures'!$AL$54</f>
        <v>0</v>
      </c>
      <c r="C34" s="46">
        <f>'C.2 State Expenditures'!$AL$54</f>
        <v>0</v>
      </c>
      <c r="D34" s="46">
        <f>'B. Total Expenditures'!$AL$54</f>
        <v>0</v>
      </c>
      <c r="E34" s="55">
        <f t="shared" si="0"/>
        <v>0</v>
      </c>
    </row>
    <row r="35" spans="1:5" ht="15.75" x14ac:dyDescent="0.25">
      <c r="A35" s="105" t="s">
        <v>93</v>
      </c>
      <c r="B35" s="46">
        <f>'C.1 Federal Expenditures'!$AM$54</f>
        <v>14865792</v>
      </c>
      <c r="C35" s="46">
        <f>'C.2 State Expenditures'!$AM$54</f>
        <v>14552115</v>
      </c>
      <c r="D35" s="46">
        <f>'B. Total Expenditures'!$AM$54</f>
        <v>29417907</v>
      </c>
      <c r="E35" s="55">
        <f t="shared" si="0"/>
        <v>5.358894230850679E-2</v>
      </c>
    </row>
    <row r="36" spans="1:5" x14ac:dyDescent="0.25">
      <c r="A36" s="106" t="s">
        <v>134</v>
      </c>
      <c r="B36" s="46">
        <f>'C.1 Federal Expenditures'!$AN$54</f>
        <v>10031545</v>
      </c>
      <c r="C36" s="46">
        <f>'C.2 State Expenditures'!$AN$54</f>
        <v>13221116</v>
      </c>
      <c r="D36" s="46">
        <f>'B. Total Expenditures'!$AN$54</f>
        <v>23252661</v>
      </c>
      <c r="E36" s="55">
        <f t="shared" si="0"/>
        <v>4.2358061328029419E-2</v>
      </c>
    </row>
    <row r="37" spans="1:5" x14ac:dyDescent="0.25">
      <c r="A37" s="106" t="s">
        <v>135</v>
      </c>
      <c r="B37" s="46">
        <f>'C.1 Federal Expenditures'!$AO$54</f>
        <v>776319</v>
      </c>
      <c r="C37" s="46">
        <f>'C.2 State Expenditures'!$AO$54</f>
        <v>862332</v>
      </c>
      <c r="D37" s="46">
        <f>'B. Total Expenditures'!$AO$54</f>
        <v>1638651</v>
      </c>
      <c r="E37" s="55">
        <f t="shared" si="0"/>
        <v>2.9850381233028226E-3</v>
      </c>
    </row>
    <row r="38" spans="1:5" x14ac:dyDescent="0.25">
      <c r="A38" s="106" t="s">
        <v>136</v>
      </c>
      <c r="B38" s="46">
        <f>'C.1 Federal Expenditures'!$AP$54</f>
        <v>4057928</v>
      </c>
      <c r="C38" s="46">
        <f>'C.2 State Expenditures'!$AP$54</f>
        <v>468667</v>
      </c>
      <c r="D38" s="46">
        <f>'B. Total Expenditures'!$AP$54</f>
        <v>4526595</v>
      </c>
      <c r="E38" s="55">
        <f t="shared" si="0"/>
        <v>8.2458428571745533E-3</v>
      </c>
    </row>
    <row r="39" spans="1:5" ht="15.75" x14ac:dyDescent="0.25">
      <c r="A39" s="105" t="s">
        <v>87</v>
      </c>
      <c r="B39" s="46">
        <f>'C.1 Federal Expenditures'!$AQ$54</f>
        <v>447243</v>
      </c>
      <c r="C39" s="46">
        <f>'C.2 State Expenditures'!$AQ$54</f>
        <v>0</v>
      </c>
      <c r="D39" s="46">
        <f>'B. Total Expenditures'!$AQ$54</f>
        <v>447243</v>
      </c>
      <c r="E39" s="55">
        <f t="shared" si="0"/>
        <v>8.1471735310345171E-4</v>
      </c>
    </row>
    <row r="40" spans="1:5" ht="15.75" x14ac:dyDescent="0.25">
      <c r="A40" s="93" t="s">
        <v>139</v>
      </c>
      <c r="B40" s="120">
        <f>'C.1 Federal Expenditures'!$AR$54</f>
        <v>212566479</v>
      </c>
      <c r="C40" s="120">
        <f>'C.2 State Expenditures'!$AR$54</f>
        <v>259111975</v>
      </c>
      <c r="D40" s="120">
        <f>'B. Total Expenditures'!$AR$54</f>
        <v>471678454</v>
      </c>
      <c r="E40" s="95">
        <f t="shared" si="0"/>
        <v>0.85923004174197959</v>
      </c>
    </row>
    <row r="41" spans="1:5" ht="15.75" x14ac:dyDescent="0.25">
      <c r="A41" s="105" t="s">
        <v>88</v>
      </c>
      <c r="B41" s="46">
        <f>'C.1 Federal Expenditures'!$C$54</f>
        <v>61833144</v>
      </c>
      <c r="C41" s="119"/>
      <c r="D41" s="46">
        <f>'B. Total Expenditures'!$C$54</f>
        <v>61833144</v>
      </c>
      <c r="E41" s="55">
        <f t="shared" si="0"/>
        <v>0.11263795165881764</v>
      </c>
    </row>
    <row r="42" spans="1:5" ht="15.75" x14ac:dyDescent="0.25">
      <c r="A42" s="105" t="s">
        <v>247</v>
      </c>
      <c r="B42" s="46">
        <f>'C.1 Federal Expenditures'!$D$54</f>
        <v>15443200</v>
      </c>
      <c r="C42" s="119"/>
      <c r="D42" s="46">
        <f>'B. Total Expenditures'!$D$54</f>
        <v>15443200</v>
      </c>
      <c r="E42" s="55">
        <f t="shared" si="0"/>
        <v>2.8132006599202727E-2</v>
      </c>
    </row>
    <row r="43" spans="1:5" ht="15.75" x14ac:dyDescent="0.25">
      <c r="A43" s="107" t="s">
        <v>111</v>
      </c>
      <c r="B43" s="120">
        <f>B41+B42</f>
        <v>77276344</v>
      </c>
      <c r="C43" s="123"/>
      <c r="D43" s="120">
        <f>D41+D42</f>
        <v>77276344</v>
      </c>
      <c r="E43" s="95">
        <f t="shared" si="0"/>
        <v>0.14076995825802036</v>
      </c>
    </row>
    <row r="44" spans="1:5" ht="15.75" x14ac:dyDescent="0.25">
      <c r="A44" s="93" t="s">
        <v>60</v>
      </c>
      <c r="B44" s="94">
        <f>SUM(B41,B42, B3,B6,B10,B14,B18,B19,B22,B23,B24,B25,B26,B27,B28,B29,B30,B34,B35, B39)</f>
        <v>289842823</v>
      </c>
      <c r="C44" s="94">
        <f>SUM(C41,C42,C3,C6,C10,C14,C18,C19,C22,C23,C24,C25,C26,C27,C28,C29,C30,C34,C35, C39)</f>
        <v>259111975</v>
      </c>
      <c r="D44" s="94">
        <f>B44+C44</f>
        <v>548954798</v>
      </c>
      <c r="E44" s="95">
        <f t="shared" si="0"/>
        <v>1</v>
      </c>
    </row>
    <row r="45" spans="1:5" ht="15.75" x14ac:dyDescent="0.25">
      <c r="A45" s="105" t="s">
        <v>137</v>
      </c>
      <c r="B45" s="46">
        <f>'C.1 Federal Expenditures'!$AS$54</f>
        <v>0</v>
      </c>
      <c r="C45" s="119"/>
      <c r="D45" s="46">
        <f>'B. Total Expenditures'!$AS$54</f>
        <v>0</v>
      </c>
      <c r="E45" s="122"/>
    </row>
    <row r="46" spans="1:5" ht="15.75" x14ac:dyDescent="0.25">
      <c r="A46" s="105" t="s">
        <v>138</v>
      </c>
      <c r="B46" s="46">
        <f>'C.1 Federal Expenditures'!$AT$54</f>
        <v>138297850</v>
      </c>
      <c r="C46" s="119"/>
      <c r="D46" s="46">
        <f>'B. Total Expenditures'!$AT$54</f>
        <v>138297850</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tint="-0.34998626667073579"/>
    <pageSetUpPr fitToPage="1"/>
  </sheetPr>
  <dimension ref="A1:E56"/>
  <sheetViews>
    <sheetView zoomScaleNormal="100" workbookViewId="0">
      <selection activeCell="A4" sqref="A4"/>
    </sheetView>
  </sheetViews>
  <sheetFormatPr defaultRowHeight="15" x14ac:dyDescent="0.25"/>
  <cols>
    <col min="1" max="1" width="40.7109375" customWidth="1"/>
    <col min="2" max="2" width="23.28515625" customWidth="1"/>
    <col min="3" max="3" width="27.7109375" customWidth="1"/>
    <col min="4" max="5" width="23.28515625" customWidth="1"/>
  </cols>
  <sheetData>
    <row r="1" spans="1:5" ht="15.75" x14ac:dyDescent="0.25">
      <c r="A1" s="283" t="s">
        <v>294</v>
      </c>
      <c r="B1" s="283"/>
      <c r="C1" s="283"/>
      <c r="D1" s="283"/>
      <c r="E1" s="283"/>
    </row>
    <row r="2" spans="1:5" ht="29.25" x14ac:dyDescent="0.25">
      <c r="A2" s="147" t="s">
        <v>58</v>
      </c>
      <c r="B2" s="148" t="s">
        <v>73</v>
      </c>
      <c r="C2" s="149" t="s">
        <v>59</v>
      </c>
      <c r="D2" s="148" t="s">
        <v>71</v>
      </c>
      <c r="E2" s="149" t="s">
        <v>256</v>
      </c>
    </row>
    <row r="3" spans="1:5" ht="15.75" x14ac:dyDescent="0.25">
      <c r="A3" s="105" t="s">
        <v>61</v>
      </c>
      <c r="B3" s="46">
        <f>'C.1 Federal Expenditures'!$G$55</f>
        <v>788155</v>
      </c>
      <c r="C3" s="46">
        <f>'C.2 State Expenditures'!$G$55</f>
        <v>3623877</v>
      </c>
      <c r="D3" s="46">
        <f>'B. Total Expenditures'!$G$55</f>
        <v>4412032</v>
      </c>
      <c r="E3" s="55">
        <f t="shared" ref="E3:E44" si="0">D3/($D$44)</f>
        <v>0.13252463853055632</v>
      </c>
    </row>
    <row r="4" spans="1:5" ht="45" customHeight="1" x14ac:dyDescent="0.25">
      <c r="A4" s="106" t="s">
        <v>113</v>
      </c>
      <c r="B4" s="46">
        <f>'C.1 Federal Expenditures'!$H$55</f>
        <v>788155</v>
      </c>
      <c r="C4" s="46">
        <f>'C.2 State Expenditures'!$H$55</f>
        <v>3623877</v>
      </c>
      <c r="D4" s="46">
        <f>'B. Total Expenditures'!$H$55</f>
        <v>4412032</v>
      </c>
      <c r="E4" s="55">
        <f t="shared" si="0"/>
        <v>0.13252463853055632</v>
      </c>
    </row>
    <row r="5" spans="1:5" ht="43.5" x14ac:dyDescent="0.25">
      <c r="A5" s="106" t="s">
        <v>112</v>
      </c>
      <c r="B5" s="46">
        <f>'C.1 Federal Expenditures'!$I$55</f>
        <v>0</v>
      </c>
      <c r="C5" s="46">
        <f>'C.2 State Expenditures'!$I$55</f>
        <v>0</v>
      </c>
      <c r="D5" s="46">
        <f>'B. Total Expenditures'!$I$55</f>
        <v>0</v>
      </c>
      <c r="E5" s="55">
        <f t="shared" si="0"/>
        <v>0</v>
      </c>
    </row>
    <row r="6" spans="1:5" ht="30.75" x14ac:dyDescent="0.25">
      <c r="A6" s="105" t="s">
        <v>85</v>
      </c>
      <c r="B6" s="46">
        <f>'C.1 Federal Expenditures'!$J$55</f>
        <v>0</v>
      </c>
      <c r="C6" s="119"/>
      <c r="D6" s="46">
        <f>'B. Total Expenditures'!$J$55</f>
        <v>0</v>
      </c>
      <c r="E6" s="55">
        <f t="shared" si="0"/>
        <v>0</v>
      </c>
    </row>
    <row r="7" spans="1:5" x14ac:dyDescent="0.25">
      <c r="A7" s="106" t="s">
        <v>114</v>
      </c>
      <c r="B7" s="46">
        <f>'C.1 Federal Expenditures'!$K$55</f>
        <v>0</v>
      </c>
      <c r="C7" s="119"/>
      <c r="D7" s="46">
        <f>'B. Total Expenditures'!$K$55</f>
        <v>0</v>
      </c>
      <c r="E7" s="55">
        <f t="shared" si="0"/>
        <v>0</v>
      </c>
    </row>
    <row r="8" spans="1:5" x14ac:dyDescent="0.25">
      <c r="A8" s="106" t="s">
        <v>115</v>
      </c>
      <c r="B8" s="46">
        <f>'C.1 Federal Expenditures'!$L$55</f>
        <v>0</v>
      </c>
      <c r="C8" s="119"/>
      <c r="D8" s="46">
        <f>'B. Total Expenditures'!$L$55</f>
        <v>0</v>
      </c>
      <c r="E8" s="55">
        <f t="shared" si="0"/>
        <v>0</v>
      </c>
    </row>
    <row r="9" spans="1:5" ht="29.25" x14ac:dyDescent="0.25">
      <c r="A9" s="106" t="s">
        <v>116</v>
      </c>
      <c r="B9" s="46">
        <f>'C.1 Federal Expenditures'!$M$55</f>
        <v>0</v>
      </c>
      <c r="C9" s="119"/>
      <c r="D9" s="46">
        <f>'B. Total Expenditures'!$M$55</f>
        <v>0</v>
      </c>
      <c r="E9" s="55">
        <f t="shared" si="0"/>
        <v>0</v>
      </c>
    </row>
    <row r="10" spans="1:5" ht="30.75" x14ac:dyDescent="0.25">
      <c r="A10" s="105" t="s">
        <v>84</v>
      </c>
      <c r="B10" s="46">
        <f>'C.1 Federal Expenditures'!$N$55</f>
        <v>0</v>
      </c>
      <c r="C10" s="119"/>
      <c r="D10" s="46">
        <f>'B. Total Expenditures'!$N$55</f>
        <v>0</v>
      </c>
      <c r="E10" s="55">
        <f t="shared" si="0"/>
        <v>0</v>
      </c>
    </row>
    <row r="11" spans="1:5" x14ac:dyDescent="0.25">
      <c r="A11" s="106" t="s">
        <v>117</v>
      </c>
      <c r="B11" s="46">
        <f>'C.1 Federal Expenditures'!$O$55</f>
        <v>0</v>
      </c>
      <c r="C11" s="119"/>
      <c r="D11" s="46">
        <f>'B. Total Expenditures'!$O$55</f>
        <v>0</v>
      </c>
      <c r="E11" s="55">
        <f t="shared" si="0"/>
        <v>0</v>
      </c>
    </row>
    <row r="12" spans="1:5" x14ac:dyDescent="0.25">
      <c r="A12" s="106" t="s">
        <v>118</v>
      </c>
      <c r="B12" s="46">
        <f>'C.1 Federal Expenditures'!$P$55</f>
        <v>0</v>
      </c>
      <c r="C12" s="119"/>
      <c r="D12" s="46">
        <f>'B. Total Expenditures'!$P$55</f>
        <v>0</v>
      </c>
      <c r="E12" s="55">
        <f t="shared" si="0"/>
        <v>0</v>
      </c>
    </row>
    <row r="13" spans="1:5" ht="29.25" x14ac:dyDescent="0.25">
      <c r="A13" s="106" t="s">
        <v>119</v>
      </c>
      <c r="B13" s="46">
        <f>'C.1 Federal Expenditures'!$Q$55</f>
        <v>0</v>
      </c>
      <c r="C13" s="119"/>
      <c r="D13" s="46">
        <f>'B. Total Expenditures'!$Q$55</f>
        <v>0</v>
      </c>
      <c r="E13" s="55">
        <f t="shared" si="0"/>
        <v>0</v>
      </c>
    </row>
    <row r="14" spans="1:5" ht="15.75" customHeight="1" x14ac:dyDescent="0.25">
      <c r="A14" s="105" t="s">
        <v>120</v>
      </c>
      <c r="B14" s="46">
        <f>'C.1 Federal Expenditures'!$R$55</f>
        <v>2521359</v>
      </c>
      <c r="C14" s="46">
        <f>'C.2 State Expenditures'!$R$55</f>
        <v>1501405</v>
      </c>
      <c r="D14" s="46">
        <f>'B. Total Expenditures'!$R$55</f>
        <v>4022764</v>
      </c>
      <c r="E14" s="55">
        <f t="shared" si="0"/>
        <v>0.12083215738093805</v>
      </c>
    </row>
    <row r="15" spans="1:5" x14ac:dyDescent="0.25">
      <c r="A15" s="106" t="s">
        <v>121</v>
      </c>
      <c r="B15" s="46">
        <f>'C.1 Federal Expenditures'!$S$55</f>
        <v>0</v>
      </c>
      <c r="C15" s="46">
        <f>'C.2 State Expenditures'!$S$55</f>
        <v>0</v>
      </c>
      <c r="D15" s="46">
        <f>'B. Total Expenditures'!$S$55</f>
        <v>0</v>
      </c>
      <c r="E15" s="55">
        <f t="shared" si="0"/>
        <v>0</v>
      </c>
    </row>
    <row r="16" spans="1:5" x14ac:dyDescent="0.25">
      <c r="A16" s="106" t="s">
        <v>122</v>
      </c>
      <c r="B16" s="46">
        <f>'C.1 Federal Expenditures'!$T$55</f>
        <v>2521354</v>
      </c>
      <c r="C16" s="46">
        <f>'C.2 State Expenditures'!$T$55</f>
        <v>1501405</v>
      </c>
      <c r="D16" s="46">
        <f>'B. Total Expenditures'!$T$55</f>
        <v>4022759</v>
      </c>
      <c r="E16" s="55">
        <f t="shared" si="0"/>
        <v>0.12083200719544696</v>
      </c>
    </row>
    <row r="17" spans="1:5" x14ac:dyDescent="0.25">
      <c r="A17" s="106" t="s">
        <v>123</v>
      </c>
      <c r="B17" s="46">
        <f>'C.1 Federal Expenditures'!$U$55</f>
        <v>5</v>
      </c>
      <c r="C17" s="46">
        <f>'C.2 State Expenditures'!$U$55</f>
        <v>0</v>
      </c>
      <c r="D17" s="46">
        <f>'B. Total Expenditures'!$U$55</f>
        <v>5</v>
      </c>
      <c r="E17" s="55">
        <f t="shared" si="0"/>
        <v>1.5018549109634327E-7</v>
      </c>
    </row>
    <row r="18" spans="1:5" ht="15.75" x14ac:dyDescent="0.25">
      <c r="A18" s="105" t="s">
        <v>124</v>
      </c>
      <c r="B18" s="46">
        <f>'C.1 Federal Expenditures'!$V$55</f>
        <v>0</v>
      </c>
      <c r="C18" s="46">
        <f>'C.2 State Expenditures'!$V$55</f>
        <v>0</v>
      </c>
      <c r="D18" s="46">
        <f>'B. Total Expenditures'!$V$55</f>
        <v>0</v>
      </c>
      <c r="E18" s="55">
        <f t="shared" si="0"/>
        <v>0</v>
      </c>
    </row>
    <row r="19" spans="1:5" ht="15.75" x14ac:dyDescent="0.25">
      <c r="A19" s="105" t="s">
        <v>89</v>
      </c>
      <c r="B19" s="46">
        <f>'C.1 Federal Expenditures'!$W$55</f>
        <v>2668078</v>
      </c>
      <c r="C19" s="46">
        <f>'C.2 State Expenditures'!$W$55</f>
        <v>1553707</v>
      </c>
      <c r="D19" s="46">
        <f>'B. Total Expenditures'!$W$55</f>
        <v>4221785</v>
      </c>
      <c r="E19" s="55">
        <f t="shared" si="0"/>
        <v>0.12681017070563511</v>
      </c>
    </row>
    <row r="20" spans="1:5" ht="29.25" x14ac:dyDescent="0.25">
      <c r="A20" s="106" t="s">
        <v>126</v>
      </c>
      <c r="B20" s="46">
        <f>'C.1 Federal Expenditures'!$X$55</f>
        <v>0</v>
      </c>
      <c r="C20" s="46">
        <f>'C.2 State Expenditures'!$X$55</f>
        <v>1553707</v>
      </c>
      <c r="D20" s="46">
        <f>'B. Total Expenditures'!$X$55</f>
        <v>1553707</v>
      </c>
      <c r="E20" s="55">
        <f t="shared" si="0"/>
        <v>4.6668849762965245E-2</v>
      </c>
    </row>
    <row r="21" spans="1:5" x14ac:dyDescent="0.25">
      <c r="A21" s="106" t="s">
        <v>125</v>
      </c>
      <c r="B21" s="46">
        <f>'C.1 Federal Expenditures'!$Y$55</f>
        <v>2668078</v>
      </c>
      <c r="C21" s="46">
        <f>'C.2 State Expenditures'!$Y$55</f>
        <v>0</v>
      </c>
      <c r="D21" s="46">
        <f>'B. Total Expenditures'!$Y$55</f>
        <v>2668078</v>
      </c>
      <c r="E21" s="55">
        <f t="shared" si="0"/>
        <v>8.0141320942669875E-2</v>
      </c>
    </row>
    <row r="22" spans="1:5" ht="30.75" x14ac:dyDescent="0.25">
      <c r="A22" s="105" t="s">
        <v>90</v>
      </c>
      <c r="B22" s="46">
        <f>'C.1 Federal Expenditures'!$Z$55</f>
        <v>0</v>
      </c>
      <c r="C22" s="46">
        <f>'C.2 State Expenditures'!$Z$55</f>
        <v>0</v>
      </c>
      <c r="D22" s="46">
        <f>'B. Total Expenditures'!$Z$55</f>
        <v>0</v>
      </c>
      <c r="E22" s="55">
        <f t="shared" si="0"/>
        <v>0</v>
      </c>
    </row>
    <row r="23" spans="1:5" ht="15.75" customHeight="1" x14ac:dyDescent="0.25">
      <c r="A23" s="105" t="s">
        <v>86</v>
      </c>
      <c r="B23" s="46">
        <f>'C.1 Federal Expenditures'!$AA$55</f>
        <v>0</v>
      </c>
      <c r="C23" s="46">
        <f>'C.2 State Expenditures'!$AA$55</f>
        <v>0</v>
      </c>
      <c r="D23" s="46">
        <f>'B. Total Expenditures'!$AA$55</f>
        <v>0</v>
      </c>
      <c r="E23" s="55">
        <f t="shared" si="0"/>
        <v>0</v>
      </c>
    </row>
    <row r="24" spans="1:5" ht="15.75" customHeight="1" x14ac:dyDescent="0.25">
      <c r="A24" s="105" t="s">
        <v>91</v>
      </c>
      <c r="B24" s="46">
        <f>'C.1 Federal Expenditures'!$AB$55</f>
        <v>0</v>
      </c>
      <c r="C24" s="46">
        <f>'C.2 State Expenditures'!$AB$55</f>
        <v>0</v>
      </c>
      <c r="D24" s="46">
        <f>'B. Total Expenditures'!$AB$55</f>
        <v>0</v>
      </c>
      <c r="E24" s="55">
        <f t="shared" si="0"/>
        <v>0</v>
      </c>
    </row>
    <row r="25" spans="1:5" ht="15.75" x14ac:dyDescent="0.25">
      <c r="A25" s="105" t="s">
        <v>62</v>
      </c>
      <c r="B25" s="46">
        <f>'C.1 Federal Expenditures'!$AC$55</f>
        <v>1651558</v>
      </c>
      <c r="C25" s="46">
        <f>'C.2 State Expenditures'!$AC$55</f>
        <v>1524515</v>
      </c>
      <c r="D25" s="46">
        <f>'B. Total Expenditures'!$AC$55</f>
        <v>3176073</v>
      </c>
      <c r="E25" s="55">
        <f t="shared" si="0"/>
        <v>9.5400016652567254E-2</v>
      </c>
    </row>
    <row r="26" spans="1:5" ht="15.75" x14ac:dyDescent="0.25">
      <c r="A26" s="105" t="s">
        <v>127</v>
      </c>
      <c r="B26" s="46">
        <f>'C.1 Federal Expenditures'!$AD$55</f>
        <v>878314</v>
      </c>
      <c r="C26" s="46">
        <f>'C.2 State Expenditures'!$AD$55</f>
        <v>0</v>
      </c>
      <c r="D26" s="46">
        <f>'B. Total Expenditures'!$AD$55</f>
        <v>878314</v>
      </c>
      <c r="E26" s="55">
        <f t="shared" si="0"/>
        <v>2.6382003885358728E-2</v>
      </c>
    </row>
    <row r="27" spans="1:5" s="11" customFormat="1" ht="15.75" x14ac:dyDescent="0.25">
      <c r="A27" s="105" t="s">
        <v>128</v>
      </c>
      <c r="B27" s="46">
        <f>'C.1 Federal Expenditures'!$AE$55</f>
        <v>0</v>
      </c>
      <c r="C27" s="46">
        <f>'C.2 State Expenditures'!$AE$55</f>
        <v>0</v>
      </c>
      <c r="D27" s="46">
        <f>'B. Total Expenditures'!$AE$55</f>
        <v>0</v>
      </c>
      <c r="E27" s="55">
        <f t="shared" si="0"/>
        <v>0</v>
      </c>
    </row>
    <row r="28" spans="1:5" ht="30.75" x14ac:dyDescent="0.25">
      <c r="A28" s="105" t="s">
        <v>129</v>
      </c>
      <c r="B28" s="46">
        <f>'C.1 Federal Expenditures'!$AF$55</f>
        <v>0</v>
      </c>
      <c r="C28" s="46">
        <f>'C.2 State Expenditures'!$AF$55</f>
        <v>0</v>
      </c>
      <c r="D28" s="46">
        <f>'B. Total Expenditures'!$AF$55</f>
        <v>0</v>
      </c>
      <c r="E28" s="55">
        <f t="shared" si="0"/>
        <v>0</v>
      </c>
    </row>
    <row r="29" spans="1:5" ht="30.75" x14ac:dyDescent="0.25">
      <c r="A29" s="105" t="s">
        <v>92</v>
      </c>
      <c r="B29" s="46">
        <f>'C.1 Federal Expenditures'!$AG$55</f>
        <v>0</v>
      </c>
      <c r="C29" s="46">
        <f>'C.2 State Expenditures'!$AG$55</f>
        <v>3303</v>
      </c>
      <c r="D29" s="46">
        <f>'B. Total Expenditures'!$AG$55</f>
        <v>3303</v>
      </c>
      <c r="E29" s="55">
        <f t="shared" si="0"/>
        <v>9.9212535418244366E-5</v>
      </c>
    </row>
    <row r="30" spans="1:5" ht="15.75" x14ac:dyDescent="0.25">
      <c r="A30" s="105" t="s">
        <v>130</v>
      </c>
      <c r="B30" s="46">
        <f>'C.1 Federal Expenditures'!$AH$55</f>
        <v>0</v>
      </c>
      <c r="C30" s="46">
        <f>'C.2 State Expenditures'!$AH$55</f>
        <v>0</v>
      </c>
      <c r="D30" s="46">
        <f>'B. Total Expenditures'!$AH$55</f>
        <v>0</v>
      </c>
      <c r="E30" s="55">
        <f t="shared" si="0"/>
        <v>0</v>
      </c>
    </row>
    <row r="31" spans="1:5" ht="29.25" x14ac:dyDescent="0.25">
      <c r="A31" s="106" t="s">
        <v>373</v>
      </c>
      <c r="B31" s="46">
        <f>'C.1 Federal Expenditures'!$AI$55</f>
        <v>0</v>
      </c>
      <c r="C31" s="46">
        <f>'C.2 State Expenditures'!$AI$55</f>
        <v>0</v>
      </c>
      <c r="D31" s="46">
        <f>'B. Total Expenditures'!$AI$55</f>
        <v>0</v>
      </c>
      <c r="E31" s="55">
        <f t="shared" si="0"/>
        <v>0</v>
      </c>
    </row>
    <row r="32" spans="1:5" x14ac:dyDescent="0.25">
      <c r="A32" s="106" t="s">
        <v>131</v>
      </c>
      <c r="B32" s="46">
        <f>'C.1 Federal Expenditures'!$AJ$55</f>
        <v>0</v>
      </c>
      <c r="C32" s="46">
        <f>'C.2 State Expenditures'!$AJ$55</f>
        <v>0</v>
      </c>
      <c r="D32" s="46">
        <f>'B. Total Expenditures'!$AJ$55</f>
        <v>0</v>
      </c>
      <c r="E32" s="55">
        <f t="shared" si="0"/>
        <v>0</v>
      </c>
    </row>
    <row r="33" spans="1:5" x14ac:dyDescent="0.25">
      <c r="A33" s="106" t="s">
        <v>132</v>
      </c>
      <c r="B33" s="46">
        <f>'C.1 Federal Expenditures'!$AK$55</f>
        <v>0</v>
      </c>
      <c r="C33" s="46">
        <f>'C.2 State Expenditures'!$AK$55</f>
        <v>0</v>
      </c>
      <c r="D33" s="46">
        <f>'B. Total Expenditures'!$AK$55</f>
        <v>0</v>
      </c>
      <c r="E33" s="55">
        <f t="shared" si="0"/>
        <v>0</v>
      </c>
    </row>
    <row r="34" spans="1:5" ht="15.75" x14ac:dyDescent="0.25">
      <c r="A34" s="105" t="s">
        <v>133</v>
      </c>
      <c r="B34" s="46">
        <f>'C.1 Federal Expenditures'!$AL$55</f>
        <v>1070782</v>
      </c>
      <c r="C34" s="46">
        <f>'C.2 State Expenditures'!$AL$55</f>
        <v>286423</v>
      </c>
      <c r="D34" s="46">
        <f>'B. Total Expenditures'!$AL$55</f>
        <v>1357205</v>
      </c>
      <c r="E34" s="55">
        <f t="shared" si="0"/>
        <v>4.0766499888682514E-2</v>
      </c>
    </row>
    <row r="35" spans="1:5" ht="15.75" x14ac:dyDescent="0.25">
      <c r="A35" s="105" t="s">
        <v>93</v>
      </c>
      <c r="B35" s="46">
        <f>'C.1 Federal Expenditures'!$AM$55</f>
        <v>12682363</v>
      </c>
      <c r="C35" s="46">
        <f>'C.2 State Expenditures'!$AM$55</f>
        <v>1501812</v>
      </c>
      <c r="D35" s="46">
        <f>'B. Total Expenditures'!$AM$55</f>
        <v>14184175</v>
      </c>
      <c r="E35" s="55">
        <f t="shared" si="0"/>
        <v>0.42605145763429497</v>
      </c>
    </row>
    <row r="36" spans="1:5" x14ac:dyDescent="0.25">
      <c r="A36" s="106" t="s">
        <v>134</v>
      </c>
      <c r="B36" s="46">
        <f>'C.1 Federal Expenditures'!$AN$55</f>
        <v>6743493</v>
      </c>
      <c r="C36" s="46">
        <f>'C.2 State Expenditures'!$AN$55</f>
        <v>1463719</v>
      </c>
      <c r="D36" s="46">
        <f>'B. Total Expenditures'!$AN$55</f>
        <v>8207212</v>
      </c>
      <c r="E36" s="55">
        <f t="shared" si="0"/>
        <v>0.24652083295036034</v>
      </c>
    </row>
    <row r="37" spans="1:5" x14ac:dyDescent="0.25">
      <c r="A37" s="106" t="s">
        <v>135</v>
      </c>
      <c r="B37" s="46">
        <f>'C.1 Federal Expenditures'!$AO$55</f>
        <v>0</v>
      </c>
      <c r="C37" s="46">
        <f>'C.2 State Expenditures'!$AO$55</f>
        <v>0</v>
      </c>
      <c r="D37" s="46">
        <f>'B. Total Expenditures'!$AO$55</f>
        <v>0</v>
      </c>
      <c r="E37" s="55">
        <f t="shared" si="0"/>
        <v>0</v>
      </c>
    </row>
    <row r="38" spans="1:5" x14ac:dyDescent="0.25">
      <c r="A38" s="106" t="s">
        <v>136</v>
      </c>
      <c r="B38" s="46">
        <f>'C.1 Federal Expenditures'!$AP$55</f>
        <v>5938870</v>
      </c>
      <c r="C38" s="46">
        <f>'C.2 State Expenditures'!$AP$55</f>
        <v>38093</v>
      </c>
      <c r="D38" s="46">
        <f>'B. Total Expenditures'!$AP$55</f>
        <v>5976963</v>
      </c>
      <c r="E38" s="55">
        <f t="shared" si="0"/>
        <v>0.17953062468393463</v>
      </c>
    </row>
    <row r="39" spans="1:5" ht="15.75" x14ac:dyDescent="0.25">
      <c r="A39" s="105" t="s">
        <v>87</v>
      </c>
      <c r="B39" s="46">
        <f>'C.1 Federal Expenditures'!$AQ$55</f>
        <v>1036513</v>
      </c>
      <c r="C39" s="46">
        <f>'C.2 State Expenditures'!$AQ$55</f>
        <v>0</v>
      </c>
      <c r="D39" s="46">
        <f>'B. Total Expenditures'!$AQ$55</f>
        <v>1036513</v>
      </c>
      <c r="E39" s="55">
        <f t="shared" si="0"/>
        <v>3.1133842786548811E-2</v>
      </c>
    </row>
    <row r="40" spans="1:5" ht="15.75" x14ac:dyDescent="0.25">
      <c r="A40" s="93" t="s">
        <v>139</v>
      </c>
      <c r="B40" s="120">
        <f>'C.1 Federal Expenditures'!$AR$55</f>
        <v>23297122</v>
      </c>
      <c r="C40" s="120">
        <f>'C.2 State Expenditures'!$AR$55</f>
        <v>9995042</v>
      </c>
      <c r="D40" s="120">
        <f>'B. Total Expenditures'!$AR$55</f>
        <v>33292164</v>
      </c>
      <c r="E40" s="95">
        <f t="shared" si="0"/>
        <v>1</v>
      </c>
    </row>
    <row r="41" spans="1:5" ht="15.75" x14ac:dyDescent="0.25">
      <c r="A41" s="105" t="s">
        <v>88</v>
      </c>
      <c r="B41" s="46">
        <f>'C.1 Federal Expenditures'!$C$55</f>
        <v>0</v>
      </c>
      <c r="C41" s="119"/>
      <c r="D41" s="46">
        <f>'B. Total Expenditures'!$C$55</f>
        <v>0</v>
      </c>
      <c r="E41" s="55">
        <f t="shared" si="0"/>
        <v>0</v>
      </c>
    </row>
    <row r="42" spans="1:5" ht="15.75" x14ac:dyDescent="0.25">
      <c r="A42" s="105" t="s">
        <v>247</v>
      </c>
      <c r="B42" s="46">
        <f>'C.1 Federal Expenditures'!$D$55</f>
        <v>0</v>
      </c>
      <c r="C42" s="119"/>
      <c r="D42" s="46">
        <f>'B. Total Expenditures'!$D$55</f>
        <v>0</v>
      </c>
      <c r="E42" s="55">
        <f t="shared" si="0"/>
        <v>0</v>
      </c>
    </row>
    <row r="43" spans="1:5" ht="15.75" x14ac:dyDescent="0.25">
      <c r="A43" s="107" t="s">
        <v>111</v>
      </c>
      <c r="B43" s="120">
        <f>B41+B42</f>
        <v>0</v>
      </c>
      <c r="C43" s="123"/>
      <c r="D43" s="120">
        <f>D41+D42</f>
        <v>0</v>
      </c>
      <c r="E43" s="95">
        <f t="shared" si="0"/>
        <v>0</v>
      </c>
    </row>
    <row r="44" spans="1:5" ht="15.75" x14ac:dyDescent="0.25">
      <c r="A44" s="93" t="s">
        <v>60</v>
      </c>
      <c r="B44" s="94">
        <f>SUM(B41,B42, B3,B6,B10,B14,B18,B19,B22,B23,B24,B25,B26,B27,B28,B29,B30,B34,B35, B39)</f>
        <v>23297122</v>
      </c>
      <c r="C44" s="94">
        <f>SUM(C41,C42,C3,C6,C10,C14,C18,C19,C22,C23,C24,C25,C26,C27,C28,C29,C30,C34,C35, C39)</f>
        <v>9995042</v>
      </c>
      <c r="D44" s="94">
        <f>B44+C44</f>
        <v>33292164</v>
      </c>
      <c r="E44" s="95">
        <f t="shared" si="0"/>
        <v>1</v>
      </c>
    </row>
    <row r="45" spans="1:5" ht="15.75" x14ac:dyDescent="0.25">
      <c r="A45" s="105" t="s">
        <v>137</v>
      </c>
      <c r="B45" s="46">
        <f>'C.1 Federal Expenditures'!$AS$55</f>
        <v>992988</v>
      </c>
      <c r="C45" s="119"/>
      <c r="D45" s="46">
        <f>'B. Total Expenditures'!$AS$55</f>
        <v>992988</v>
      </c>
      <c r="E45" s="122"/>
    </row>
    <row r="46" spans="1:5" ht="15.75" x14ac:dyDescent="0.25">
      <c r="A46" s="105" t="s">
        <v>138</v>
      </c>
      <c r="B46" s="46">
        <f>'C.1 Federal Expenditures'!$AT$55</f>
        <v>22959134</v>
      </c>
      <c r="C46" s="119"/>
      <c r="D46" s="46">
        <f>'B. Total Expenditures'!$AT$55</f>
        <v>22959134</v>
      </c>
      <c r="E46" s="122"/>
    </row>
    <row r="47" spans="1:5" x14ac:dyDescent="0.25">
      <c r="A47" s="111"/>
    </row>
    <row r="48" spans="1:5" x14ac:dyDescent="0.25">
      <c r="A48" s="111"/>
    </row>
    <row r="49" spans="1:1" x14ac:dyDescent="0.25">
      <c r="A49" s="111"/>
    </row>
    <row r="50" spans="1:1" x14ac:dyDescent="0.25">
      <c r="A50" s="111"/>
    </row>
    <row r="51" spans="1:1" x14ac:dyDescent="0.25">
      <c r="A51" s="111"/>
    </row>
    <row r="52" spans="1:1" x14ac:dyDescent="0.25">
      <c r="A52" s="111"/>
    </row>
    <row r="53" spans="1:1" x14ac:dyDescent="0.25">
      <c r="A53" s="111"/>
    </row>
    <row r="54" spans="1:1" x14ac:dyDescent="0.25">
      <c r="A54" s="111"/>
    </row>
    <row r="55" spans="1:1" x14ac:dyDescent="0.25">
      <c r="A55" s="111"/>
    </row>
    <row r="56" spans="1:1" x14ac:dyDescent="0.25">
      <c r="A56" s="111"/>
    </row>
  </sheetData>
  <mergeCells count="1">
    <mergeCell ref="A1:E1"/>
  </mergeCells>
  <pageMargins left="0.25" right="0.25" top="0.75" bottom="0.75" header="0.3" footer="0.3"/>
  <pageSetup scale="74"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9" tint="0.39997558519241921"/>
    <pageSetUpPr fitToPage="1"/>
  </sheetPr>
  <dimension ref="A1:G56"/>
  <sheetViews>
    <sheetView zoomScaleNormal="100" workbookViewId="0">
      <selection activeCell="D57" sqref="D57:D58"/>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84" t="s">
        <v>346</v>
      </c>
      <c r="B1" s="285"/>
      <c r="C1" s="286"/>
      <c r="D1" s="286"/>
      <c r="E1" s="286"/>
      <c r="F1" s="286"/>
      <c r="G1" s="286"/>
    </row>
    <row r="2" spans="1:7" ht="42.75" x14ac:dyDescent="0.25">
      <c r="A2" s="134"/>
      <c r="B2" s="150" t="s">
        <v>94</v>
      </c>
      <c r="C2" s="150" t="s">
        <v>63</v>
      </c>
      <c r="D2" s="150" t="s">
        <v>64</v>
      </c>
      <c r="E2" s="150" t="s">
        <v>262</v>
      </c>
      <c r="F2" s="150" t="s">
        <v>263</v>
      </c>
      <c r="G2" s="150" t="s">
        <v>264</v>
      </c>
    </row>
    <row r="3" spans="1:7" x14ac:dyDescent="0.25">
      <c r="A3" s="131" t="s">
        <v>52</v>
      </c>
      <c r="B3" s="135">
        <f t="shared" ref="B3:B34" si="0">C3+D3+E3+F3+G3</f>
        <v>28321227579</v>
      </c>
      <c r="C3" s="135">
        <f>'E.2 SFAG'!AR4</f>
        <v>12765799469</v>
      </c>
      <c r="D3" s="135">
        <f>'E.5 Contingency'!AR4</f>
        <v>583000000</v>
      </c>
      <c r="E3" s="135">
        <f>'E.6 ECF'!AR3</f>
        <v>5250000</v>
      </c>
      <c r="F3" s="135">
        <f>'E.3 MOE in TANF'!AR4</f>
        <v>13665290541</v>
      </c>
      <c r="G3" s="135">
        <f>'E.4 MOE SSP'!AR4</f>
        <v>1301887569</v>
      </c>
    </row>
    <row r="4" spans="1:7" x14ac:dyDescent="0.25">
      <c r="A4" s="133" t="s">
        <v>1</v>
      </c>
      <c r="B4" s="132">
        <f t="shared" si="0"/>
        <v>153353724</v>
      </c>
      <c r="C4" s="132">
        <f>'E.2 SFAG'!AR5</f>
        <v>46467586</v>
      </c>
      <c r="D4" s="132">
        <f>'E.5 Contingency'!AR5</f>
        <v>9164380</v>
      </c>
      <c r="E4" s="132">
        <f>'E.6 ECF'!AR4</f>
        <v>0</v>
      </c>
      <c r="F4" s="132">
        <f>'E.3 MOE in TANF'!AR5</f>
        <v>53960152</v>
      </c>
      <c r="G4" s="132">
        <f>'E.4 MOE SSP'!AR5</f>
        <v>43761606</v>
      </c>
    </row>
    <row r="5" spans="1:7" x14ac:dyDescent="0.25">
      <c r="A5" s="133" t="s">
        <v>2</v>
      </c>
      <c r="B5" s="132">
        <f t="shared" si="0"/>
        <v>73208283</v>
      </c>
      <c r="C5" s="132">
        <f>'E.2 SFAG'!AR6</f>
        <v>35098520</v>
      </c>
      <c r="D5" s="132">
        <f>'E.5 Contingency'!AR6</f>
        <v>0</v>
      </c>
      <c r="E5" s="132">
        <f>'E.6 ECF'!AR5</f>
        <v>0</v>
      </c>
      <c r="F5" s="132">
        <f>'E.3 MOE in TANF'!AR6</f>
        <v>38109763</v>
      </c>
      <c r="G5" s="132">
        <f>'E.4 MOE SSP'!AR6</f>
        <v>0</v>
      </c>
    </row>
    <row r="6" spans="1:7" x14ac:dyDescent="0.25">
      <c r="A6" s="133" t="s">
        <v>3</v>
      </c>
      <c r="B6" s="132">
        <f t="shared" si="0"/>
        <v>363144033</v>
      </c>
      <c r="C6" s="132">
        <f>'E.2 SFAG'!AR7</f>
        <v>178220539</v>
      </c>
      <c r="D6" s="132">
        <f>'E.5 Contingency'!AR7</f>
        <v>19655642</v>
      </c>
      <c r="E6" s="132">
        <f>'E.6 ECF'!AR6</f>
        <v>0</v>
      </c>
      <c r="F6" s="132">
        <f>'E.3 MOE in TANF'!AR7</f>
        <v>165267852</v>
      </c>
      <c r="G6" s="132">
        <f>'E.4 MOE SSP'!AR7</f>
        <v>0</v>
      </c>
    </row>
    <row r="7" spans="1:7" x14ac:dyDescent="0.25">
      <c r="A7" s="133" t="s">
        <v>4</v>
      </c>
      <c r="B7" s="132">
        <f t="shared" si="0"/>
        <v>153529641</v>
      </c>
      <c r="C7" s="132">
        <f>'E.2 SFAG'!AR8</f>
        <v>48887556</v>
      </c>
      <c r="D7" s="132">
        <f>'E.5 Contingency'!AR8</f>
        <v>5571669</v>
      </c>
      <c r="E7" s="132">
        <f>'E.6 ECF'!AR7</f>
        <v>0</v>
      </c>
      <c r="F7" s="132">
        <f>'E.3 MOE in TANF'!AR8</f>
        <v>99070416</v>
      </c>
      <c r="G7" s="132">
        <f>'E.4 MOE SSP'!AR8</f>
        <v>0</v>
      </c>
    </row>
    <row r="8" spans="1:7" x14ac:dyDescent="0.25">
      <c r="A8" s="133" t="s">
        <v>5</v>
      </c>
      <c r="B8" s="132">
        <f t="shared" si="0"/>
        <v>6018994030</v>
      </c>
      <c r="C8" s="132">
        <f>'E.2 SFAG'!AR9</f>
        <v>3109323161</v>
      </c>
      <c r="D8" s="132">
        <f>'E.5 Contingency'!AR9</f>
        <v>0</v>
      </c>
      <c r="E8" s="132">
        <f>'E.6 ECF'!AR8</f>
        <v>0</v>
      </c>
      <c r="F8" s="132">
        <f>'E.3 MOE in TANF'!AR9</f>
        <v>2813445446</v>
      </c>
      <c r="G8" s="132">
        <f>'E.4 MOE SSP'!AR9</f>
        <v>96225423</v>
      </c>
    </row>
    <row r="9" spans="1:7" x14ac:dyDescent="0.25">
      <c r="A9" s="133" t="s">
        <v>6</v>
      </c>
      <c r="B9" s="132">
        <f t="shared" si="0"/>
        <v>374739484</v>
      </c>
      <c r="C9" s="132">
        <f>'E.2 SFAG'!AR10</f>
        <v>122228891</v>
      </c>
      <c r="D9" s="132">
        <f>'E.5 Contingency'!AR10</f>
        <v>13361970</v>
      </c>
      <c r="E9" s="132">
        <f>'E.6 ECF'!AR9</f>
        <v>0</v>
      </c>
      <c r="F9" s="132">
        <f>'E.3 MOE in TANF'!AR10</f>
        <v>239148623</v>
      </c>
      <c r="G9" s="132">
        <f>'E.4 MOE SSP'!AR10</f>
        <v>0</v>
      </c>
    </row>
    <row r="10" spans="1:7" x14ac:dyDescent="0.25">
      <c r="A10" s="133" t="s">
        <v>7</v>
      </c>
      <c r="B10" s="132">
        <f t="shared" si="0"/>
        <v>444770144</v>
      </c>
      <c r="C10" s="132">
        <f>'E.2 SFAG'!AR11</f>
        <v>242889587</v>
      </c>
      <c r="D10" s="132">
        <f>'E.5 Contingency'!AR11</f>
        <v>0</v>
      </c>
      <c r="E10" s="132">
        <f>'E.6 ECF'!AR10</f>
        <v>0</v>
      </c>
      <c r="F10" s="132">
        <f>'E.3 MOE in TANF'!AR11</f>
        <v>89544860</v>
      </c>
      <c r="G10" s="132">
        <f>'E.4 MOE SSP'!AR11</f>
        <v>112335697</v>
      </c>
    </row>
    <row r="11" spans="1:7" x14ac:dyDescent="0.25">
      <c r="A11" s="133" t="s">
        <v>8</v>
      </c>
      <c r="B11" s="132">
        <f t="shared" si="0"/>
        <v>116567674</v>
      </c>
      <c r="C11" s="132">
        <f>'E.2 SFAG'!AR12</f>
        <v>33540160</v>
      </c>
      <c r="D11" s="132">
        <f>'E.5 Contingency'!AR12</f>
        <v>3171259</v>
      </c>
      <c r="E11" s="132">
        <f>'E.6 ECF'!AR11</f>
        <v>0</v>
      </c>
      <c r="F11" s="132">
        <f>'E.3 MOE in TANF'!AR12</f>
        <v>79856255</v>
      </c>
      <c r="G11" s="132">
        <f>'E.4 MOE SSP'!AR12</f>
        <v>0</v>
      </c>
    </row>
    <row r="12" spans="1:7" x14ac:dyDescent="0.25">
      <c r="A12" s="133" t="s">
        <v>9</v>
      </c>
      <c r="B12" s="132">
        <f t="shared" si="0"/>
        <v>299074028</v>
      </c>
      <c r="C12" s="132">
        <f>'E.2 SFAG'!AR13</f>
        <v>111593793</v>
      </c>
      <c r="D12" s="132">
        <f>'E.5 Contingency'!AR13</f>
        <v>9095102</v>
      </c>
      <c r="E12" s="132">
        <f>'E.6 ECF'!AR12</f>
        <v>0</v>
      </c>
      <c r="F12" s="132">
        <f>'E.3 MOE in TANF'!AR13</f>
        <v>178385133</v>
      </c>
      <c r="G12" s="132">
        <f>'E.4 MOE SSP'!AR13</f>
        <v>0</v>
      </c>
    </row>
    <row r="13" spans="1:7" x14ac:dyDescent="0.25">
      <c r="A13" s="133" t="s">
        <v>10</v>
      </c>
      <c r="B13" s="132">
        <f t="shared" si="0"/>
        <v>795357908</v>
      </c>
      <c r="C13" s="132">
        <f>'E.2 SFAG'!AR14</f>
        <v>425840909</v>
      </c>
      <c r="D13" s="132">
        <f>'E.5 Contingency'!AR14</f>
        <v>0</v>
      </c>
      <c r="E13" s="132">
        <f>'E.6 ECF'!AR13</f>
        <v>0</v>
      </c>
      <c r="F13" s="132">
        <f>'E.3 MOE in TANF'!AR14</f>
        <v>369516999</v>
      </c>
      <c r="G13" s="132">
        <f>'E.4 MOE SSP'!AR14</f>
        <v>0</v>
      </c>
    </row>
    <row r="14" spans="1:7" x14ac:dyDescent="0.25">
      <c r="A14" s="133" t="s">
        <v>11</v>
      </c>
      <c r="B14" s="132">
        <f t="shared" si="0"/>
        <v>489632396</v>
      </c>
      <c r="C14" s="132">
        <f>'E.2 SFAG'!AR15</f>
        <v>316263869</v>
      </c>
      <c r="D14" s="132">
        <f>'E.5 Contingency'!AR15</f>
        <v>0</v>
      </c>
      <c r="E14" s="132">
        <f>'E.6 ECF'!AR14</f>
        <v>0</v>
      </c>
      <c r="F14" s="132">
        <f>'E.3 MOE in TANF'!AR15</f>
        <v>173368527</v>
      </c>
      <c r="G14" s="132">
        <f>'E.4 MOE SSP'!AR15</f>
        <v>0</v>
      </c>
    </row>
    <row r="15" spans="1:7" x14ac:dyDescent="0.25">
      <c r="A15" s="133" t="s">
        <v>12</v>
      </c>
      <c r="B15" s="132">
        <f t="shared" si="0"/>
        <v>205848598</v>
      </c>
      <c r="C15" s="132">
        <f>'E.2 SFAG'!AR16</f>
        <v>37309235</v>
      </c>
      <c r="D15" s="132">
        <f>'E.5 Contingency'!AR16</f>
        <v>9713323</v>
      </c>
      <c r="E15" s="132">
        <f>'E.6 ECF'!AR15</f>
        <v>0</v>
      </c>
      <c r="F15" s="132">
        <f>'E.3 MOE in TANF'!AR16</f>
        <v>158826040</v>
      </c>
      <c r="G15" s="132">
        <f>'E.4 MOE SSP'!AR16</f>
        <v>0</v>
      </c>
    </row>
    <row r="16" spans="1:7" x14ac:dyDescent="0.25">
      <c r="A16" s="133" t="s">
        <v>13</v>
      </c>
      <c r="B16" s="132">
        <f t="shared" si="0"/>
        <v>38859458</v>
      </c>
      <c r="C16" s="132">
        <f>'E.2 SFAG'!AR17</f>
        <v>25834079</v>
      </c>
      <c r="D16" s="132">
        <f>'E.5 Contingency'!AR17</f>
        <v>0</v>
      </c>
      <c r="E16" s="132">
        <f>'E.6 ECF'!AR16</f>
        <v>0</v>
      </c>
      <c r="F16" s="132">
        <f>'E.3 MOE in TANF'!AR17</f>
        <v>13025379</v>
      </c>
      <c r="G16" s="132">
        <f>'E.4 MOE SSP'!AR17</f>
        <v>0</v>
      </c>
    </row>
    <row r="17" spans="1:7" x14ac:dyDescent="0.25">
      <c r="A17" s="133" t="s">
        <v>14</v>
      </c>
      <c r="B17" s="132">
        <f t="shared" si="0"/>
        <v>1106417274</v>
      </c>
      <c r="C17" s="132">
        <f>'E.2 SFAG'!AR18</f>
        <v>536453864</v>
      </c>
      <c r="D17" s="132">
        <f>'E.5 Contingency'!AR18</f>
        <v>0</v>
      </c>
      <c r="E17" s="132">
        <f>'E.6 ECF'!AR17</f>
        <v>0</v>
      </c>
      <c r="F17" s="132">
        <f>'E.3 MOE in TANF'!AR18</f>
        <v>569963410</v>
      </c>
      <c r="G17" s="132">
        <f>'E.4 MOE SSP'!AR18</f>
        <v>0</v>
      </c>
    </row>
    <row r="18" spans="1:7" x14ac:dyDescent="0.25">
      <c r="A18" s="133" t="s">
        <v>15</v>
      </c>
      <c r="B18" s="132">
        <f t="shared" si="0"/>
        <v>240062352</v>
      </c>
      <c r="C18" s="132">
        <f>'E.2 SFAG'!AR19</f>
        <v>121286829</v>
      </c>
      <c r="D18" s="132">
        <f>'E.5 Contingency'!AR19</f>
        <v>0</v>
      </c>
      <c r="E18" s="132">
        <f>'E.6 ECF'!AR18</f>
        <v>5250000</v>
      </c>
      <c r="F18" s="132">
        <f>'E.3 MOE in TANF'!AR19</f>
        <v>32931412</v>
      </c>
      <c r="G18" s="132">
        <f>'E.4 MOE SSP'!AR19</f>
        <v>80594111</v>
      </c>
    </row>
    <row r="19" spans="1:7" x14ac:dyDescent="0.25">
      <c r="A19" s="133" t="s">
        <v>16</v>
      </c>
      <c r="B19" s="132">
        <f t="shared" si="0"/>
        <v>174186421</v>
      </c>
      <c r="C19" s="132">
        <f>'E.2 SFAG'!AR20</f>
        <v>89902421</v>
      </c>
      <c r="D19" s="132">
        <f>'E.5 Contingency'!AR20</f>
        <v>0</v>
      </c>
      <c r="E19" s="132">
        <f>'E.6 ECF'!AR19</f>
        <v>0</v>
      </c>
      <c r="F19" s="132">
        <f>'E.3 MOE in TANF'!AR20</f>
        <v>46930081</v>
      </c>
      <c r="G19" s="132">
        <f>'E.4 MOE SSP'!AR20</f>
        <v>37353919</v>
      </c>
    </row>
    <row r="20" spans="1:7" x14ac:dyDescent="0.25">
      <c r="A20" s="133" t="s">
        <v>17</v>
      </c>
      <c r="B20" s="132">
        <f t="shared" si="0"/>
        <v>144379206</v>
      </c>
      <c r="C20" s="132">
        <f>'E.2 SFAG'!AR21</f>
        <v>78108166</v>
      </c>
      <c r="D20" s="132">
        <f>'E.5 Contingency'!AR21</f>
        <v>0</v>
      </c>
      <c r="E20" s="132">
        <f>'E.6 ECF'!AR20</f>
        <v>0</v>
      </c>
      <c r="F20" s="132">
        <f>'E.3 MOE in TANF'!AR21</f>
        <v>66271040</v>
      </c>
      <c r="G20" s="132">
        <f>'E.4 MOE SSP'!AR21</f>
        <v>0</v>
      </c>
    </row>
    <row r="21" spans="1:7" x14ac:dyDescent="0.25">
      <c r="A21" s="133" t="s">
        <v>18</v>
      </c>
      <c r="B21" s="132">
        <f t="shared" si="0"/>
        <v>231745647</v>
      </c>
      <c r="C21" s="132">
        <f>'E.2 SFAG'!AR22</f>
        <v>145557582</v>
      </c>
      <c r="D21" s="132">
        <f>'E.5 Contingency'!AR22</f>
        <v>0</v>
      </c>
      <c r="E21" s="132">
        <f>'E.6 ECF'!AR21</f>
        <v>0</v>
      </c>
      <c r="F21" s="132">
        <f>'E.3 MOE in TANF'!AR22</f>
        <v>72469748</v>
      </c>
      <c r="G21" s="132">
        <f>'E.4 MOE SSP'!AR22</f>
        <v>13718317</v>
      </c>
    </row>
    <row r="22" spans="1:7" x14ac:dyDescent="0.25">
      <c r="A22" s="133" t="s">
        <v>19</v>
      </c>
      <c r="B22" s="132">
        <f t="shared" si="0"/>
        <v>215940029</v>
      </c>
      <c r="C22" s="132">
        <f>'E.2 SFAG'!AR23</f>
        <v>160524741</v>
      </c>
      <c r="D22" s="132">
        <f>'E.5 Contingency'!AR23</f>
        <v>0</v>
      </c>
      <c r="E22" s="132">
        <f>'E.6 ECF'!AR22</f>
        <v>0</v>
      </c>
      <c r="F22" s="132">
        <f>'E.3 MOE in TANF'!AR23</f>
        <v>55415288</v>
      </c>
      <c r="G22" s="132">
        <f>'E.4 MOE SSP'!AR23</f>
        <v>0</v>
      </c>
    </row>
    <row r="23" spans="1:7" x14ac:dyDescent="0.25">
      <c r="A23" s="133" t="s">
        <v>20</v>
      </c>
      <c r="B23" s="132">
        <f t="shared" si="0"/>
        <v>82233315</v>
      </c>
      <c r="C23" s="132">
        <f>'E.2 SFAG'!AR24</f>
        <v>44709372</v>
      </c>
      <c r="D23" s="132">
        <f>'E.5 Contingency'!AR24</f>
        <v>0</v>
      </c>
      <c r="E23" s="132">
        <f>'E.6 ECF'!AR23</f>
        <v>0</v>
      </c>
      <c r="F23" s="132">
        <f>'E.3 MOE in TANF'!AR24</f>
        <v>19376973</v>
      </c>
      <c r="G23" s="132">
        <f>'E.4 MOE SSP'!AR24</f>
        <v>18146970</v>
      </c>
    </row>
    <row r="24" spans="1:7" x14ac:dyDescent="0.25">
      <c r="A24" s="133" t="s">
        <v>21</v>
      </c>
      <c r="B24" s="132">
        <f t="shared" si="0"/>
        <v>535740162</v>
      </c>
      <c r="C24" s="132">
        <f>'E.2 SFAG'!AR25</f>
        <v>206188229</v>
      </c>
      <c r="D24" s="132">
        <f>'E.5 Contingency'!AR25</f>
        <v>22499451</v>
      </c>
      <c r="E24" s="132">
        <f>'E.6 ECF'!AR24</f>
        <v>0</v>
      </c>
      <c r="F24" s="132">
        <f>'E.3 MOE in TANF'!AR25</f>
        <v>307005369</v>
      </c>
      <c r="G24" s="132">
        <f>'E.4 MOE SSP'!AR25</f>
        <v>47113</v>
      </c>
    </row>
    <row r="25" spans="1:7" x14ac:dyDescent="0.25">
      <c r="A25" s="133" t="s">
        <v>22</v>
      </c>
      <c r="B25" s="132">
        <f t="shared" si="0"/>
        <v>945128210</v>
      </c>
      <c r="C25" s="132">
        <f>'E.2 SFAG'!AR26</f>
        <v>321559781</v>
      </c>
      <c r="D25" s="132">
        <f>'E.5 Contingency'!AR26</f>
        <v>45114298</v>
      </c>
      <c r="E25" s="132">
        <f>'E.6 ECF'!AR25</f>
        <v>0</v>
      </c>
      <c r="F25" s="132">
        <f>'E.3 MOE in TANF'!AR26</f>
        <v>577346430</v>
      </c>
      <c r="G25" s="132">
        <f>'E.4 MOE SSP'!AR26</f>
        <v>1107701</v>
      </c>
    </row>
    <row r="26" spans="1:7" x14ac:dyDescent="0.25">
      <c r="A26" s="133" t="s">
        <v>23</v>
      </c>
      <c r="B26" s="132">
        <f t="shared" si="0"/>
        <v>1272795230</v>
      </c>
      <c r="C26" s="132">
        <f>'E.2 SFAG'!AR27</f>
        <v>663143153</v>
      </c>
      <c r="D26" s="132">
        <f>'E.5 Contingency'!AR27</f>
        <v>0</v>
      </c>
      <c r="E26" s="132">
        <f>'E.6 ECF'!AR26</f>
        <v>0</v>
      </c>
      <c r="F26" s="132">
        <f>'E.3 MOE in TANF'!AR27</f>
        <v>609652077</v>
      </c>
      <c r="G26" s="132">
        <f>'E.4 MOE SSP'!AR27</f>
        <v>0</v>
      </c>
    </row>
    <row r="27" spans="1:7" x14ac:dyDescent="0.25">
      <c r="A27" s="133" t="s">
        <v>24</v>
      </c>
      <c r="B27" s="132">
        <f t="shared" si="0"/>
        <v>529056104</v>
      </c>
      <c r="C27" s="132">
        <f>'E.2 SFAG'!AR28</f>
        <v>215672671</v>
      </c>
      <c r="D27" s="132">
        <f>'E.5 Contingency'!AR28</f>
        <v>0</v>
      </c>
      <c r="E27" s="132">
        <f>'E.6 ECF'!AR27</f>
        <v>0</v>
      </c>
      <c r="F27" s="132">
        <f>'E.3 MOE in TANF'!AR28</f>
        <v>313383433</v>
      </c>
      <c r="G27" s="132">
        <f>'E.4 MOE SSP'!AR28</f>
        <v>0</v>
      </c>
    </row>
    <row r="28" spans="1:7" x14ac:dyDescent="0.25">
      <c r="A28" s="133" t="s">
        <v>25</v>
      </c>
      <c r="B28" s="132">
        <f t="shared" si="0"/>
        <v>71569077</v>
      </c>
      <c r="C28" s="132">
        <f>'E.2 SFAG'!AR29</f>
        <v>49844769</v>
      </c>
      <c r="D28" s="132">
        <f>'E.5 Contingency'!AR29</f>
        <v>0</v>
      </c>
      <c r="E28" s="132">
        <f>'E.6 ECF'!AR28</f>
        <v>0</v>
      </c>
      <c r="F28" s="132">
        <f>'E.3 MOE in TANF'!AR29</f>
        <v>21724308</v>
      </c>
      <c r="G28" s="132">
        <f>'E.4 MOE SSP'!AR29</f>
        <v>0</v>
      </c>
    </row>
    <row r="29" spans="1:7" x14ac:dyDescent="0.25">
      <c r="A29" s="133" t="s">
        <v>26</v>
      </c>
      <c r="B29" s="132">
        <f t="shared" si="0"/>
        <v>355223704</v>
      </c>
      <c r="C29" s="132">
        <f>'E.2 SFAG'!AR30</f>
        <v>211483361</v>
      </c>
      <c r="D29" s="132">
        <f>'E.5 Contingency'!AR30</f>
        <v>0</v>
      </c>
      <c r="E29" s="132">
        <f>'E.6 ECF'!AR29</f>
        <v>0</v>
      </c>
      <c r="F29" s="132">
        <f>'E.3 MOE in TANF'!AR30</f>
        <v>143740343</v>
      </c>
      <c r="G29" s="132">
        <f>'E.4 MOE SSP'!AR30</f>
        <v>0</v>
      </c>
    </row>
    <row r="30" spans="1:7" x14ac:dyDescent="0.25">
      <c r="A30" s="133" t="s">
        <v>27</v>
      </c>
      <c r="B30" s="132">
        <f t="shared" si="0"/>
        <v>46191229</v>
      </c>
      <c r="C30" s="132">
        <f>'E.2 SFAG'!AR31</f>
        <v>32176230</v>
      </c>
      <c r="D30" s="132">
        <f>'E.5 Contingency'!AR31</f>
        <v>0</v>
      </c>
      <c r="E30" s="132">
        <f>'E.6 ECF'!AR30</f>
        <v>0</v>
      </c>
      <c r="F30" s="132">
        <f>'E.3 MOE in TANF'!AR31</f>
        <v>14014999</v>
      </c>
      <c r="G30" s="132">
        <f>'E.4 MOE SSP'!AR31</f>
        <v>0</v>
      </c>
    </row>
    <row r="31" spans="1:7" x14ac:dyDescent="0.25">
      <c r="A31" s="133" t="s">
        <v>28</v>
      </c>
      <c r="B31" s="132">
        <f t="shared" si="0"/>
        <v>93228295</v>
      </c>
      <c r="C31" s="132">
        <f>'E.2 SFAG'!AR32</f>
        <v>37569491</v>
      </c>
      <c r="D31" s="132">
        <f>'E.5 Contingency'!AR32</f>
        <v>0</v>
      </c>
      <c r="E31" s="132">
        <f>'E.6 ECF'!AR31</f>
        <v>0</v>
      </c>
      <c r="F31" s="132">
        <f>'E.3 MOE in TANF'!AR32</f>
        <v>16196834</v>
      </c>
      <c r="G31" s="132">
        <f>'E.4 MOE SSP'!AR32</f>
        <v>39461970</v>
      </c>
    </row>
    <row r="32" spans="1:7" x14ac:dyDescent="0.25">
      <c r="A32" s="133" t="s">
        <v>29</v>
      </c>
      <c r="B32" s="132">
        <f t="shared" si="0"/>
        <v>110673411</v>
      </c>
      <c r="C32" s="132">
        <f>'E.2 SFAG'!AR33</f>
        <v>35084256</v>
      </c>
      <c r="D32" s="132">
        <f>'E.5 Contingency'!AR33</f>
        <v>4312106</v>
      </c>
      <c r="E32" s="132">
        <f>'E.6 ECF'!AR32</f>
        <v>0</v>
      </c>
      <c r="F32" s="132">
        <f>'E.3 MOE in TANF'!AR33</f>
        <v>27795669</v>
      </c>
      <c r="G32" s="132">
        <f>'E.4 MOE SSP'!AR33</f>
        <v>43481380</v>
      </c>
    </row>
    <row r="33" spans="1:7" x14ac:dyDescent="0.25">
      <c r="A33" s="133" t="s">
        <v>30</v>
      </c>
      <c r="B33" s="132">
        <f t="shared" si="0"/>
        <v>40437668</v>
      </c>
      <c r="C33" s="132">
        <f>'E.2 SFAG'!AR34</f>
        <v>8322565</v>
      </c>
      <c r="D33" s="132">
        <f>'E.5 Contingency'!AR34</f>
        <v>0</v>
      </c>
      <c r="E33" s="132">
        <f>'E.6 ECF'!AR33</f>
        <v>0</v>
      </c>
      <c r="F33" s="132">
        <f>'E.3 MOE in TANF'!AR34</f>
        <v>24725421</v>
      </c>
      <c r="G33" s="132">
        <f>'E.4 MOE SSP'!AR34</f>
        <v>7389682</v>
      </c>
    </row>
    <row r="34" spans="1:7" x14ac:dyDescent="0.25">
      <c r="A34" s="133" t="s">
        <v>31</v>
      </c>
      <c r="B34" s="132">
        <f t="shared" si="0"/>
        <v>1209779990</v>
      </c>
      <c r="C34" s="132">
        <f>'E.2 SFAG'!AR35</f>
        <v>265649949</v>
      </c>
      <c r="D34" s="132">
        <f>'E.5 Contingency'!AR35</f>
        <v>0</v>
      </c>
      <c r="E34" s="132">
        <f>'E.6 ECF'!AR34</f>
        <v>0</v>
      </c>
      <c r="F34" s="132">
        <f>'E.3 MOE in TANF'!AR35</f>
        <v>442055398</v>
      </c>
      <c r="G34" s="132">
        <f>'E.4 MOE SSP'!AR35</f>
        <v>502074643</v>
      </c>
    </row>
    <row r="35" spans="1:7" x14ac:dyDescent="0.25">
      <c r="A35" s="133" t="s">
        <v>32</v>
      </c>
      <c r="B35" s="132">
        <f t="shared" ref="B35:B54" si="1">C35+D35+E35+F35+G35</f>
        <v>253087972</v>
      </c>
      <c r="C35" s="132">
        <f>'E.2 SFAG'!AR36</f>
        <v>81553692</v>
      </c>
      <c r="D35" s="132">
        <f>'E.5 Contingency'!AR36</f>
        <v>10859744</v>
      </c>
      <c r="E35" s="132">
        <f>'E.6 ECF'!AR35</f>
        <v>0</v>
      </c>
      <c r="F35" s="132">
        <f>'E.3 MOE in TANF'!AR36</f>
        <v>160674536</v>
      </c>
      <c r="G35" s="132">
        <f>'E.4 MOE SSP'!AR36</f>
        <v>0</v>
      </c>
    </row>
    <row r="36" spans="1:7" x14ac:dyDescent="0.25">
      <c r="A36" s="133" t="s">
        <v>33</v>
      </c>
      <c r="B36" s="132">
        <f t="shared" si="1"/>
        <v>4802629531</v>
      </c>
      <c r="C36" s="132">
        <f>'E.2 SFAG'!AR37</f>
        <v>1746630569</v>
      </c>
      <c r="D36" s="132">
        <f>'E.5 Contingency'!AR37</f>
        <v>239917352</v>
      </c>
      <c r="E36" s="132">
        <f>'E.6 ECF'!AR36</f>
        <v>0</v>
      </c>
      <c r="F36" s="132">
        <f>'E.3 MOE in TANF'!AR37</f>
        <v>2714097612</v>
      </c>
      <c r="G36" s="132">
        <f>'E.4 MOE SSP'!AR37</f>
        <v>101983998</v>
      </c>
    </row>
    <row r="37" spans="1:7" x14ac:dyDescent="0.25">
      <c r="A37" s="133" t="s">
        <v>34</v>
      </c>
      <c r="B37" s="132">
        <f t="shared" si="1"/>
        <v>472177483</v>
      </c>
      <c r="C37" s="132">
        <f>'E.2 SFAG'!AR38</f>
        <v>201303383</v>
      </c>
      <c r="D37" s="132">
        <f>'E.5 Contingency'!AR38</f>
        <v>29603580</v>
      </c>
      <c r="E37" s="132">
        <f>'E.6 ECF'!AR37</f>
        <v>0</v>
      </c>
      <c r="F37" s="132">
        <f>'E.3 MOE in TANF'!AR38</f>
        <v>241270520</v>
      </c>
      <c r="G37" s="132">
        <f>'E.4 MOE SSP'!AR38</f>
        <v>0</v>
      </c>
    </row>
    <row r="38" spans="1:7" x14ac:dyDescent="0.25">
      <c r="A38" s="133" t="s">
        <v>35</v>
      </c>
      <c r="B38" s="132">
        <f t="shared" si="1"/>
        <v>39932503</v>
      </c>
      <c r="C38" s="132">
        <f>'E.2 SFAG'!AR39</f>
        <v>30863217</v>
      </c>
      <c r="D38" s="132">
        <f>'E.5 Contingency'!AR39</f>
        <v>0</v>
      </c>
      <c r="E38" s="132">
        <f>'E.6 ECF'!AR38</f>
        <v>0</v>
      </c>
      <c r="F38" s="132">
        <f>'E.3 MOE in TANF'!AR39</f>
        <v>9069286</v>
      </c>
      <c r="G38" s="132">
        <f>'E.4 MOE SSP'!AR39</f>
        <v>0</v>
      </c>
    </row>
    <row r="39" spans="1:7" x14ac:dyDescent="0.25">
      <c r="A39" s="133" t="s">
        <v>36</v>
      </c>
      <c r="B39" s="132">
        <f t="shared" si="1"/>
        <v>1065931853</v>
      </c>
      <c r="C39" s="132">
        <f>'E.2 SFAG'!AR40</f>
        <v>621859861</v>
      </c>
      <c r="D39" s="132">
        <f>'E.5 Contingency'!AR40</f>
        <v>0</v>
      </c>
      <c r="E39" s="132">
        <f>'E.6 ECF'!AR39</f>
        <v>0</v>
      </c>
      <c r="F39" s="132">
        <f>'E.3 MOE in TANF'!AR40</f>
        <v>341193533</v>
      </c>
      <c r="G39" s="132">
        <f>'E.4 MOE SSP'!AR40</f>
        <v>102878459</v>
      </c>
    </row>
    <row r="40" spans="1:7" x14ac:dyDescent="0.25">
      <c r="A40" s="133" t="s">
        <v>37</v>
      </c>
      <c r="B40" s="132">
        <f t="shared" si="1"/>
        <v>168677122</v>
      </c>
      <c r="C40" s="132">
        <f>'E.2 SFAG'!AR41</f>
        <v>108557408</v>
      </c>
      <c r="D40" s="132">
        <f>'E.5 Contingency'!AR41</f>
        <v>0</v>
      </c>
      <c r="E40" s="132">
        <f>'E.6 ECF'!AR40</f>
        <v>0</v>
      </c>
      <c r="F40" s="132">
        <f>'E.3 MOE in TANF'!AR41</f>
        <v>60119714</v>
      </c>
      <c r="G40" s="132">
        <f>'E.4 MOE SSP'!AR41</f>
        <v>0</v>
      </c>
    </row>
    <row r="41" spans="1:7" x14ac:dyDescent="0.25">
      <c r="A41" s="133" t="s">
        <v>38</v>
      </c>
      <c r="B41" s="132">
        <f t="shared" si="1"/>
        <v>310344191</v>
      </c>
      <c r="C41" s="132">
        <f>'E.2 SFAG'!AR42</f>
        <v>137476176</v>
      </c>
      <c r="D41" s="132">
        <f>'E.5 Contingency'!AR42</f>
        <v>16381097</v>
      </c>
      <c r="E41" s="132">
        <f>'E.6 ECF'!AR41</f>
        <v>0</v>
      </c>
      <c r="F41" s="132">
        <f>'E.3 MOE in TANF'!AR42</f>
        <v>148864991</v>
      </c>
      <c r="G41" s="132">
        <f>'E.4 MOE SSP'!AR42</f>
        <v>7621927</v>
      </c>
    </row>
    <row r="42" spans="1:7" x14ac:dyDescent="0.25">
      <c r="A42" s="133" t="s">
        <v>39</v>
      </c>
      <c r="B42" s="132">
        <f t="shared" si="1"/>
        <v>944442330</v>
      </c>
      <c r="C42" s="132">
        <f>'E.2 SFAG'!AR43</f>
        <v>489418906</v>
      </c>
      <c r="D42" s="132">
        <f>'E.5 Contingency'!AR43</f>
        <v>0</v>
      </c>
      <c r="E42" s="132">
        <f>'E.6 ECF'!AR42</f>
        <v>0</v>
      </c>
      <c r="F42" s="132">
        <f>'E.3 MOE in TANF'!AR43</f>
        <v>455023424</v>
      </c>
      <c r="G42" s="132">
        <f>'E.4 MOE SSP'!AR43</f>
        <v>0</v>
      </c>
    </row>
    <row r="43" spans="1:7" x14ac:dyDescent="0.25">
      <c r="A43" s="133" t="s">
        <v>40</v>
      </c>
      <c r="B43" s="132">
        <f t="shared" si="1"/>
        <v>165968185</v>
      </c>
      <c r="C43" s="132">
        <f>'E.2 SFAG'!AR44</f>
        <v>77909893</v>
      </c>
      <c r="D43" s="132">
        <f>'E.5 Contingency'!AR44</f>
        <v>0</v>
      </c>
      <c r="E43" s="132">
        <f>'E.6 ECF'!AR43</f>
        <v>0</v>
      </c>
      <c r="F43" s="132">
        <f>'E.3 MOE in TANF'!AR44</f>
        <v>30731647</v>
      </c>
      <c r="G43" s="132">
        <f>'E.4 MOE SSP'!AR44</f>
        <v>57326645</v>
      </c>
    </row>
    <row r="44" spans="1:7" x14ac:dyDescent="0.25">
      <c r="A44" s="133" t="s">
        <v>41</v>
      </c>
      <c r="B44" s="132">
        <f t="shared" si="1"/>
        <v>199526904</v>
      </c>
      <c r="C44" s="132">
        <f>'E.2 SFAG'!AR45</f>
        <v>124434162</v>
      </c>
      <c r="D44" s="132">
        <f>'E.5 Contingency'!AR45</f>
        <v>9817722</v>
      </c>
      <c r="E44" s="132">
        <f>'E.6 ECF'!AR44</f>
        <v>0</v>
      </c>
      <c r="F44" s="132">
        <f>'E.3 MOE in TANF'!AR45</f>
        <v>65275020</v>
      </c>
      <c r="G44" s="132">
        <f>'E.4 MOE SSP'!AR45</f>
        <v>0</v>
      </c>
    </row>
    <row r="45" spans="1:7" x14ac:dyDescent="0.25">
      <c r="A45" s="133" t="s">
        <v>42</v>
      </c>
      <c r="B45" s="132">
        <f t="shared" si="1"/>
        <v>26149879</v>
      </c>
      <c r="C45" s="132">
        <f>'E.2 SFAG'!AR46</f>
        <v>17609879</v>
      </c>
      <c r="D45" s="132">
        <f>'E.5 Contingency'!AR46</f>
        <v>0</v>
      </c>
      <c r="E45" s="132">
        <f>'E.6 ECF'!AR45</f>
        <v>0</v>
      </c>
      <c r="F45" s="132">
        <f>'E.3 MOE in TANF'!AR46</f>
        <v>8540000</v>
      </c>
      <c r="G45" s="132">
        <f>'E.4 MOE SSP'!AR46</f>
        <v>0</v>
      </c>
    </row>
    <row r="46" spans="1:7" x14ac:dyDescent="0.25">
      <c r="A46" s="133" t="s">
        <v>43</v>
      </c>
      <c r="B46" s="132">
        <f t="shared" si="1"/>
        <v>187482688</v>
      </c>
      <c r="C46" s="132">
        <f>'E.2 SFAG'!AR47</f>
        <v>47546679</v>
      </c>
      <c r="D46" s="132">
        <f>'E.5 Contingency'!AR47</f>
        <v>18809327</v>
      </c>
      <c r="E46" s="132">
        <f>'E.6 ECF'!AR46</f>
        <v>0</v>
      </c>
      <c r="F46" s="132">
        <f>'E.3 MOE in TANF'!AR47</f>
        <v>121126682</v>
      </c>
      <c r="G46" s="132">
        <f>'E.4 MOE SSP'!AR47</f>
        <v>0</v>
      </c>
    </row>
    <row r="47" spans="1:7" x14ac:dyDescent="0.25">
      <c r="A47" s="133" t="s">
        <v>44</v>
      </c>
      <c r="B47" s="132">
        <f t="shared" si="1"/>
        <v>843347947</v>
      </c>
      <c r="C47" s="132">
        <f>'E.2 SFAG'!AR48</f>
        <v>390223232</v>
      </c>
      <c r="D47" s="132">
        <f>'E.5 Contingency'!AR48</f>
        <v>47754705</v>
      </c>
      <c r="E47" s="132">
        <f>'E.6 ECF'!AR47</f>
        <v>0</v>
      </c>
      <c r="F47" s="132">
        <f>'E.3 MOE in TANF'!AR48</f>
        <v>405370010</v>
      </c>
      <c r="G47" s="132">
        <f>'E.4 MOE SSP'!AR48</f>
        <v>0</v>
      </c>
    </row>
    <row r="48" spans="1:7" x14ac:dyDescent="0.25">
      <c r="A48" s="133" t="s">
        <v>45</v>
      </c>
      <c r="B48" s="132">
        <f t="shared" si="1"/>
        <v>90278920</v>
      </c>
      <c r="C48" s="132">
        <f>'E.2 SFAG'!AR49</f>
        <v>65389885</v>
      </c>
      <c r="D48" s="132">
        <f>'E.5 Contingency'!AR49</f>
        <v>0</v>
      </c>
      <c r="E48" s="132">
        <f>'E.6 ECF'!AR48</f>
        <v>0</v>
      </c>
      <c r="F48" s="132">
        <f>'E.3 MOE in TANF'!AR49</f>
        <v>24889035</v>
      </c>
      <c r="G48" s="132">
        <f>'E.4 MOE SSP'!AR49</f>
        <v>0</v>
      </c>
    </row>
    <row r="49" spans="1:7" x14ac:dyDescent="0.25">
      <c r="A49" s="133" t="s">
        <v>46</v>
      </c>
      <c r="B49" s="132">
        <f t="shared" si="1"/>
        <v>76171381</v>
      </c>
      <c r="C49" s="132">
        <f>'E.2 SFAG'!AR50</f>
        <v>33393789</v>
      </c>
      <c r="D49" s="132">
        <f>'E.5 Contingency'!AR50</f>
        <v>0</v>
      </c>
      <c r="E49" s="132">
        <f>'E.6 ECF'!AR49</f>
        <v>0</v>
      </c>
      <c r="F49" s="132">
        <f>'E.3 MOE in TANF'!AR50</f>
        <v>21091621</v>
      </c>
      <c r="G49" s="132">
        <f>'E.4 MOE SSP'!AR50</f>
        <v>21685971</v>
      </c>
    </row>
    <row r="50" spans="1:7" x14ac:dyDescent="0.25">
      <c r="A50" s="133" t="s">
        <v>47</v>
      </c>
      <c r="B50" s="132">
        <f t="shared" si="1"/>
        <v>235958098</v>
      </c>
      <c r="C50" s="132">
        <f>'E.2 SFAG'!AR51</f>
        <v>100511302</v>
      </c>
      <c r="D50" s="132">
        <f>'E.5 Contingency'!AR51</f>
        <v>0</v>
      </c>
      <c r="E50" s="132">
        <f>'E.6 ECF'!AR50</f>
        <v>0</v>
      </c>
      <c r="F50" s="132">
        <f>'E.3 MOE in TANF'!AR51</f>
        <v>135446796</v>
      </c>
      <c r="G50" s="132">
        <f>'E.4 MOE SSP'!AR51</f>
        <v>0</v>
      </c>
    </row>
    <row r="51" spans="1:7" x14ac:dyDescent="0.25">
      <c r="A51" s="133" t="s">
        <v>48</v>
      </c>
      <c r="B51" s="132">
        <f t="shared" si="1"/>
        <v>898868936</v>
      </c>
      <c r="C51" s="132">
        <f>'E.2 SFAG'!AR52</f>
        <v>260378009</v>
      </c>
      <c r="D51" s="132">
        <f>'E.5 Contingency'!AR52</f>
        <v>37369915</v>
      </c>
      <c r="E51" s="132">
        <f>'E.6 ECF'!AR51</f>
        <v>0</v>
      </c>
      <c r="F51" s="132">
        <f>'E.3 MOE in TANF'!AR52</f>
        <v>586428975</v>
      </c>
      <c r="G51" s="132">
        <f>'E.4 MOE SSP'!AR52</f>
        <v>14692037</v>
      </c>
    </row>
    <row r="52" spans="1:7" x14ac:dyDescent="0.25">
      <c r="A52" s="133" t="s">
        <v>49</v>
      </c>
      <c r="B52" s="132">
        <f t="shared" si="1"/>
        <v>103414313</v>
      </c>
      <c r="C52" s="132">
        <f>'E.2 SFAG'!AR53</f>
        <v>68967869</v>
      </c>
      <c r="D52" s="132">
        <f>'E.5 Contingency'!AR53</f>
        <v>0</v>
      </c>
      <c r="E52" s="132">
        <f>'E.6 ECF'!AR52</f>
        <v>0</v>
      </c>
      <c r="F52" s="132">
        <f>'E.3 MOE in TANF'!AR53</f>
        <v>34446444</v>
      </c>
      <c r="G52" s="132">
        <f>'E.4 MOE SSP'!AR53</f>
        <v>0</v>
      </c>
    </row>
    <row r="53" spans="1:7" x14ac:dyDescent="0.25">
      <c r="A53" s="133" t="s">
        <v>50</v>
      </c>
      <c r="B53" s="132">
        <f t="shared" si="1"/>
        <v>471678454</v>
      </c>
      <c r="C53" s="132">
        <f>'E.2 SFAG'!AR54</f>
        <v>181739121</v>
      </c>
      <c r="D53" s="132">
        <f>'E.5 Contingency'!AR54</f>
        <v>30827358</v>
      </c>
      <c r="E53" s="132">
        <f>'E.6 ECF'!AR53</f>
        <v>0</v>
      </c>
      <c r="F53" s="132">
        <f>'E.3 MOE in TANF'!AR54</f>
        <v>259111975</v>
      </c>
      <c r="G53" s="132">
        <f>'E.4 MOE SSP'!AR54</f>
        <v>0</v>
      </c>
    </row>
    <row r="54" spans="1:7" x14ac:dyDescent="0.25">
      <c r="A54" s="133" t="s">
        <v>51</v>
      </c>
      <c r="B54" s="132">
        <f t="shared" si="1"/>
        <v>33292164</v>
      </c>
      <c r="C54" s="132">
        <f>'E.2 SFAG'!AR55</f>
        <v>23297122</v>
      </c>
      <c r="D54" s="132">
        <f>'E.5 Contingency'!AR55</f>
        <v>0</v>
      </c>
      <c r="E54" s="132">
        <f>'E.6 ECF'!AR54</f>
        <v>0</v>
      </c>
      <c r="F54" s="132">
        <f>'E.3 MOE in TANF'!AR55</f>
        <v>9995042</v>
      </c>
      <c r="G54" s="132">
        <f>'E.4 MOE SSP'!AR55</f>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headerFooter>
    <oddFooter>&amp;C&amp;P of &amp;N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9" tint="0.39997558519241921"/>
  </sheetPr>
  <dimension ref="A1:AU57"/>
  <sheetViews>
    <sheetView zoomScaleNormal="100" workbookViewId="0">
      <pane xSplit="1" ySplit="3" topLeftCell="B4" activePane="bottomRight" state="frozenSplit"/>
      <selection activeCell="A4" sqref="A4"/>
      <selection pane="topRight" activeCell="A4" sqref="A4"/>
      <selection pane="bottomLeft" activeCell="A4" sqref="A4"/>
      <selection pane="bottomRight" activeCell="B1" sqref="B1"/>
    </sheetView>
  </sheetViews>
  <sheetFormatPr defaultRowHeight="15" x14ac:dyDescent="0.25"/>
  <cols>
    <col min="1" max="1" width="20.7109375" style="53" customWidth="1"/>
    <col min="2" max="2" width="18.85546875" style="53" customWidth="1"/>
    <col min="3" max="3" width="16.42578125" style="53" customWidth="1"/>
    <col min="4" max="4" width="19.28515625" style="53" customWidth="1"/>
    <col min="5" max="5" width="17.140625" style="53" customWidth="1"/>
    <col min="6" max="6" width="17.28515625" style="53" customWidth="1"/>
    <col min="7" max="7" width="17.7109375" style="53" customWidth="1"/>
    <col min="8" max="8" width="24.42578125" style="53" customWidth="1"/>
    <col min="9" max="10" width="19.7109375" style="53" bestFit="1" customWidth="1"/>
    <col min="11" max="11" width="16" style="53" customWidth="1"/>
    <col min="12" max="12" width="17.5703125" style="53" bestFit="1" customWidth="1"/>
    <col min="13" max="13" width="15.140625" style="53" customWidth="1"/>
    <col min="14" max="14" width="14.85546875" style="53" customWidth="1"/>
    <col min="15" max="15" width="14.7109375" style="53" customWidth="1"/>
    <col min="16" max="16" width="16" style="53" customWidth="1"/>
    <col min="17" max="17" width="15" style="53" customWidth="1"/>
    <col min="18" max="18" width="19.5703125" style="53" customWidth="1"/>
    <col min="19" max="19" width="16.5703125" style="53" customWidth="1"/>
    <col min="20" max="20" width="15.28515625" style="53" customWidth="1"/>
    <col min="21" max="21" width="16.28515625" style="53" customWidth="1"/>
    <col min="22" max="22" width="15" style="53" customWidth="1"/>
    <col min="23" max="23" width="19" style="53" customWidth="1"/>
    <col min="24" max="24" width="17.7109375" style="53" customWidth="1"/>
    <col min="25" max="25" width="12.7109375" style="53" customWidth="1"/>
    <col min="26" max="26" width="14.7109375" style="53" customWidth="1"/>
    <col min="27" max="27" width="15.5703125" style="53" customWidth="1"/>
    <col min="28" max="28" width="15.5703125" style="53" hidden="1" customWidth="1"/>
    <col min="29" max="30" width="15" style="53" customWidth="1"/>
    <col min="31" max="31" width="13.710937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28515625" style="53" customWidth="1"/>
    <col min="39" max="39" width="16.140625" style="53" customWidth="1"/>
    <col min="40" max="40" width="17.140625" style="53" customWidth="1"/>
    <col min="41" max="41" width="16.28515625" style="53" customWidth="1"/>
    <col min="42" max="42" width="16.5703125" style="53" customWidth="1"/>
    <col min="43" max="43" width="15.28515625" style="53" customWidth="1"/>
    <col min="44" max="44" width="16.85546875" style="53" customWidth="1"/>
    <col min="45" max="45" width="16" style="53" customWidth="1"/>
    <col min="46" max="46" width="17.140625" style="53" customWidth="1"/>
    <col min="47" max="47" width="14.85546875" style="53" bestFit="1" customWidth="1"/>
    <col min="48" max="16384" width="9.140625" style="53"/>
  </cols>
  <sheetData>
    <row r="1" spans="1:47" ht="15" customHeight="1" x14ac:dyDescent="0.25">
      <c r="B1" s="185" t="s">
        <v>276</v>
      </c>
      <c r="C1" s="186"/>
      <c r="D1" s="186"/>
      <c r="E1" s="184"/>
      <c r="F1" s="184"/>
      <c r="AR1" s="187"/>
    </row>
    <row r="2" spans="1:47" ht="15" customHeight="1" x14ac:dyDescent="0.25">
      <c r="B2" s="188"/>
      <c r="C2" s="189"/>
      <c r="D2" s="189"/>
      <c r="E2" s="190"/>
      <c r="F2" s="190"/>
      <c r="G2" s="287" t="s">
        <v>200</v>
      </c>
      <c r="H2" s="287"/>
      <c r="I2" s="287"/>
      <c r="J2" s="287" t="s">
        <v>201</v>
      </c>
      <c r="K2" s="287"/>
      <c r="L2" s="287"/>
      <c r="M2" s="287"/>
      <c r="N2" s="287" t="s">
        <v>202</v>
      </c>
      <c r="O2" s="287"/>
      <c r="P2" s="287"/>
      <c r="Q2" s="287"/>
      <c r="R2" s="287" t="s">
        <v>203</v>
      </c>
      <c r="S2" s="287"/>
      <c r="T2" s="287"/>
      <c r="U2" s="287"/>
      <c r="W2" s="287" t="s">
        <v>205</v>
      </c>
      <c r="X2" s="287"/>
      <c r="Y2" s="287"/>
      <c r="AH2" s="287" t="s">
        <v>214</v>
      </c>
      <c r="AI2" s="287"/>
      <c r="AJ2" s="287"/>
      <c r="AK2" s="287"/>
      <c r="AM2" s="287" t="s">
        <v>216</v>
      </c>
      <c r="AN2" s="287"/>
      <c r="AO2" s="287"/>
      <c r="AP2" s="287"/>
      <c r="AR2" s="187"/>
    </row>
    <row r="3" spans="1:47" s="191" customFormat="1" ht="45" customHeight="1" x14ac:dyDescent="0.25">
      <c r="A3" s="196" t="s">
        <v>0</v>
      </c>
      <c r="B3" s="196" t="s">
        <v>196</v>
      </c>
      <c r="C3" s="196" t="s">
        <v>197</v>
      </c>
      <c r="D3" s="196" t="s">
        <v>246</v>
      </c>
      <c r="E3" s="196" t="s">
        <v>198</v>
      </c>
      <c r="F3" s="196" t="s">
        <v>199</v>
      </c>
      <c r="G3" s="196" t="s">
        <v>240</v>
      </c>
      <c r="H3" s="112" t="s">
        <v>221</v>
      </c>
      <c r="I3" s="112" t="s">
        <v>222</v>
      </c>
      <c r="J3" s="196" t="s">
        <v>240</v>
      </c>
      <c r="K3" s="112" t="s">
        <v>223</v>
      </c>
      <c r="L3" s="112" t="s">
        <v>224</v>
      </c>
      <c r="M3" s="112" t="s">
        <v>225</v>
      </c>
      <c r="N3" s="196" t="s">
        <v>240</v>
      </c>
      <c r="O3" s="112" t="s">
        <v>226</v>
      </c>
      <c r="P3" s="112" t="s">
        <v>227</v>
      </c>
      <c r="Q3" s="112" t="s">
        <v>228</v>
      </c>
      <c r="R3" s="196" t="s">
        <v>240</v>
      </c>
      <c r="S3" s="112" t="s">
        <v>229</v>
      </c>
      <c r="T3" s="112" t="s">
        <v>230</v>
      </c>
      <c r="U3" s="112" t="s">
        <v>231</v>
      </c>
      <c r="V3" s="196" t="s">
        <v>204</v>
      </c>
      <c r="W3" s="196" t="s">
        <v>240</v>
      </c>
      <c r="X3" s="112" t="s">
        <v>232</v>
      </c>
      <c r="Y3" s="112" t="s">
        <v>265</v>
      </c>
      <c r="Z3" s="196" t="s">
        <v>206</v>
      </c>
      <c r="AA3" s="196" t="s">
        <v>207</v>
      </c>
      <c r="AB3" s="196" t="s">
        <v>208</v>
      </c>
      <c r="AC3" s="196" t="s">
        <v>209</v>
      </c>
      <c r="AD3" s="196" t="s">
        <v>210</v>
      </c>
      <c r="AE3" s="196" t="s">
        <v>211</v>
      </c>
      <c r="AF3" s="196" t="s">
        <v>212</v>
      </c>
      <c r="AG3" s="196" t="s">
        <v>213</v>
      </c>
      <c r="AH3" s="196" t="s">
        <v>240</v>
      </c>
      <c r="AI3" s="112" t="s">
        <v>234</v>
      </c>
      <c r="AJ3" s="112" t="s">
        <v>235</v>
      </c>
      <c r="AK3" s="112" t="s">
        <v>236</v>
      </c>
      <c r="AL3" s="196" t="s">
        <v>215</v>
      </c>
      <c r="AM3" s="196" t="s">
        <v>240</v>
      </c>
      <c r="AN3" s="112" t="s">
        <v>237</v>
      </c>
      <c r="AO3" s="112" t="s">
        <v>238</v>
      </c>
      <c r="AP3" s="112" t="s">
        <v>239</v>
      </c>
      <c r="AQ3" s="196" t="s">
        <v>217</v>
      </c>
      <c r="AR3" s="196" t="s">
        <v>218</v>
      </c>
      <c r="AS3" s="196" t="s">
        <v>219</v>
      </c>
      <c r="AT3" s="196" t="s">
        <v>220</v>
      </c>
    </row>
    <row r="4" spans="1:47" x14ac:dyDescent="0.25">
      <c r="A4" s="18" t="s">
        <v>52</v>
      </c>
      <c r="B4" s="70">
        <v>16294279396</v>
      </c>
      <c r="C4" s="70">
        <v>1403448661</v>
      </c>
      <c r="D4" s="70">
        <v>1143016120</v>
      </c>
      <c r="E4" s="70">
        <v>13747814615</v>
      </c>
      <c r="F4" s="70">
        <v>3691235919</v>
      </c>
      <c r="G4" s="70">
        <v>3279990393</v>
      </c>
      <c r="H4" s="70">
        <v>3099606106</v>
      </c>
      <c r="I4" s="70">
        <v>180384287</v>
      </c>
      <c r="J4" s="70">
        <v>580178320</v>
      </c>
      <c r="K4" s="70">
        <v>294238627</v>
      </c>
      <c r="L4" s="70">
        <v>21992983</v>
      </c>
      <c r="M4" s="70">
        <v>263946710</v>
      </c>
      <c r="N4" s="70">
        <v>500262081</v>
      </c>
      <c r="O4" s="70">
        <v>349343853</v>
      </c>
      <c r="P4" s="70">
        <v>54300741</v>
      </c>
      <c r="Q4" s="70">
        <v>96617487</v>
      </c>
      <c r="R4" s="70">
        <v>2319776984</v>
      </c>
      <c r="S4" s="70">
        <v>133148338</v>
      </c>
      <c r="T4" s="70">
        <v>927045649</v>
      </c>
      <c r="U4" s="70">
        <v>1259582997</v>
      </c>
      <c r="V4" s="70">
        <v>422041379</v>
      </c>
      <c r="W4" s="70">
        <v>1312020731</v>
      </c>
      <c r="X4" s="70">
        <v>1219006544</v>
      </c>
      <c r="Y4" s="70">
        <v>93014187</v>
      </c>
      <c r="Z4" s="70">
        <v>1731527</v>
      </c>
      <c r="AA4" s="70">
        <v>160396860</v>
      </c>
      <c r="AB4" s="70">
        <v>0</v>
      </c>
      <c r="AC4" s="70">
        <v>302886089</v>
      </c>
      <c r="AD4" s="70">
        <v>227647931</v>
      </c>
      <c r="AE4" s="70">
        <v>216819388</v>
      </c>
      <c r="AF4" s="70">
        <v>136120744</v>
      </c>
      <c r="AG4" s="70">
        <v>98210955</v>
      </c>
      <c r="AH4" s="70">
        <v>1026881055</v>
      </c>
      <c r="AI4" s="70">
        <v>525676244</v>
      </c>
      <c r="AJ4" s="70">
        <v>14973746</v>
      </c>
      <c r="AK4" s="70">
        <v>486231065</v>
      </c>
      <c r="AL4" s="70">
        <v>46384368</v>
      </c>
      <c r="AM4" s="70">
        <v>2055924341</v>
      </c>
      <c r="AN4" s="70">
        <v>1100305395</v>
      </c>
      <c r="AO4" s="70">
        <v>787949805</v>
      </c>
      <c r="AP4" s="70">
        <v>167669141</v>
      </c>
      <c r="AQ4" s="70">
        <v>78526323</v>
      </c>
      <c r="AR4" s="70">
        <v>12765799469</v>
      </c>
      <c r="AS4" s="70">
        <v>1661505636</v>
      </c>
      <c r="AT4" s="70">
        <v>3011745429</v>
      </c>
      <c r="AU4" s="187"/>
    </row>
    <row r="5" spans="1:47" x14ac:dyDescent="0.25">
      <c r="A5" s="128" t="s">
        <v>1</v>
      </c>
      <c r="B5" s="70">
        <v>93315207</v>
      </c>
      <c r="C5" s="70">
        <v>18663041</v>
      </c>
      <c r="D5" s="70">
        <v>9331520</v>
      </c>
      <c r="E5" s="70">
        <v>65320646</v>
      </c>
      <c r="F5" s="70">
        <v>53083693</v>
      </c>
      <c r="G5" s="70">
        <v>16508335</v>
      </c>
      <c r="H5" s="70">
        <v>16508335</v>
      </c>
      <c r="I5" s="70">
        <v>0</v>
      </c>
      <c r="J5" s="70">
        <v>0</v>
      </c>
      <c r="K5" s="70">
        <v>0</v>
      </c>
      <c r="L5" s="70">
        <v>0</v>
      </c>
      <c r="M5" s="70">
        <v>0</v>
      </c>
      <c r="N5" s="70">
        <v>0</v>
      </c>
      <c r="O5" s="70">
        <v>0</v>
      </c>
      <c r="P5" s="70">
        <v>0</v>
      </c>
      <c r="Q5" s="70">
        <v>0</v>
      </c>
      <c r="R5" s="70">
        <v>2811764</v>
      </c>
      <c r="S5" s="70">
        <v>769798</v>
      </c>
      <c r="T5" s="70">
        <v>630234</v>
      </c>
      <c r="U5" s="70">
        <v>1411732</v>
      </c>
      <c r="V5" s="70">
        <v>1009743</v>
      </c>
      <c r="W5" s="70">
        <v>0</v>
      </c>
      <c r="X5" s="70">
        <v>0</v>
      </c>
      <c r="Y5" s="70">
        <v>0</v>
      </c>
      <c r="Z5" s="70">
        <v>0</v>
      </c>
      <c r="AA5" s="70">
        <v>0</v>
      </c>
      <c r="AB5" s="70">
        <v>0</v>
      </c>
      <c r="AC5" s="70">
        <v>7564333</v>
      </c>
      <c r="AD5" s="70">
        <v>654573</v>
      </c>
      <c r="AE5" s="70">
        <v>1144224</v>
      </c>
      <c r="AF5" s="70">
        <v>968027</v>
      </c>
      <c r="AG5" s="70">
        <v>2293450</v>
      </c>
      <c r="AH5" s="70">
        <v>98584</v>
      </c>
      <c r="AI5" s="70">
        <v>98584</v>
      </c>
      <c r="AJ5" s="70">
        <v>0</v>
      </c>
      <c r="AK5" s="70">
        <v>0</v>
      </c>
      <c r="AL5" s="70">
        <v>899890</v>
      </c>
      <c r="AM5" s="70">
        <v>12514663</v>
      </c>
      <c r="AN5" s="70">
        <v>4016606</v>
      </c>
      <c r="AO5" s="70">
        <v>8019858</v>
      </c>
      <c r="AP5" s="70">
        <v>478199</v>
      </c>
      <c r="AQ5" s="70">
        <v>0</v>
      </c>
      <c r="AR5" s="70">
        <v>46467586</v>
      </c>
      <c r="AS5" s="70">
        <v>11250000</v>
      </c>
      <c r="AT5" s="70">
        <v>60686753</v>
      </c>
    </row>
    <row r="6" spans="1:47" x14ac:dyDescent="0.25">
      <c r="A6" s="128" t="s">
        <v>2</v>
      </c>
      <c r="B6" s="70">
        <v>44607376</v>
      </c>
      <c r="C6" s="70">
        <v>8921475</v>
      </c>
      <c r="D6" s="70">
        <v>4460738</v>
      </c>
      <c r="E6" s="70">
        <v>31225163</v>
      </c>
      <c r="F6" s="70">
        <v>57417223</v>
      </c>
      <c r="G6" s="70">
        <v>10825868</v>
      </c>
      <c r="H6" s="70">
        <v>10825868</v>
      </c>
      <c r="I6" s="70">
        <v>0</v>
      </c>
      <c r="J6" s="70">
        <v>0</v>
      </c>
      <c r="K6" s="70">
        <v>0</v>
      </c>
      <c r="L6" s="70">
        <v>0</v>
      </c>
      <c r="M6" s="70">
        <v>0</v>
      </c>
      <c r="N6" s="70">
        <v>0</v>
      </c>
      <c r="O6" s="70">
        <v>0</v>
      </c>
      <c r="P6" s="70">
        <v>0</v>
      </c>
      <c r="Q6" s="70">
        <v>0</v>
      </c>
      <c r="R6" s="70">
        <v>6956595</v>
      </c>
      <c r="S6" s="70">
        <v>7180</v>
      </c>
      <c r="T6" s="70">
        <v>32723</v>
      </c>
      <c r="U6" s="70">
        <v>6916692</v>
      </c>
      <c r="V6" s="70">
        <v>578171</v>
      </c>
      <c r="W6" s="70">
        <v>7303852</v>
      </c>
      <c r="X6" s="70">
        <v>7303852</v>
      </c>
      <c r="Y6" s="70">
        <v>0</v>
      </c>
      <c r="Z6" s="70">
        <v>0</v>
      </c>
      <c r="AA6" s="70">
        <v>0</v>
      </c>
      <c r="AB6" s="70">
        <v>0</v>
      </c>
      <c r="AC6" s="70">
        <v>0</v>
      </c>
      <c r="AD6" s="70">
        <v>0</v>
      </c>
      <c r="AE6" s="70">
        <v>0</v>
      </c>
      <c r="AF6" s="70">
        <v>230939</v>
      </c>
      <c r="AG6" s="70">
        <v>0</v>
      </c>
      <c r="AH6" s="70">
        <v>0</v>
      </c>
      <c r="AI6" s="70">
        <v>0</v>
      </c>
      <c r="AJ6" s="70">
        <v>0</v>
      </c>
      <c r="AK6" s="70">
        <v>0</v>
      </c>
      <c r="AL6" s="70">
        <v>0</v>
      </c>
      <c r="AM6" s="70">
        <v>9203095</v>
      </c>
      <c r="AN6" s="70">
        <v>8596598</v>
      </c>
      <c r="AO6" s="70">
        <v>398294</v>
      </c>
      <c r="AP6" s="70">
        <v>208203</v>
      </c>
      <c r="AQ6" s="70">
        <v>0</v>
      </c>
      <c r="AR6" s="70">
        <v>35098520</v>
      </c>
      <c r="AS6" s="70">
        <v>0</v>
      </c>
      <c r="AT6" s="70">
        <v>53543866</v>
      </c>
    </row>
    <row r="7" spans="1:47" x14ac:dyDescent="0.25">
      <c r="A7" s="128" t="s">
        <v>3</v>
      </c>
      <c r="B7" s="70">
        <v>200141299</v>
      </c>
      <c r="C7" s="70">
        <v>0</v>
      </c>
      <c r="D7" s="70">
        <v>20014130</v>
      </c>
      <c r="E7" s="70">
        <v>180127169</v>
      </c>
      <c r="F7" s="70">
        <v>4834012</v>
      </c>
      <c r="G7" s="70">
        <v>31713669</v>
      </c>
      <c r="H7" s="70">
        <v>7213187</v>
      </c>
      <c r="I7" s="70">
        <v>24500482</v>
      </c>
      <c r="J7" s="70">
        <v>5024840</v>
      </c>
      <c r="K7" s="70">
        <v>5024840</v>
      </c>
      <c r="L7" s="70">
        <v>0</v>
      </c>
      <c r="M7" s="70">
        <v>0</v>
      </c>
      <c r="N7" s="70">
        <v>39406910</v>
      </c>
      <c r="O7" s="70">
        <v>39406910</v>
      </c>
      <c r="P7" s="70">
        <v>0</v>
      </c>
      <c r="Q7" s="70">
        <v>0</v>
      </c>
      <c r="R7" s="70">
        <v>475817</v>
      </c>
      <c r="S7" s="70">
        <v>29476</v>
      </c>
      <c r="T7" s="70">
        <v>200007</v>
      </c>
      <c r="U7" s="70">
        <v>246334</v>
      </c>
      <c r="V7" s="70">
        <v>11048681</v>
      </c>
      <c r="W7" s="70">
        <v>2717800</v>
      </c>
      <c r="X7" s="70">
        <v>2717800</v>
      </c>
      <c r="Y7" s="70">
        <v>0</v>
      </c>
      <c r="Z7" s="70">
        <v>0</v>
      </c>
      <c r="AA7" s="70">
        <v>0</v>
      </c>
      <c r="AB7" s="70">
        <v>0</v>
      </c>
      <c r="AC7" s="70">
        <v>4306228</v>
      </c>
      <c r="AD7" s="70">
        <v>9690790</v>
      </c>
      <c r="AE7" s="70">
        <v>0</v>
      </c>
      <c r="AF7" s="70">
        <v>0</v>
      </c>
      <c r="AG7" s="70">
        <v>0</v>
      </c>
      <c r="AH7" s="70">
        <v>44830868</v>
      </c>
      <c r="AI7" s="70">
        <v>44160287</v>
      </c>
      <c r="AJ7" s="70">
        <v>0</v>
      </c>
      <c r="AK7" s="70">
        <v>670581</v>
      </c>
      <c r="AL7" s="70">
        <v>0</v>
      </c>
      <c r="AM7" s="70">
        <v>29004922</v>
      </c>
      <c r="AN7" s="70">
        <v>11381762</v>
      </c>
      <c r="AO7" s="70">
        <v>12336072</v>
      </c>
      <c r="AP7" s="70">
        <v>5287088</v>
      </c>
      <c r="AQ7" s="70">
        <v>14</v>
      </c>
      <c r="AR7" s="70">
        <v>178220539</v>
      </c>
      <c r="AS7" s="70">
        <v>0</v>
      </c>
      <c r="AT7" s="70">
        <v>6740642</v>
      </c>
    </row>
    <row r="8" spans="1:47" x14ac:dyDescent="0.25">
      <c r="A8" s="128" t="s">
        <v>4</v>
      </c>
      <c r="B8" s="70">
        <v>56732858</v>
      </c>
      <c r="C8" s="70">
        <v>0</v>
      </c>
      <c r="D8" s="70">
        <v>0</v>
      </c>
      <c r="E8" s="70">
        <v>56732858</v>
      </c>
      <c r="F8" s="70">
        <v>44283924</v>
      </c>
      <c r="G8" s="70">
        <v>5624866</v>
      </c>
      <c r="H8" s="70">
        <v>5624866</v>
      </c>
      <c r="I8" s="70">
        <v>0</v>
      </c>
      <c r="J8" s="70">
        <v>0</v>
      </c>
      <c r="K8" s="70">
        <v>0</v>
      </c>
      <c r="L8" s="70">
        <v>0</v>
      </c>
      <c r="M8" s="70">
        <v>0</v>
      </c>
      <c r="N8" s="70">
        <v>3398163</v>
      </c>
      <c r="O8" s="70">
        <v>0</v>
      </c>
      <c r="P8" s="70">
        <v>0</v>
      </c>
      <c r="Q8" s="70">
        <v>3398163</v>
      </c>
      <c r="R8" s="70">
        <v>15459789</v>
      </c>
      <c r="S8" s="70">
        <v>21242</v>
      </c>
      <c r="T8" s="70">
        <v>3532986</v>
      </c>
      <c r="U8" s="70">
        <v>11905561</v>
      </c>
      <c r="V8" s="70">
        <v>1037689</v>
      </c>
      <c r="W8" s="70">
        <v>7997820</v>
      </c>
      <c r="X8" s="70">
        <v>7997820</v>
      </c>
      <c r="Y8" s="70">
        <v>0</v>
      </c>
      <c r="Z8" s="70">
        <v>292378</v>
      </c>
      <c r="AA8" s="70">
        <v>0</v>
      </c>
      <c r="AB8" s="70">
        <v>0</v>
      </c>
      <c r="AC8" s="70">
        <v>0</v>
      </c>
      <c r="AD8" s="70">
        <v>0</v>
      </c>
      <c r="AE8" s="70">
        <v>0</v>
      </c>
      <c r="AF8" s="70">
        <v>786148</v>
      </c>
      <c r="AG8" s="70">
        <v>1924706</v>
      </c>
      <c r="AH8" s="70">
        <v>0</v>
      </c>
      <c r="AI8" s="70">
        <v>0</v>
      </c>
      <c r="AJ8" s="70">
        <v>0</v>
      </c>
      <c r="AK8" s="70">
        <v>0</v>
      </c>
      <c r="AL8" s="70">
        <v>0</v>
      </c>
      <c r="AM8" s="70">
        <v>12365997</v>
      </c>
      <c r="AN8" s="70">
        <v>10223042</v>
      </c>
      <c r="AO8" s="70">
        <v>0</v>
      </c>
      <c r="AP8" s="70">
        <v>2142955</v>
      </c>
      <c r="AQ8" s="70">
        <v>0</v>
      </c>
      <c r="AR8" s="70">
        <v>48887556</v>
      </c>
      <c r="AS8" s="70">
        <v>34607929</v>
      </c>
      <c r="AT8" s="70">
        <v>17521297</v>
      </c>
    </row>
    <row r="9" spans="1:47" x14ac:dyDescent="0.25">
      <c r="A9" s="128" t="s">
        <v>5</v>
      </c>
      <c r="B9" s="70">
        <v>3651628884</v>
      </c>
      <c r="C9" s="70">
        <v>0</v>
      </c>
      <c r="D9" s="70">
        <v>361919546</v>
      </c>
      <c r="E9" s="70">
        <v>3289709338</v>
      </c>
      <c r="F9" s="70">
        <v>175108742</v>
      </c>
      <c r="G9" s="70">
        <v>658930955</v>
      </c>
      <c r="H9" s="70">
        <v>644905842</v>
      </c>
      <c r="I9" s="70">
        <v>14025113</v>
      </c>
      <c r="J9" s="70">
        <v>244156410</v>
      </c>
      <c r="K9" s="70">
        <v>0</v>
      </c>
      <c r="L9" s="70">
        <v>0</v>
      </c>
      <c r="M9" s="70">
        <v>244156410</v>
      </c>
      <c r="N9" s="70">
        <v>0</v>
      </c>
      <c r="O9" s="70">
        <v>0</v>
      </c>
      <c r="P9" s="70">
        <v>0</v>
      </c>
      <c r="Q9" s="70">
        <v>0</v>
      </c>
      <c r="R9" s="70">
        <v>1275741353</v>
      </c>
      <c r="S9" s="70">
        <v>26396613</v>
      </c>
      <c r="T9" s="70">
        <v>650211018</v>
      </c>
      <c r="U9" s="70">
        <v>599133722</v>
      </c>
      <c r="V9" s="70">
        <v>246589689</v>
      </c>
      <c r="W9" s="70">
        <v>112604259</v>
      </c>
      <c r="X9" s="70">
        <v>112604259</v>
      </c>
      <c r="Y9" s="70">
        <v>0</v>
      </c>
      <c r="Z9" s="70">
        <v>0</v>
      </c>
      <c r="AA9" s="70">
        <v>0</v>
      </c>
      <c r="AB9" s="70">
        <v>0</v>
      </c>
      <c r="AC9" s="70">
        <v>264669</v>
      </c>
      <c r="AD9" s="70">
        <v>40855713</v>
      </c>
      <c r="AE9" s="70">
        <v>0</v>
      </c>
      <c r="AF9" s="70">
        <v>11083697</v>
      </c>
      <c r="AG9" s="70">
        <v>0</v>
      </c>
      <c r="AH9" s="70">
        <v>0</v>
      </c>
      <c r="AI9" s="70">
        <v>0</v>
      </c>
      <c r="AJ9" s="70">
        <v>0</v>
      </c>
      <c r="AK9" s="70">
        <v>0</v>
      </c>
      <c r="AL9" s="70">
        <v>0</v>
      </c>
      <c r="AM9" s="70">
        <v>519096416</v>
      </c>
      <c r="AN9" s="70">
        <v>264310008</v>
      </c>
      <c r="AO9" s="70">
        <v>212022935</v>
      </c>
      <c r="AP9" s="70">
        <v>42763473</v>
      </c>
      <c r="AQ9" s="70">
        <v>0</v>
      </c>
      <c r="AR9" s="70">
        <v>3109323161</v>
      </c>
      <c r="AS9" s="70">
        <v>355494919</v>
      </c>
      <c r="AT9" s="70">
        <v>0</v>
      </c>
    </row>
    <row r="10" spans="1:47" x14ac:dyDescent="0.25">
      <c r="A10" s="128" t="s">
        <v>6</v>
      </c>
      <c r="B10" s="70">
        <v>136056690</v>
      </c>
      <c r="C10" s="70">
        <v>4615733</v>
      </c>
      <c r="D10" s="70">
        <v>331397</v>
      </c>
      <c r="E10" s="70">
        <v>131109560</v>
      </c>
      <c r="F10" s="70">
        <v>78909172</v>
      </c>
      <c r="G10" s="70">
        <v>53161434</v>
      </c>
      <c r="H10" s="70">
        <v>53161434</v>
      </c>
      <c r="I10" s="70">
        <v>0</v>
      </c>
      <c r="J10" s="70">
        <v>0</v>
      </c>
      <c r="K10" s="70">
        <v>0</v>
      </c>
      <c r="L10" s="70">
        <v>0</v>
      </c>
      <c r="M10" s="70">
        <v>0</v>
      </c>
      <c r="N10" s="70">
        <v>0</v>
      </c>
      <c r="O10" s="70">
        <v>0</v>
      </c>
      <c r="P10" s="70">
        <v>0</v>
      </c>
      <c r="Q10" s="70">
        <v>0</v>
      </c>
      <c r="R10" s="70">
        <v>8346418</v>
      </c>
      <c r="S10" s="70">
        <v>85368</v>
      </c>
      <c r="T10" s="70">
        <v>3950824</v>
      </c>
      <c r="U10" s="70">
        <v>4310226</v>
      </c>
      <c r="V10" s="70">
        <v>6197928</v>
      </c>
      <c r="W10" s="70">
        <v>720277</v>
      </c>
      <c r="X10" s="70">
        <v>704828</v>
      </c>
      <c r="Y10" s="70">
        <v>15449</v>
      </c>
      <c r="Z10" s="70">
        <v>1315</v>
      </c>
      <c r="AA10" s="70">
        <v>0</v>
      </c>
      <c r="AB10" s="70">
        <v>0</v>
      </c>
      <c r="AC10" s="70">
        <v>2993695</v>
      </c>
      <c r="AD10" s="70">
        <v>1870923</v>
      </c>
      <c r="AE10" s="70">
        <v>264483</v>
      </c>
      <c r="AF10" s="70">
        <v>435958</v>
      </c>
      <c r="AG10" s="70">
        <v>102551</v>
      </c>
      <c r="AH10" s="70">
        <v>120698</v>
      </c>
      <c r="AI10" s="70">
        <v>110688</v>
      </c>
      <c r="AJ10" s="70">
        <v>0</v>
      </c>
      <c r="AK10" s="70">
        <v>10010</v>
      </c>
      <c r="AL10" s="70">
        <v>242727</v>
      </c>
      <c r="AM10" s="70">
        <v>47770484</v>
      </c>
      <c r="AN10" s="70">
        <v>12505751</v>
      </c>
      <c r="AO10" s="70">
        <v>29472202</v>
      </c>
      <c r="AP10" s="70">
        <v>5792531</v>
      </c>
      <c r="AQ10" s="70">
        <v>0</v>
      </c>
      <c r="AR10" s="70">
        <v>122228891</v>
      </c>
      <c r="AS10" s="70">
        <v>0</v>
      </c>
      <c r="AT10" s="70">
        <v>87789841</v>
      </c>
    </row>
    <row r="11" spans="1:47" x14ac:dyDescent="0.25">
      <c r="A11" s="128" t="s">
        <v>7</v>
      </c>
      <c r="B11" s="70">
        <v>266788107</v>
      </c>
      <c r="C11" s="70">
        <v>0</v>
      </c>
      <c r="D11" s="70">
        <v>23898520</v>
      </c>
      <c r="E11" s="70">
        <v>242889587</v>
      </c>
      <c r="F11" s="70">
        <v>0</v>
      </c>
      <c r="G11" s="70">
        <v>16672109</v>
      </c>
      <c r="H11" s="70">
        <v>16672109</v>
      </c>
      <c r="I11" s="70">
        <v>0</v>
      </c>
      <c r="J11" s="70">
        <v>0</v>
      </c>
      <c r="K11" s="70">
        <v>0</v>
      </c>
      <c r="L11" s="70">
        <v>0</v>
      </c>
      <c r="M11" s="70">
        <v>0</v>
      </c>
      <c r="N11" s="70">
        <v>17778981</v>
      </c>
      <c r="O11" s="70">
        <v>0</v>
      </c>
      <c r="P11" s="70">
        <v>0</v>
      </c>
      <c r="Q11" s="70">
        <v>17778981</v>
      </c>
      <c r="R11" s="70">
        <v>0</v>
      </c>
      <c r="S11" s="70">
        <v>0</v>
      </c>
      <c r="T11" s="70">
        <v>0</v>
      </c>
      <c r="U11" s="70">
        <v>0</v>
      </c>
      <c r="V11" s="70">
        <v>0</v>
      </c>
      <c r="W11" s="70">
        <v>0</v>
      </c>
      <c r="X11" s="70">
        <v>0</v>
      </c>
      <c r="Y11" s="70">
        <v>0</v>
      </c>
      <c r="Z11" s="70">
        <v>0</v>
      </c>
      <c r="AA11" s="70">
        <v>0</v>
      </c>
      <c r="AB11" s="70">
        <v>0</v>
      </c>
      <c r="AC11" s="70">
        <v>0</v>
      </c>
      <c r="AD11" s="70">
        <v>6933258</v>
      </c>
      <c r="AE11" s="70">
        <v>0</v>
      </c>
      <c r="AF11" s="70">
        <v>66024718</v>
      </c>
      <c r="AG11" s="70">
        <v>17156667</v>
      </c>
      <c r="AH11" s="70">
        <v>56825733</v>
      </c>
      <c r="AI11" s="70">
        <v>56825733</v>
      </c>
      <c r="AJ11" s="70">
        <v>0</v>
      </c>
      <c r="AK11" s="70">
        <v>0</v>
      </c>
      <c r="AL11" s="70">
        <v>0</v>
      </c>
      <c r="AM11" s="70">
        <v>61498121</v>
      </c>
      <c r="AN11" s="70">
        <v>12513083</v>
      </c>
      <c r="AO11" s="70">
        <v>48985038</v>
      </c>
      <c r="AP11" s="70">
        <v>0</v>
      </c>
      <c r="AQ11" s="70">
        <v>0</v>
      </c>
      <c r="AR11" s="70">
        <v>242889587</v>
      </c>
      <c r="AS11" s="70">
        <v>0</v>
      </c>
      <c r="AT11" s="70">
        <v>0</v>
      </c>
    </row>
    <row r="12" spans="1:47" x14ac:dyDescent="0.25">
      <c r="A12" s="128" t="s">
        <v>8</v>
      </c>
      <c r="B12" s="70">
        <v>32290981</v>
      </c>
      <c r="C12" s="70">
        <v>0</v>
      </c>
      <c r="D12" s="70">
        <v>0</v>
      </c>
      <c r="E12" s="70">
        <v>32290981</v>
      </c>
      <c r="F12" s="70">
        <v>9906318</v>
      </c>
      <c r="G12" s="70">
        <v>336286</v>
      </c>
      <c r="H12" s="70">
        <v>336286</v>
      </c>
      <c r="I12" s="70">
        <v>0</v>
      </c>
      <c r="J12" s="70">
        <v>0</v>
      </c>
      <c r="K12" s="70">
        <v>0</v>
      </c>
      <c r="L12" s="70">
        <v>0</v>
      </c>
      <c r="M12" s="70">
        <v>0</v>
      </c>
      <c r="N12" s="70">
        <v>0</v>
      </c>
      <c r="O12" s="70">
        <v>0</v>
      </c>
      <c r="P12" s="70">
        <v>0</v>
      </c>
      <c r="Q12" s="70">
        <v>0</v>
      </c>
      <c r="R12" s="70">
        <v>3991744</v>
      </c>
      <c r="S12" s="70">
        <v>2385127</v>
      </c>
      <c r="T12" s="70">
        <v>1606617</v>
      </c>
      <c r="U12" s="70">
        <v>0</v>
      </c>
      <c r="V12" s="70">
        <v>0</v>
      </c>
      <c r="W12" s="70">
        <v>21271048</v>
      </c>
      <c r="X12" s="70">
        <v>21271048</v>
      </c>
      <c r="Y12" s="70">
        <v>0</v>
      </c>
      <c r="Z12" s="70">
        <v>0</v>
      </c>
      <c r="AA12" s="70">
        <v>0</v>
      </c>
      <c r="AB12" s="70">
        <v>0</v>
      </c>
      <c r="AC12" s="70">
        <v>2544277</v>
      </c>
      <c r="AD12" s="70">
        <v>0</v>
      </c>
      <c r="AE12" s="70">
        <v>0</v>
      </c>
      <c r="AF12" s="70">
        <v>0</v>
      </c>
      <c r="AG12" s="70">
        <v>0</v>
      </c>
      <c r="AH12" s="70">
        <v>0</v>
      </c>
      <c r="AI12" s="70">
        <v>0</v>
      </c>
      <c r="AJ12" s="70">
        <v>0</v>
      </c>
      <c r="AK12" s="70">
        <v>0</v>
      </c>
      <c r="AL12" s="70">
        <v>0</v>
      </c>
      <c r="AM12" s="70">
        <v>5396805</v>
      </c>
      <c r="AN12" s="70">
        <v>4172948</v>
      </c>
      <c r="AO12" s="70">
        <v>661931</v>
      </c>
      <c r="AP12" s="70">
        <v>561926</v>
      </c>
      <c r="AQ12" s="70">
        <v>0</v>
      </c>
      <c r="AR12" s="70">
        <v>33540160</v>
      </c>
      <c r="AS12" s="70">
        <v>267249</v>
      </c>
      <c r="AT12" s="70">
        <v>8389890</v>
      </c>
    </row>
    <row r="13" spans="1:47" x14ac:dyDescent="0.25">
      <c r="A13" s="128" t="s">
        <v>9</v>
      </c>
      <c r="B13" s="70">
        <v>92609815</v>
      </c>
      <c r="C13" s="70">
        <v>0</v>
      </c>
      <c r="D13" s="70">
        <v>3935917</v>
      </c>
      <c r="E13" s="70">
        <v>88673898</v>
      </c>
      <c r="F13" s="70">
        <v>89998782</v>
      </c>
      <c r="G13" s="70">
        <v>46414952</v>
      </c>
      <c r="H13" s="70">
        <v>46414952</v>
      </c>
      <c r="I13" s="70">
        <v>0</v>
      </c>
      <c r="J13" s="70">
        <v>0</v>
      </c>
      <c r="K13" s="70">
        <v>0</v>
      </c>
      <c r="L13" s="70">
        <v>0</v>
      </c>
      <c r="M13" s="70">
        <v>0</v>
      </c>
      <c r="N13" s="70">
        <v>0</v>
      </c>
      <c r="O13" s="70">
        <v>0</v>
      </c>
      <c r="P13" s="70">
        <v>0</v>
      </c>
      <c r="Q13" s="70">
        <v>0</v>
      </c>
      <c r="R13" s="70">
        <v>15059947</v>
      </c>
      <c r="S13" s="70">
        <v>0</v>
      </c>
      <c r="T13" s="70">
        <v>986888</v>
      </c>
      <c r="U13" s="70">
        <v>14073059</v>
      </c>
      <c r="V13" s="70">
        <v>0</v>
      </c>
      <c r="W13" s="70">
        <v>36947695</v>
      </c>
      <c r="X13" s="70">
        <v>36947695</v>
      </c>
      <c r="Y13" s="70">
        <v>0</v>
      </c>
      <c r="Z13" s="70">
        <v>0</v>
      </c>
      <c r="AA13" s="70">
        <v>0</v>
      </c>
      <c r="AB13" s="70">
        <v>0</v>
      </c>
      <c r="AC13" s="70">
        <v>0</v>
      </c>
      <c r="AD13" s="70">
        <v>325000</v>
      </c>
      <c r="AE13" s="70">
        <v>0</v>
      </c>
      <c r="AF13" s="70">
        <v>1421787</v>
      </c>
      <c r="AG13" s="70">
        <v>0</v>
      </c>
      <c r="AH13" s="70">
        <v>0</v>
      </c>
      <c r="AI13" s="70">
        <v>0</v>
      </c>
      <c r="AJ13" s="70">
        <v>0</v>
      </c>
      <c r="AK13" s="70">
        <v>0</v>
      </c>
      <c r="AL13" s="70">
        <v>1537103</v>
      </c>
      <c r="AM13" s="70">
        <v>9887309</v>
      </c>
      <c r="AN13" s="70">
        <v>5849189</v>
      </c>
      <c r="AO13" s="70">
        <v>2458914</v>
      </c>
      <c r="AP13" s="70">
        <v>1579206</v>
      </c>
      <c r="AQ13" s="70">
        <v>0</v>
      </c>
      <c r="AR13" s="70">
        <v>111593793</v>
      </c>
      <c r="AS13" s="70">
        <v>0</v>
      </c>
      <c r="AT13" s="70">
        <v>67078887</v>
      </c>
    </row>
    <row r="14" spans="1:47" x14ac:dyDescent="0.25">
      <c r="A14" s="128" t="s">
        <v>10</v>
      </c>
      <c r="B14" s="70">
        <v>562340120</v>
      </c>
      <c r="C14" s="70">
        <v>110662021</v>
      </c>
      <c r="D14" s="70">
        <v>56234011</v>
      </c>
      <c r="E14" s="70">
        <v>395444088</v>
      </c>
      <c r="F14" s="70">
        <v>85567769</v>
      </c>
      <c r="G14" s="70">
        <v>37270568</v>
      </c>
      <c r="H14" s="70">
        <v>24431549</v>
      </c>
      <c r="I14" s="70">
        <v>12839019</v>
      </c>
      <c r="J14" s="70">
        <v>0</v>
      </c>
      <c r="K14" s="70">
        <v>0</v>
      </c>
      <c r="L14" s="70">
        <v>0</v>
      </c>
      <c r="M14" s="70">
        <v>0</v>
      </c>
      <c r="N14" s="70">
        <v>0</v>
      </c>
      <c r="O14" s="70">
        <v>0</v>
      </c>
      <c r="P14" s="70">
        <v>0</v>
      </c>
      <c r="Q14" s="70">
        <v>0</v>
      </c>
      <c r="R14" s="70">
        <v>45918308</v>
      </c>
      <c r="S14" s="70">
        <v>567174</v>
      </c>
      <c r="T14" s="70">
        <v>5213080</v>
      </c>
      <c r="U14" s="70">
        <v>40138054</v>
      </c>
      <c r="V14" s="70">
        <v>4712247</v>
      </c>
      <c r="W14" s="70">
        <v>110225824</v>
      </c>
      <c r="X14" s="70">
        <v>110225824</v>
      </c>
      <c r="Y14" s="70">
        <v>0</v>
      </c>
      <c r="Z14" s="70">
        <v>0</v>
      </c>
      <c r="AA14" s="70">
        <v>0</v>
      </c>
      <c r="AB14" s="70">
        <v>0</v>
      </c>
      <c r="AC14" s="70">
        <v>953259</v>
      </c>
      <c r="AD14" s="70">
        <v>22508558</v>
      </c>
      <c r="AE14" s="70">
        <v>0</v>
      </c>
      <c r="AF14" s="70">
        <v>379213</v>
      </c>
      <c r="AG14" s="70">
        <v>0</v>
      </c>
      <c r="AH14" s="70">
        <v>168253789</v>
      </c>
      <c r="AI14" s="70">
        <v>9192695</v>
      </c>
      <c r="AJ14" s="70">
        <v>584755</v>
      </c>
      <c r="AK14" s="70">
        <v>158476339</v>
      </c>
      <c r="AL14" s="70">
        <v>0</v>
      </c>
      <c r="AM14" s="70">
        <v>35619143</v>
      </c>
      <c r="AN14" s="70">
        <v>33516456</v>
      </c>
      <c r="AO14" s="70">
        <v>0</v>
      </c>
      <c r="AP14" s="70">
        <v>2102687</v>
      </c>
      <c r="AQ14" s="70">
        <v>0</v>
      </c>
      <c r="AR14" s="70">
        <v>425840909</v>
      </c>
      <c r="AS14" s="70">
        <v>0</v>
      </c>
      <c r="AT14" s="70">
        <v>55170948</v>
      </c>
    </row>
    <row r="15" spans="1:47" x14ac:dyDescent="0.25">
      <c r="A15" s="128" t="s">
        <v>11</v>
      </c>
      <c r="B15" s="70">
        <v>330741739</v>
      </c>
      <c r="C15" s="70">
        <v>0</v>
      </c>
      <c r="D15" s="70">
        <v>5881073</v>
      </c>
      <c r="E15" s="70">
        <v>324860666</v>
      </c>
      <c r="F15" s="70">
        <v>42100993</v>
      </c>
      <c r="G15" s="70">
        <v>67272755</v>
      </c>
      <c r="H15" s="70">
        <v>37765018</v>
      </c>
      <c r="I15" s="70">
        <v>29507737</v>
      </c>
      <c r="J15" s="70">
        <v>14408601</v>
      </c>
      <c r="K15" s="70">
        <v>14408601</v>
      </c>
      <c r="L15" s="70">
        <v>0</v>
      </c>
      <c r="M15" s="70">
        <v>0</v>
      </c>
      <c r="N15" s="70">
        <v>0</v>
      </c>
      <c r="O15" s="70">
        <v>0</v>
      </c>
      <c r="P15" s="70">
        <v>0</v>
      </c>
      <c r="Q15" s="70">
        <v>0</v>
      </c>
      <c r="R15" s="70">
        <v>11922536</v>
      </c>
      <c r="S15" s="70">
        <v>7573186</v>
      </c>
      <c r="T15" s="70">
        <v>304</v>
      </c>
      <c r="U15" s="70">
        <v>4349046</v>
      </c>
      <c r="V15" s="70">
        <v>4357292</v>
      </c>
      <c r="W15" s="70">
        <v>0</v>
      </c>
      <c r="X15" s="70">
        <v>0</v>
      </c>
      <c r="Y15" s="70">
        <v>0</v>
      </c>
      <c r="Z15" s="70">
        <v>0</v>
      </c>
      <c r="AA15" s="70">
        <v>0</v>
      </c>
      <c r="AB15" s="70">
        <v>0</v>
      </c>
      <c r="AC15" s="70">
        <v>105518</v>
      </c>
      <c r="AD15" s="70">
        <v>22232548</v>
      </c>
      <c r="AE15" s="70">
        <v>17068875</v>
      </c>
      <c r="AF15" s="70">
        <v>1057934</v>
      </c>
      <c r="AG15" s="70">
        <v>64871</v>
      </c>
      <c r="AH15" s="70">
        <v>161019507</v>
      </c>
      <c r="AI15" s="70">
        <v>142597440</v>
      </c>
      <c r="AJ15" s="70">
        <v>13953280</v>
      </c>
      <c r="AK15" s="70">
        <v>4468787</v>
      </c>
      <c r="AL15" s="70">
        <v>0</v>
      </c>
      <c r="AM15" s="70">
        <v>16753432</v>
      </c>
      <c r="AN15" s="70">
        <v>10312557</v>
      </c>
      <c r="AO15" s="70">
        <v>5030968</v>
      </c>
      <c r="AP15" s="70">
        <v>1409907</v>
      </c>
      <c r="AQ15" s="70">
        <v>0</v>
      </c>
      <c r="AR15" s="70">
        <v>316263869</v>
      </c>
      <c r="AS15" s="70">
        <v>37937517</v>
      </c>
      <c r="AT15" s="70">
        <v>12760273</v>
      </c>
    </row>
    <row r="16" spans="1:47" x14ac:dyDescent="0.25">
      <c r="A16" s="128" t="s">
        <v>12</v>
      </c>
      <c r="B16" s="70">
        <v>98904788</v>
      </c>
      <c r="C16" s="70">
        <v>0</v>
      </c>
      <c r="D16" s="70">
        <v>9890000</v>
      </c>
      <c r="E16" s="70">
        <v>89014788</v>
      </c>
      <c r="F16" s="70">
        <v>134503562</v>
      </c>
      <c r="G16" s="70">
        <v>11354440</v>
      </c>
      <c r="H16" s="70">
        <v>11354440</v>
      </c>
      <c r="I16" s="70">
        <v>0</v>
      </c>
      <c r="J16" s="70">
        <v>0</v>
      </c>
      <c r="K16" s="70">
        <v>0</v>
      </c>
      <c r="L16" s="70">
        <v>0</v>
      </c>
      <c r="M16" s="70">
        <v>0</v>
      </c>
      <c r="N16" s="70">
        <v>0</v>
      </c>
      <c r="O16" s="70">
        <v>0</v>
      </c>
      <c r="P16" s="70">
        <v>0</v>
      </c>
      <c r="Q16" s="70">
        <v>0</v>
      </c>
      <c r="R16" s="70">
        <v>1055939</v>
      </c>
      <c r="S16" s="70">
        <v>0</v>
      </c>
      <c r="T16" s="70">
        <v>62287</v>
      </c>
      <c r="U16" s="70">
        <v>993652</v>
      </c>
      <c r="V16" s="70">
        <v>1344331</v>
      </c>
      <c r="W16" s="70">
        <v>0</v>
      </c>
      <c r="X16" s="70">
        <v>0</v>
      </c>
      <c r="Y16" s="70">
        <v>0</v>
      </c>
      <c r="Z16" s="70">
        <v>0</v>
      </c>
      <c r="AA16" s="70">
        <v>0</v>
      </c>
      <c r="AB16" s="70">
        <v>0</v>
      </c>
      <c r="AC16" s="70">
        <v>245465</v>
      </c>
      <c r="AD16" s="70">
        <v>684875</v>
      </c>
      <c r="AE16" s="70">
        <v>933091</v>
      </c>
      <c r="AF16" s="70">
        <v>2753437</v>
      </c>
      <c r="AG16" s="70">
        <v>66685</v>
      </c>
      <c r="AH16" s="70">
        <v>4943966</v>
      </c>
      <c r="AI16" s="70">
        <v>1381508</v>
      </c>
      <c r="AJ16" s="70">
        <v>0</v>
      </c>
      <c r="AK16" s="70">
        <v>3562458</v>
      </c>
      <c r="AL16" s="70">
        <v>0</v>
      </c>
      <c r="AM16" s="70">
        <v>13927006</v>
      </c>
      <c r="AN16" s="70">
        <v>7263623</v>
      </c>
      <c r="AO16" s="70">
        <v>3922271</v>
      </c>
      <c r="AP16" s="70">
        <v>2741112</v>
      </c>
      <c r="AQ16" s="70">
        <v>0</v>
      </c>
      <c r="AR16" s="70">
        <v>37309235</v>
      </c>
      <c r="AS16" s="70">
        <v>7595696</v>
      </c>
      <c r="AT16" s="70">
        <v>178613419</v>
      </c>
    </row>
    <row r="17" spans="1:46" x14ac:dyDescent="0.25">
      <c r="A17" s="128" t="s">
        <v>13</v>
      </c>
      <c r="B17" s="70">
        <v>30412562</v>
      </c>
      <c r="C17" s="70">
        <v>7831234</v>
      </c>
      <c r="D17" s="70">
        <v>1292534</v>
      </c>
      <c r="E17" s="70">
        <v>21288794</v>
      </c>
      <c r="F17" s="70">
        <v>30441563</v>
      </c>
      <c r="G17" s="70">
        <v>2916424</v>
      </c>
      <c r="H17" s="70">
        <v>2916424</v>
      </c>
      <c r="I17" s="70">
        <v>0</v>
      </c>
      <c r="J17" s="70">
        <v>0</v>
      </c>
      <c r="K17" s="70">
        <v>0</v>
      </c>
      <c r="L17" s="70">
        <v>0</v>
      </c>
      <c r="M17" s="70">
        <v>0</v>
      </c>
      <c r="N17" s="70">
        <v>10450969</v>
      </c>
      <c r="O17" s="70">
        <v>0</v>
      </c>
      <c r="P17" s="70">
        <v>0</v>
      </c>
      <c r="Q17" s="70">
        <v>10450969</v>
      </c>
      <c r="R17" s="70">
        <v>1098654</v>
      </c>
      <c r="S17" s="70">
        <v>467140</v>
      </c>
      <c r="T17" s="70">
        <v>49346</v>
      </c>
      <c r="U17" s="70">
        <v>582168</v>
      </c>
      <c r="V17" s="70">
        <v>34931</v>
      </c>
      <c r="W17" s="70">
        <v>5034614</v>
      </c>
      <c r="X17" s="70">
        <v>4000000</v>
      </c>
      <c r="Y17" s="70">
        <v>1034614</v>
      </c>
      <c r="Z17" s="70">
        <v>0</v>
      </c>
      <c r="AA17" s="70">
        <v>0</v>
      </c>
      <c r="AB17" s="70">
        <v>0</v>
      </c>
      <c r="AC17" s="70">
        <v>1402157</v>
      </c>
      <c r="AD17" s="70">
        <v>0</v>
      </c>
      <c r="AE17" s="70">
        <v>0</v>
      </c>
      <c r="AF17" s="70">
        <v>385778</v>
      </c>
      <c r="AG17" s="70">
        <v>0</v>
      </c>
      <c r="AH17" s="70">
        <v>779</v>
      </c>
      <c r="AI17" s="70">
        <v>779</v>
      </c>
      <c r="AJ17" s="70">
        <v>0</v>
      </c>
      <c r="AK17" s="70">
        <v>0</v>
      </c>
      <c r="AL17" s="70">
        <v>0</v>
      </c>
      <c r="AM17" s="70">
        <v>4509773</v>
      </c>
      <c r="AN17" s="70">
        <v>3573045</v>
      </c>
      <c r="AO17" s="70">
        <v>0</v>
      </c>
      <c r="AP17" s="70">
        <v>936728</v>
      </c>
      <c r="AQ17" s="70">
        <v>0</v>
      </c>
      <c r="AR17" s="70">
        <v>25834079</v>
      </c>
      <c r="AS17" s="70">
        <v>0</v>
      </c>
      <c r="AT17" s="70">
        <v>25896278</v>
      </c>
    </row>
    <row r="18" spans="1:46" x14ac:dyDescent="0.25">
      <c r="A18" s="128" t="s">
        <v>14</v>
      </c>
      <c r="B18" s="70">
        <v>585056960</v>
      </c>
      <c r="C18" s="70">
        <v>0</v>
      </c>
      <c r="D18" s="70">
        <v>1200000</v>
      </c>
      <c r="E18" s="70">
        <v>583856960</v>
      </c>
      <c r="F18" s="70">
        <v>0</v>
      </c>
      <c r="G18" s="70">
        <v>49315165</v>
      </c>
      <c r="H18" s="70">
        <v>49315165</v>
      </c>
      <c r="I18" s="70">
        <v>0</v>
      </c>
      <c r="J18" s="70">
        <v>0</v>
      </c>
      <c r="K18" s="70">
        <v>0</v>
      </c>
      <c r="L18" s="70">
        <v>0</v>
      </c>
      <c r="M18" s="70">
        <v>0</v>
      </c>
      <c r="N18" s="70">
        <v>0</v>
      </c>
      <c r="O18" s="70">
        <v>0</v>
      </c>
      <c r="P18" s="70">
        <v>0</v>
      </c>
      <c r="Q18" s="70">
        <v>0</v>
      </c>
      <c r="R18" s="70">
        <v>18054722</v>
      </c>
      <c r="S18" s="70">
        <v>0</v>
      </c>
      <c r="T18" s="70">
        <v>10827906</v>
      </c>
      <c r="U18" s="70">
        <v>7226816</v>
      </c>
      <c r="V18" s="70">
        <v>2619315</v>
      </c>
      <c r="W18" s="70">
        <v>108009059</v>
      </c>
      <c r="X18" s="70">
        <v>108009059</v>
      </c>
      <c r="Y18" s="70">
        <v>0</v>
      </c>
      <c r="Z18" s="70">
        <v>377984</v>
      </c>
      <c r="AA18" s="70">
        <v>60022169</v>
      </c>
      <c r="AB18" s="70">
        <v>0</v>
      </c>
      <c r="AC18" s="70">
        <v>564492</v>
      </c>
      <c r="AD18" s="70">
        <v>0</v>
      </c>
      <c r="AE18" s="70">
        <v>0</v>
      </c>
      <c r="AF18" s="70">
        <v>2350644</v>
      </c>
      <c r="AG18" s="70">
        <v>0</v>
      </c>
      <c r="AH18" s="70">
        <v>225358944</v>
      </c>
      <c r="AI18" s="70">
        <v>4456405</v>
      </c>
      <c r="AJ18" s="70">
        <v>0</v>
      </c>
      <c r="AK18" s="70">
        <v>220902539</v>
      </c>
      <c r="AL18" s="70">
        <v>0</v>
      </c>
      <c r="AM18" s="70">
        <v>69781370</v>
      </c>
      <c r="AN18" s="70">
        <v>0</v>
      </c>
      <c r="AO18" s="70">
        <v>69667198</v>
      </c>
      <c r="AP18" s="70">
        <v>114172</v>
      </c>
      <c r="AQ18" s="70">
        <v>0</v>
      </c>
      <c r="AR18" s="70">
        <v>536453864</v>
      </c>
      <c r="AS18" s="70">
        <v>0</v>
      </c>
      <c r="AT18" s="70">
        <v>47403096</v>
      </c>
    </row>
    <row r="19" spans="1:46" x14ac:dyDescent="0.25">
      <c r="A19" s="128" t="s">
        <v>15</v>
      </c>
      <c r="B19" s="70">
        <v>206799109</v>
      </c>
      <c r="C19" s="70">
        <v>62039733</v>
      </c>
      <c r="D19" s="70">
        <v>0</v>
      </c>
      <c r="E19" s="70">
        <v>144759376</v>
      </c>
      <c r="F19" s="70">
        <v>323911219</v>
      </c>
      <c r="G19" s="70">
        <v>9123849</v>
      </c>
      <c r="H19" s="70">
        <v>9123849</v>
      </c>
      <c r="I19" s="70">
        <v>0</v>
      </c>
      <c r="J19" s="70">
        <v>0</v>
      </c>
      <c r="K19" s="70">
        <v>0</v>
      </c>
      <c r="L19" s="70">
        <v>0</v>
      </c>
      <c r="M19" s="70">
        <v>0</v>
      </c>
      <c r="N19" s="70">
        <v>0</v>
      </c>
      <c r="O19" s="70">
        <v>0</v>
      </c>
      <c r="P19" s="70">
        <v>0</v>
      </c>
      <c r="Q19" s="70">
        <v>0</v>
      </c>
      <c r="R19" s="70">
        <v>8007795</v>
      </c>
      <c r="S19" s="70">
        <v>0</v>
      </c>
      <c r="T19" s="70">
        <v>8007795</v>
      </c>
      <c r="U19" s="70">
        <v>0</v>
      </c>
      <c r="V19" s="70">
        <v>104375</v>
      </c>
      <c r="W19" s="70">
        <v>26165068</v>
      </c>
      <c r="X19" s="70">
        <v>26165068</v>
      </c>
      <c r="Y19" s="70">
        <v>0</v>
      </c>
      <c r="Z19" s="70">
        <v>0</v>
      </c>
      <c r="AA19" s="70">
        <v>0</v>
      </c>
      <c r="AB19" s="70">
        <v>0</v>
      </c>
      <c r="AC19" s="70">
        <v>0</v>
      </c>
      <c r="AD19" s="70">
        <v>0</v>
      </c>
      <c r="AE19" s="70">
        <v>7985388</v>
      </c>
      <c r="AF19" s="70">
        <v>5010948</v>
      </c>
      <c r="AG19" s="70">
        <v>43351</v>
      </c>
      <c r="AH19" s="70">
        <v>17596052</v>
      </c>
      <c r="AI19" s="70">
        <v>17596052</v>
      </c>
      <c r="AJ19" s="70">
        <v>0</v>
      </c>
      <c r="AK19" s="70">
        <v>0</v>
      </c>
      <c r="AL19" s="70">
        <v>20810789</v>
      </c>
      <c r="AM19" s="70">
        <v>25657915</v>
      </c>
      <c r="AN19" s="70">
        <v>17070580</v>
      </c>
      <c r="AO19" s="70">
        <v>0</v>
      </c>
      <c r="AP19" s="70">
        <v>8587335</v>
      </c>
      <c r="AQ19" s="70">
        <v>781299</v>
      </c>
      <c r="AR19" s="70">
        <v>121286829</v>
      </c>
      <c r="AS19" s="70">
        <v>95362650</v>
      </c>
      <c r="AT19" s="70">
        <v>252021116</v>
      </c>
    </row>
    <row r="20" spans="1:46" x14ac:dyDescent="0.25">
      <c r="A20" s="128" t="s">
        <v>16</v>
      </c>
      <c r="B20" s="70">
        <v>131019431</v>
      </c>
      <c r="C20" s="70">
        <v>26328097</v>
      </c>
      <c r="D20" s="70">
        <v>12962008</v>
      </c>
      <c r="E20" s="70">
        <v>91729326</v>
      </c>
      <c r="F20" s="70">
        <v>22153559</v>
      </c>
      <c r="G20" s="70">
        <v>4882159</v>
      </c>
      <c r="H20" s="70">
        <v>4882159</v>
      </c>
      <c r="I20" s="70">
        <v>0</v>
      </c>
      <c r="J20" s="70">
        <v>0</v>
      </c>
      <c r="K20" s="70">
        <v>0</v>
      </c>
      <c r="L20" s="70">
        <v>0</v>
      </c>
      <c r="M20" s="70">
        <v>0</v>
      </c>
      <c r="N20" s="70">
        <v>0</v>
      </c>
      <c r="O20" s="70">
        <v>0</v>
      </c>
      <c r="P20" s="70">
        <v>0</v>
      </c>
      <c r="Q20" s="70">
        <v>0</v>
      </c>
      <c r="R20" s="70">
        <v>5655337</v>
      </c>
      <c r="S20" s="70">
        <v>0</v>
      </c>
      <c r="T20" s="70">
        <v>0</v>
      </c>
      <c r="U20" s="70">
        <v>5655337</v>
      </c>
      <c r="V20" s="70">
        <v>402698</v>
      </c>
      <c r="W20" s="70">
        <v>13524318</v>
      </c>
      <c r="X20" s="70">
        <v>13524318</v>
      </c>
      <c r="Y20" s="70">
        <v>0</v>
      </c>
      <c r="Z20" s="70">
        <v>0</v>
      </c>
      <c r="AA20" s="70">
        <v>0</v>
      </c>
      <c r="AB20" s="70">
        <v>0</v>
      </c>
      <c r="AC20" s="70">
        <v>250677</v>
      </c>
      <c r="AD20" s="70">
        <v>0</v>
      </c>
      <c r="AE20" s="70">
        <v>4921116</v>
      </c>
      <c r="AF20" s="70">
        <v>1535574</v>
      </c>
      <c r="AG20" s="70">
        <v>12154</v>
      </c>
      <c r="AH20" s="70">
        <v>50229077</v>
      </c>
      <c r="AI20" s="70">
        <v>48054520</v>
      </c>
      <c r="AJ20" s="70">
        <v>0</v>
      </c>
      <c r="AK20" s="70">
        <v>2174557</v>
      </c>
      <c r="AL20" s="70">
        <v>0</v>
      </c>
      <c r="AM20" s="70">
        <v>8489311</v>
      </c>
      <c r="AN20" s="70">
        <v>5348786</v>
      </c>
      <c r="AO20" s="70">
        <v>2609355</v>
      </c>
      <c r="AP20" s="70">
        <v>531170</v>
      </c>
      <c r="AQ20" s="70">
        <v>0</v>
      </c>
      <c r="AR20" s="70">
        <v>89902421</v>
      </c>
      <c r="AS20" s="70">
        <v>17146215</v>
      </c>
      <c r="AT20" s="70">
        <v>6834249</v>
      </c>
    </row>
    <row r="21" spans="1:46" x14ac:dyDescent="0.25">
      <c r="A21" s="128" t="s">
        <v>17</v>
      </c>
      <c r="B21" s="70">
        <v>101901833</v>
      </c>
      <c r="C21" s="70">
        <v>0</v>
      </c>
      <c r="D21" s="70">
        <v>10190183</v>
      </c>
      <c r="E21" s="70">
        <v>91711650</v>
      </c>
      <c r="F21" s="70">
        <v>60077086</v>
      </c>
      <c r="G21" s="70">
        <v>16403189</v>
      </c>
      <c r="H21" s="70">
        <v>16403189</v>
      </c>
      <c r="I21" s="70">
        <v>0</v>
      </c>
      <c r="J21" s="70">
        <v>16317833</v>
      </c>
      <c r="K21" s="70">
        <v>16317833</v>
      </c>
      <c r="L21" s="70">
        <v>0</v>
      </c>
      <c r="M21" s="70">
        <v>0</v>
      </c>
      <c r="N21" s="70">
        <v>3406308</v>
      </c>
      <c r="O21" s="70">
        <v>3406308</v>
      </c>
      <c r="P21" s="70">
        <v>0</v>
      </c>
      <c r="Q21" s="70">
        <v>0</v>
      </c>
      <c r="R21" s="70">
        <v>2143327</v>
      </c>
      <c r="S21" s="70">
        <v>0</v>
      </c>
      <c r="T21" s="70">
        <v>493441</v>
      </c>
      <c r="U21" s="70">
        <v>1649886</v>
      </c>
      <c r="V21" s="70">
        <v>2230422</v>
      </c>
      <c r="W21" s="70">
        <v>0</v>
      </c>
      <c r="X21" s="70">
        <v>0</v>
      </c>
      <c r="Y21" s="70">
        <v>0</v>
      </c>
      <c r="Z21" s="70">
        <v>0</v>
      </c>
      <c r="AA21" s="70">
        <v>0</v>
      </c>
      <c r="AB21" s="70">
        <v>0</v>
      </c>
      <c r="AC21" s="70">
        <v>0</v>
      </c>
      <c r="AD21" s="70">
        <v>2806969</v>
      </c>
      <c r="AE21" s="70">
        <v>13996246</v>
      </c>
      <c r="AF21" s="70">
        <v>0</v>
      </c>
      <c r="AG21" s="70">
        <v>1018090</v>
      </c>
      <c r="AH21" s="70">
        <v>4044988</v>
      </c>
      <c r="AI21" s="70">
        <v>4044988</v>
      </c>
      <c r="AJ21" s="70">
        <v>0</v>
      </c>
      <c r="AK21" s="70">
        <v>0</v>
      </c>
      <c r="AL21" s="70">
        <v>329700</v>
      </c>
      <c r="AM21" s="70">
        <v>15411094</v>
      </c>
      <c r="AN21" s="70">
        <v>7096531</v>
      </c>
      <c r="AO21" s="70">
        <v>3878431</v>
      </c>
      <c r="AP21" s="70">
        <v>4436132</v>
      </c>
      <c r="AQ21" s="70">
        <v>0</v>
      </c>
      <c r="AR21" s="70">
        <v>78108166</v>
      </c>
      <c r="AS21" s="70">
        <v>73387976</v>
      </c>
      <c r="AT21" s="70">
        <v>292594</v>
      </c>
    </row>
    <row r="22" spans="1:46" x14ac:dyDescent="0.25">
      <c r="A22" s="128" t="s">
        <v>18</v>
      </c>
      <c r="B22" s="70">
        <v>181287669</v>
      </c>
      <c r="C22" s="70">
        <v>0</v>
      </c>
      <c r="D22" s="70">
        <v>0</v>
      </c>
      <c r="E22" s="70">
        <v>181287669</v>
      </c>
      <c r="F22" s="70">
        <v>30228103</v>
      </c>
      <c r="G22" s="70">
        <v>80304372</v>
      </c>
      <c r="H22" s="70">
        <v>61269794</v>
      </c>
      <c r="I22" s="70">
        <v>19034578</v>
      </c>
      <c r="J22" s="70">
        <v>0</v>
      </c>
      <c r="K22" s="70">
        <v>0</v>
      </c>
      <c r="L22" s="70">
        <v>0</v>
      </c>
      <c r="M22" s="70">
        <v>0</v>
      </c>
      <c r="N22" s="70">
        <v>0</v>
      </c>
      <c r="O22" s="70">
        <v>0</v>
      </c>
      <c r="P22" s="70">
        <v>0</v>
      </c>
      <c r="Q22" s="70">
        <v>0</v>
      </c>
      <c r="R22" s="70">
        <v>27679242</v>
      </c>
      <c r="S22" s="70">
        <v>7881581</v>
      </c>
      <c r="T22" s="70">
        <v>281913</v>
      </c>
      <c r="U22" s="70">
        <v>19515748</v>
      </c>
      <c r="V22" s="70">
        <v>0</v>
      </c>
      <c r="W22" s="70">
        <v>14340339</v>
      </c>
      <c r="X22" s="70">
        <v>14340339</v>
      </c>
      <c r="Y22" s="70">
        <v>0</v>
      </c>
      <c r="Z22" s="70">
        <v>0</v>
      </c>
      <c r="AA22" s="70">
        <v>0</v>
      </c>
      <c r="AB22" s="70">
        <v>0</v>
      </c>
      <c r="AC22" s="70">
        <v>0</v>
      </c>
      <c r="AD22" s="70">
        <v>11602633</v>
      </c>
      <c r="AE22" s="70">
        <v>0</v>
      </c>
      <c r="AF22" s="70">
        <v>0</v>
      </c>
      <c r="AG22" s="70">
        <v>0</v>
      </c>
      <c r="AH22" s="70">
        <v>0</v>
      </c>
      <c r="AI22" s="70">
        <v>0</v>
      </c>
      <c r="AJ22" s="70">
        <v>0</v>
      </c>
      <c r="AK22" s="70">
        <v>0</v>
      </c>
      <c r="AL22" s="70">
        <v>0</v>
      </c>
      <c r="AM22" s="70">
        <v>11630996</v>
      </c>
      <c r="AN22" s="70">
        <v>10468619</v>
      </c>
      <c r="AO22" s="70">
        <v>0</v>
      </c>
      <c r="AP22" s="70">
        <v>1162377</v>
      </c>
      <c r="AQ22" s="70">
        <v>0</v>
      </c>
      <c r="AR22" s="70">
        <v>145557582</v>
      </c>
      <c r="AS22" s="70">
        <v>0</v>
      </c>
      <c r="AT22" s="70">
        <v>65958190</v>
      </c>
    </row>
    <row r="23" spans="1:46" x14ac:dyDescent="0.25">
      <c r="A23" s="128" t="s">
        <v>19</v>
      </c>
      <c r="B23" s="70">
        <v>163971985</v>
      </c>
      <c r="C23" s="70">
        <v>0</v>
      </c>
      <c r="D23" s="70">
        <v>16397198</v>
      </c>
      <c r="E23" s="70">
        <v>147574787</v>
      </c>
      <c r="F23" s="70">
        <v>12949954</v>
      </c>
      <c r="G23" s="70">
        <v>19095016</v>
      </c>
      <c r="H23" s="70">
        <v>19095016</v>
      </c>
      <c r="I23" s="70">
        <v>0</v>
      </c>
      <c r="J23" s="70">
        <v>0</v>
      </c>
      <c r="K23" s="70">
        <v>0</v>
      </c>
      <c r="L23" s="70">
        <v>0</v>
      </c>
      <c r="M23" s="70">
        <v>0</v>
      </c>
      <c r="N23" s="70">
        <v>12322441</v>
      </c>
      <c r="O23" s="70">
        <v>0</v>
      </c>
      <c r="P23" s="70">
        <v>0</v>
      </c>
      <c r="Q23" s="70">
        <v>12322441</v>
      </c>
      <c r="R23" s="70">
        <v>2575616</v>
      </c>
      <c r="S23" s="70">
        <v>0</v>
      </c>
      <c r="T23" s="70">
        <v>2575616</v>
      </c>
      <c r="U23" s="70">
        <v>0</v>
      </c>
      <c r="V23" s="70">
        <v>1257779</v>
      </c>
      <c r="W23" s="70">
        <v>64196860</v>
      </c>
      <c r="X23" s="70">
        <v>0</v>
      </c>
      <c r="Y23" s="70">
        <v>64196860</v>
      </c>
      <c r="Z23" s="70">
        <v>0</v>
      </c>
      <c r="AA23" s="70">
        <v>0</v>
      </c>
      <c r="AB23" s="70">
        <v>0</v>
      </c>
      <c r="AC23" s="70">
        <v>0</v>
      </c>
      <c r="AD23" s="70">
        <v>7410449</v>
      </c>
      <c r="AE23" s="70">
        <v>810000</v>
      </c>
      <c r="AF23" s="70">
        <v>1172778</v>
      </c>
      <c r="AG23" s="70">
        <v>0</v>
      </c>
      <c r="AH23" s="70">
        <v>29683806</v>
      </c>
      <c r="AI23" s="70">
        <v>699637</v>
      </c>
      <c r="AJ23" s="70">
        <v>0</v>
      </c>
      <c r="AK23" s="70">
        <v>28984169</v>
      </c>
      <c r="AL23" s="70">
        <v>2546853</v>
      </c>
      <c r="AM23" s="70">
        <v>19453143</v>
      </c>
      <c r="AN23" s="70">
        <v>17708449</v>
      </c>
      <c r="AO23" s="70">
        <v>1283467</v>
      </c>
      <c r="AP23" s="70">
        <v>461227</v>
      </c>
      <c r="AQ23" s="70">
        <v>0</v>
      </c>
      <c r="AR23" s="70">
        <v>160524741</v>
      </c>
      <c r="AS23" s="70">
        <v>0</v>
      </c>
      <c r="AT23" s="70">
        <v>0</v>
      </c>
    </row>
    <row r="24" spans="1:46" x14ac:dyDescent="0.25">
      <c r="A24" s="128" t="s">
        <v>20</v>
      </c>
      <c r="B24" s="70">
        <v>78120889</v>
      </c>
      <c r="C24" s="70">
        <v>0</v>
      </c>
      <c r="D24" s="70">
        <v>6222231</v>
      </c>
      <c r="E24" s="70">
        <v>71898658</v>
      </c>
      <c r="F24" s="70">
        <v>92013296</v>
      </c>
      <c r="G24" s="70">
        <v>12095887</v>
      </c>
      <c r="H24" s="70">
        <v>9279373</v>
      </c>
      <c r="I24" s="70">
        <v>2816514</v>
      </c>
      <c r="J24" s="70">
        <v>0</v>
      </c>
      <c r="K24" s="70">
        <v>0</v>
      </c>
      <c r="L24" s="70">
        <v>0</v>
      </c>
      <c r="M24" s="70">
        <v>0</v>
      </c>
      <c r="N24" s="70">
        <v>0</v>
      </c>
      <c r="O24" s="70">
        <v>0</v>
      </c>
      <c r="P24" s="70">
        <v>0</v>
      </c>
      <c r="Q24" s="70">
        <v>0</v>
      </c>
      <c r="R24" s="70">
        <v>1110253</v>
      </c>
      <c r="S24" s="70">
        <v>0</v>
      </c>
      <c r="T24" s="70">
        <v>116554</v>
      </c>
      <c r="U24" s="70">
        <v>993699</v>
      </c>
      <c r="V24" s="70">
        <v>2102904</v>
      </c>
      <c r="W24" s="70">
        <v>7871508</v>
      </c>
      <c r="X24" s="70">
        <v>4964254</v>
      </c>
      <c r="Y24" s="70">
        <v>2907254</v>
      </c>
      <c r="Z24" s="70">
        <v>0</v>
      </c>
      <c r="AA24" s="70">
        <v>0</v>
      </c>
      <c r="AB24" s="70">
        <v>0</v>
      </c>
      <c r="AC24" s="70">
        <v>495477</v>
      </c>
      <c r="AD24" s="70">
        <v>6014596</v>
      </c>
      <c r="AE24" s="70">
        <v>0</v>
      </c>
      <c r="AF24" s="70">
        <v>733652</v>
      </c>
      <c r="AG24" s="70">
        <v>103903</v>
      </c>
      <c r="AH24" s="70">
        <v>3200985</v>
      </c>
      <c r="AI24" s="70">
        <v>1810245</v>
      </c>
      <c r="AJ24" s="70">
        <v>0</v>
      </c>
      <c r="AK24" s="70">
        <v>1390740</v>
      </c>
      <c r="AL24" s="70">
        <v>934454</v>
      </c>
      <c r="AM24" s="70">
        <v>10045753</v>
      </c>
      <c r="AN24" s="70">
        <v>3716314</v>
      </c>
      <c r="AO24" s="70">
        <v>4953022</v>
      </c>
      <c r="AP24" s="70">
        <v>1376417</v>
      </c>
      <c r="AQ24" s="70">
        <v>0</v>
      </c>
      <c r="AR24" s="70">
        <v>44709372</v>
      </c>
      <c r="AS24" s="70">
        <v>8403300</v>
      </c>
      <c r="AT24" s="70">
        <v>110799282</v>
      </c>
    </row>
    <row r="25" spans="1:46" x14ac:dyDescent="0.25">
      <c r="A25" s="128" t="s">
        <v>21</v>
      </c>
      <c r="B25" s="70">
        <v>229098032</v>
      </c>
      <c r="C25" s="70">
        <v>0</v>
      </c>
      <c r="D25" s="70">
        <v>22909803</v>
      </c>
      <c r="E25" s="70">
        <v>206188229</v>
      </c>
      <c r="F25" s="70">
        <v>0</v>
      </c>
      <c r="G25" s="70">
        <v>88750430</v>
      </c>
      <c r="H25" s="70">
        <v>88750430</v>
      </c>
      <c r="I25" s="70">
        <v>0</v>
      </c>
      <c r="J25" s="70">
        <v>0</v>
      </c>
      <c r="K25" s="70">
        <v>0</v>
      </c>
      <c r="L25" s="70">
        <v>0</v>
      </c>
      <c r="M25" s="70">
        <v>0</v>
      </c>
      <c r="N25" s="70">
        <v>0</v>
      </c>
      <c r="O25" s="70">
        <v>0</v>
      </c>
      <c r="P25" s="70">
        <v>0</v>
      </c>
      <c r="Q25" s="70">
        <v>0</v>
      </c>
      <c r="R25" s="70">
        <v>30714255</v>
      </c>
      <c r="S25" s="70">
        <v>6554680</v>
      </c>
      <c r="T25" s="70">
        <v>1297631</v>
      </c>
      <c r="U25" s="70">
        <v>22861944</v>
      </c>
      <c r="V25" s="70">
        <v>6217825</v>
      </c>
      <c r="W25" s="70">
        <v>6753913</v>
      </c>
      <c r="X25" s="70">
        <v>6753913</v>
      </c>
      <c r="Y25" s="70">
        <v>0</v>
      </c>
      <c r="Z25" s="70">
        <v>0</v>
      </c>
      <c r="AA25" s="70">
        <v>0</v>
      </c>
      <c r="AB25" s="70">
        <v>0</v>
      </c>
      <c r="AC25" s="70">
        <v>1626785</v>
      </c>
      <c r="AD25" s="70">
        <v>0</v>
      </c>
      <c r="AE25" s="70">
        <v>0</v>
      </c>
      <c r="AF25" s="70">
        <v>247872</v>
      </c>
      <c r="AG25" s="70">
        <v>1845907</v>
      </c>
      <c r="AH25" s="70">
        <v>28647978</v>
      </c>
      <c r="AI25" s="70">
        <v>20487571</v>
      </c>
      <c r="AJ25" s="70">
        <v>0</v>
      </c>
      <c r="AK25" s="70">
        <v>8160407</v>
      </c>
      <c r="AL25" s="70">
        <v>1086765</v>
      </c>
      <c r="AM25" s="70">
        <v>40296499</v>
      </c>
      <c r="AN25" s="70">
        <v>16316297</v>
      </c>
      <c r="AO25" s="70">
        <v>19604354</v>
      </c>
      <c r="AP25" s="70">
        <v>4375848</v>
      </c>
      <c r="AQ25" s="70">
        <v>0</v>
      </c>
      <c r="AR25" s="70">
        <v>206188229</v>
      </c>
      <c r="AS25" s="70">
        <v>0</v>
      </c>
      <c r="AT25" s="70">
        <v>0</v>
      </c>
    </row>
    <row r="26" spans="1:46" x14ac:dyDescent="0.25">
      <c r="A26" s="128" t="s">
        <v>22</v>
      </c>
      <c r="B26" s="70">
        <v>459371116</v>
      </c>
      <c r="C26" s="70">
        <v>91874223</v>
      </c>
      <c r="D26" s="70">
        <v>45937112</v>
      </c>
      <c r="E26" s="70">
        <v>321559781</v>
      </c>
      <c r="F26" s="70">
        <v>0</v>
      </c>
      <c r="G26" s="70">
        <v>10053286</v>
      </c>
      <c r="H26" s="70">
        <v>10053286</v>
      </c>
      <c r="I26" s="70">
        <v>0</v>
      </c>
      <c r="J26" s="70">
        <v>0</v>
      </c>
      <c r="K26" s="70">
        <v>0</v>
      </c>
      <c r="L26" s="70">
        <v>0</v>
      </c>
      <c r="M26" s="70">
        <v>0</v>
      </c>
      <c r="N26" s="70">
        <v>0</v>
      </c>
      <c r="O26" s="70">
        <v>0</v>
      </c>
      <c r="P26" s="70">
        <v>0</v>
      </c>
      <c r="Q26" s="70">
        <v>0</v>
      </c>
      <c r="R26" s="70">
        <v>155747400</v>
      </c>
      <c r="S26" s="70">
        <v>0</v>
      </c>
      <c r="T26" s="70">
        <v>155747400</v>
      </c>
      <c r="U26" s="70">
        <v>0</v>
      </c>
      <c r="V26" s="70">
        <v>0</v>
      </c>
      <c r="W26" s="70">
        <v>155759095</v>
      </c>
      <c r="X26" s="70">
        <v>151648315</v>
      </c>
      <c r="Y26" s="70">
        <v>4110780</v>
      </c>
      <c r="Z26" s="70">
        <v>0</v>
      </c>
      <c r="AA26" s="70">
        <v>0</v>
      </c>
      <c r="AB26" s="70">
        <v>0</v>
      </c>
      <c r="AC26" s="70">
        <v>0</v>
      </c>
      <c r="AD26" s="70">
        <v>0</v>
      </c>
      <c r="AE26" s="70">
        <v>0</v>
      </c>
      <c r="AF26" s="70">
        <v>0</v>
      </c>
      <c r="AG26" s="70">
        <v>0</v>
      </c>
      <c r="AH26" s="70">
        <v>0</v>
      </c>
      <c r="AI26" s="70">
        <v>0</v>
      </c>
      <c r="AJ26" s="70">
        <v>0</v>
      </c>
      <c r="AK26" s="70">
        <v>0</v>
      </c>
      <c r="AL26" s="70">
        <v>0</v>
      </c>
      <c r="AM26" s="70">
        <v>0</v>
      </c>
      <c r="AN26" s="70">
        <v>0</v>
      </c>
      <c r="AO26" s="70">
        <v>0</v>
      </c>
      <c r="AP26" s="70">
        <v>0</v>
      </c>
      <c r="AQ26" s="70">
        <v>0</v>
      </c>
      <c r="AR26" s="70">
        <v>321559781</v>
      </c>
      <c r="AS26" s="70">
        <v>0</v>
      </c>
      <c r="AT26" s="70">
        <v>0</v>
      </c>
    </row>
    <row r="27" spans="1:46" x14ac:dyDescent="0.25">
      <c r="A27" s="128" t="s">
        <v>23</v>
      </c>
      <c r="B27" s="70">
        <v>775352858</v>
      </c>
      <c r="C27" s="70">
        <v>0</v>
      </c>
      <c r="D27" s="70">
        <v>77535286</v>
      </c>
      <c r="E27" s="70">
        <v>697817572</v>
      </c>
      <c r="F27" s="70">
        <v>57432623</v>
      </c>
      <c r="G27" s="70">
        <v>111795186</v>
      </c>
      <c r="H27" s="70">
        <v>59073611</v>
      </c>
      <c r="I27" s="70">
        <v>52721575</v>
      </c>
      <c r="J27" s="70">
        <v>47942311</v>
      </c>
      <c r="K27" s="70">
        <v>47942311</v>
      </c>
      <c r="L27" s="70">
        <v>0</v>
      </c>
      <c r="M27" s="70">
        <v>0</v>
      </c>
      <c r="N27" s="70">
        <v>235082</v>
      </c>
      <c r="O27" s="70">
        <v>0</v>
      </c>
      <c r="P27" s="70">
        <v>0</v>
      </c>
      <c r="Q27" s="70">
        <v>235082</v>
      </c>
      <c r="R27" s="70">
        <v>3306280</v>
      </c>
      <c r="S27" s="70">
        <v>197661</v>
      </c>
      <c r="T27" s="70">
        <v>3108619</v>
      </c>
      <c r="U27" s="70">
        <v>0</v>
      </c>
      <c r="V27" s="70">
        <v>48531240</v>
      </c>
      <c r="W27" s="70">
        <v>0</v>
      </c>
      <c r="X27" s="70">
        <v>0</v>
      </c>
      <c r="Y27" s="70">
        <v>0</v>
      </c>
      <c r="Z27" s="70">
        <v>0</v>
      </c>
      <c r="AA27" s="70">
        <v>0</v>
      </c>
      <c r="AB27" s="70">
        <v>0</v>
      </c>
      <c r="AC27" s="70">
        <v>17146076</v>
      </c>
      <c r="AD27" s="70">
        <v>12626023</v>
      </c>
      <c r="AE27" s="70">
        <v>134971442</v>
      </c>
      <c r="AF27" s="70">
        <v>0</v>
      </c>
      <c r="AG27" s="70">
        <v>0</v>
      </c>
      <c r="AH27" s="70">
        <v>35835494</v>
      </c>
      <c r="AI27" s="70">
        <v>35835494</v>
      </c>
      <c r="AJ27" s="70">
        <v>0</v>
      </c>
      <c r="AK27" s="70">
        <v>0</v>
      </c>
      <c r="AL27" s="70">
        <v>0</v>
      </c>
      <c r="AM27" s="70">
        <v>250754019</v>
      </c>
      <c r="AN27" s="70">
        <v>43078773</v>
      </c>
      <c r="AO27" s="70">
        <v>204048302</v>
      </c>
      <c r="AP27" s="70">
        <v>3626944</v>
      </c>
      <c r="AQ27" s="70">
        <v>0</v>
      </c>
      <c r="AR27" s="70">
        <v>663143153</v>
      </c>
      <c r="AS27" s="70">
        <v>0</v>
      </c>
      <c r="AT27" s="70">
        <v>92107042</v>
      </c>
    </row>
    <row r="28" spans="1:46" x14ac:dyDescent="0.25">
      <c r="A28" s="128" t="s">
        <v>24</v>
      </c>
      <c r="B28" s="70">
        <v>261481769</v>
      </c>
      <c r="C28" s="70">
        <v>48000000</v>
      </c>
      <c r="D28" s="70">
        <v>4719032</v>
      </c>
      <c r="E28" s="70">
        <v>208762737</v>
      </c>
      <c r="F28" s="70">
        <v>83100594</v>
      </c>
      <c r="G28" s="70">
        <v>72030079</v>
      </c>
      <c r="H28" s="70">
        <v>72030079</v>
      </c>
      <c r="I28" s="70">
        <v>0</v>
      </c>
      <c r="J28" s="70">
        <v>0</v>
      </c>
      <c r="K28" s="70">
        <v>0</v>
      </c>
      <c r="L28" s="70">
        <v>0</v>
      </c>
      <c r="M28" s="70">
        <v>0</v>
      </c>
      <c r="N28" s="70">
        <v>0</v>
      </c>
      <c r="O28" s="70">
        <v>0</v>
      </c>
      <c r="P28" s="70">
        <v>0</v>
      </c>
      <c r="Q28" s="70">
        <v>0</v>
      </c>
      <c r="R28" s="70">
        <v>48838183</v>
      </c>
      <c r="S28" s="70">
        <v>0</v>
      </c>
      <c r="T28" s="70">
        <v>805225</v>
      </c>
      <c r="U28" s="70">
        <v>48032958</v>
      </c>
      <c r="V28" s="70">
        <v>2749028</v>
      </c>
      <c r="W28" s="70">
        <v>0</v>
      </c>
      <c r="X28" s="70">
        <v>0</v>
      </c>
      <c r="Y28" s="70">
        <v>0</v>
      </c>
      <c r="Z28" s="70">
        <v>0</v>
      </c>
      <c r="AA28" s="70">
        <v>25289000</v>
      </c>
      <c r="AB28" s="70">
        <v>0</v>
      </c>
      <c r="AC28" s="70">
        <v>26633513</v>
      </c>
      <c r="AD28" s="70">
        <v>0</v>
      </c>
      <c r="AE28" s="70">
        <v>0</v>
      </c>
      <c r="AF28" s="70">
        <v>1118569</v>
      </c>
      <c r="AG28" s="70">
        <v>0</v>
      </c>
      <c r="AH28" s="70">
        <v>0</v>
      </c>
      <c r="AI28" s="70">
        <v>0</v>
      </c>
      <c r="AJ28" s="70">
        <v>0</v>
      </c>
      <c r="AK28" s="70">
        <v>0</v>
      </c>
      <c r="AL28" s="70">
        <v>5371040</v>
      </c>
      <c r="AM28" s="70">
        <v>29319965</v>
      </c>
      <c r="AN28" s="70">
        <v>29215503</v>
      </c>
      <c r="AO28" s="70">
        <v>0</v>
      </c>
      <c r="AP28" s="70">
        <v>104462</v>
      </c>
      <c r="AQ28" s="70">
        <v>4323294</v>
      </c>
      <c r="AR28" s="70">
        <v>215672671</v>
      </c>
      <c r="AS28" s="70">
        <v>0</v>
      </c>
      <c r="AT28" s="70">
        <v>76190660</v>
      </c>
    </row>
    <row r="29" spans="1:46" x14ac:dyDescent="0.25">
      <c r="A29" s="128" t="s">
        <v>25</v>
      </c>
      <c r="B29" s="70">
        <v>86767578</v>
      </c>
      <c r="C29" s="70">
        <v>17353516</v>
      </c>
      <c r="D29" s="70">
        <v>8676757</v>
      </c>
      <c r="E29" s="70">
        <v>60737305</v>
      </c>
      <c r="F29" s="70">
        <v>35780086</v>
      </c>
      <c r="G29" s="70">
        <v>6627606</v>
      </c>
      <c r="H29" s="70">
        <v>6627606</v>
      </c>
      <c r="I29" s="70">
        <v>0</v>
      </c>
      <c r="J29" s="70">
        <v>0</v>
      </c>
      <c r="K29" s="70">
        <v>0</v>
      </c>
      <c r="L29" s="70">
        <v>0</v>
      </c>
      <c r="M29" s="70">
        <v>0</v>
      </c>
      <c r="N29" s="70">
        <v>0</v>
      </c>
      <c r="O29" s="70">
        <v>0</v>
      </c>
      <c r="P29" s="70">
        <v>0</v>
      </c>
      <c r="Q29" s="70">
        <v>0</v>
      </c>
      <c r="R29" s="70">
        <v>5123249</v>
      </c>
      <c r="S29" s="70">
        <v>0</v>
      </c>
      <c r="T29" s="70">
        <v>0</v>
      </c>
      <c r="U29" s="70">
        <v>5123249</v>
      </c>
      <c r="V29" s="70">
        <v>5837054</v>
      </c>
      <c r="W29" s="70">
        <v>1000000</v>
      </c>
      <c r="X29" s="70">
        <v>1000000</v>
      </c>
      <c r="Y29" s="70">
        <v>0</v>
      </c>
      <c r="Z29" s="70">
        <v>0</v>
      </c>
      <c r="AA29" s="70">
        <v>0</v>
      </c>
      <c r="AB29" s="70">
        <v>0</v>
      </c>
      <c r="AC29" s="70">
        <v>0</v>
      </c>
      <c r="AD29" s="70">
        <v>3925383</v>
      </c>
      <c r="AE29" s="70">
        <v>4312145</v>
      </c>
      <c r="AF29" s="70">
        <v>1653</v>
      </c>
      <c r="AG29" s="70">
        <v>1945345</v>
      </c>
      <c r="AH29" s="70">
        <v>16067509</v>
      </c>
      <c r="AI29" s="70">
        <v>0</v>
      </c>
      <c r="AJ29" s="70">
        <v>0</v>
      </c>
      <c r="AK29" s="70">
        <v>16067509</v>
      </c>
      <c r="AL29" s="70">
        <v>0</v>
      </c>
      <c r="AM29" s="70">
        <v>5004825</v>
      </c>
      <c r="AN29" s="70">
        <v>2734604</v>
      </c>
      <c r="AO29" s="70">
        <v>0</v>
      </c>
      <c r="AP29" s="70">
        <v>2270221</v>
      </c>
      <c r="AQ29" s="70">
        <v>0</v>
      </c>
      <c r="AR29" s="70">
        <v>49844769</v>
      </c>
      <c r="AS29" s="70">
        <v>0</v>
      </c>
      <c r="AT29" s="70">
        <v>46672622</v>
      </c>
    </row>
    <row r="30" spans="1:46" x14ac:dyDescent="0.25">
      <c r="A30" s="128" t="s">
        <v>26</v>
      </c>
      <c r="B30" s="70">
        <v>217051740</v>
      </c>
      <c r="C30" s="70">
        <v>0</v>
      </c>
      <c r="D30" s="70">
        <v>21701176</v>
      </c>
      <c r="E30" s="70">
        <v>195350564</v>
      </c>
      <c r="F30" s="70">
        <v>16416284</v>
      </c>
      <c r="G30" s="70">
        <v>29380589</v>
      </c>
      <c r="H30" s="70">
        <v>29380589</v>
      </c>
      <c r="I30" s="70">
        <v>0</v>
      </c>
      <c r="J30" s="70">
        <v>0</v>
      </c>
      <c r="K30" s="70">
        <v>0</v>
      </c>
      <c r="L30" s="70">
        <v>0</v>
      </c>
      <c r="M30" s="70">
        <v>0</v>
      </c>
      <c r="N30" s="70">
        <v>105621520</v>
      </c>
      <c r="O30" s="70">
        <v>89488723</v>
      </c>
      <c r="P30" s="70">
        <v>0</v>
      </c>
      <c r="Q30" s="70">
        <v>16132797</v>
      </c>
      <c r="R30" s="70">
        <v>15500537</v>
      </c>
      <c r="S30" s="70">
        <v>3278711</v>
      </c>
      <c r="T30" s="70">
        <v>1472663</v>
      </c>
      <c r="U30" s="70">
        <v>10749163</v>
      </c>
      <c r="V30" s="70">
        <v>0</v>
      </c>
      <c r="W30" s="70">
        <v>30143161</v>
      </c>
      <c r="X30" s="70">
        <v>30143161</v>
      </c>
      <c r="Y30" s="70">
        <v>0</v>
      </c>
      <c r="Z30" s="70">
        <v>0</v>
      </c>
      <c r="AA30" s="70">
        <v>0</v>
      </c>
      <c r="AB30" s="70">
        <v>0</v>
      </c>
      <c r="AC30" s="70">
        <v>0</v>
      </c>
      <c r="AD30" s="70">
        <v>523465</v>
      </c>
      <c r="AE30" s="70">
        <v>0</v>
      </c>
      <c r="AF30" s="70">
        <v>0</v>
      </c>
      <c r="AG30" s="70">
        <v>670322</v>
      </c>
      <c r="AH30" s="70">
        <v>0</v>
      </c>
      <c r="AI30" s="70">
        <v>0</v>
      </c>
      <c r="AJ30" s="70">
        <v>0</v>
      </c>
      <c r="AK30" s="70">
        <v>0</v>
      </c>
      <c r="AL30" s="70">
        <v>0</v>
      </c>
      <c r="AM30" s="70">
        <v>1812812</v>
      </c>
      <c r="AN30" s="70">
        <v>1812812</v>
      </c>
      <c r="AO30" s="70">
        <v>0</v>
      </c>
      <c r="AP30" s="70">
        <v>0</v>
      </c>
      <c r="AQ30" s="70">
        <v>27830955</v>
      </c>
      <c r="AR30" s="70">
        <v>211483361</v>
      </c>
      <c r="AS30" s="70">
        <v>283487</v>
      </c>
      <c r="AT30" s="70">
        <v>0</v>
      </c>
    </row>
    <row r="31" spans="1:46" x14ac:dyDescent="0.25">
      <c r="A31" s="128" t="s">
        <v>27</v>
      </c>
      <c r="B31" s="70">
        <v>38039116</v>
      </c>
      <c r="C31" s="70">
        <v>8700000</v>
      </c>
      <c r="D31" s="70">
        <v>2575839</v>
      </c>
      <c r="E31" s="70">
        <v>26763277</v>
      </c>
      <c r="F31" s="70">
        <v>42917089</v>
      </c>
      <c r="G31" s="70">
        <v>18942884</v>
      </c>
      <c r="H31" s="70">
        <v>18942884</v>
      </c>
      <c r="I31" s="70">
        <v>0</v>
      </c>
      <c r="J31" s="70">
        <v>2320592</v>
      </c>
      <c r="K31" s="70">
        <v>0</v>
      </c>
      <c r="L31" s="70">
        <v>0</v>
      </c>
      <c r="M31" s="70">
        <v>2320592</v>
      </c>
      <c r="N31" s="70">
        <v>2022386</v>
      </c>
      <c r="O31" s="70">
        <v>2022386</v>
      </c>
      <c r="P31" s="70">
        <v>0</v>
      </c>
      <c r="Q31" s="70">
        <v>0</v>
      </c>
      <c r="R31" s="70">
        <v>2753447</v>
      </c>
      <c r="S31" s="70">
        <v>1767175</v>
      </c>
      <c r="T31" s="70">
        <v>985518</v>
      </c>
      <c r="U31" s="70">
        <v>754</v>
      </c>
      <c r="V31" s="70">
        <v>4600</v>
      </c>
      <c r="W31" s="70">
        <v>436056</v>
      </c>
      <c r="X31" s="70">
        <v>436056</v>
      </c>
      <c r="Y31" s="70">
        <v>0</v>
      </c>
      <c r="Z31" s="70">
        <v>417525</v>
      </c>
      <c r="AA31" s="70">
        <v>0</v>
      </c>
      <c r="AB31" s="70">
        <v>0</v>
      </c>
      <c r="AC31" s="70">
        <v>58447</v>
      </c>
      <c r="AD31" s="70">
        <v>0</v>
      </c>
      <c r="AE31" s="70">
        <v>954003</v>
      </c>
      <c r="AF31" s="70">
        <v>289378</v>
      </c>
      <c r="AG31" s="70">
        <v>0</v>
      </c>
      <c r="AH31" s="70">
        <v>141140</v>
      </c>
      <c r="AI31" s="70">
        <v>141140</v>
      </c>
      <c r="AJ31" s="70">
        <v>0</v>
      </c>
      <c r="AK31" s="70">
        <v>0</v>
      </c>
      <c r="AL31" s="70">
        <v>0</v>
      </c>
      <c r="AM31" s="70">
        <v>3835772</v>
      </c>
      <c r="AN31" s="70">
        <v>3004272</v>
      </c>
      <c r="AO31" s="70">
        <v>0</v>
      </c>
      <c r="AP31" s="70">
        <v>831500</v>
      </c>
      <c r="AQ31" s="70">
        <v>0</v>
      </c>
      <c r="AR31" s="70">
        <v>32176230</v>
      </c>
      <c r="AS31" s="70">
        <v>0</v>
      </c>
      <c r="AT31" s="70">
        <v>37504136</v>
      </c>
    </row>
    <row r="32" spans="1:46" x14ac:dyDescent="0.25">
      <c r="A32" s="128" t="s">
        <v>28</v>
      </c>
      <c r="B32" s="70">
        <v>56833778</v>
      </c>
      <c r="C32" s="70">
        <v>17000000</v>
      </c>
      <c r="D32" s="70">
        <v>0</v>
      </c>
      <c r="E32" s="70">
        <v>39833778</v>
      </c>
      <c r="F32" s="70">
        <v>59981915</v>
      </c>
      <c r="G32" s="70">
        <v>15393338</v>
      </c>
      <c r="H32" s="70">
        <v>15393338</v>
      </c>
      <c r="I32" s="70">
        <v>0</v>
      </c>
      <c r="J32" s="70">
        <v>0</v>
      </c>
      <c r="K32" s="70">
        <v>0</v>
      </c>
      <c r="L32" s="70">
        <v>0</v>
      </c>
      <c r="M32" s="70">
        <v>0</v>
      </c>
      <c r="N32" s="70">
        <v>0</v>
      </c>
      <c r="O32" s="70">
        <v>0</v>
      </c>
      <c r="P32" s="70">
        <v>0</v>
      </c>
      <c r="Q32" s="70">
        <v>0</v>
      </c>
      <c r="R32" s="70">
        <v>13534623</v>
      </c>
      <c r="S32" s="70">
        <v>490212</v>
      </c>
      <c r="T32" s="70">
        <v>0</v>
      </c>
      <c r="U32" s="70">
        <v>13044411</v>
      </c>
      <c r="V32" s="70">
        <v>0</v>
      </c>
      <c r="W32" s="70">
        <v>0</v>
      </c>
      <c r="X32" s="70">
        <v>0</v>
      </c>
      <c r="Y32" s="70">
        <v>0</v>
      </c>
      <c r="Z32" s="70">
        <v>0</v>
      </c>
      <c r="AA32" s="70">
        <v>0</v>
      </c>
      <c r="AB32" s="70">
        <v>0</v>
      </c>
      <c r="AC32" s="70">
        <v>0</v>
      </c>
      <c r="AD32" s="70">
        <v>0</v>
      </c>
      <c r="AE32" s="70">
        <v>0</v>
      </c>
      <c r="AF32" s="70">
        <v>0</v>
      </c>
      <c r="AG32" s="70">
        <v>0</v>
      </c>
      <c r="AH32" s="70">
        <v>3549135</v>
      </c>
      <c r="AI32" s="70">
        <v>3549135</v>
      </c>
      <c r="AJ32" s="70">
        <v>0</v>
      </c>
      <c r="AK32" s="70">
        <v>0</v>
      </c>
      <c r="AL32" s="70">
        <v>0</v>
      </c>
      <c r="AM32" s="70">
        <v>5092395</v>
      </c>
      <c r="AN32" s="70">
        <v>4869967</v>
      </c>
      <c r="AO32" s="70">
        <v>0</v>
      </c>
      <c r="AP32" s="70">
        <v>222428</v>
      </c>
      <c r="AQ32" s="70">
        <v>0</v>
      </c>
      <c r="AR32" s="70">
        <v>37569491</v>
      </c>
      <c r="AS32" s="70">
        <v>0</v>
      </c>
      <c r="AT32" s="70">
        <v>62246202</v>
      </c>
    </row>
    <row r="33" spans="1:46" x14ac:dyDescent="0.25">
      <c r="A33" s="128" t="s">
        <v>29</v>
      </c>
      <c r="B33" s="70">
        <v>43907517</v>
      </c>
      <c r="C33" s="70">
        <v>0</v>
      </c>
      <c r="D33" s="70">
        <v>0</v>
      </c>
      <c r="E33" s="70">
        <v>43907517</v>
      </c>
      <c r="F33" s="70">
        <v>6361484</v>
      </c>
      <c r="G33" s="70">
        <v>12427258</v>
      </c>
      <c r="H33" s="70">
        <v>12427258</v>
      </c>
      <c r="I33" s="70">
        <v>0</v>
      </c>
      <c r="J33" s="70">
        <v>0</v>
      </c>
      <c r="K33" s="70">
        <v>0</v>
      </c>
      <c r="L33" s="70">
        <v>0</v>
      </c>
      <c r="M33" s="70">
        <v>0</v>
      </c>
      <c r="N33" s="70">
        <v>0</v>
      </c>
      <c r="O33" s="70">
        <v>0</v>
      </c>
      <c r="P33" s="70">
        <v>0</v>
      </c>
      <c r="Q33" s="70">
        <v>0</v>
      </c>
      <c r="R33" s="70">
        <v>54335</v>
      </c>
      <c r="S33" s="70">
        <v>0</v>
      </c>
      <c r="T33" s="70">
        <v>38235</v>
      </c>
      <c r="U33" s="70">
        <v>16100</v>
      </c>
      <c r="V33" s="70">
        <v>1320019</v>
      </c>
      <c r="W33" s="70">
        <v>0</v>
      </c>
      <c r="X33" s="70">
        <v>0</v>
      </c>
      <c r="Y33" s="70">
        <v>0</v>
      </c>
      <c r="Z33" s="70">
        <v>0</v>
      </c>
      <c r="AA33" s="70">
        <v>0</v>
      </c>
      <c r="AB33" s="70">
        <v>0</v>
      </c>
      <c r="AC33" s="70">
        <v>0</v>
      </c>
      <c r="AD33" s="70">
        <v>714989</v>
      </c>
      <c r="AE33" s="70">
        <v>0</v>
      </c>
      <c r="AF33" s="70">
        <v>120863</v>
      </c>
      <c r="AG33" s="70">
        <v>0</v>
      </c>
      <c r="AH33" s="70">
        <v>0</v>
      </c>
      <c r="AI33" s="70">
        <v>0</v>
      </c>
      <c r="AJ33" s="70">
        <v>0</v>
      </c>
      <c r="AK33" s="70">
        <v>0</v>
      </c>
      <c r="AL33" s="70">
        <v>0</v>
      </c>
      <c r="AM33" s="70">
        <v>8833309</v>
      </c>
      <c r="AN33" s="70">
        <v>3709706</v>
      </c>
      <c r="AO33" s="70">
        <v>0</v>
      </c>
      <c r="AP33" s="70">
        <v>5123603</v>
      </c>
      <c r="AQ33" s="70">
        <v>11613483</v>
      </c>
      <c r="AR33" s="70">
        <v>35084256</v>
      </c>
      <c r="AS33" s="70">
        <v>0</v>
      </c>
      <c r="AT33" s="70">
        <v>15184745</v>
      </c>
    </row>
    <row r="34" spans="1:46" x14ac:dyDescent="0.25">
      <c r="A34" s="128" t="s">
        <v>30</v>
      </c>
      <c r="B34" s="70">
        <v>38521261</v>
      </c>
      <c r="C34" s="70">
        <v>4200000</v>
      </c>
      <c r="D34" s="70">
        <v>936937</v>
      </c>
      <c r="E34" s="70">
        <v>33384324</v>
      </c>
      <c r="F34" s="70">
        <v>44539464</v>
      </c>
      <c r="G34" s="70">
        <v>3707719</v>
      </c>
      <c r="H34" s="70">
        <v>3470707</v>
      </c>
      <c r="I34" s="70">
        <v>237012</v>
      </c>
      <c r="J34" s="70">
        <v>1415517</v>
      </c>
      <c r="K34" s="70">
        <v>484266</v>
      </c>
      <c r="L34" s="70">
        <v>587979</v>
      </c>
      <c r="M34" s="70">
        <v>343272</v>
      </c>
      <c r="N34" s="70">
        <v>0</v>
      </c>
      <c r="O34" s="70">
        <v>0</v>
      </c>
      <c r="P34" s="70">
        <v>0</v>
      </c>
      <c r="Q34" s="70">
        <v>0</v>
      </c>
      <c r="R34" s="70">
        <v>1674871</v>
      </c>
      <c r="S34" s="70">
        <v>0</v>
      </c>
      <c r="T34" s="70">
        <v>32858</v>
      </c>
      <c r="U34" s="70">
        <v>1642013</v>
      </c>
      <c r="V34" s="70">
        <v>138908</v>
      </c>
      <c r="W34" s="70">
        <v>0</v>
      </c>
      <c r="X34" s="70">
        <v>0</v>
      </c>
      <c r="Y34" s="70">
        <v>0</v>
      </c>
      <c r="Z34" s="70">
        <v>0</v>
      </c>
      <c r="AA34" s="70">
        <v>0</v>
      </c>
      <c r="AB34" s="70">
        <v>0</v>
      </c>
      <c r="AC34" s="70">
        <v>89859</v>
      </c>
      <c r="AD34" s="70">
        <v>5292</v>
      </c>
      <c r="AE34" s="70">
        <v>0</v>
      </c>
      <c r="AF34" s="70">
        <v>28705</v>
      </c>
      <c r="AG34" s="70">
        <v>135416</v>
      </c>
      <c r="AH34" s="70">
        <v>0</v>
      </c>
      <c r="AI34" s="70">
        <v>0</v>
      </c>
      <c r="AJ34" s="70">
        <v>0</v>
      </c>
      <c r="AK34" s="70">
        <v>0</v>
      </c>
      <c r="AL34" s="70">
        <v>87637</v>
      </c>
      <c r="AM34" s="70">
        <v>1038641</v>
      </c>
      <c r="AN34" s="70">
        <v>1038641</v>
      </c>
      <c r="AO34" s="70">
        <v>0</v>
      </c>
      <c r="AP34" s="70">
        <v>0</v>
      </c>
      <c r="AQ34" s="70">
        <v>0</v>
      </c>
      <c r="AR34" s="70">
        <v>8322565</v>
      </c>
      <c r="AS34" s="70">
        <v>0</v>
      </c>
      <c r="AT34" s="70">
        <v>69601223</v>
      </c>
    </row>
    <row r="35" spans="1:46" x14ac:dyDescent="0.25">
      <c r="A35" s="128" t="s">
        <v>31</v>
      </c>
      <c r="B35" s="70">
        <v>404034823</v>
      </c>
      <c r="C35" s="70">
        <v>76000000</v>
      </c>
      <c r="D35" s="70">
        <v>16938000</v>
      </c>
      <c r="E35" s="70">
        <v>311096823</v>
      </c>
      <c r="F35" s="70">
        <v>14229974</v>
      </c>
      <c r="G35" s="70">
        <v>121620405</v>
      </c>
      <c r="H35" s="70">
        <v>120092011</v>
      </c>
      <c r="I35" s="70">
        <v>1528394</v>
      </c>
      <c r="J35" s="70">
        <v>6840000</v>
      </c>
      <c r="K35" s="70">
        <v>0</v>
      </c>
      <c r="L35" s="70">
        <v>0</v>
      </c>
      <c r="M35" s="70">
        <v>6840000</v>
      </c>
      <c r="N35" s="70">
        <v>0</v>
      </c>
      <c r="O35" s="70">
        <v>0</v>
      </c>
      <c r="P35" s="70">
        <v>0</v>
      </c>
      <c r="Q35" s="70">
        <v>0</v>
      </c>
      <c r="R35" s="70">
        <v>45105271</v>
      </c>
      <c r="S35" s="70">
        <v>108798</v>
      </c>
      <c r="T35" s="70">
        <v>12956002</v>
      </c>
      <c r="U35" s="70">
        <v>32040471</v>
      </c>
      <c r="V35" s="70">
        <v>7574058</v>
      </c>
      <c r="W35" s="70">
        <v>0</v>
      </c>
      <c r="X35" s="70">
        <v>0</v>
      </c>
      <c r="Y35" s="70">
        <v>0</v>
      </c>
      <c r="Z35" s="70">
        <v>15095</v>
      </c>
      <c r="AA35" s="70">
        <v>18393000</v>
      </c>
      <c r="AB35" s="70">
        <v>0</v>
      </c>
      <c r="AC35" s="70">
        <v>3183931</v>
      </c>
      <c r="AD35" s="70">
        <v>5948448</v>
      </c>
      <c r="AE35" s="70">
        <v>12900982</v>
      </c>
      <c r="AF35" s="70">
        <v>1927411</v>
      </c>
      <c r="AG35" s="70">
        <v>5918031</v>
      </c>
      <c r="AH35" s="70">
        <v>0</v>
      </c>
      <c r="AI35" s="70">
        <v>0</v>
      </c>
      <c r="AJ35" s="70">
        <v>0</v>
      </c>
      <c r="AK35" s="70">
        <v>0</v>
      </c>
      <c r="AL35" s="70">
        <v>0</v>
      </c>
      <c r="AM35" s="70">
        <v>36223317</v>
      </c>
      <c r="AN35" s="70">
        <v>34663948</v>
      </c>
      <c r="AO35" s="70">
        <v>0</v>
      </c>
      <c r="AP35" s="70">
        <v>1559369</v>
      </c>
      <c r="AQ35" s="70">
        <v>0</v>
      </c>
      <c r="AR35" s="70">
        <v>265649949</v>
      </c>
      <c r="AS35" s="70">
        <v>14676848</v>
      </c>
      <c r="AT35" s="70">
        <v>45000000</v>
      </c>
    </row>
    <row r="36" spans="1:46" x14ac:dyDescent="0.25">
      <c r="A36" s="128" t="s">
        <v>32</v>
      </c>
      <c r="B36" s="70">
        <v>110457043</v>
      </c>
      <c r="C36" s="70">
        <v>30527500</v>
      </c>
      <c r="D36" s="70">
        <v>0</v>
      </c>
      <c r="E36" s="70">
        <v>79929543</v>
      </c>
      <c r="F36" s="70">
        <v>93551103</v>
      </c>
      <c r="G36" s="70">
        <v>36128268</v>
      </c>
      <c r="H36" s="70">
        <v>36128268</v>
      </c>
      <c r="I36" s="70">
        <v>0</v>
      </c>
      <c r="J36" s="70">
        <v>0</v>
      </c>
      <c r="K36" s="70">
        <v>0</v>
      </c>
      <c r="L36" s="70">
        <v>0</v>
      </c>
      <c r="M36" s="70">
        <v>0</v>
      </c>
      <c r="N36" s="70">
        <v>0</v>
      </c>
      <c r="O36" s="70">
        <v>0</v>
      </c>
      <c r="P36" s="70">
        <v>0</v>
      </c>
      <c r="Q36" s="70">
        <v>0</v>
      </c>
      <c r="R36" s="70">
        <v>13313464</v>
      </c>
      <c r="S36" s="70">
        <v>4673085</v>
      </c>
      <c r="T36" s="70">
        <v>0</v>
      </c>
      <c r="U36" s="70">
        <v>8640379</v>
      </c>
      <c r="V36" s="70">
        <v>569224</v>
      </c>
      <c r="W36" s="70">
        <v>17100000</v>
      </c>
      <c r="X36" s="70">
        <v>0</v>
      </c>
      <c r="Y36" s="70">
        <v>17100000</v>
      </c>
      <c r="Z36" s="70">
        <v>0</v>
      </c>
      <c r="AA36" s="70">
        <v>0</v>
      </c>
      <c r="AB36" s="70">
        <v>0</v>
      </c>
      <c r="AC36" s="70">
        <v>0</v>
      </c>
      <c r="AD36" s="70">
        <v>1303554</v>
      </c>
      <c r="AE36" s="70">
        <v>0</v>
      </c>
      <c r="AF36" s="70">
        <v>0</v>
      </c>
      <c r="AG36" s="70">
        <v>0</v>
      </c>
      <c r="AH36" s="70">
        <v>834160</v>
      </c>
      <c r="AI36" s="70">
        <v>818342</v>
      </c>
      <c r="AJ36" s="70">
        <v>0</v>
      </c>
      <c r="AK36" s="70">
        <v>15818</v>
      </c>
      <c r="AL36" s="70">
        <v>4500000</v>
      </c>
      <c r="AM36" s="70">
        <v>7805022</v>
      </c>
      <c r="AN36" s="70">
        <v>6855010</v>
      </c>
      <c r="AO36" s="70">
        <v>0</v>
      </c>
      <c r="AP36" s="70">
        <v>950012</v>
      </c>
      <c r="AQ36" s="70">
        <v>0</v>
      </c>
      <c r="AR36" s="70">
        <v>81553692</v>
      </c>
      <c r="AS36" s="70">
        <v>91878264</v>
      </c>
      <c r="AT36" s="70">
        <v>48690</v>
      </c>
    </row>
    <row r="37" spans="1:46" x14ac:dyDescent="0.25">
      <c r="A37" s="128" t="s">
        <v>33</v>
      </c>
      <c r="B37" s="70">
        <v>2442930602</v>
      </c>
      <c r="C37" s="70">
        <v>377075500</v>
      </c>
      <c r="D37" s="70">
        <v>180466610</v>
      </c>
      <c r="E37" s="70">
        <v>1885388492</v>
      </c>
      <c r="F37" s="70">
        <v>170031629</v>
      </c>
      <c r="G37" s="70">
        <v>869841396</v>
      </c>
      <c r="H37" s="70">
        <v>869841396</v>
      </c>
      <c r="I37" s="70">
        <v>0</v>
      </c>
      <c r="J37" s="70">
        <v>86890304</v>
      </c>
      <c r="K37" s="70">
        <v>65485300</v>
      </c>
      <c r="L37" s="70">
        <v>21405004</v>
      </c>
      <c r="M37" s="70">
        <v>0</v>
      </c>
      <c r="N37" s="70">
        <v>43195634</v>
      </c>
      <c r="O37" s="70">
        <v>13923758</v>
      </c>
      <c r="P37" s="70">
        <v>8922595</v>
      </c>
      <c r="Q37" s="70">
        <v>20349281</v>
      </c>
      <c r="R37" s="70">
        <v>121396338</v>
      </c>
      <c r="S37" s="70">
        <v>13134920</v>
      </c>
      <c r="T37" s="70">
        <v>7409667</v>
      </c>
      <c r="U37" s="70">
        <v>100851751</v>
      </c>
      <c r="V37" s="70">
        <v>5373798</v>
      </c>
      <c r="W37" s="70">
        <v>0</v>
      </c>
      <c r="X37" s="70">
        <v>0</v>
      </c>
      <c r="Y37" s="70">
        <v>0</v>
      </c>
      <c r="Z37" s="70">
        <v>45576</v>
      </c>
      <c r="AA37" s="70">
        <v>0</v>
      </c>
      <c r="AB37" s="70">
        <v>0</v>
      </c>
      <c r="AC37" s="70">
        <v>174140745</v>
      </c>
      <c r="AD37" s="70">
        <v>38525323</v>
      </c>
      <c r="AE37" s="70">
        <v>3864975</v>
      </c>
      <c r="AF37" s="70">
        <v>50362</v>
      </c>
      <c r="AG37" s="70">
        <v>200646</v>
      </c>
      <c r="AH37" s="70">
        <v>144044509</v>
      </c>
      <c r="AI37" s="70">
        <v>118049410</v>
      </c>
      <c r="AJ37" s="70">
        <v>0</v>
      </c>
      <c r="AK37" s="70">
        <v>25995099</v>
      </c>
      <c r="AL37" s="70">
        <v>1148219</v>
      </c>
      <c r="AM37" s="70">
        <v>257912744</v>
      </c>
      <c r="AN37" s="70">
        <v>202396109</v>
      </c>
      <c r="AO37" s="70">
        <v>55516635</v>
      </c>
      <c r="AP37" s="70">
        <v>0</v>
      </c>
      <c r="AQ37" s="70">
        <v>0</v>
      </c>
      <c r="AR37" s="70">
        <v>1746630569</v>
      </c>
      <c r="AS37" s="70">
        <v>163648838</v>
      </c>
      <c r="AT37" s="70">
        <v>145140714</v>
      </c>
    </row>
    <row r="38" spans="1:46" x14ac:dyDescent="0.25">
      <c r="A38" s="128" t="s">
        <v>34</v>
      </c>
      <c r="B38" s="70">
        <v>301435018</v>
      </c>
      <c r="C38" s="70">
        <v>56720282</v>
      </c>
      <c r="D38" s="70">
        <v>5727105</v>
      </c>
      <c r="E38" s="70">
        <v>238987631</v>
      </c>
      <c r="F38" s="70">
        <v>15981984</v>
      </c>
      <c r="G38" s="70">
        <v>45902300</v>
      </c>
      <c r="H38" s="70">
        <v>45902300</v>
      </c>
      <c r="I38" s="70">
        <v>0</v>
      </c>
      <c r="J38" s="70">
        <v>0</v>
      </c>
      <c r="K38" s="70">
        <v>0</v>
      </c>
      <c r="L38" s="70">
        <v>0</v>
      </c>
      <c r="M38" s="70">
        <v>0</v>
      </c>
      <c r="N38" s="70">
        <v>62422898</v>
      </c>
      <c r="O38" s="70">
        <v>62422898</v>
      </c>
      <c r="P38" s="70">
        <v>0</v>
      </c>
      <c r="Q38" s="70">
        <v>0</v>
      </c>
      <c r="R38" s="70">
        <v>894594</v>
      </c>
      <c r="S38" s="70">
        <v>82</v>
      </c>
      <c r="T38" s="70">
        <v>360218</v>
      </c>
      <c r="U38" s="70">
        <v>534294</v>
      </c>
      <c r="V38" s="70">
        <v>237356</v>
      </c>
      <c r="W38" s="70">
        <v>61539101</v>
      </c>
      <c r="X38" s="70">
        <v>61539101</v>
      </c>
      <c r="Y38" s="70">
        <v>0</v>
      </c>
      <c r="Z38" s="70">
        <v>0</v>
      </c>
      <c r="AA38" s="70">
        <v>0</v>
      </c>
      <c r="AB38" s="70">
        <v>0</v>
      </c>
      <c r="AC38" s="70">
        <v>668201</v>
      </c>
      <c r="AD38" s="70">
        <v>220678</v>
      </c>
      <c r="AE38" s="70">
        <v>3748077</v>
      </c>
      <c r="AF38" s="70">
        <v>0</v>
      </c>
      <c r="AG38" s="70">
        <v>125077</v>
      </c>
      <c r="AH38" s="70">
        <v>5501495</v>
      </c>
      <c r="AI38" s="70">
        <v>5065784</v>
      </c>
      <c r="AJ38" s="70">
        <v>435711</v>
      </c>
      <c r="AK38" s="70">
        <v>0</v>
      </c>
      <c r="AL38" s="70">
        <v>147</v>
      </c>
      <c r="AM38" s="70">
        <v>20043459</v>
      </c>
      <c r="AN38" s="70">
        <v>17211024</v>
      </c>
      <c r="AO38" s="70">
        <v>2628744</v>
      </c>
      <c r="AP38" s="70">
        <v>203691</v>
      </c>
      <c r="AQ38" s="70">
        <v>0</v>
      </c>
      <c r="AR38" s="70">
        <v>201303383</v>
      </c>
      <c r="AS38" s="70">
        <v>33762450</v>
      </c>
      <c r="AT38" s="70">
        <v>19903782</v>
      </c>
    </row>
    <row r="39" spans="1:46" x14ac:dyDescent="0.25">
      <c r="A39" s="128" t="s">
        <v>35</v>
      </c>
      <c r="B39" s="70">
        <v>26399809</v>
      </c>
      <c r="C39" s="70">
        <v>0</v>
      </c>
      <c r="D39" s="70">
        <v>0</v>
      </c>
      <c r="E39" s="70">
        <v>26399809</v>
      </c>
      <c r="F39" s="70">
        <v>10973387</v>
      </c>
      <c r="G39" s="70">
        <v>2004946</v>
      </c>
      <c r="H39" s="70">
        <v>1712377</v>
      </c>
      <c r="I39" s="70">
        <v>292569</v>
      </c>
      <c r="J39" s="70">
        <v>17730023</v>
      </c>
      <c r="K39" s="70">
        <v>17730023</v>
      </c>
      <c r="L39" s="70">
        <v>0</v>
      </c>
      <c r="M39" s="70">
        <v>0</v>
      </c>
      <c r="N39" s="70">
        <v>3999987</v>
      </c>
      <c r="O39" s="70">
        <v>3999987</v>
      </c>
      <c r="P39" s="70">
        <v>0</v>
      </c>
      <c r="Q39" s="70">
        <v>0</v>
      </c>
      <c r="R39" s="70">
        <v>46386</v>
      </c>
      <c r="S39" s="70">
        <v>0</v>
      </c>
      <c r="T39" s="70">
        <v>19434</v>
      </c>
      <c r="U39" s="70">
        <v>26952</v>
      </c>
      <c r="V39" s="70">
        <v>832454</v>
      </c>
      <c r="W39" s="70">
        <v>2733</v>
      </c>
      <c r="X39" s="70">
        <v>2733</v>
      </c>
      <c r="Y39" s="70">
        <v>0</v>
      </c>
      <c r="Z39" s="70">
        <v>0</v>
      </c>
      <c r="AA39" s="70">
        <v>0</v>
      </c>
      <c r="AB39" s="70">
        <v>0</v>
      </c>
      <c r="AC39" s="70">
        <v>17272</v>
      </c>
      <c r="AD39" s="70">
        <v>0</v>
      </c>
      <c r="AE39" s="70">
        <v>0</v>
      </c>
      <c r="AF39" s="70">
        <v>221933</v>
      </c>
      <c r="AG39" s="70">
        <v>0</v>
      </c>
      <c r="AH39" s="70">
        <v>1947258</v>
      </c>
      <c r="AI39" s="70">
        <v>1947258</v>
      </c>
      <c r="AJ39" s="70">
        <v>0</v>
      </c>
      <c r="AK39" s="70">
        <v>0</v>
      </c>
      <c r="AL39" s="70">
        <v>0</v>
      </c>
      <c r="AM39" s="70">
        <v>4060225</v>
      </c>
      <c r="AN39" s="70">
        <v>3625360</v>
      </c>
      <c r="AO39" s="70">
        <v>22390</v>
      </c>
      <c r="AP39" s="70">
        <v>412475</v>
      </c>
      <c r="AQ39" s="70">
        <v>0</v>
      </c>
      <c r="AR39" s="70">
        <v>30863217</v>
      </c>
      <c r="AS39" s="70">
        <v>0</v>
      </c>
      <c r="AT39" s="70">
        <v>6509979</v>
      </c>
    </row>
    <row r="40" spans="1:46" x14ac:dyDescent="0.25">
      <c r="A40" s="128" t="s">
        <v>36</v>
      </c>
      <c r="B40" s="70">
        <v>727968260</v>
      </c>
      <c r="C40" s="70">
        <v>0</v>
      </c>
      <c r="D40" s="70">
        <v>60000000</v>
      </c>
      <c r="E40" s="70">
        <v>667968260</v>
      </c>
      <c r="F40" s="70">
        <v>364484835</v>
      </c>
      <c r="G40" s="70">
        <v>140256740</v>
      </c>
      <c r="H40" s="70">
        <v>140256740</v>
      </c>
      <c r="I40" s="70">
        <v>0</v>
      </c>
      <c r="J40" s="70">
        <v>0</v>
      </c>
      <c r="K40" s="70">
        <v>0</v>
      </c>
      <c r="L40" s="70">
        <v>0</v>
      </c>
      <c r="M40" s="70">
        <v>0</v>
      </c>
      <c r="N40" s="70">
        <v>0</v>
      </c>
      <c r="O40" s="70">
        <v>0</v>
      </c>
      <c r="P40" s="70">
        <v>0</v>
      </c>
      <c r="Q40" s="70">
        <v>0</v>
      </c>
      <c r="R40" s="70">
        <v>82191816</v>
      </c>
      <c r="S40" s="70">
        <v>40180468</v>
      </c>
      <c r="T40" s="70">
        <v>11209859</v>
      </c>
      <c r="U40" s="70">
        <v>30801489</v>
      </c>
      <c r="V40" s="70">
        <v>27960376</v>
      </c>
      <c r="W40" s="70">
        <v>244357788</v>
      </c>
      <c r="X40" s="70">
        <v>244357788</v>
      </c>
      <c r="Y40" s="70">
        <v>0</v>
      </c>
      <c r="Z40" s="70">
        <v>-19</v>
      </c>
      <c r="AA40" s="70">
        <v>639</v>
      </c>
      <c r="AB40" s="70">
        <v>0</v>
      </c>
      <c r="AC40" s="70">
        <v>19384524</v>
      </c>
      <c r="AD40" s="70">
        <v>6930267</v>
      </c>
      <c r="AE40" s="70">
        <v>2689361</v>
      </c>
      <c r="AF40" s="70">
        <v>1895161</v>
      </c>
      <c r="AG40" s="70">
        <v>1940106</v>
      </c>
      <c r="AH40" s="70">
        <v>5384445</v>
      </c>
      <c r="AI40" s="70">
        <v>2052598</v>
      </c>
      <c r="AJ40" s="70">
        <v>0</v>
      </c>
      <c r="AK40" s="70">
        <v>3331847</v>
      </c>
      <c r="AL40" s="70">
        <v>0</v>
      </c>
      <c r="AM40" s="70">
        <v>88868657</v>
      </c>
      <c r="AN40" s="70">
        <v>60753360</v>
      </c>
      <c r="AO40" s="70">
        <v>15127069</v>
      </c>
      <c r="AP40" s="70">
        <v>12988228</v>
      </c>
      <c r="AQ40" s="70">
        <v>0</v>
      </c>
      <c r="AR40" s="70">
        <v>621859861</v>
      </c>
      <c r="AS40" s="70">
        <v>398390195</v>
      </c>
      <c r="AT40" s="70">
        <v>12203039</v>
      </c>
    </row>
    <row r="41" spans="1:46" x14ac:dyDescent="0.25">
      <c r="A41" s="128" t="s">
        <v>37</v>
      </c>
      <c r="B41" s="70">
        <v>145281442</v>
      </c>
      <c r="C41" s="70">
        <v>29056288</v>
      </c>
      <c r="D41" s="70">
        <v>14528144</v>
      </c>
      <c r="E41" s="70">
        <v>101697010</v>
      </c>
      <c r="F41" s="70">
        <v>52448280</v>
      </c>
      <c r="G41" s="70">
        <v>17724926</v>
      </c>
      <c r="H41" s="70">
        <v>10825459</v>
      </c>
      <c r="I41" s="70">
        <v>6899467</v>
      </c>
      <c r="J41" s="70">
        <v>12571845</v>
      </c>
      <c r="K41" s="70">
        <v>8539797</v>
      </c>
      <c r="L41" s="70">
        <v>0</v>
      </c>
      <c r="M41" s="70">
        <v>4032048</v>
      </c>
      <c r="N41" s="70">
        <v>0</v>
      </c>
      <c r="O41" s="70">
        <v>0</v>
      </c>
      <c r="P41" s="70">
        <v>0</v>
      </c>
      <c r="Q41" s="70">
        <v>0</v>
      </c>
      <c r="R41" s="70">
        <v>5340301</v>
      </c>
      <c r="S41" s="70">
        <v>0</v>
      </c>
      <c r="T41" s="70">
        <v>5223052</v>
      </c>
      <c r="U41" s="70">
        <v>117249</v>
      </c>
      <c r="V41" s="70">
        <v>1024242</v>
      </c>
      <c r="W41" s="70">
        <v>42427022</v>
      </c>
      <c r="X41" s="70">
        <v>42427022</v>
      </c>
      <c r="Y41" s="70">
        <v>0</v>
      </c>
      <c r="Z41" s="70">
        <v>0</v>
      </c>
      <c r="AA41" s="70">
        <v>0</v>
      </c>
      <c r="AB41" s="70">
        <v>0</v>
      </c>
      <c r="AC41" s="70">
        <v>368065</v>
      </c>
      <c r="AD41" s="70">
        <v>2402630</v>
      </c>
      <c r="AE41" s="70">
        <v>536437</v>
      </c>
      <c r="AF41" s="70">
        <v>0</v>
      </c>
      <c r="AG41" s="70">
        <v>10360322</v>
      </c>
      <c r="AH41" s="70">
        <v>4775597</v>
      </c>
      <c r="AI41" s="70">
        <v>4618209</v>
      </c>
      <c r="AJ41" s="70">
        <v>0</v>
      </c>
      <c r="AK41" s="70">
        <v>157388</v>
      </c>
      <c r="AL41" s="70">
        <v>0</v>
      </c>
      <c r="AM41" s="70">
        <v>10901033</v>
      </c>
      <c r="AN41" s="70">
        <v>7048702</v>
      </c>
      <c r="AO41" s="70">
        <v>2908356</v>
      </c>
      <c r="AP41" s="70">
        <v>943975</v>
      </c>
      <c r="AQ41" s="70">
        <v>124988</v>
      </c>
      <c r="AR41" s="70">
        <v>108557408</v>
      </c>
      <c r="AS41" s="70">
        <v>45587882</v>
      </c>
      <c r="AT41" s="70">
        <v>0</v>
      </c>
    </row>
    <row r="42" spans="1:46" x14ac:dyDescent="0.25">
      <c r="A42" s="128" t="s">
        <v>38</v>
      </c>
      <c r="B42" s="70">
        <v>166798629</v>
      </c>
      <c r="C42" s="70">
        <v>0</v>
      </c>
      <c r="D42" s="70">
        <v>0</v>
      </c>
      <c r="E42" s="70">
        <v>166798629</v>
      </c>
      <c r="F42" s="70">
        <v>22080165</v>
      </c>
      <c r="G42" s="70">
        <v>40677294</v>
      </c>
      <c r="H42" s="70">
        <v>40677294</v>
      </c>
      <c r="I42" s="70">
        <v>0</v>
      </c>
      <c r="J42" s="70">
        <v>12941419</v>
      </c>
      <c r="K42" s="70">
        <v>10986508</v>
      </c>
      <c r="L42" s="70">
        <v>0</v>
      </c>
      <c r="M42" s="70">
        <v>1954911</v>
      </c>
      <c r="N42" s="70">
        <v>0</v>
      </c>
      <c r="O42" s="70">
        <v>0</v>
      </c>
      <c r="P42" s="70">
        <v>0</v>
      </c>
      <c r="Q42" s="70">
        <v>0</v>
      </c>
      <c r="R42" s="70">
        <v>10023892</v>
      </c>
      <c r="S42" s="70">
        <v>802071</v>
      </c>
      <c r="T42" s="70">
        <v>439858</v>
      </c>
      <c r="U42" s="70">
        <v>8781963</v>
      </c>
      <c r="V42" s="70">
        <v>1854811</v>
      </c>
      <c r="W42" s="70">
        <v>3362938</v>
      </c>
      <c r="X42" s="70">
        <v>3362938</v>
      </c>
      <c r="Y42" s="70">
        <v>0</v>
      </c>
      <c r="Z42" s="70">
        <v>0</v>
      </c>
      <c r="AA42" s="70">
        <v>0</v>
      </c>
      <c r="AB42" s="70">
        <v>0</v>
      </c>
      <c r="AC42" s="70">
        <v>0</v>
      </c>
      <c r="AD42" s="70">
        <v>7000803</v>
      </c>
      <c r="AE42" s="70">
        <v>0</v>
      </c>
      <c r="AF42" s="70">
        <v>0</v>
      </c>
      <c r="AG42" s="70">
        <v>0</v>
      </c>
      <c r="AH42" s="70">
        <v>0</v>
      </c>
      <c r="AI42" s="70">
        <v>0</v>
      </c>
      <c r="AJ42" s="70">
        <v>0</v>
      </c>
      <c r="AK42" s="70">
        <v>0</v>
      </c>
      <c r="AL42" s="70">
        <v>0</v>
      </c>
      <c r="AM42" s="70">
        <v>61615019</v>
      </c>
      <c r="AN42" s="70">
        <v>15198481</v>
      </c>
      <c r="AO42" s="70">
        <v>46341663</v>
      </c>
      <c r="AP42" s="70">
        <v>74875</v>
      </c>
      <c r="AQ42" s="70">
        <v>0</v>
      </c>
      <c r="AR42" s="70">
        <v>137476176</v>
      </c>
      <c r="AS42" s="70">
        <v>51402618</v>
      </c>
      <c r="AT42" s="70">
        <v>0</v>
      </c>
    </row>
    <row r="43" spans="1:46" x14ac:dyDescent="0.25">
      <c r="A43" s="128" t="s">
        <v>39</v>
      </c>
      <c r="B43" s="70">
        <v>719499305</v>
      </c>
      <c r="C43" s="70">
        <v>183142000</v>
      </c>
      <c r="D43" s="70">
        <v>30977000</v>
      </c>
      <c r="E43" s="70">
        <v>505380305</v>
      </c>
      <c r="F43" s="70">
        <v>481379074</v>
      </c>
      <c r="G43" s="70">
        <v>223123444</v>
      </c>
      <c r="H43" s="70">
        <v>223123444</v>
      </c>
      <c r="I43" s="70">
        <v>0</v>
      </c>
      <c r="J43" s="70">
        <v>0</v>
      </c>
      <c r="K43" s="70">
        <v>0</v>
      </c>
      <c r="L43" s="70">
        <v>0</v>
      </c>
      <c r="M43" s="70">
        <v>0</v>
      </c>
      <c r="N43" s="70">
        <v>46035215</v>
      </c>
      <c r="O43" s="70">
        <v>0</v>
      </c>
      <c r="P43" s="70">
        <v>45378146</v>
      </c>
      <c r="Q43" s="70">
        <v>657069</v>
      </c>
      <c r="R43" s="70">
        <v>89515712</v>
      </c>
      <c r="S43" s="70">
        <v>0</v>
      </c>
      <c r="T43" s="70">
        <v>2323533</v>
      </c>
      <c r="U43" s="70">
        <v>87192179</v>
      </c>
      <c r="V43" s="70">
        <v>6959464</v>
      </c>
      <c r="W43" s="70">
        <v>25449450</v>
      </c>
      <c r="X43" s="70">
        <v>25449450</v>
      </c>
      <c r="Y43" s="70">
        <v>0</v>
      </c>
      <c r="Z43" s="70">
        <v>0</v>
      </c>
      <c r="AA43" s="70">
        <v>0</v>
      </c>
      <c r="AB43" s="70">
        <v>0</v>
      </c>
      <c r="AC43" s="70">
        <v>12689272</v>
      </c>
      <c r="AD43" s="70">
        <v>0</v>
      </c>
      <c r="AE43" s="70">
        <v>154384</v>
      </c>
      <c r="AF43" s="70">
        <v>26252994</v>
      </c>
      <c r="AG43" s="70">
        <v>1907700</v>
      </c>
      <c r="AH43" s="70">
        <v>0</v>
      </c>
      <c r="AI43" s="70">
        <v>0</v>
      </c>
      <c r="AJ43" s="70">
        <v>0</v>
      </c>
      <c r="AK43" s="70">
        <v>0</v>
      </c>
      <c r="AL43" s="70">
        <v>0</v>
      </c>
      <c r="AM43" s="70">
        <v>57331271</v>
      </c>
      <c r="AN43" s="70">
        <v>48277644</v>
      </c>
      <c r="AO43" s="70">
        <v>0</v>
      </c>
      <c r="AP43" s="70">
        <v>9053627</v>
      </c>
      <c r="AQ43" s="70">
        <v>0</v>
      </c>
      <c r="AR43" s="70">
        <v>489418906</v>
      </c>
      <c r="AS43" s="70">
        <v>64035093</v>
      </c>
      <c r="AT43" s="70">
        <v>433305380</v>
      </c>
    </row>
    <row r="44" spans="1:46" x14ac:dyDescent="0.25">
      <c r="A44" s="128" t="s">
        <v>40</v>
      </c>
      <c r="B44" s="70">
        <v>95021587</v>
      </c>
      <c r="C44" s="70">
        <v>13242106</v>
      </c>
      <c r="D44" s="70">
        <v>8280235</v>
      </c>
      <c r="E44" s="70">
        <v>73499246</v>
      </c>
      <c r="F44" s="70">
        <v>11466011</v>
      </c>
      <c r="G44" s="70">
        <v>22548095</v>
      </c>
      <c r="H44" s="70">
        <v>22548095</v>
      </c>
      <c r="I44" s="70">
        <v>0</v>
      </c>
      <c r="J44" s="70">
        <v>0</v>
      </c>
      <c r="K44" s="70">
        <v>0</v>
      </c>
      <c r="L44" s="70">
        <v>0</v>
      </c>
      <c r="M44" s="70">
        <v>0</v>
      </c>
      <c r="N44" s="70">
        <v>0</v>
      </c>
      <c r="O44" s="70">
        <v>0</v>
      </c>
      <c r="P44" s="70">
        <v>0</v>
      </c>
      <c r="Q44" s="70">
        <v>0</v>
      </c>
      <c r="R44" s="70">
        <v>9762961</v>
      </c>
      <c r="S44" s="70">
        <v>0</v>
      </c>
      <c r="T44" s="70">
        <v>0</v>
      </c>
      <c r="U44" s="70">
        <v>9762961</v>
      </c>
      <c r="V44" s="70">
        <v>1717657</v>
      </c>
      <c r="W44" s="70">
        <v>15775138</v>
      </c>
      <c r="X44" s="70">
        <v>15775138</v>
      </c>
      <c r="Y44" s="70">
        <v>0</v>
      </c>
      <c r="Z44" s="70">
        <v>0</v>
      </c>
      <c r="AA44" s="70">
        <v>0</v>
      </c>
      <c r="AB44" s="70">
        <v>0</v>
      </c>
      <c r="AC44" s="70">
        <v>0</v>
      </c>
      <c r="AD44" s="70">
        <v>0</v>
      </c>
      <c r="AE44" s="70">
        <v>0</v>
      </c>
      <c r="AF44" s="70">
        <v>0</v>
      </c>
      <c r="AG44" s="70">
        <v>0</v>
      </c>
      <c r="AH44" s="70">
        <v>11557953</v>
      </c>
      <c r="AI44" s="70">
        <v>0</v>
      </c>
      <c r="AJ44" s="70">
        <v>0</v>
      </c>
      <c r="AK44" s="70">
        <v>11557953</v>
      </c>
      <c r="AL44" s="70">
        <v>0</v>
      </c>
      <c r="AM44" s="70">
        <v>15964413</v>
      </c>
      <c r="AN44" s="70">
        <v>12688769</v>
      </c>
      <c r="AO44" s="70">
        <v>939239</v>
      </c>
      <c r="AP44" s="70">
        <v>2336405</v>
      </c>
      <c r="AQ44" s="70">
        <v>583676</v>
      </c>
      <c r="AR44" s="70">
        <v>77909893</v>
      </c>
      <c r="AS44" s="70">
        <v>0</v>
      </c>
      <c r="AT44" s="70">
        <v>7055364</v>
      </c>
    </row>
    <row r="45" spans="1:46" x14ac:dyDescent="0.25">
      <c r="A45" s="128" t="s">
        <v>41</v>
      </c>
      <c r="B45" s="70">
        <v>99967824</v>
      </c>
      <c r="C45" s="70">
        <v>0</v>
      </c>
      <c r="D45" s="70">
        <v>0</v>
      </c>
      <c r="E45" s="70">
        <v>99967824</v>
      </c>
      <c r="F45" s="70">
        <v>24466338</v>
      </c>
      <c r="G45" s="70">
        <v>30918817</v>
      </c>
      <c r="H45" s="70">
        <v>14936990</v>
      </c>
      <c r="I45" s="70">
        <v>15981827</v>
      </c>
      <c r="J45" s="70">
        <v>0</v>
      </c>
      <c r="K45" s="70">
        <v>0</v>
      </c>
      <c r="L45" s="70">
        <v>0</v>
      </c>
      <c r="M45" s="70">
        <v>0</v>
      </c>
      <c r="N45" s="70">
        <v>0</v>
      </c>
      <c r="O45" s="70">
        <v>0</v>
      </c>
      <c r="P45" s="70">
        <v>0</v>
      </c>
      <c r="Q45" s="70">
        <v>0</v>
      </c>
      <c r="R45" s="70">
        <v>19920368</v>
      </c>
      <c r="S45" s="70">
        <v>0</v>
      </c>
      <c r="T45" s="70">
        <v>13720070</v>
      </c>
      <c r="U45" s="70">
        <v>6200298</v>
      </c>
      <c r="V45" s="70">
        <v>856555</v>
      </c>
      <c r="W45" s="70">
        <v>0</v>
      </c>
      <c r="X45" s="70">
        <v>0</v>
      </c>
      <c r="Y45" s="70">
        <v>0</v>
      </c>
      <c r="Z45" s="70">
        <v>0</v>
      </c>
      <c r="AA45" s="70">
        <v>0</v>
      </c>
      <c r="AB45" s="70">
        <v>0</v>
      </c>
      <c r="AC45" s="70">
        <v>0</v>
      </c>
      <c r="AD45" s="70">
        <v>3736330</v>
      </c>
      <c r="AE45" s="70">
        <v>0</v>
      </c>
      <c r="AF45" s="70">
        <v>0</v>
      </c>
      <c r="AG45" s="70">
        <v>3462819</v>
      </c>
      <c r="AH45" s="70">
        <v>0</v>
      </c>
      <c r="AI45" s="70">
        <v>0</v>
      </c>
      <c r="AJ45" s="70">
        <v>0</v>
      </c>
      <c r="AK45" s="70">
        <v>0</v>
      </c>
      <c r="AL45" s="70">
        <v>0</v>
      </c>
      <c r="AM45" s="70">
        <v>51422001</v>
      </c>
      <c r="AN45" s="70">
        <v>16250358</v>
      </c>
      <c r="AO45" s="70">
        <v>31152440</v>
      </c>
      <c r="AP45" s="70">
        <v>4019203</v>
      </c>
      <c r="AQ45" s="70">
        <v>14117272</v>
      </c>
      <c r="AR45" s="70">
        <v>124434162</v>
      </c>
      <c r="AS45" s="70">
        <v>0</v>
      </c>
      <c r="AT45" s="70">
        <v>0</v>
      </c>
    </row>
    <row r="46" spans="1:46" x14ac:dyDescent="0.25">
      <c r="A46" s="128" t="s">
        <v>42</v>
      </c>
      <c r="B46" s="70">
        <v>21279651</v>
      </c>
      <c r="C46" s="70">
        <v>0</v>
      </c>
      <c r="D46" s="70">
        <v>2127965</v>
      </c>
      <c r="E46" s="70">
        <v>19151686</v>
      </c>
      <c r="F46" s="70">
        <v>20461806</v>
      </c>
      <c r="G46" s="70">
        <v>7821153</v>
      </c>
      <c r="H46" s="70">
        <v>7821153</v>
      </c>
      <c r="I46" s="70">
        <v>0</v>
      </c>
      <c r="J46" s="70">
        <v>4236174</v>
      </c>
      <c r="K46" s="70">
        <v>1371496</v>
      </c>
      <c r="L46" s="70">
        <v>0</v>
      </c>
      <c r="M46" s="70">
        <v>2864678</v>
      </c>
      <c r="N46" s="70">
        <v>0</v>
      </c>
      <c r="O46" s="70">
        <v>0</v>
      </c>
      <c r="P46" s="70">
        <v>0</v>
      </c>
      <c r="Q46" s="70">
        <v>0</v>
      </c>
      <c r="R46" s="70">
        <v>2619173</v>
      </c>
      <c r="S46" s="70">
        <v>0</v>
      </c>
      <c r="T46" s="70">
        <v>0</v>
      </c>
      <c r="U46" s="70">
        <v>2619173</v>
      </c>
      <c r="V46" s="70">
        <v>41652</v>
      </c>
      <c r="W46" s="70">
        <v>0</v>
      </c>
      <c r="X46" s="70">
        <v>0</v>
      </c>
      <c r="Y46" s="70">
        <v>0</v>
      </c>
      <c r="Z46" s="70">
        <v>0</v>
      </c>
      <c r="AA46" s="70">
        <v>0</v>
      </c>
      <c r="AB46" s="70">
        <v>0</v>
      </c>
      <c r="AC46" s="70">
        <v>0</v>
      </c>
      <c r="AD46" s="70">
        <v>328601</v>
      </c>
      <c r="AE46" s="70">
        <v>0</v>
      </c>
      <c r="AF46" s="70">
        <v>0</v>
      </c>
      <c r="AG46" s="70">
        <v>0</v>
      </c>
      <c r="AH46" s="70">
        <v>0</v>
      </c>
      <c r="AI46" s="70">
        <v>0</v>
      </c>
      <c r="AJ46" s="70">
        <v>0</v>
      </c>
      <c r="AK46" s="70">
        <v>0</v>
      </c>
      <c r="AL46" s="70">
        <v>579830</v>
      </c>
      <c r="AM46" s="70">
        <v>1983296</v>
      </c>
      <c r="AN46" s="70">
        <v>1983296</v>
      </c>
      <c r="AO46" s="70">
        <v>0</v>
      </c>
      <c r="AP46" s="70">
        <v>0</v>
      </c>
      <c r="AQ46" s="70">
        <v>0</v>
      </c>
      <c r="AR46" s="70">
        <v>17609879</v>
      </c>
      <c r="AS46" s="70">
        <v>0</v>
      </c>
      <c r="AT46" s="70">
        <v>22003613</v>
      </c>
    </row>
    <row r="47" spans="1:46" x14ac:dyDescent="0.25">
      <c r="A47" s="128" t="s">
        <v>43</v>
      </c>
      <c r="B47" s="70">
        <v>191523797</v>
      </c>
      <c r="C47" s="70">
        <v>15778</v>
      </c>
      <c r="D47" s="70">
        <v>0</v>
      </c>
      <c r="E47" s="70">
        <v>191508019</v>
      </c>
      <c r="F47" s="70">
        <v>242828263</v>
      </c>
      <c r="G47" s="70">
        <v>31159769</v>
      </c>
      <c r="H47" s="70">
        <v>31159769</v>
      </c>
      <c r="I47" s="70">
        <v>0</v>
      </c>
      <c r="J47" s="70">
        <v>0</v>
      </c>
      <c r="K47" s="70">
        <v>0</v>
      </c>
      <c r="L47" s="70">
        <v>0</v>
      </c>
      <c r="M47" s="70">
        <v>0</v>
      </c>
      <c r="N47" s="70">
        <v>0</v>
      </c>
      <c r="O47" s="70">
        <v>0</v>
      </c>
      <c r="P47" s="70">
        <v>0</v>
      </c>
      <c r="Q47" s="70">
        <v>0</v>
      </c>
      <c r="R47" s="70">
        <v>2317622</v>
      </c>
      <c r="S47" s="70">
        <v>0</v>
      </c>
      <c r="T47" s="70">
        <v>0</v>
      </c>
      <c r="U47" s="70">
        <v>2317622</v>
      </c>
      <c r="V47" s="70">
        <v>995795</v>
      </c>
      <c r="W47" s="70">
        <v>68528</v>
      </c>
      <c r="X47" s="70">
        <v>68528</v>
      </c>
      <c r="Y47" s="70">
        <v>0</v>
      </c>
      <c r="Z47" s="70">
        <v>0</v>
      </c>
      <c r="AA47" s="70">
        <v>0</v>
      </c>
      <c r="AB47" s="70">
        <v>0</v>
      </c>
      <c r="AC47" s="70">
        <v>0</v>
      </c>
      <c r="AD47" s="70">
        <v>215605</v>
      </c>
      <c r="AE47" s="70">
        <v>0</v>
      </c>
      <c r="AF47" s="70">
        <v>0</v>
      </c>
      <c r="AG47" s="70">
        <v>0</v>
      </c>
      <c r="AH47" s="70">
        <v>0</v>
      </c>
      <c r="AI47" s="70">
        <v>0</v>
      </c>
      <c r="AJ47" s="70">
        <v>0</v>
      </c>
      <c r="AK47" s="70">
        <v>0</v>
      </c>
      <c r="AL47" s="70">
        <v>0</v>
      </c>
      <c r="AM47" s="70">
        <v>12789360</v>
      </c>
      <c r="AN47" s="70">
        <v>11707589</v>
      </c>
      <c r="AO47" s="70">
        <v>0</v>
      </c>
      <c r="AP47" s="70">
        <v>1081771</v>
      </c>
      <c r="AQ47" s="70">
        <v>0</v>
      </c>
      <c r="AR47" s="70">
        <v>47546679</v>
      </c>
      <c r="AS47" s="70">
        <v>0</v>
      </c>
      <c r="AT47" s="70">
        <v>386789603</v>
      </c>
    </row>
    <row r="48" spans="1:46" x14ac:dyDescent="0.25">
      <c r="A48" s="128" t="s">
        <v>44</v>
      </c>
      <c r="B48" s="70">
        <v>486256752</v>
      </c>
      <c r="C48" s="70">
        <v>0</v>
      </c>
      <c r="D48" s="70">
        <v>34561464</v>
      </c>
      <c r="E48" s="70">
        <v>451695288</v>
      </c>
      <c r="F48" s="70">
        <v>93477305</v>
      </c>
      <c r="G48" s="70">
        <v>5554816</v>
      </c>
      <c r="H48" s="70">
        <v>5554816</v>
      </c>
      <c r="I48" s="70">
        <v>0</v>
      </c>
      <c r="J48" s="70">
        <v>88390695</v>
      </c>
      <c r="K48" s="70">
        <v>88390695</v>
      </c>
      <c r="L48" s="70">
        <v>0</v>
      </c>
      <c r="M48" s="70">
        <v>0</v>
      </c>
      <c r="N48" s="70">
        <v>130123072</v>
      </c>
      <c r="O48" s="70">
        <v>130123072</v>
      </c>
      <c r="P48" s="70">
        <v>0</v>
      </c>
      <c r="Q48" s="70">
        <v>0</v>
      </c>
      <c r="R48" s="70">
        <v>77599415</v>
      </c>
      <c r="S48" s="70">
        <v>2861327</v>
      </c>
      <c r="T48" s="70">
        <v>4068025</v>
      </c>
      <c r="U48" s="70">
        <v>70670063</v>
      </c>
      <c r="V48" s="70">
        <v>3310103</v>
      </c>
      <c r="W48" s="70">
        <v>0</v>
      </c>
      <c r="X48" s="70">
        <v>0</v>
      </c>
      <c r="Y48" s="70">
        <v>0</v>
      </c>
      <c r="Z48" s="70">
        <v>0</v>
      </c>
      <c r="AA48" s="70">
        <v>0</v>
      </c>
      <c r="AB48" s="70">
        <v>0</v>
      </c>
      <c r="AC48" s="70">
        <v>3614774</v>
      </c>
      <c r="AD48" s="70">
        <v>0</v>
      </c>
      <c r="AE48" s="70">
        <v>0</v>
      </c>
      <c r="AF48" s="70">
        <v>7042272</v>
      </c>
      <c r="AG48" s="70">
        <v>9658067</v>
      </c>
      <c r="AH48" s="70">
        <v>0</v>
      </c>
      <c r="AI48" s="70">
        <v>0</v>
      </c>
      <c r="AJ48" s="70">
        <v>0</v>
      </c>
      <c r="AK48" s="70">
        <v>0</v>
      </c>
      <c r="AL48" s="70">
        <v>4939142</v>
      </c>
      <c r="AM48" s="70">
        <v>48741192</v>
      </c>
      <c r="AN48" s="70">
        <v>35034564</v>
      </c>
      <c r="AO48" s="70">
        <v>0</v>
      </c>
      <c r="AP48" s="70">
        <v>13706628</v>
      </c>
      <c r="AQ48" s="70">
        <v>11249684</v>
      </c>
      <c r="AR48" s="70">
        <v>390223232</v>
      </c>
      <c r="AS48" s="70">
        <v>154949361</v>
      </c>
      <c r="AT48" s="70">
        <v>0</v>
      </c>
    </row>
    <row r="49" spans="1:46" x14ac:dyDescent="0.25">
      <c r="A49" s="128" t="s">
        <v>45</v>
      </c>
      <c r="B49" s="70">
        <v>75609475</v>
      </c>
      <c r="C49" s="70">
        <v>15121895</v>
      </c>
      <c r="D49" s="70">
        <v>7560000</v>
      </c>
      <c r="E49" s="70">
        <v>52927580</v>
      </c>
      <c r="F49" s="70">
        <v>120855274</v>
      </c>
      <c r="G49" s="70">
        <v>17850320</v>
      </c>
      <c r="H49" s="70">
        <v>17850320</v>
      </c>
      <c r="I49" s="70">
        <v>0</v>
      </c>
      <c r="J49" s="70">
        <v>0</v>
      </c>
      <c r="K49" s="70">
        <v>0</v>
      </c>
      <c r="L49" s="70">
        <v>0</v>
      </c>
      <c r="M49" s="70">
        <v>0</v>
      </c>
      <c r="N49" s="70">
        <v>0</v>
      </c>
      <c r="O49" s="70">
        <v>0</v>
      </c>
      <c r="P49" s="70">
        <v>0</v>
      </c>
      <c r="Q49" s="70">
        <v>0</v>
      </c>
      <c r="R49" s="70">
        <v>25209129</v>
      </c>
      <c r="S49" s="70">
        <v>320004</v>
      </c>
      <c r="T49" s="70">
        <v>1506018</v>
      </c>
      <c r="U49" s="70">
        <v>23383107</v>
      </c>
      <c r="V49" s="70">
        <v>74733</v>
      </c>
      <c r="W49" s="70">
        <v>1261618</v>
      </c>
      <c r="X49" s="70">
        <v>280466</v>
      </c>
      <c r="Y49" s="70">
        <v>981152</v>
      </c>
      <c r="Z49" s="70">
        <v>581673</v>
      </c>
      <c r="AA49" s="70">
        <v>0</v>
      </c>
      <c r="AB49" s="70">
        <v>0</v>
      </c>
      <c r="AC49" s="70">
        <v>1387452</v>
      </c>
      <c r="AD49" s="70">
        <v>2955971</v>
      </c>
      <c r="AE49" s="70">
        <v>4839697</v>
      </c>
      <c r="AF49" s="70">
        <v>592339</v>
      </c>
      <c r="AG49" s="70">
        <v>2217285</v>
      </c>
      <c r="AH49" s="70">
        <v>1485375</v>
      </c>
      <c r="AI49" s="70">
        <v>1180511</v>
      </c>
      <c r="AJ49" s="70">
        <v>0</v>
      </c>
      <c r="AK49" s="70">
        <v>304864</v>
      </c>
      <c r="AL49" s="70">
        <v>299290</v>
      </c>
      <c r="AM49" s="70">
        <v>6635003</v>
      </c>
      <c r="AN49" s="70">
        <v>5548741</v>
      </c>
      <c r="AO49" s="70">
        <v>329056</v>
      </c>
      <c r="AP49" s="70">
        <v>757206</v>
      </c>
      <c r="AQ49" s="70">
        <v>0</v>
      </c>
      <c r="AR49" s="70">
        <v>65389885</v>
      </c>
      <c r="AS49" s="70">
        <v>0</v>
      </c>
      <c r="AT49" s="70">
        <v>108392969</v>
      </c>
    </row>
    <row r="50" spans="1:46" x14ac:dyDescent="0.25">
      <c r="A50" s="128" t="s">
        <v>46</v>
      </c>
      <c r="B50" s="70">
        <v>47353181</v>
      </c>
      <c r="C50" s="70">
        <v>9224074</v>
      </c>
      <c r="D50" s="70">
        <v>4735318</v>
      </c>
      <c r="E50" s="70">
        <v>33393789</v>
      </c>
      <c r="F50" s="70">
        <v>0</v>
      </c>
      <c r="G50" s="70">
        <v>1228375</v>
      </c>
      <c r="H50" s="70">
        <v>1228375</v>
      </c>
      <c r="I50" s="70">
        <v>0</v>
      </c>
      <c r="J50" s="70">
        <v>0</v>
      </c>
      <c r="K50" s="70">
        <v>0</v>
      </c>
      <c r="L50" s="70">
        <v>0</v>
      </c>
      <c r="M50" s="70">
        <v>0</v>
      </c>
      <c r="N50" s="70">
        <v>4549811</v>
      </c>
      <c r="O50" s="70">
        <v>4549811</v>
      </c>
      <c r="P50" s="70">
        <v>0</v>
      </c>
      <c r="Q50" s="70">
        <v>0</v>
      </c>
      <c r="R50" s="70">
        <v>92901</v>
      </c>
      <c r="S50" s="70">
        <v>0</v>
      </c>
      <c r="T50" s="70">
        <v>0</v>
      </c>
      <c r="U50" s="70">
        <v>92901</v>
      </c>
      <c r="V50" s="70">
        <v>40466</v>
      </c>
      <c r="W50" s="70">
        <v>745863</v>
      </c>
      <c r="X50" s="70">
        <v>745863</v>
      </c>
      <c r="Y50" s="70">
        <v>0</v>
      </c>
      <c r="Z50" s="70">
        <v>0</v>
      </c>
      <c r="AA50" s="70">
        <v>19733685</v>
      </c>
      <c r="AB50" s="70">
        <v>0</v>
      </c>
      <c r="AC50" s="70">
        <v>832362</v>
      </c>
      <c r="AD50" s="70">
        <v>0</v>
      </c>
      <c r="AE50" s="70">
        <v>0</v>
      </c>
      <c r="AF50" s="70">
        <v>0</v>
      </c>
      <c r="AG50" s="70">
        <v>0</v>
      </c>
      <c r="AH50" s="70">
        <v>0</v>
      </c>
      <c r="AI50" s="70">
        <v>0</v>
      </c>
      <c r="AJ50" s="70">
        <v>0</v>
      </c>
      <c r="AK50" s="70">
        <v>0</v>
      </c>
      <c r="AL50" s="70">
        <v>0</v>
      </c>
      <c r="AM50" s="70">
        <v>6170326</v>
      </c>
      <c r="AN50" s="70">
        <v>3115408</v>
      </c>
      <c r="AO50" s="70">
        <v>2855282</v>
      </c>
      <c r="AP50" s="70">
        <v>199636</v>
      </c>
      <c r="AQ50" s="70">
        <v>0</v>
      </c>
      <c r="AR50" s="70">
        <v>33393789</v>
      </c>
      <c r="AS50" s="70">
        <v>0</v>
      </c>
      <c r="AT50" s="70">
        <v>0</v>
      </c>
    </row>
    <row r="51" spans="1:46" x14ac:dyDescent="0.25">
      <c r="A51" s="128" t="s">
        <v>47</v>
      </c>
      <c r="B51" s="70">
        <v>158285172</v>
      </c>
      <c r="C51" s="70">
        <v>16840686</v>
      </c>
      <c r="D51" s="70">
        <v>15825500</v>
      </c>
      <c r="E51" s="70">
        <v>125618986</v>
      </c>
      <c r="F51" s="70">
        <v>78193940</v>
      </c>
      <c r="G51" s="70">
        <v>33944727</v>
      </c>
      <c r="H51" s="70">
        <v>33944727</v>
      </c>
      <c r="I51" s="70">
        <v>0</v>
      </c>
      <c r="J51" s="70">
        <v>0</v>
      </c>
      <c r="K51" s="70">
        <v>0</v>
      </c>
      <c r="L51" s="70">
        <v>0</v>
      </c>
      <c r="M51" s="70">
        <v>0</v>
      </c>
      <c r="N51" s="70">
        <v>0</v>
      </c>
      <c r="O51" s="70">
        <v>0</v>
      </c>
      <c r="P51" s="70">
        <v>0</v>
      </c>
      <c r="Q51" s="70">
        <v>0</v>
      </c>
      <c r="R51" s="70">
        <v>13305466</v>
      </c>
      <c r="S51" s="70">
        <v>24346</v>
      </c>
      <c r="T51" s="70">
        <v>156424</v>
      </c>
      <c r="U51" s="70">
        <v>13124696</v>
      </c>
      <c r="V51" s="70">
        <v>224479</v>
      </c>
      <c r="W51" s="70">
        <v>110580</v>
      </c>
      <c r="X51" s="70">
        <v>110580</v>
      </c>
      <c r="Y51" s="70">
        <v>0</v>
      </c>
      <c r="Z51" s="70">
        <v>0</v>
      </c>
      <c r="AA51" s="70">
        <v>185725</v>
      </c>
      <c r="AB51" s="70">
        <v>0</v>
      </c>
      <c r="AC51" s="70">
        <v>3116283</v>
      </c>
      <c r="AD51" s="70">
        <v>0</v>
      </c>
      <c r="AE51" s="70">
        <v>0</v>
      </c>
      <c r="AF51" s="70">
        <v>0</v>
      </c>
      <c r="AG51" s="70">
        <v>35037484</v>
      </c>
      <c r="AH51" s="70">
        <v>0</v>
      </c>
      <c r="AI51" s="70">
        <v>0</v>
      </c>
      <c r="AJ51" s="70">
        <v>0</v>
      </c>
      <c r="AK51" s="70">
        <v>0</v>
      </c>
      <c r="AL51" s="70">
        <v>0</v>
      </c>
      <c r="AM51" s="70">
        <v>8168656</v>
      </c>
      <c r="AN51" s="70">
        <v>5292833</v>
      </c>
      <c r="AO51" s="70">
        <v>0</v>
      </c>
      <c r="AP51" s="70">
        <v>2875823</v>
      </c>
      <c r="AQ51" s="70">
        <v>6417902</v>
      </c>
      <c r="AR51" s="70">
        <v>100511302</v>
      </c>
      <c r="AS51" s="70">
        <v>444161</v>
      </c>
      <c r="AT51" s="70">
        <v>102857463</v>
      </c>
    </row>
    <row r="52" spans="1:46" x14ac:dyDescent="0.25">
      <c r="A52" s="128" t="s">
        <v>48</v>
      </c>
      <c r="B52" s="70">
        <v>380451117</v>
      </c>
      <c r="C52" s="70">
        <v>108460335</v>
      </c>
      <c r="D52" s="70">
        <v>5675000</v>
      </c>
      <c r="E52" s="70">
        <v>266315782</v>
      </c>
      <c r="F52" s="70">
        <v>45853103</v>
      </c>
      <c r="G52" s="70">
        <v>101979389</v>
      </c>
      <c r="H52" s="70">
        <v>101979389</v>
      </c>
      <c r="I52" s="70">
        <v>0</v>
      </c>
      <c r="J52" s="70">
        <v>0</v>
      </c>
      <c r="K52" s="70">
        <v>0</v>
      </c>
      <c r="L52" s="70">
        <v>0</v>
      </c>
      <c r="M52" s="70">
        <v>0</v>
      </c>
      <c r="N52" s="70">
        <v>15292704</v>
      </c>
      <c r="O52" s="70">
        <v>0</v>
      </c>
      <c r="P52" s="70">
        <v>0</v>
      </c>
      <c r="Q52" s="70">
        <v>15292704</v>
      </c>
      <c r="R52" s="70">
        <v>65256162</v>
      </c>
      <c r="S52" s="70">
        <v>12570913</v>
      </c>
      <c r="T52" s="70">
        <v>12695153</v>
      </c>
      <c r="U52" s="70">
        <v>39990096</v>
      </c>
      <c r="V52" s="70">
        <v>0</v>
      </c>
      <c r="W52" s="70">
        <v>36805814</v>
      </c>
      <c r="X52" s="70">
        <v>36805814</v>
      </c>
      <c r="Y52" s="70">
        <v>0</v>
      </c>
      <c r="Z52" s="70">
        <v>0</v>
      </c>
      <c r="AA52" s="70">
        <v>0</v>
      </c>
      <c r="AB52" s="70">
        <v>0</v>
      </c>
      <c r="AC52" s="70">
        <v>300000</v>
      </c>
      <c r="AD52" s="70">
        <v>3865304</v>
      </c>
      <c r="AE52" s="70">
        <v>0</v>
      </c>
      <c r="AF52" s="70">
        <v>0</v>
      </c>
      <c r="AG52" s="70">
        <v>0</v>
      </c>
      <c r="AH52" s="70">
        <v>0</v>
      </c>
      <c r="AI52" s="70">
        <v>0</v>
      </c>
      <c r="AJ52" s="70">
        <v>0</v>
      </c>
      <c r="AK52" s="70">
        <v>0</v>
      </c>
      <c r="AL52" s="70">
        <v>0</v>
      </c>
      <c r="AM52" s="70">
        <v>36878636</v>
      </c>
      <c r="AN52" s="70">
        <v>32028361</v>
      </c>
      <c r="AO52" s="70">
        <v>0</v>
      </c>
      <c r="AP52" s="70">
        <v>4850275</v>
      </c>
      <c r="AQ52" s="70">
        <v>0</v>
      </c>
      <c r="AR52" s="70">
        <v>260378009</v>
      </c>
      <c r="AS52" s="70">
        <v>0</v>
      </c>
      <c r="AT52" s="70">
        <v>51790876</v>
      </c>
    </row>
    <row r="53" spans="1:46" s="193" customFormat="1" x14ac:dyDescent="0.25">
      <c r="A53" s="192" t="s">
        <v>49</v>
      </c>
      <c r="B53" s="129">
        <v>110176310</v>
      </c>
      <c r="C53" s="129">
        <v>0</v>
      </c>
      <c r="D53" s="129">
        <v>11017631</v>
      </c>
      <c r="E53" s="129">
        <v>99158679</v>
      </c>
      <c r="F53" s="129">
        <v>22288912</v>
      </c>
      <c r="G53" s="129">
        <v>1434647</v>
      </c>
      <c r="H53" s="129">
        <v>1434647</v>
      </c>
      <c r="I53" s="129">
        <v>0</v>
      </c>
      <c r="J53" s="129">
        <v>18991756</v>
      </c>
      <c r="K53" s="129">
        <v>17556957</v>
      </c>
      <c r="L53" s="129">
        <v>0</v>
      </c>
      <c r="M53" s="129">
        <v>1434799</v>
      </c>
      <c r="N53" s="129">
        <v>0</v>
      </c>
      <c r="O53" s="129">
        <v>0</v>
      </c>
      <c r="P53" s="129">
        <v>0</v>
      </c>
      <c r="Q53" s="129">
        <v>0</v>
      </c>
      <c r="R53" s="129">
        <v>422435</v>
      </c>
      <c r="S53" s="129">
        <v>0</v>
      </c>
      <c r="T53" s="129">
        <v>0</v>
      </c>
      <c r="U53" s="129">
        <v>422435</v>
      </c>
      <c r="V53" s="129">
        <v>11906681</v>
      </c>
      <c r="W53" s="129">
        <v>10109935</v>
      </c>
      <c r="X53" s="129">
        <v>10109935</v>
      </c>
      <c r="Y53" s="129">
        <v>0</v>
      </c>
      <c r="Z53" s="129">
        <v>0</v>
      </c>
      <c r="AA53" s="129">
        <v>0</v>
      </c>
      <c r="AB53" s="129">
        <v>0</v>
      </c>
      <c r="AC53" s="129">
        <v>13686723</v>
      </c>
      <c r="AD53" s="129">
        <v>1558121</v>
      </c>
      <c r="AE53" s="129">
        <v>0</v>
      </c>
      <c r="AF53" s="129">
        <v>0</v>
      </c>
      <c r="AG53" s="129">
        <v>0</v>
      </c>
      <c r="AH53" s="129">
        <v>0</v>
      </c>
      <c r="AI53" s="129">
        <v>0</v>
      </c>
      <c r="AJ53" s="129">
        <v>0</v>
      </c>
      <c r="AK53" s="129">
        <v>0</v>
      </c>
      <c r="AL53" s="129">
        <v>0</v>
      </c>
      <c r="AM53" s="129">
        <v>10857571</v>
      </c>
      <c r="AN53" s="129">
        <v>8426278</v>
      </c>
      <c r="AO53" s="129">
        <v>0</v>
      </c>
      <c r="AP53" s="129">
        <v>2431293</v>
      </c>
      <c r="AQ53" s="129">
        <v>0</v>
      </c>
      <c r="AR53" s="70">
        <v>68967869</v>
      </c>
      <c r="AS53" s="129">
        <v>0</v>
      </c>
      <c r="AT53" s="129">
        <v>52479722</v>
      </c>
    </row>
    <row r="54" spans="1:46" x14ac:dyDescent="0.25">
      <c r="A54" s="128" t="s">
        <v>50</v>
      </c>
      <c r="B54" s="70">
        <v>313896002</v>
      </c>
      <c r="C54" s="70">
        <v>61833144</v>
      </c>
      <c r="D54" s="70">
        <v>15443200</v>
      </c>
      <c r="E54" s="70">
        <v>236619658</v>
      </c>
      <c r="F54" s="70">
        <v>83417313</v>
      </c>
      <c r="G54" s="70">
        <v>8151738</v>
      </c>
      <c r="H54" s="70">
        <v>8151738</v>
      </c>
      <c r="I54" s="70">
        <v>0</v>
      </c>
      <c r="J54" s="70">
        <v>0</v>
      </c>
      <c r="K54" s="70">
        <v>0</v>
      </c>
      <c r="L54" s="70">
        <v>0</v>
      </c>
      <c r="M54" s="70">
        <v>0</v>
      </c>
      <c r="N54" s="70">
        <v>0</v>
      </c>
      <c r="O54" s="70">
        <v>0</v>
      </c>
      <c r="P54" s="70">
        <v>0</v>
      </c>
      <c r="Q54" s="70">
        <v>0</v>
      </c>
      <c r="R54" s="70">
        <v>1609883</v>
      </c>
      <c r="S54" s="70">
        <v>0</v>
      </c>
      <c r="T54" s="70">
        <v>169294</v>
      </c>
      <c r="U54" s="70">
        <v>1440589</v>
      </c>
      <c r="V54" s="70">
        <v>60606</v>
      </c>
      <c r="W54" s="70">
        <v>117213579</v>
      </c>
      <c r="X54" s="70">
        <v>117213579</v>
      </c>
      <c r="Y54" s="70">
        <v>0</v>
      </c>
      <c r="Z54" s="70">
        <v>0</v>
      </c>
      <c r="AA54" s="70">
        <v>36772642</v>
      </c>
      <c r="AB54" s="70">
        <v>0</v>
      </c>
      <c r="AC54" s="70">
        <v>600000</v>
      </c>
      <c r="AD54" s="70">
        <v>391945</v>
      </c>
      <c r="AE54" s="70">
        <v>724462</v>
      </c>
      <c r="AF54" s="70">
        <v>0</v>
      </c>
      <c r="AG54" s="70">
        <v>0</v>
      </c>
      <c r="AH54" s="70">
        <v>901231</v>
      </c>
      <c r="AI54" s="70">
        <v>901231</v>
      </c>
      <c r="AJ54" s="70">
        <v>0</v>
      </c>
      <c r="AK54" s="70">
        <v>0</v>
      </c>
      <c r="AL54" s="70">
        <v>0</v>
      </c>
      <c r="AM54" s="70">
        <v>14865792</v>
      </c>
      <c r="AN54" s="70">
        <v>10031545</v>
      </c>
      <c r="AO54" s="70">
        <v>776319</v>
      </c>
      <c r="AP54" s="70">
        <v>4057928</v>
      </c>
      <c r="AQ54" s="70">
        <v>447243</v>
      </c>
      <c r="AR54" s="70">
        <v>181739121</v>
      </c>
      <c r="AS54" s="70">
        <v>0</v>
      </c>
      <c r="AT54" s="70">
        <v>138297850</v>
      </c>
    </row>
    <row r="55" spans="1:46" x14ac:dyDescent="0.25">
      <c r="A55" s="194" t="s">
        <v>51</v>
      </c>
      <c r="B55" s="70">
        <v>18500530</v>
      </c>
      <c r="C55" s="70">
        <v>0</v>
      </c>
      <c r="D55" s="70">
        <v>0</v>
      </c>
      <c r="E55" s="195">
        <v>18500530</v>
      </c>
      <c r="F55" s="70">
        <v>28748714</v>
      </c>
      <c r="G55" s="70">
        <v>788155</v>
      </c>
      <c r="H55" s="70">
        <v>788155</v>
      </c>
      <c r="I55" s="195">
        <v>0</v>
      </c>
      <c r="J55" s="70">
        <v>0</v>
      </c>
      <c r="K55" s="70">
        <v>0</v>
      </c>
      <c r="L55" s="70">
        <v>0</v>
      </c>
      <c r="M55" s="195">
        <v>0</v>
      </c>
      <c r="N55" s="70">
        <v>0</v>
      </c>
      <c r="O55" s="70">
        <v>0</v>
      </c>
      <c r="P55" s="70">
        <v>0</v>
      </c>
      <c r="Q55" s="195">
        <v>0</v>
      </c>
      <c r="R55" s="70">
        <v>2521359</v>
      </c>
      <c r="S55" s="70">
        <v>0</v>
      </c>
      <c r="T55" s="70">
        <v>2521354</v>
      </c>
      <c r="U55" s="195">
        <v>5</v>
      </c>
      <c r="V55" s="70">
        <v>0</v>
      </c>
      <c r="W55" s="70">
        <v>2668078</v>
      </c>
      <c r="X55" s="70">
        <v>0</v>
      </c>
      <c r="Y55" s="195">
        <v>2668078</v>
      </c>
      <c r="Z55" s="70">
        <v>0</v>
      </c>
      <c r="AA55" s="70">
        <v>0</v>
      </c>
      <c r="AB55" s="70">
        <v>0</v>
      </c>
      <c r="AC55" s="195">
        <v>1651558</v>
      </c>
      <c r="AD55" s="70">
        <v>878314</v>
      </c>
      <c r="AE55" s="70">
        <v>0</v>
      </c>
      <c r="AF55" s="70">
        <v>0</v>
      </c>
      <c r="AG55" s="195">
        <v>0</v>
      </c>
      <c r="AH55" s="70">
        <v>0</v>
      </c>
      <c r="AI55" s="70">
        <v>0</v>
      </c>
      <c r="AJ55" s="70">
        <v>0</v>
      </c>
      <c r="AK55" s="195">
        <v>0</v>
      </c>
      <c r="AL55" s="70">
        <v>1070782</v>
      </c>
      <c r="AM55" s="70">
        <v>12682363</v>
      </c>
      <c r="AN55" s="70">
        <v>6743493</v>
      </c>
      <c r="AO55" s="195">
        <v>0</v>
      </c>
      <c r="AP55" s="70">
        <v>5938870</v>
      </c>
      <c r="AQ55" s="70">
        <v>1036513</v>
      </c>
      <c r="AR55" s="70">
        <v>23297122</v>
      </c>
      <c r="AS55" s="70">
        <v>992988</v>
      </c>
      <c r="AT55" s="70">
        <v>22959134</v>
      </c>
    </row>
    <row r="56" spans="1:46" x14ac:dyDescent="0.25">
      <c r="A56" s="243" t="s">
        <v>371</v>
      </c>
      <c r="AR56" s="187"/>
    </row>
    <row r="57" spans="1:46" x14ac:dyDescent="0.25">
      <c r="AR57" s="187"/>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2016</oddHeader>
    <oddFooter>&amp;CPage &amp;P of &amp;N</oddFooter>
    <firstFooter>&amp;CPage &amp;P of &amp;N</firstFooter>
  </headerFooter>
  <colBreaks count="3" manualBreakCount="3">
    <brk id="9" max="1048575" man="1"/>
    <brk id="21" max="54" man="1"/>
    <brk id="33" max="1048575" man="1"/>
  </col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9" tint="0.39997558519241921"/>
    <pageSetUpPr fitToPage="1"/>
  </sheetPr>
  <dimension ref="A1:AT56"/>
  <sheetViews>
    <sheetView zoomScaleNormal="100" workbookViewId="0">
      <pane xSplit="6" ySplit="3" topLeftCell="G4" activePane="bottomRight" state="frozenSplit"/>
      <selection activeCell="A4" sqref="A4"/>
      <selection pane="topRight" activeCell="A4" sqref="A4"/>
      <selection pane="bottomLeft" activeCell="A4" sqref="A4"/>
      <selection pane="bottomRight" activeCell="G1" sqref="G1"/>
    </sheetView>
  </sheetViews>
  <sheetFormatPr defaultRowHeight="15" x14ac:dyDescent="0.25"/>
  <cols>
    <col min="1" max="1" width="23" customWidth="1"/>
    <col min="2" max="6" width="15.7109375" hidden="1" customWidth="1"/>
    <col min="7" max="7" width="15.7109375" customWidth="1"/>
    <col min="8" max="8" width="20.42578125" customWidth="1"/>
    <col min="9" max="9" width="15.7109375" customWidth="1"/>
    <col min="10" max="17" width="15.7109375" hidden="1" customWidth="1"/>
    <col min="18" max="43" width="15.7109375" customWidth="1"/>
    <col min="44" max="44" width="17" customWidth="1"/>
    <col min="45" max="46" width="15.7109375" hidden="1" customWidth="1"/>
  </cols>
  <sheetData>
    <row r="1" spans="1:46" ht="15.75" customHeight="1" x14ac:dyDescent="0.25">
      <c r="B1" s="245"/>
      <c r="G1" s="154" t="s">
        <v>277</v>
      </c>
    </row>
    <row r="2" spans="1:46" s="11" customFormat="1" x14ac:dyDescent="0.25">
      <c r="A2" s="142"/>
      <c r="B2" s="246"/>
      <c r="G2" s="277" t="s">
        <v>200</v>
      </c>
      <c r="H2" s="277"/>
      <c r="I2" s="277"/>
      <c r="R2" s="277" t="s">
        <v>203</v>
      </c>
      <c r="S2" s="277"/>
      <c r="T2" s="277"/>
      <c r="U2" s="277"/>
      <c r="W2" s="277" t="s">
        <v>205</v>
      </c>
      <c r="X2" s="277"/>
      <c r="Y2" s="277"/>
      <c r="AH2" s="277" t="s">
        <v>214</v>
      </c>
      <c r="AI2" s="277"/>
      <c r="AJ2" s="277"/>
      <c r="AK2" s="277"/>
      <c r="AM2" s="277" t="s">
        <v>216</v>
      </c>
      <c r="AN2" s="277"/>
      <c r="AO2" s="277"/>
      <c r="AP2" s="277"/>
    </row>
    <row r="3" spans="1:46" s="47" customFormat="1" ht="58.5" x14ac:dyDescent="0.25">
      <c r="A3" s="73" t="s">
        <v>0</v>
      </c>
      <c r="B3" s="73" t="s">
        <v>196</v>
      </c>
      <c r="C3" s="73" t="s">
        <v>197</v>
      </c>
      <c r="D3" s="73" t="s">
        <v>246</v>
      </c>
      <c r="E3" s="73" t="s">
        <v>198</v>
      </c>
      <c r="F3" s="73" t="s">
        <v>199</v>
      </c>
      <c r="G3" s="73" t="s">
        <v>240</v>
      </c>
      <c r="H3" s="112" t="s">
        <v>221</v>
      </c>
      <c r="I3" s="112" t="s">
        <v>222</v>
      </c>
      <c r="J3" s="73" t="s">
        <v>201</v>
      </c>
      <c r="K3" s="112" t="s">
        <v>223</v>
      </c>
      <c r="L3" s="112" t="s">
        <v>224</v>
      </c>
      <c r="M3" s="112" t="s">
        <v>225</v>
      </c>
      <c r="N3" s="73" t="s">
        <v>202</v>
      </c>
      <c r="O3" s="112" t="s">
        <v>226</v>
      </c>
      <c r="P3" s="112" t="s">
        <v>227</v>
      </c>
      <c r="Q3" s="112" t="s">
        <v>228</v>
      </c>
      <c r="R3" s="73" t="s">
        <v>240</v>
      </c>
      <c r="S3" s="112" t="s">
        <v>229</v>
      </c>
      <c r="T3" s="112" t="s">
        <v>230</v>
      </c>
      <c r="U3" s="112" t="s">
        <v>231</v>
      </c>
      <c r="V3" s="73" t="s">
        <v>204</v>
      </c>
      <c r="W3" s="73" t="s">
        <v>240</v>
      </c>
      <c r="X3" s="112" t="s">
        <v>232</v>
      </c>
      <c r="Y3" s="112" t="s">
        <v>233</v>
      </c>
      <c r="Z3" s="73" t="s">
        <v>206</v>
      </c>
      <c r="AA3" s="73" t="s">
        <v>207</v>
      </c>
      <c r="AB3" s="73" t="s">
        <v>208</v>
      </c>
      <c r="AC3" s="73" t="s">
        <v>209</v>
      </c>
      <c r="AD3" s="73" t="s">
        <v>210</v>
      </c>
      <c r="AE3" s="73" t="s">
        <v>211</v>
      </c>
      <c r="AF3" s="73" t="s">
        <v>212</v>
      </c>
      <c r="AG3" s="73" t="s">
        <v>213</v>
      </c>
      <c r="AH3" s="73" t="s">
        <v>240</v>
      </c>
      <c r="AI3" s="112" t="s">
        <v>234</v>
      </c>
      <c r="AJ3" s="112" t="s">
        <v>235</v>
      </c>
      <c r="AK3" s="112" t="s">
        <v>236</v>
      </c>
      <c r="AL3" s="73" t="s">
        <v>215</v>
      </c>
      <c r="AM3" s="73" t="s">
        <v>240</v>
      </c>
      <c r="AN3" s="112" t="s">
        <v>237</v>
      </c>
      <c r="AO3" s="112" t="s">
        <v>238</v>
      </c>
      <c r="AP3" s="112" t="s">
        <v>239</v>
      </c>
      <c r="AQ3" s="73" t="s">
        <v>217</v>
      </c>
      <c r="AR3" s="73" t="s">
        <v>218</v>
      </c>
      <c r="AS3" s="73" t="s">
        <v>219</v>
      </c>
      <c r="AT3" s="73" t="s">
        <v>220</v>
      </c>
    </row>
    <row r="4" spans="1:46" x14ac:dyDescent="0.25">
      <c r="A4" s="18" t="s">
        <v>52</v>
      </c>
      <c r="B4" s="70">
        <v>0</v>
      </c>
      <c r="C4" s="70">
        <v>0</v>
      </c>
      <c r="D4" s="70">
        <v>0</v>
      </c>
      <c r="E4" s="70">
        <v>0</v>
      </c>
      <c r="F4" s="70">
        <v>0</v>
      </c>
      <c r="G4" s="70">
        <v>3613775879</v>
      </c>
      <c r="H4" s="70">
        <v>3486497466</v>
      </c>
      <c r="I4" s="70">
        <v>127278413</v>
      </c>
      <c r="J4" s="70">
        <v>0</v>
      </c>
      <c r="K4" s="70">
        <v>0</v>
      </c>
      <c r="L4" s="70">
        <v>0</v>
      </c>
      <c r="M4" s="70">
        <v>0</v>
      </c>
      <c r="N4" s="70">
        <v>0</v>
      </c>
      <c r="O4" s="70">
        <v>0</v>
      </c>
      <c r="P4" s="70">
        <v>0</v>
      </c>
      <c r="Q4" s="70">
        <v>0</v>
      </c>
      <c r="R4" s="70">
        <v>506097508</v>
      </c>
      <c r="S4" s="70">
        <v>21901365</v>
      </c>
      <c r="T4" s="70">
        <v>223699997</v>
      </c>
      <c r="U4" s="70">
        <v>260496146</v>
      </c>
      <c r="V4" s="70">
        <v>46802876</v>
      </c>
      <c r="W4" s="70">
        <v>3876379453</v>
      </c>
      <c r="X4" s="70">
        <v>2251361098</v>
      </c>
      <c r="Y4" s="70">
        <v>1625018355</v>
      </c>
      <c r="Z4" s="70">
        <v>142242</v>
      </c>
      <c r="AA4" s="70">
        <v>1897651415</v>
      </c>
      <c r="AB4" s="70">
        <v>583023760</v>
      </c>
      <c r="AC4" s="70">
        <v>497910377</v>
      </c>
      <c r="AD4" s="70">
        <v>172849563</v>
      </c>
      <c r="AE4" s="70">
        <v>361181269</v>
      </c>
      <c r="AF4" s="70">
        <v>241309511</v>
      </c>
      <c r="AG4" s="70">
        <v>36252322</v>
      </c>
      <c r="AH4" s="70">
        <v>523871979</v>
      </c>
      <c r="AI4" s="70">
        <v>279603435</v>
      </c>
      <c r="AJ4" s="70">
        <v>6577289</v>
      </c>
      <c r="AK4" s="70">
        <v>237691255</v>
      </c>
      <c r="AL4" s="70">
        <v>8785633</v>
      </c>
      <c r="AM4" s="70">
        <v>1036612076</v>
      </c>
      <c r="AN4" s="70">
        <v>830814717</v>
      </c>
      <c r="AO4" s="70">
        <v>157162745</v>
      </c>
      <c r="AP4" s="70">
        <v>48634614</v>
      </c>
      <c r="AQ4" s="70">
        <v>262644678</v>
      </c>
      <c r="AR4" s="70">
        <v>13665290541</v>
      </c>
      <c r="AS4" s="70">
        <v>0</v>
      </c>
      <c r="AT4" s="70">
        <v>0</v>
      </c>
    </row>
    <row r="5" spans="1:46" x14ac:dyDescent="0.25">
      <c r="A5" s="19" t="s">
        <v>1</v>
      </c>
      <c r="B5" s="70">
        <v>0</v>
      </c>
      <c r="C5" s="70">
        <v>0</v>
      </c>
      <c r="D5" s="70">
        <v>0</v>
      </c>
      <c r="E5" s="80">
        <v>0</v>
      </c>
      <c r="F5" s="70">
        <v>0</v>
      </c>
      <c r="G5" s="70">
        <v>0</v>
      </c>
      <c r="H5" s="70">
        <v>0</v>
      </c>
      <c r="I5" s="80">
        <v>0</v>
      </c>
      <c r="J5" s="70">
        <v>0</v>
      </c>
      <c r="K5" s="70">
        <v>0</v>
      </c>
      <c r="L5" s="70">
        <v>0</v>
      </c>
      <c r="M5" s="80">
        <v>0</v>
      </c>
      <c r="N5" s="70">
        <v>0</v>
      </c>
      <c r="O5" s="70">
        <v>0</v>
      </c>
      <c r="P5" s="70">
        <v>0</v>
      </c>
      <c r="Q5" s="80">
        <v>0</v>
      </c>
      <c r="R5" s="70">
        <v>1353764</v>
      </c>
      <c r="S5" s="70">
        <v>0</v>
      </c>
      <c r="T5" s="70">
        <v>0</v>
      </c>
      <c r="U5" s="80">
        <v>1353764</v>
      </c>
      <c r="V5" s="70">
        <v>2366663</v>
      </c>
      <c r="W5" s="70">
        <v>20658746</v>
      </c>
      <c r="X5" s="70">
        <v>5779463</v>
      </c>
      <c r="Y5" s="80">
        <v>14879283</v>
      </c>
      <c r="Z5" s="70">
        <v>0</v>
      </c>
      <c r="AA5" s="70">
        <v>0</v>
      </c>
      <c r="AB5" s="70">
        <v>0</v>
      </c>
      <c r="AC5" s="80">
        <v>650758</v>
      </c>
      <c r="AD5" s="70">
        <v>10</v>
      </c>
      <c r="AE5" s="70">
        <v>144214</v>
      </c>
      <c r="AF5" s="70">
        <v>0</v>
      </c>
      <c r="AG5" s="80">
        <v>0</v>
      </c>
      <c r="AH5" s="70">
        <v>21947196</v>
      </c>
      <c r="AI5" s="70">
        <v>0</v>
      </c>
      <c r="AJ5" s="70">
        <v>0</v>
      </c>
      <c r="AK5" s="80">
        <v>21947196</v>
      </c>
      <c r="AL5" s="70">
        <v>80661</v>
      </c>
      <c r="AM5" s="70">
        <v>6758140</v>
      </c>
      <c r="AN5" s="70">
        <v>756242</v>
      </c>
      <c r="AO5" s="80">
        <v>5540226</v>
      </c>
      <c r="AP5" s="70">
        <v>461672</v>
      </c>
      <c r="AQ5" s="70">
        <v>0</v>
      </c>
      <c r="AR5" s="70">
        <v>53960152</v>
      </c>
      <c r="AS5" s="70">
        <v>0</v>
      </c>
      <c r="AT5" s="70">
        <v>0</v>
      </c>
    </row>
    <row r="6" spans="1:46" x14ac:dyDescent="0.25">
      <c r="A6" s="19" t="s">
        <v>2</v>
      </c>
      <c r="B6" s="70">
        <v>0</v>
      </c>
      <c r="C6" s="70">
        <v>0</v>
      </c>
      <c r="D6" s="70">
        <v>0</v>
      </c>
      <c r="E6" s="80">
        <v>0</v>
      </c>
      <c r="F6" s="70">
        <v>0</v>
      </c>
      <c r="G6" s="70">
        <v>28590312</v>
      </c>
      <c r="H6" s="70">
        <v>28590312</v>
      </c>
      <c r="I6" s="80">
        <v>0</v>
      </c>
      <c r="J6" s="70">
        <v>0</v>
      </c>
      <c r="K6" s="70">
        <v>0</v>
      </c>
      <c r="L6" s="70">
        <v>0</v>
      </c>
      <c r="M6" s="80">
        <v>0</v>
      </c>
      <c r="N6" s="70">
        <v>0</v>
      </c>
      <c r="O6" s="70">
        <v>0</v>
      </c>
      <c r="P6" s="70">
        <v>0</v>
      </c>
      <c r="Q6" s="80">
        <v>0</v>
      </c>
      <c r="R6" s="70">
        <v>0</v>
      </c>
      <c r="S6" s="70">
        <v>0</v>
      </c>
      <c r="T6" s="70">
        <v>0</v>
      </c>
      <c r="U6" s="80">
        <v>0</v>
      </c>
      <c r="V6" s="70">
        <v>127671</v>
      </c>
      <c r="W6" s="70">
        <v>7870017</v>
      </c>
      <c r="X6" s="70">
        <v>7870017</v>
      </c>
      <c r="Y6" s="80">
        <v>0</v>
      </c>
      <c r="Z6" s="70">
        <v>0</v>
      </c>
      <c r="AA6" s="70">
        <v>0</v>
      </c>
      <c r="AB6" s="70">
        <v>0</v>
      </c>
      <c r="AC6" s="80">
        <v>0</v>
      </c>
      <c r="AD6" s="70">
        <v>0</v>
      </c>
      <c r="AE6" s="70">
        <v>0</v>
      </c>
      <c r="AF6" s="70">
        <v>35858</v>
      </c>
      <c r="AG6" s="80">
        <v>0</v>
      </c>
      <c r="AH6" s="70">
        <v>0</v>
      </c>
      <c r="AI6" s="70">
        <v>0</v>
      </c>
      <c r="AJ6" s="70">
        <v>0</v>
      </c>
      <c r="AK6" s="80">
        <v>0</v>
      </c>
      <c r="AL6" s="70">
        <v>0</v>
      </c>
      <c r="AM6" s="70">
        <v>1485905</v>
      </c>
      <c r="AN6" s="70">
        <v>1416504</v>
      </c>
      <c r="AO6" s="80">
        <v>0</v>
      </c>
      <c r="AP6" s="70">
        <v>69401</v>
      </c>
      <c r="AQ6" s="70">
        <v>0</v>
      </c>
      <c r="AR6" s="70">
        <v>38109763</v>
      </c>
      <c r="AS6" s="70">
        <v>0</v>
      </c>
      <c r="AT6" s="70">
        <v>0</v>
      </c>
    </row>
    <row r="7" spans="1:46" x14ac:dyDescent="0.25">
      <c r="A7" s="19" t="s">
        <v>3</v>
      </c>
      <c r="B7" s="70">
        <v>0</v>
      </c>
      <c r="C7" s="70">
        <v>0</v>
      </c>
      <c r="D7" s="70">
        <v>0</v>
      </c>
      <c r="E7" s="80">
        <v>0</v>
      </c>
      <c r="F7" s="70">
        <v>0</v>
      </c>
      <c r="G7" s="70">
        <v>0</v>
      </c>
      <c r="H7" s="70">
        <v>0</v>
      </c>
      <c r="I7" s="80">
        <v>0</v>
      </c>
      <c r="J7" s="70">
        <v>0</v>
      </c>
      <c r="K7" s="70">
        <v>0</v>
      </c>
      <c r="L7" s="70">
        <v>0</v>
      </c>
      <c r="M7" s="80">
        <v>0</v>
      </c>
      <c r="N7" s="70">
        <v>0</v>
      </c>
      <c r="O7" s="70">
        <v>0</v>
      </c>
      <c r="P7" s="70">
        <v>0</v>
      </c>
      <c r="Q7" s="80">
        <v>0</v>
      </c>
      <c r="R7" s="70">
        <v>1094855</v>
      </c>
      <c r="S7" s="70">
        <v>1094855</v>
      </c>
      <c r="T7" s="70">
        <v>0</v>
      </c>
      <c r="U7" s="80">
        <v>0</v>
      </c>
      <c r="V7" s="70">
        <v>0</v>
      </c>
      <c r="W7" s="70">
        <v>0</v>
      </c>
      <c r="X7" s="70">
        <v>0</v>
      </c>
      <c r="Y7" s="80">
        <v>0</v>
      </c>
      <c r="Z7" s="70">
        <v>0</v>
      </c>
      <c r="AA7" s="70">
        <v>0</v>
      </c>
      <c r="AB7" s="70">
        <v>0</v>
      </c>
      <c r="AC7" s="80">
        <v>0</v>
      </c>
      <c r="AD7" s="70">
        <v>630621</v>
      </c>
      <c r="AE7" s="70">
        <v>0</v>
      </c>
      <c r="AF7" s="70">
        <v>0</v>
      </c>
      <c r="AG7" s="80">
        <v>0</v>
      </c>
      <c r="AH7" s="70">
        <v>127293735</v>
      </c>
      <c r="AI7" s="70">
        <v>94545420</v>
      </c>
      <c r="AJ7" s="70">
        <v>3600000</v>
      </c>
      <c r="AK7" s="80">
        <v>29148315</v>
      </c>
      <c r="AL7" s="70">
        <v>0</v>
      </c>
      <c r="AM7" s="70">
        <v>24413874</v>
      </c>
      <c r="AN7" s="70">
        <v>24352260</v>
      </c>
      <c r="AO7" s="80">
        <v>0</v>
      </c>
      <c r="AP7" s="70">
        <v>61614</v>
      </c>
      <c r="AQ7" s="70">
        <v>11834767</v>
      </c>
      <c r="AR7" s="70">
        <v>165267852</v>
      </c>
      <c r="AS7" s="70">
        <v>0</v>
      </c>
      <c r="AT7" s="70">
        <v>0</v>
      </c>
    </row>
    <row r="8" spans="1:46" x14ac:dyDescent="0.25">
      <c r="A8" s="19" t="s">
        <v>4</v>
      </c>
      <c r="B8" s="70">
        <v>0</v>
      </c>
      <c r="C8" s="70">
        <v>0</v>
      </c>
      <c r="D8" s="70">
        <v>0</v>
      </c>
      <c r="E8" s="80">
        <v>0</v>
      </c>
      <c r="F8" s="70">
        <v>0</v>
      </c>
      <c r="G8" s="70">
        <v>0</v>
      </c>
      <c r="H8" s="70">
        <v>0</v>
      </c>
      <c r="I8" s="80">
        <v>0</v>
      </c>
      <c r="J8" s="70">
        <v>0</v>
      </c>
      <c r="K8" s="70">
        <v>0</v>
      </c>
      <c r="L8" s="70">
        <v>0</v>
      </c>
      <c r="M8" s="80">
        <v>0</v>
      </c>
      <c r="N8" s="70">
        <v>0</v>
      </c>
      <c r="O8" s="70">
        <v>0</v>
      </c>
      <c r="P8" s="70">
        <v>0</v>
      </c>
      <c r="Q8" s="80">
        <v>0</v>
      </c>
      <c r="R8" s="70">
        <v>0</v>
      </c>
      <c r="S8" s="70">
        <v>0</v>
      </c>
      <c r="T8" s="70">
        <v>0</v>
      </c>
      <c r="U8" s="80">
        <v>0</v>
      </c>
      <c r="V8" s="70">
        <v>339600</v>
      </c>
      <c r="W8" s="70">
        <v>96594930</v>
      </c>
      <c r="X8" s="70">
        <v>0</v>
      </c>
      <c r="Y8" s="80">
        <v>96594930</v>
      </c>
      <c r="Z8" s="70">
        <v>0</v>
      </c>
      <c r="AA8" s="70">
        <v>0</v>
      </c>
      <c r="AB8" s="70">
        <v>0</v>
      </c>
      <c r="AC8" s="80">
        <v>0</v>
      </c>
      <c r="AD8" s="70">
        <v>0</v>
      </c>
      <c r="AE8" s="70">
        <v>0</v>
      </c>
      <c r="AF8" s="70">
        <v>0</v>
      </c>
      <c r="AG8" s="80">
        <v>0</v>
      </c>
      <c r="AH8" s="70">
        <v>0</v>
      </c>
      <c r="AI8" s="70">
        <v>0</v>
      </c>
      <c r="AJ8" s="70">
        <v>0</v>
      </c>
      <c r="AK8" s="80">
        <v>0</v>
      </c>
      <c r="AL8" s="70">
        <v>0</v>
      </c>
      <c r="AM8" s="70">
        <v>2135886</v>
      </c>
      <c r="AN8" s="70">
        <v>1924358</v>
      </c>
      <c r="AO8" s="80">
        <v>0</v>
      </c>
      <c r="AP8" s="70">
        <v>211528</v>
      </c>
      <c r="AQ8" s="70">
        <v>0</v>
      </c>
      <c r="AR8" s="70">
        <v>99070416</v>
      </c>
      <c r="AS8" s="70">
        <v>0</v>
      </c>
      <c r="AT8" s="70">
        <v>0</v>
      </c>
    </row>
    <row r="9" spans="1:46" x14ac:dyDescent="0.25">
      <c r="A9" s="19" t="s">
        <v>5</v>
      </c>
      <c r="B9" s="70">
        <v>0</v>
      </c>
      <c r="C9" s="70">
        <v>0</v>
      </c>
      <c r="D9" s="70">
        <v>0</v>
      </c>
      <c r="E9" s="80">
        <v>0</v>
      </c>
      <c r="F9" s="70">
        <v>0</v>
      </c>
      <c r="G9" s="70">
        <v>1936916095</v>
      </c>
      <c r="H9" s="70">
        <v>1850499597</v>
      </c>
      <c r="I9" s="80">
        <v>86416498</v>
      </c>
      <c r="J9" s="70">
        <v>0</v>
      </c>
      <c r="K9" s="70">
        <v>0</v>
      </c>
      <c r="L9" s="70">
        <v>0</v>
      </c>
      <c r="M9" s="80">
        <v>0</v>
      </c>
      <c r="N9" s="70">
        <v>0</v>
      </c>
      <c r="O9" s="70">
        <v>0</v>
      </c>
      <c r="P9" s="70">
        <v>0</v>
      </c>
      <c r="Q9" s="80">
        <v>0</v>
      </c>
      <c r="R9" s="70">
        <v>45487953</v>
      </c>
      <c r="S9" s="70">
        <v>8637206</v>
      </c>
      <c r="T9" s="70">
        <v>22061123</v>
      </c>
      <c r="U9" s="80">
        <v>14789624</v>
      </c>
      <c r="V9" s="70">
        <v>10076687</v>
      </c>
      <c r="W9" s="70">
        <v>421397104</v>
      </c>
      <c r="X9" s="70">
        <v>421397104</v>
      </c>
      <c r="Y9" s="80">
        <v>0</v>
      </c>
      <c r="Z9" s="70">
        <v>0</v>
      </c>
      <c r="AA9" s="70">
        <v>0</v>
      </c>
      <c r="AB9" s="70">
        <v>0</v>
      </c>
      <c r="AC9" s="80">
        <v>53693</v>
      </c>
      <c r="AD9" s="70">
        <v>106375960</v>
      </c>
      <c r="AE9" s="70">
        <v>0</v>
      </c>
      <c r="AF9" s="70">
        <v>11083710</v>
      </c>
      <c r="AG9" s="80">
        <v>0</v>
      </c>
      <c r="AH9" s="70">
        <v>0</v>
      </c>
      <c r="AI9" s="70">
        <v>0</v>
      </c>
      <c r="AJ9" s="70">
        <v>0</v>
      </c>
      <c r="AK9" s="80">
        <v>0</v>
      </c>
      <c r="AL9" s="70">
        <v>0</v>
      </c>
      <c r="AM9" s="70">
        <v>282054244</v>
      </c>
      <c r="AN9" s="70">
        <v>273960159</v>
      </c>
      <c r="AO9" s="80">
        <v>5705932</v>
      </c>
      <c r="AP9" s="70">
        <v>2388153</v>
      </c>
      <c r="AQ9" s="70">
        <v>0</v>
      </c>
      <c r="AR9" s="70">
        <v>2813445446</v>
      </c>
      <c r="AS9" s="70">
        <v>0</v>
      </c>
      <c r="AT9" s="70">
        <v>0</v>
      </c>
    </row>
    <row r="10" spans="1:46" x14ac:dyDescent="0.25">
      <c r="A10" s="19" t="s">
        <v>6</v>
      </c>
      <c r="B10" s="70">
        <v>0</v>
      </c>
      <c r="C10" s="70">
        <v>0</v>
      </c>
      <c r="D10" s="70">
        <v>0</v>
      </c>
      <c r="E10" s="80">
        <v>0</v>
      </c>
      <c r="F10" s="70">
        <v>0</v>
      </c>
      <c r="G10" s="70">
        <v>8265301</v>
      </c>
      <c r="H10" s="70">
        <v>8265301</v>
      </c>
      <c r="I10" s="80">
        <v>0</v>
      </c>
      <c r="J10" s="70">
        <v>0</v>
      </c>
      <c r="K10" s="70">
        <v>0</v>
      </c>
      <c r="L10" s="70">
        <v>0</v>
      </c>
      <c r="M10" s="80">
        <v>0</v>
      </c>
      <c r="N10" s="70">
        <v>0</v>
      </c>
      <c r="O10" s="70">
        <v>0</v>
      </c>
      <c r="P10" s="70">
        <v>0</v>
      </c>
      <c r="Q10" s="80">
        <v>0</v>
      </c>
      <c r="R10" s="70">
        <v>738756</v>
      </c>
      <c r="S10" s="70">
        <v>10251</v>
      </c>
      <c r="T10" s="70">
        <v>340714</v>
      </c>
      <c r="U10" s="80">
        <v>387791</v>
      </c>
      <c r="V10" s="70">
        <v>1235847</v>
      </c>
      <c r="W10" s="70">
        <v>74516465</v>
      </c>
      <c r="X10" s="70">
        <v>10704633</v>
      </c>
      <c r="Y10" s="80">
        <v>63811832</v>
      </c>
      <c r="Z10" s="70">
        <v>205</v>
      </c>
      <c r="AA10" s="70">
        <v>71520591</v>
      </c>
      <c r="AB10" s="70">
        <v>5211320</v>
      </c>
      <c r="AC10" s="80">
        <v>18760729</v>
      </c>
      <c r="AD10" s="70">
        <v>190390</v>
      </c>
      <c r="AE10" s="70">
        <v>37247</v>
      </c>
      <c r="AF10" s="70">
        <v>25618</v>
      </c>
      <c r="AG10" s="80">
        <v>8932</v>
      </c>
      <c r="AH10" s="70">
        <v>43960322</v>
      </c>
      <c r="AI10" s="70">
        <v>30344108</v>
      </c>
      <c r="AJ10" s="70">
        <v>0</v>
      </c>
      <c r="AK10" s="80">
        <v>13616214</v>
      </c>
      <c r="AL10" s="70">
        <v>7101988</v>
      </c>
      <c r="AM10" s="70">
        <v>7574912</v>
      </c>
      <c r="AN10" s="70">
        <v>3215900</v>
      </c>
      <c r="AO10" s="80">
        <v>3176064</v>
      </c>
      <c r="AP10" s="70">
        <v>1182948</v>
      </c>
      <c r="AQ10" s="70">
        <v>0</v>
      </c>
      <c r="AR10" s="70">
        <v>239148623</v>
      </c>
      <c r="AS10" s="70">
        <v>0</v>
      </c>
      <c r="AT10" s="70">
        <v>0</v>
      </c>
    </row>
    <row r="11" spans="1:46" x14ac:dyDescent="0.25">
      <c r="A11" s="19" t="s">
        <v>7</v>
      </c>
      <c r="B11" s="70">
        <v>0</v>
      </c>
      <c r="C11" s="70">
        <v>0</v>
      </c>
      <c r="D11" s="70">
        <v>0</v>
      </c>
      <c r="E11" s="80">
        <v>0</v>
      </c>
      <c r="F11" s="70">
        <v>0</v>
      </c>
      <c r="G11" s="70">
        <v>42557174</v>
      </c>
      <c r="H11" s="70">
        <v>42557174</v>
      </c>
      <c r="I11" s="80">
        <v>0</v>
      </c>
      <c r="J11" s="70">
        <v>0</v>
      </c>
      <c r="K11" s="70">
        <v>0</v>
      </c>
      <c r="L11" s="70">
        <v>0</v>
      </c>
      <c r="M11" s="80">
        <v>0</v>
      </c>
      <c r="N11" s="70">
        <v>0</v>
      </c>
      <c r="O11" s="70">
        <v>0</v>
      </c>
      <c r="P11" s="70">
        <v>0</v>
      </c>
      <c r="Q11" s="80">
        <v>0</v>
      </c>
      <c r="R11" s="70">
        <v>13888623</v>
      </c>
      <c r="S11" s="70">
        <v>0</v>
      </c>
      <c r="T11" s="70">
        <v>13888623</v>
      </c>
      <c r="U11" s="80">
        <v>0</v>
      </c>
      <c r="V11" s="70">
        <v>0</v>
      </c>
      <c r="W11" s="70">
        <v>0</v>
      </c>
      <c r="X11" s="70">
        <v>0</v>
      </c>
      <c r="Y11" s="80">
        <v>0</v>
      </c>
      <c r="Z11" s="70">
        <v>0</v>
      </c>
      <c r="AA11" s="70">
        <v>0</v>
      </c>
      <c r="AB11" s="70">
        <v>0</v>
      </c>
      <c r="AC11" s="80">
        <v>0</v>
      </c>
      <c r="AD11" s="70">
        <v>0</v>
      </c>
      <c r="AE11" s="70">
        <v>0</v>
      </c>
      <c r="AF11" s="70">
        <v>0</v>
      </c>
      <c r="AG11" s="80">
        <v>663071</v>
      </c>
      <c r="AH11" s="70">
        <v>0</v>
      </c>
      <c r="AI11" s="70">
        <v>0</v>
      </c>
      <c r="AJ11" s="70">
        <v>0</v>
      </c>
      <c r="AK11" s="80">
        <v>0</v>
      </c>
      <c r="AL11" s="70">
        <v>0</v>
      </c>
      <c r="AM11" s="70">
        <v>32435992</v>
      </c>
      <c r="AN11" s="70">
        <v>21919436</v>
      </c>
      <c r="AO11" s="80">
        <v>0</v>
      </c>
      <c r="AP11" s="70">
        <v>10516556</v>
      </c>
      <c r="AQ11" s="70">
        <v>0</v>
      </c>
      <c r="AR11" s="70">
        <v>89544860</v>
      </c>
      <c r="AS11" s="70">
        <v>0</v>
      </c>
      <c r="AT11" s="70">
        <v>0</v>
      </c>
    </row>
    <row r="12" spans="1:46" x14ac:dyDescent="0.25">
      <c r="A12" s="19" t="s">
        <v>8</v>
      </c>
      <c r="B12" s="70">
        <v>0</v>
      </c>
      <c r="C12" s="70">
        <v>0</v>
      </c>
      <c r="D12" s="70">
        <v>0</v>
      </c>
      <c r="E12" s="80">
        <v>0</v>
      </c>
      <c r="F12" s="70">
        <v>0</v>
      </c>
      <c r="G12" s="70">
        <v>19275676</v>
      </c>
      <c r="H12" s="70">
        <v>19275676</v>
      </c>
      <c r="I12" s="80">
        <v>0</v>
      </c>
      <c r="J12" s="70">
        <v>0</v>
      </c>
      <c r="K12" s="70">
        <v>0</v>
      </c>
      <c r="L12" s="70">
        <v>0</v>
      </c>
      <c r="M12" s="80">
        <v>0</v>
      </c>
      <c r="N12" s="70">
        <v>0</v>
      </c>
      <c r="O12" s="70">
        <v>0</v>
      </c>
      <c r="P12" s="70">
        <v>0</v>
      </c>
      <c r="Q12" s="80">
        <v>0</v>
      </c>
      <c r="R12" s="70">
        <v>959000</v>
      </c>
      <c r="S12" s="70">
        <v>0</v>
      </c>
      <c r="T12" s="70">
        <v>0</v>
      </c>
      <c r="U12" s="80">
        <v>959000</v>
      </c>
      <c r="V12" s="70">
        <v>0</v>
      </c>
      <c r="W12" s="70">
        <v>47091336</v>
      </c>
      <c r="X12" s="70">
        <v>47091336</v>
      </c>
      <c r="Y12" s="80">
        <v>0</v>
      </c>
      <c r="Z12" s="70">
        <v>0</v>
      </c>
      <c r="AA12" s="70">
        <v>0</v>
      </c>
      <c r="AB12" s="70">
        <v>0</v>
      </c>
      <c r="AC12" s="80">
        <v>2128304</v>
      </c>
      <c r="AD12" s="70">
        <v>0</v>
      </c>
      <c r="AE12" s="70">
        <v>0</v>
      </c>
      <c r="AF12" s="70">
        <v>0</v>
      </c>
      <c r="AG12" s="80">
        <v>0</v>
      </c>
      <c r="AH12" s="70">
        <v>0</v>
      </c>
      <c r="AI12" s="70">
        <v>0</v>
      </c>
      <c r="AJ12" s="70">
        <v>0</v>
      </c>
      <c r="AK12" s="80">
        <v>0</v>
      </c>
      <c r="AL12" s="70">
        <v>0</v>
      </c>
      <c r="AM12" s="70">
        <v>10401939</v>
      </c>
      <c r="AN12" s="70">
        <v>96892</v>
      </c>
      <c r="AO12" s="80">
        <v>10263392</v>
      </c>
      <c r="AP12" s="70">
        <v>41655</v>
      </c>
      <c r="AQ12" s="70">
        <v>0</v>
      </c>
      <c r="AR12" s="70">
        <v>79856255</v>
      </c>
      <c r="AS12" s="70">
        <v>0</v>
      </c>
      <c r="AT12" s="70">
        <v>0</v>
      </c>
    </row>
    <row r="13" spans="1:46" x14ac:dyDescent="0.25">
      <c r="A13" s="197" t="s">
        <v>95</v>
      </c>
      <c r="B13" s="70">
        <v>0</v>
      </c>
      <c r="C13" s="70">
        <v>0</v>
      </c>
      <c r="D13" s="70">
        <v>0</v>
      </c>
      <c r="E13" s="80">
        <v>0</v>
      </c>
      <c r="F13" s="70">
        <v>0</v>
      </c>
      <c r="G13" s="70">
        <v>44040393</v>
      </c>
      <c r="H13" s="70">
        <v>44040393</v>
      </c>
      <c r="I13" s="80">
        <v>0</v>
      </c>
      <c r="J13" s="70">
        <v>0</v>
      </c>
      <c r="K13" s="70">
        <v>0</v>
      </c>
      <c r="L13" s="70">
        <v>0</v>
      </c>
      <c r="M13" s="80">
        <v>0</v>
      </c>
      <c r="N13" s="70">
        <v>0</v>
      </c>
      <c r="O13" s="70">
        <v>0</v>
      </c>
      <c r="P13" s="70">
        <v>0</v>
      </c>
      <c r="Q13" s="80">
        <v>0</v>
      </c>
      <c r="R13" s="70">
        <v>23089133</v>
      </c>
      <c r="S13" s="70">
        <v>5971302</v>
      </c>
      <c r="T13" s="70">
        <v>800000</v>
      </c>
      <c r="U13" s="80">
        <v>16317831</v>
      </c>
      <c r="V13" s="70">
        <v>0</v>
      </c>
      <c r="W13" s="70">
        <v>22584565</v>
      </c>
      <c r="X13" s="70">
        <v>22584565</v>
      </c>
      <c r="Y13" s="80">
        <v>0</v>
      </c>
      <c r="Z13" s="70">
        <v>0</v>
      </c>
      <c r="AA13" s="70">
        <v>30196659</v>
      </c>
      <c r="AB13" s="70">
        <v>0</v>
      </c>
      <c r="AC13" s="80">
        <v>52684109</v>
      </c>
      <c r="AD13" s="70">
        <v>781314</v>
      </c>
      <c r="AE13" s="70">
        <v>0</v>
      </c>
      <c r="AF13" s="70">
        <v>0</v>
      </c>
      <c r="AG13" s="80">
        <v>0</v>
      </c>
      <c r="AH13" s="70">
        <v>0</v>
      </c>
      <c r="AI13" s="70">
        <v>0</v>
      </c>
      <c r="AJ13" s="70">
        <v>0</v>
      </c>
      <c r="AK13" s="80">
        <v>0</v>
      </c>
      <c r="AL13" s="70">
        <v>0</v>
      </c>
      <c r="AM13" s="70">
        <v>0</v>
      </c>
      <c r="AN13" s="70">
        <v>0</v>
      </c>
      <c r="AO13" s="80">
        <v>0</v>
      </c>
      <c r="AP13" s="70">
        <v>0</v>
      </c>
      <c r="AQ13" s="70">
        <v>5008960</v>
      </c>
      <c r="AR13" s="70">
        <v>178385133</v>
      </c>
      <c r="AS13" s="70">
        <v>0</v>
      </c>
      <c r="AT13" s="70">
        <v>0</v>
      </c>
    </row>
    <row r="14" spans="1:46" x14ac:dyDescent="0.25">
      <c r="A14" s="19" t="s">
        <v>10</v>
      </c>
      <c r="B14" s="70">
        <v>0</v>
      </c>
      <c r="C14" s="70">
        <v>0</v>
      </c>
      <c r="D14" s="70">
        <v>0</v>
      </c>
      <c r="E14" s="80">
        <v>0</v>
      </c>
      <c r="F14" s="70">
        <v>0</v>
      </c>
      <c r="G14" s="70">
        <v>130242001</v>
      </c>
      <c r="H14" s="70">
        <v>128284676</v>
      </c>
      <c r="I14" s="80">
        <v>1957325</v>
      </c>
      <c r="J14" s="70">
        <v>0</v>
      </c>
      <c r="K14" s="70">
        <v>0</v>
      </c>
      <c r="L14" s="70">
        <v>0</v>
      </c>
      <c r="M14" s="80">
        <v>0</v>
      </c>
      <c r="N14" s="70">
        <v>0</v>
      </c>
      <c r="O14" s="70">
        <v>0</v>
      </c>
      <c r="P14" s="70">
        <v>0</v>
      </c>
      <c r="Q14" s="80">
        <v>0</v>
      </c>
      <c r="R14" s="70">
        <v>0</v>
      </c>
      <c r="S14" s="70">
        <v>0</v>
      </c>
      <c r="T14" s="70">
        <v>0</v>
      </c>
      <c r="U14" s="80">
        <v>0</v>
      </c>
      <c r="V14" s="70">
        <v>0</v>
      </c>
      <c r="W14" s="70">
        <v>128925050</v>
      </c>
      <c r="X14" s="70">
        <v>128925050</v>
      </c>
      <c r="Y14" s="80">
        <v>0</v>
      </c>
      <c r="Z14" s="70">
        <v>0</v>
      </c>
      <c r="AA14" s="70">
        <v>0</v>
      </c>
      <c r="AB14" s="70">
        <v>0</v>
      </c>
      <c r="AC14" s="80">
        <v>0</v>
      </c>
      <c r="AD14" s="70">
        <v>0</v>
      </c>
      <c r="AE14" s="70">
        <v>0</v>
      </c>
      <c r="AF14" s="70">
        <v>0</v>
      </c>
      <c r="AG14" s="80">
        <v>0</v>
      </c>
      <c r="AH14" s="70">
        <v>94858380</v>
      </c>
      <c r="AI14" s="70">
        <v>41470075</v>
      </c>
      <c r="AJ14" s="70">
        <v>254530</v>
      </c>
      <c r="AK14" s="80">
        <v>53133775</v>
      </c>
      <c r="AL14" s="70">
        <v>0</v>
      </c>
      <c r="AM14" s="70">
        <v>15491568</v>
      </c>
      <c r="AN14" s="70">
        <v>8574425</v>
      </c>
      <c r="AO14" s="80">
        <v>0</v>
      </c>
      <c r="AP14" s="70">
        <v>6917143</v>
      </c>
      <c r="AQ14" s="70">
        <v>0</v>
      </c>
      <c r="AR14" s="70">
        <v>369516999</v>
      </c>
      <c r="AS14" s="70">
        <v>0</v>
      </c>
      <c r="AT14" s="70">
        <v>0</v>
      </c>
    </row>
    <row r="15" spans="1:46" x14ac:dyDescent="0.25">
      <c r="A15" s="19" t="s">
        <v>11</v>
      </c>
      <c r="B15" s="70">
        <v>0</v>
      </c>
      <c r="C15" s="70">
        <v>0</v>
      </c>
      <c r="D15" s="70">
        <v>0</v>
      </c>
      <c r="E15" s="80">
        <v>0</v>
      </c>
      <c r="F15" s="70">
        <v>0</v>
      </c>
      <c r="G15" s="70">
        <v>16296371</v>
      </c>
      <c r="H15" s="70">
        <v>16296371</v>
      </c>
      <c r="I15" s="80">
        <v>0</v>
      </c>
      <c r="J15" s="70">
        <v>0</v>
      </c>
      <c r="K15" s="70">
        <v>0</v>
      </c>
      <c r="L15" s="70">
        <v>0</v>
      </c>
      <c r="M15" s="80">
        <v>0</v>
      </c>
      <c r="N15" s="70">
        <v>0</v>
      </c>
      <c r="O15" s="70">
        <v>0</v>
      </c>
      <c r="P15" s="70">
        <v>0</v>
      </c>
      <c r="Q15" s="80">
        <v>0</v>
      </c>
      <c r="R15" s="70">
        <v>1988086</v>
      </c>
      <c r="S15" s="70">
        <v>0</v>
      </c>
      <c r="T15" s="70">
        <v>0</v>
      </c>
      <c r="U15" s="80">
        <v>1988086</v>
      </c>
      <c r="V15" s="70">
        <v>0</v>
      </c>
      <c r="W15" s="70">
        <v>22182651</v>
      </c>
      <c r="X15" s="70">
        <v>22182651</v>
      </c>
      <c r="Y15" s="80">
        <v>0</v>
      </c>
      <c r="Z15" s="70">
        <v>0</v>
      </c>
      <c r="AA15" s="70">
        <v>0</v>
      </c>
      <c r="AB15" s="70">
        <v>0</v>
      </c>
      <c r="AC15" s="80">
        <v>0</v>
      </c>
      <c r="AD15" s="70">
        <v>0</v>
      </c>
      <c r="AE15" s="70">
        <v>49883609</v>
      </c>
      <c r="AF15" s="70">
        <v>0</v>
      </c>
      <c r="AG15" s="80">
        <v>0</v>
      </c>
      <c r="AH15" s="70">
        <v>82778952</v>
      </c>
      <c r="AI15" s="70">
        <v>74923568</v>
      </c>
      <c r="AJ15" s="70">
        <v>2590759</v>
      </c>
      <c r="AK15" s="80">
        <v>5264625</v>
      </c>
      <c r="AL15" s="70">
        <v>0</v>
      </c>
      <c r="AM15" s="70">
        <v>238858</v>
      </c>
      <c r="AN15" s="70">
        <v>38859</v>
      </c>
      <c r="AO15" s="80">
        <v>75251</v>
      </c>
      <c r="AP15" s="70">
        <v>124748</v>
      </c>
      <c r="AQ15" s="70">
        <v>0</v>
      </c>
      <c r="AR15" s="70">
        <v>173368527</v>
      </c>
      <c r="AS15" s="70">
        <v>0</v>
      </c>
      <c r="AT15" s="70">
        <v>0</v>
      </c>
    </row>
    <row r="16" spans="1:46" x14ac:dyDescent="0.25">
      <c r="A16" s="19" t="s">
        <v>12</v>
      </c>
      <c r="B16" s="70">
        <v>0</v>
      </c>
      <c r="C16" s="70">
        <v>0</v>
      </c>
      <c r="D16" s="70">
        <v>0</v>
      </c>
      <c r="E16" s="80">
        <v>0</v>
      </c>
      <c r="F16" s="70">
        <v>0</v>
      </c>
      <c r="G16" s="70">
        <v>21316293</v>
      </c>
      <c r="H16" s="70">
        <v>21316293</v>
      </c>
      <c r="I16" s="80">
        <v>0</v>
      </c>
      <c r="J16" s="70">
        <v>0</v>
      </c>
      <c r="K16" s="70">
        <v>0</v>
      </c>
      <c r="L16" s="70">
        <v>0</v>
      </c>
      <c r="M16" s="80">
        <v>0</v>
      </c>
      <c r="N16" s="70">
        <v>0</v>
      </c>
      <c r="O16" s="70">
        <v>0</v>
      </c>
      <c r="P16" s="70">
        <v>0</v>
      </c>
      <c r="Q16" s="80">
        <v>0</v>
      </c>
      <c r="R16" s="70">
        <v>67352417</v>
      </c>
      <c r="S16" s="70">
        <v>1479071</v>
      </c>
      <c r="T16" s="70">
        <v>62686116</v>
      </c>
      <c r="U16" s="80">
        <v>3187230</v>
      </c>
      <c r="V16" s="70">
        <v>995772</v>
      </c>
      <c r="W16" s="70">
        <v>4971633</v>
      </c>
      <c r="X16" s="70">
        <v>4971633</v>
      </c>
      <c r="Y16" s="80">
        <v>0</v>
      </c>
      <c r="Z16" s="70">
        <v>0</v>
      </c>
      <c r="AA16" s="70">
        <v>0</v>
      </c>
      <c r="AB16" s="70">
        <v>0</v>
      </c>
      <c r="AC16" s="80">
        <v>220901</v>
      </c>
      <c r="AD16" s="70">
        <v>17573072</v>
      </c>
      <c r="AE16" s="70">
        <v>15630578</v>
      </c>
      <c r="AF16" s="70">
        <v>109678</v>
      </c>
      <c r="AG16" s="80">
        <v>4854500</v>
      </c>
      <c r="AH16" s="70">
        <v>132000</v>
      </c>
      <c r="AI16" s="70">
        <v>0</v>
      </c>
      <c r="AJ16" s="70">
        <v>132000</v>
      </c>
      <c r="AK16" s="80">
        <v>0</v>
      </c>
      <c r="AL16" s="70">
        <v>0</v>
      </c>
      <c r="AM16" s="70">
        <v>13649365</v>
      </c>
      <c r="AN16" s="70">
        <v>6055773</v>
      </c>
      <c r="AO16" s="80">
        <v>6362181</v>
      </c>
      <c r="AP16" s="70">
        <v>1231411</v>
      </c>
      <c r="AQ16" s="70">
        <v>12019831</v>
      </c>
      <c r="AR16" s="70">
        <v>158826040</v>
      </c>
      <c r="AS16" s="70">
        <v>0</v>
      </c>
      <c r="AT16" s="70">
        <v>0</v>
      </c>
    </row>
    <row r="17" spans="1:46" x14ac:dyDescent="0.25">
      <c r="A17" s="19" t="s">
        <v>13</v>
      </c>
      <c r="B17" s="70">
        <v>0</v>
      </c>
      <c r="C17" s="70">
        <v>0</v>
      </c>
      <c r="D17" s="70">
        <v>0</v>
      </c>
      <c r="E17" s="80">
        <v>0</v>
      </c>
      <c r="F17" s="70">
        <v>0</v>
      </c>
      <c r="G17" s="70">
        <v>5000686</v>
      </c>
      <c r="H17" s="70">
        <v>5000686</v>
      </c>
      <c r="I17" s="80">
        <v>0</v>
      </c>
      <c r="J17" s="70">
        <v>0</v>
      </c>
      <c r="K17" s="70">
        <v>0</v>
      </c>
      <c r="L17" s="70">
        <v>0</v>
      </c>
      <c r="M17" s="80">
        <v>0</v>
      </c>
      <c r="N17" s="70">
        <v>0</v>
      </c>
      <c r="O17" s="70">
        <v>0</v>
      </c>
      <c r="P17" s="70">
        <v>0</v>
      </c>
      <c r="Q17" s="80">
        <v>0</v>
      </c>
      <c r="R17" s="70">
        <v>3313550</v>
      </c>
      <c r="S17" s="70">
        <v>0</v>
      </c>
      <c r="T17" s="70">
        <v>0</v>
      </c>
      <c r="U17" s="80">
        <v>3313550</v>
      </c>
      <c r="V17" s="70">
        <v>91227</v>
      </c>
      <c r="W17" s="70">
        <v>1609587</v>
      </c>
      <c r="X17" s="70">
        <v>1175820</v>
      </c>
      <c r="Y17" s="80">
        <v>433767</v>
      </c>
      <c r="Z17" s="70">
        <v>0</v>
      </c>
      <c r="AA17" s="70">
        <v>0</v>
      </c>
      <c r="AB17" s="70">
        <v>0</v>
      </c>
      <c r="AC17" s="80">
        <v>70080</v>
      </c>
      <c r="AD17" s="70">
        <v>0</v>
      </c>
      <c r="AE17" s="70">
        <v>0</v>
      </c>
      <c r="AF17" s="70">
        <v>0</v>
      </c>
      <c r="AG17" s="80">
        <v>0</v>
      </c>
      <c r="AH17" s="70">
        <v>1401427</v>
      </c>
      <c r="AI17" s="70">
        <v>1401427</v>
      </c>
      <c r="AJ17" s="70">
        <v>0</v>
      </c>
      <c r="AK17" s="80">
        <v>0</v>
      </c>
      <c r="AL17" s="70">
        <v>0</v>
      </c>
      <c r="AM17" s="70">
        <v>1538822</v>
      </c>
      <c r="AN17" s="70">
        <v>1321099</v>
      </c>
      <c r="AO17" s="80">
        <v>0</v>
      </c>
      <c r="AP17" s="70">
        <v>217723</v>
      </c>
      <c r="AQ17" s="70">
        <v>0</v>
      </c>
      <c r="AR17" s="70">
        <v>13025379</v>
      </c>
      <c r="AS17" s="70">
        <v>0</v>
      </c>
      <c r="AT17" s="70">
        <v>0</v>
      </c>
    </row>
    <row r="18" spans="1:46" x14ac:dyDescent="0.25">
      <c r="A18" s="19" t="s">
        <v>14</v>
      </c>
      <c r="B18" s="70">
        <v>0</v>
      </c>
      <c r="C18" s="70">
        <v>0</v>
      </c>
      <c r="D18" s="70">
        <v>0</v>
      </c>
      <c r="E18" s="80">
        <v>0</v>
      </c>
      <c r="F18" s="70">
        <v>0</v>
      </c>
      <c r="G18" s="70">
        <v>4199198</v>
      </c>
      <c r="H18" s="70">
        <v>4199198</v>
      </c>
      <c r="I18" s="80">
        <v>0</v>
      </c>
      <c r="J18" s="70">
        <v>0</v>
      </c>
      <c r="K18" s="70">
        <v>0</v>
      </c>
      <c r="L18" s="70">
        <v>0</v>
      </c>
      <c r="M18" s="80">
        <v>0</v>
      </c>
      <c r="N18" s="70">
        <v>0</v>
      </c>
      <c r="O18" s="70">
        <v>0</v>
      </c>
      <c r="P18" s="70">
        <v>0</v>
      </c>
      <c r="Q18" s="80">
        <v>0</v>
      </c>
      <c r="R18" s="70">
        <v>123492</v>
      </c>
      <c r="S18" s="70">
        <v>0</v>
      </c>
      <c r="T18" s="70">
        <v>0</v>
      </c>
      <c r="U18" s="80">
        <v>123492</v>
      </c>
      <c r="V18" s="70">
        <v>64455</v>
      </c>
      <c r="W18" s="70">
        <v>559013017</v>
      </c>
      <c r="X18" s="70">
        <v>518249644</v>
      </c>
      <c r="Y18" s="80">
        <v>40763373</v>
      </c>
      <c r="Z18" s="70">
        <v>0</v>
      </c>
      <c r="AA18" s="70">
        <v>0</v>
      </c>
      <c r="AB18" s="70">
        <v>0</v>
      </c>
      <c r="AC18" s="80">
        <v>0</v>
      </c>
      <c r="AD18" s="70">
        <v>5803515</v>
      </c>
      <c r="AE18" s="70">
        <v>0</v>
      </c>
      <c r="AF18" s="70">
        <v>0</v>
      </c>
      <c r="AG18" s="80">
        <v>0</v>
      </c>
      <c r="AH18" s="70">
        <v>0</v>
      </c>
      <c r="AI18" s="70">
        <v>0</v>
      </c>
      <c r="AJ18" s="70">
        <v>0</v>
      </c>
      <c r="AK18" s="80">
        <v>0</v>
      </c>
      <c r="AL18" s="70">
        <v>0</v>
      </c>
      <c r="AM18" s="70">
        <v>759733</v>
      </c>
      <c r="AN18" s="70">
        <v>0</v>
      </c>
      <c r="AO18" s="80">
        <v>754674</v>
      </c>
      <c r="AP18" s="70">
        <v>5059</v>
      </c>
      <c r="AQ18" s="70">
        <v>0</v>
      </c>
      <c r="AR18" s="70">
        <v>569963410</v>
      </c>
      <c r="AS18" s="70">
        <v>0</v>
      </c>
      <c r="AT18" s="70">
        <v>0</v>
      </c>
    </row>
    <row r="19" spans="1:46" x14ac:dyDescent="0.25">
      <c r="A19" s="19" t="s">
        <v>15</v>
      </c>
      <c r="B19" s="70">
        <v>0</v>
      </c>
      <c r="C19" s="70">
        <v>0</v>
      </c>
      <c r="D19" s="70">
        <v>0</v>
      </c>
      <c r="E19" s="80">
        <v>0</v>
      </c>
      <c r="F19" s="70">
        <v>0</v>
      </c>
      <c r="G19" s="70">
        <v>4183869</v>
      </c>
      <c r="H19" s="70">
        <v>4183869</v>
      </c>
      <c r="I19" s="80">
        <v>0</v>
      </c>
      <c r="J19" s="70">
        <v>0</v>
      </c>
      <c r="K19" s="70">
        <v>0</v>
      </c>
      <c r="L19" s="70">
        <v>0</v>
      </c>
      <c r="M19" s="80">
        <v>0</v>
      </c>
      <c r="N19" s="70">
        <v>0</v>
      </c>
      <c r="O19" s="70">
        <v>0</v>
      </c>
      <c r="P19" s="70">
        <v>0</v>
      </c>
      <c r="Q19" s="80">
        <v>0</v>
      </c>
      <c r="R19" s="70">
        <v>0</v>
      </c>
      <c r="S19" s="70">
        <v>0</v>
      </c>
      <c r="T19" s="70">
        <v>0</v>
      </c>
      <c r="U19" s="80">
        <v>0</v>
      </c>
      <c r="V19" s="70">
        <v>0</v>
      </c>
      <c r="W19" s="70">
        <v>15356947</v>
      </c>
      <c r="X19" s="70">
        <v>15356947</v>
      </c>
      <c r="Y19" s="80">
        <v>0</v>
      </c>
      <c r="Z19" s="70">
        <v>0</v>
      </c>
      <c r="AA19" s="70">
        <v>0</v>
      </c>
      <c r="AB19" s="70">
        <v>0</v>
      </c>
      <c r="AC19" s="80">
        <v>0</v>
      </c>
      <c r="AD19" s="70">
        <v>0</v>
      </c>
      <c r="AE19" s="70">
        <v>13390596</v>
      </c>
      <c r="AF19" s="70">
        <v>0</v>
      </c>
      <c r="AG19" s="80">
        <v>0</v>
      </c>
      <c r="AH19" s="70">
        <v>0</v>
      </c>
      <c r="AI19" s="70">
        <v>0</v>
      </c>
      <c r="AJ19" s="70">
        <v>0</v>
      </c>
      <c r="AK19" s="80">
        <v>0</v>
      </c>
      <c r="AL19" s="70">
        <v>0</v>
      </c>
      <c r="AM19" s="70">
        <v>0</v>
      </c>
      <c r="AN19" s="70">
        <v>0</v>
      </c>
      <c r="AO19" s="80">
        <v>0</v>
      </c>
      <c r="AP19" s="70">
        <v>0</v>
      </c>
      <c r="AQ19" s="70">
        <v>0</v>
      </c>
      <c r="AR19" s="70">
        <v>32931412</v>
      </c>
      <c r="AS19" s="70">
        <v>0</v>
      </c>
      <c r="AT19" s="70">
        <v>0</v>
      </c>
    </row>
    <row r="20" spans="1:46" x14ac:dyDescent="0.25">
      <c r="A20" s="19" t="s">
        <v>16</v>
      </c>
      <c r="B20" s="70">
        <v>0</v>
      </c>
      <c r="C20" s="70">
        <v>0</v>
      </c>
      <c r="D20" s="70">
        <v>0</v>
      </c>
      <c r="E20" s="80">
        <v>0</v>
      </c>
      <c r="F20" s="70">
        <v>0</v>
      </c>
      <c r="G20" s="70">
        <v>35471135</v>
      </c>
      <c r="H20" s="70">
        <v>35471135</v>
      </c>
      <c r="I20" s="80">
        <v>0</v>
      </c>
      <c r="J20" s="70">
        <v>0</v>
      </c>
      <c r="K20" s="70">
        <v>0</v>
      </c>
      <c r="L20" s="70">
        <v>0</v>
      </c>
      <c r="M20" s="80">
        <v>0</v>
      </c>
      <c r="N20" s="70">
        <v>0</v>
      </c>
      <c r="O20" s="70">
        <v>0</v>
      </c>
      <c r="P20" s="70">
        <v>0</v>
      </c>
      <c r="Q20" s="80">
        <v>0</v>
      </c>
      <c r="R20" s="70">
        <v>6563010</v>
      </c>
      <c r="S20" s="70">
        <v>0</v>
      </c>
      <c r="T20" s="70">
        <v>0</v>
      </c>
      <c r="U20" s="80">
        <v>6563010</v>
      </c>
      <c r="V20" s="70">
        <v>0</v>
      </c>
      <c r="W20" s="70">
        <v>0</v>
      </c>
      <c r="X20" s="70">
        <v>0</v>
      </c>
      <c r="Y20" s="80">
        <v>0</v>
      </c>
      <c r="Z20" s="70">
        <v>0</v>
      </c>
      <c r="AA20" s="70">
        <v>0</v>
      </c>
      <c r="AB20" s="70">
        <v>0</v>
      </c>
      <c r="AC20" s="80">
        <v>0</v>
      </c>
      <c r="AD20" s="70">
        <v>0</v>
      </c>
      <c r="AE20" s="70">
        <v>0</v>
      </c>
      <c r="AF20" s="70">
        <v>0</v>
      </c>
      <c r="AG20" s="80">
        <v>0</v>
      </c>
      <c r="AH20" s="70">
        <v>0</v>
      </c>
      <c r="AI20" s="70">
        <v>0</v>
      </c>
      <c r="AJ20" s="70">
        <v>0</v>
      </c>
      <c r="AK20" s="80">
        <v>0</v>
      </c>
      <c r="AL20" s="70">
        <v>0</v>
      </c>
      <c r="AM20" s="70">
        <v>4895936</v>
      </c>
      <c r="AN20" s="70">
        <v>1451671</v>
      </c>
      <c r="AO20" s="80">
        <v>3004596</v>
      </c>
      <c r="AP20" s="70">
        <v>439669</v>
      </c>
      <c r="AQ20" s="70">
        <v>0</v>
      </c>
      <c r="AR20" s="70">
        <v>46930081</v>
      </c>
      <c r="AS20" s="70">
        <v>0</v>
      </c>
      <c r="AT20" s="70">
        <v>0</v>
      </c>
    </row>
    <row r="21" spans="1:46" x14ac:dyDescent="0.25">
      <c r="A21" s="19" t="s">
        <v>77</v>
      </c>
      <c r="B21" s="70">
        <v>0</v>
      </c>
      <c r="C21" s="70">
        <v>0</v>
      </c>
      <c r="D21" s="70">
        <v>0</v>
      </c>
      <c r="E21" s="80">
        <v>0</v>
      </c>
      <c r="F21" s="70">
        <v>0</v>
      </c>
      <c r="G21" s="70">
        <v>0</v>
      </c>
      <c r="H21" s="70">
        <v>0</v>
      </c>
      <c r="I21" s="80">
        <v>0</v>
      </c>
      <c r="J21" s="70">
        <v>0</v>
      </c>
      <c r="K21" s="70">
        <v>0</v>
      </c>
      <c r="L21" s="70">
        <v>0</v>
      </c>
      <c r="M21" s="80">
        <v>0</v>
      </c>
      <c r="N21" s="70">
        <v>0</v>
      </c>
      <c r="O21" s="70">
        <v>0</v>
      </c>
      <c r="P21" s="70">
        <v>0</v>
      </c>
      <c r="Q21" s="80">
        <v>0</v>
      </c>
      <c r="R21" s="70">
        <v>0</v>
      </c>
      <c r="S21" s="70">
        <v>0</v>
      </c>
      <c r="T21" s="70">
        <v>0</v>
      </c>
      <c r="U21" s="80">
        <v>0</v>
      </c>
      <c r="V21" s="70">
        <v>0</v>
      </c>
      <c r="W21" s="70">
        <v>20113698</v>
      </c>
      <c r="X21" s="70">
        <v>6673025</v>
      </c>
      <c r="Y21" s="80">
        <v>13440673</v>
      </c>
      <c r="Z21" s="70">
        <v>0</v>
      </c>
      <c r="AA21" s="70">
        <v>46157342</v>
      </c>
      <c r="AB21" s="70">
        <v>0</v>
      </c>
      <c r="AC21" s="80">
        <v>0</v>
      </c>
      <c r="AD21" s="70">
        <v>0</v>
      </c>
      <c r="AE21" s="70">
        <v>0</v>
      </c>
      <c r="AF21" s="70">
        <v>0</v>
      </c>
      <c r="AG21" s="80">
        <v>0</v>
      </c>
      <c r="AH21" s="70">
        <v>0</v>
      </c>
      <c r="AI21" s="70">
        <v>0</v>
      </c>
      <c r="AJ21" s="70">
        <v>0</v>
      </c>
      <c r="AK21" s="80">
        <v>0</v>
      </c>
      <c r="AL21" s="70">
        <v>0</v>
      </c>
      <c r="AM21" s="70">
        <v>0</v>
      </c>
      <c r="AN21" s="70">
        <v>0</v>
      </c>
      <c r="AO21" s="80">
        <v>0</v>
      </c>
      <c r="AP21" s="70">
        <v>0</v>
      </c>
      <c r="AQ21" s="70">
        <v>0</v>
      </c>
      <c r="AR21" s="70">
        <v>66271040</v>
      </c>
      <c r="AS21" s="70">
        <v>0</v>
      </c>
      <c r="AT21" s="70">
        <v>0</v>
      </c>
    </row>
    <row r="22" spans="1:46" x14ac:dyDescent="0.25">
      <c r="A22" s="19" t="s">
        <v>18</v>
      </c>
      <c r="B22" s="70">
        <v>0</v>
      </c>
      <c r="C22" s="70">
        <v>0</v>
      </c>
      <c r="D22" s="70">
        <v>0</v>
      </c>
      <c r="E22" s="80">
        <v>0</v>
      </c>
      <c r="F22" s="70">
        <v>0</v>
      </c>
      <c r="G22" s="70">
        <v>63697037</v>
      </c>
      <c r="H22" s="70">
        <v>37013520</v>
      </c>
      <c r="I22" s="80">
        <v>26683517</v>
      </c>
      <c r="J22" s="70">
        <v>0</v>
      </c>
      <c r="K22" s="70">
        <v>0</v>
      </c>
      <c r="L22" s="70">
        <v>0</v>
      </c>
      <c r="M22" s="80">
        <v>0</v>
      </c>
      <c r="N22" s="70">
        <v>0</v>
      </c>
      <c r="O22" s="70">
        <v>0</v>
      </c>
      <c r="P22" s="70">
        <v>0</v>
      </c>
      <c r="Q22" s="80">
        <v>0</v>
      </c>
      <c r="R22" s="70">
        <v>3126059</v>
      </c>
      <c r="S22" s="70">
        <v>3126059</v>
      </c>
      <c r="T22" s="70">
        <v>0</v>
      </c>
      <c r="U22" s="80">
        <v>0</v>
      </c>
      <c r="V22" s="70">
        <v>0</v>
      </c>
      <c r="W22" s="70">
        <v>483487</v>
      </c>
      <c r="X22" s="70">
        <v>483487</v>
      </c>
      <c r="Y22" s="80">
        <v>0</v>
      </c>
      <c r="Z22" s="70">
        <v>0</v>
      </c>
      <c r="AA22" s="70">
        <v>0</v>
      </c>
      <c r="AB22" s="70">
        <v>0</v>
      </c>
      <c r="AC22" s="80">
        <v>0</v>
      </c>
      <c r="AD22" s="70">
        <v>173658</v>
      </c>
      <c r="AE22" s="70">
        <v>0</v>
      </c>
      <c r="AF22" s="70">
        <v>0</v>
      </c>
      <c r="AG22" s="80">
        <v>4744389</v>
      </c>
      <c r="AH22" s="70">
        <v>0</v>
      </c>
      <c r="AI22" s="70">
        <v>0</v>
      </c>
      <c r="AJ22" s="70">
        <v>0</v>
      </c>
      <c r="AK22" s="80">
        <v>0</v>
      </c>
      <c r="AL22" s="70">
        <v>0</v>
      </c>
      <c r="AM22" s="70">
        <v>245118</v>
      </c>
      <c r="AN22" s="70">
        <v>234153</v>
      </c>
      <c r="AO22" s="80">
        <v>0</v>
      </c>
      <c r="AP22" s="70">
        <v>10965</v>
      </c>
      <c r="AQ22" s="70">
        <v>0</v>
      </c>
      <c r="AR22" s="70">
        <v>72469748</v>
      </c>
      <c r="AS22" s="70">
        <v>0</v>
      </c>
      <c r="AT22" s="70">
        <v>0</v>
      </c>
    </row>
    <row r="23" spans="1:46" x14ac:dyDescent="0.25">
      <c r="A23" s="19" t="s">
        <v>78</v>
      </c>
      <c r="B23" s="70">
        <v>0</v>
      </c>
      <c r="C23" s="70">
        <v>0</v>
      </c>
      <c r="D23" s="70">
        <v>0</v>
      </c>
      <c r="E23" s="80">
        <v>0</v>
      </c>
      <c r="F23" s="70">
        <v>0</v>
      </c>
      <c r="G23" s="70">
        <v>566355</v>
      </c>
      <c r="H23" s="70">
        <v>566355</v>
      </c>
      <c r="I23" s="80">
        <v>0</v>
      </c>
      <c r="J23" s="70">
        <v>0</v>
      </c>
      <c r="K23" s="70">
        <v>0</v>
      </c>
      <c r="L23" s="70">
        <v>0</v>
      </c>
      <c r="M23" s="80">
        <v>0</v>
      </c>
      <c r="N23" s="70">
        <v>0</v>
      </c>
      <c r="O23" s="70">
        <v>0</v>
      </c>
      <c r="P23" s="70">
        <v>0</v>
      </c>
      <c r="Q23" s="80">
        <v>0</v>
      </c>
      <c r="R23" s="70">
        <v>30154869</v>
      </c>
      <c r="S23" s="70">
        <v>0</v>
      </c>
      <c r="T23" s="70">
        <v>30154869</v>
      </c>
      <c r="U23" s="80">
        <v>0</v>
      </c>
      <c r="V23" s="70">
        <v>0</v>
      </c>
      <c r="W23" s="70">
        <v>6880663</v>
      </c>
      <c r="X23" s="70">
        <v>6880663</v>
      </c>
      <c r="Y23" s="80">
        <v>0</v>
      </c>
      <c r="Z23" s="70">
        <v>0</v>
      </c>
      <c r="AA23" s="70">
        <v>14980869</v>
      </c>
      <c r="AB23" s="70">
        <v>0</v>
      </c>
      <c r="AC23" s="80">
        <v>0</v>
      </c>
      <c r="AD23" s="70">
        <v>0</v>
      </c>
      <c r="AE23" s="70">
        <v>693358</v>
      </c>
      <c r="AF23" s="70">
        <v>0</v>
      </c>
      <c r="AG23" s="80">
        <v>0</v>
      </c>
      <c r="AH23" s="70">
        <v>2139174</v>
      </c>
      <c r="AI23" s="70">
        <v>0</v>
      </c>
      <c r="AJ23" s="70">
        <v>0</v>
      </c>
      <c r="AK23" s="80">
        <v>2139174</v>
      </c>
      <c r="AL23" s="70">
        <v>0</v>
      </c>
      <c r="AM23" s="70">
        <v>0</v>
      </c>
      <c r="AN23" s="70">
        <v>0</v>
      </c>
      <c r="AO23" s="80">
        <v>0</v>
      </c>
      <c r="AP23" s="70">
        <v>0</v>
      </c>
      <c r="AQ23" s="70">
        <v>0</v>
      </c>
      <c r="AR23" s="70">
        <v>55415288</v>
      </c>
      <c r="AS23" s="70">
        <v>0</v>
      </c>
      <c r="AT23" s="70">
        <v>0</v>
      </c>
    </row>
    <row r="24" spans="1:46" x14ac:dyDescent="0.25">
      <c r="A24" s="19" t="s">
        <v>20</v>
      </c>
      <c r="B24" s="70">
        <v>0</v>
      </c>
      <c r="C24" s="70">
        <v>0</v>
      </c>
      <c r="D24" s="70">
        <v>0</v>
      </c>
      <c r="E24" s="80">
        <v>0</v>
      </c>
      <c r="F24" s="70">
        <v>0</v>
      </c>
      <c r="G24" s="70">
        <v>10453022</v>
      </c>
      <c r="H24" s="70">
        <v>8081313</v>
      </c>
      <c r="I24" s="80">
        <v>2371709</v>
      </c>
      <c r="J24" s="70">
        <v>0</v>
      </c>
      <c r="K24" s="70">
        <v>0</v>
      </c>
      <c r="L24" s="70">
        <v>0</v>
      </c>
      <c r="M24" s="80">
        <v>0</v>
      </c>
      <c r="N24" s="70">
        <v>0</v>
      </c>
      <c r="O24" s="70">
        <v>0</v>
      </c>
      <c r="P24" s="70">
        <v>0</v>
      </c>
      <c r="Q24" s="80">
        <v>0</v>
      </c>
      <c r="R24" s="70">
        <v>460585</v>
      </c>
      <c r="S24" s="70">
        <v>0</v>
      </c>
      <c r="T24" s="70">
        <v>339311</v>
      </c>
      <c r="U24" s="80">
        <v>121274</v>
      </c>
      <c r="V24" s="70">
        <v>1979230</v>
      </c>
      <c r="W24" s="70">
        <v>4087591</v>
      </c>
      <c r="X24" s="70">
        <v>2579321</v>
      </c>
      <c r="Y24" s="80">
        <v>1508270</v>
      </c>
      <c r="Z24" s="70">
        <v>0</v>
      </c>
      <c r="AA24" s="70">
        <v>0</v>
      </c>
      <c r="AB24" s="70">
        <v>0</v>
      </c>
      <c r="AC24" s="80">
        <v>0</v>
      </c>
      <c r="AD24" s="70">
        <v>80677</v>
      </c>
      <c r="AE24" s="70">
        <v>0</v>
      </c>
      <c r="AF24" s="70">
        <v>0</v>
      </c>
      <c r="AG24" s="80">
        <v>0</v>
      </c>
      <c r="AH24" s="70">
        <v>0</v>
      </c>
      <c r="AI24" s="70">
        <v>0</v>
      </c>
      <c r="AJ24" s="70">
        <v>0</v>
      </c>
      <c r="AK24" s="80">
        <v>0</v>
      </c>
      <c r="AL24" s="70">
        <v>0</v>
      </c>
      <c r="AM24" s="70">
        <v>2315868</v>
      </c>
      <c r="AN24" s="70">
        <v>65103</v>
      </c>
      <c r="AO24" s="80">
        <v>1870261</v>
      </c>
      <c r="AP24" s="70">
        <v>380504</v>
      </c>
      <c r="AQ24" s="70">
        <v>0</v>
      </c>
      <c r="AR24" s="70">
        <v>19376973</v>
      </c>
      <c r="AS24" s="70">
        <v>0</v>
      </c>
      <c r="AT24" s="70">
        <v>0</v>
      </c>
    </row>
    <row r="25" spans="1:46" x14ac:dyDescent="0.25">
      <c r="A25" s="19" t="s">
        <v>21</v>
      </c>
      <c r="B25" s="70">
        <v>0</v>
      </c>
      <c r="C25" s="70">
        <v>0</v>
      </c>
      <c r="D25" s="70">
        <v>0</v>
      </c>
      <c r="E25" s="80">
        <v>0</v>
      </c>
      <c r="F25" s="70">
        <v>0</v>
      </c>
      <c r="G25" s="70">
        <v>12126293</v>
      </c>
      <c r="H25" s="70">
        <v>12126293</v>
      </c>
      <c r="I25" s="80">
        <v>0</v>
      </c>
      <c r="J25" s="70">
        <v>0</v>
      </c>
      <c r="K25" s="70">
        <v>0</v>
      </c>
      <c r="L25" s="70">
        <v>0</v>
      </c>
      <c r="M25" s="80">
        <v>0</v>
      </c>
      <c r="N25" s="70">
        <v>0</v>
      </c>
      <c r="O25" s="70">
        <v>0</v>
      </c>
      <c r="P25" s="70">
        <v>0</v>
      </c>
      <c r="Q25" s="80">
        <v>0</v>
      </c>
      <c r="R25" s="70">
        <v>118979</v>
      </c>
      <c r="S25" s="70">
        <v>741</v>
      </c>
      <c r="T25" s="70">
        <v>0</v>
      </c>
      <c r="U25" s="80">
        <v>118238</v>
      </c>
      <c r="V25" s="70">
        <v>6291</v>
      </c>
      <c r="W25" s="70">
        <v>97940091</v>
      </c>
      <c r="X25" s="70">
        <v>24122696</v>
      </c>
      <c r="Y25" s="80">
        <v>73817395</v>
      </c>
      <c r="Z25" s="70">
        <v>0</v>
      </c>
      <c r="AA25" s="70">
        <v>158859483</v>
      </c>
      <c r="AB25" s="70">
        <v>0</v>
      </c>
      <c r="AC25" s="80">
        <v>35912405</v>
      </c>
      <c r="AD25" s="70">
        <v>0</v>
      </c>
      <c r="AE25" s="70">
        <v>0</v>
      </c>
      <c r="AF25" s="70">
        <v>0</v>
      </c>
      <c r="AG25" s="80">
        <v>0</v>
      </c>
      <c r="AH25" s="70">
        <v>14980</v>
      </c>
      <c r="AI25" s="70">
        <v>14980</v>
      </c>
      <c r="AJ25" s="70">
        <v>0</v>
      </c>
      <c r="AK25" s="80">
        <v>0</v>
      </c>
      <c r="AL25" s="70">
        <v>0</v>
      </c>
      <c r="AM25" s="70">
        <v>2026847</v>
      </c>
      <c r="AN25" s="70">
        <v>0</v>
      </c>
      <c r="AO25" s="80">
        <v>1668337</v>
      </c>
      <c r="AP25" s="70">
        <v>358510</v>
      </c>
      <c r="AQ25" s="70">
        <v>0</v>
      </c>
      <c r="AR25" s="70">
        <v>307005369</v>
      </c>
      <c r="AS25" s="70">
        <v>0</v>
      </c>
      <c r="AT25" s="70">
        <v>0</v>
      </c>
    </row>
    <row r="26" spans="1:46" x14ac:dyDescent="0.25">
      <c r="A26" s="19" t="s">
        <v>22</v>
      </c>
      <c r="B26" s="70">
        <v>0</v>
      </c>
      <c r="C26" s="70">
        <v>0</v>
      </c>
      <c r="D26" s="70">
        <v>0</v>
      </c>
      <c r="E26" s="80">
        <v>0</v>
      </c>
      <c r="F26" s="70">
        <v>0</v>
      </c>
      <c r="G26" s="70">
        <v>219943719</v>
      </c>
      <c r="H26" s="70">
        <v>219943719</v>
      </c>
      <c r="I26" s="80">
        <v>0</v>
      </c>
      <c r="J26" s="70">
        <v>0</v>
      </c>
      <c r="K26" s="70">
        <v>0</v>
      </c>
      <c r="L26" s="70">
        <v>0</v>
      </c>
      <c r="M26" s="80">
        <v>0</v>
      </c>
      <c r="N26" s="70">
        <v>0</v>
      </c>
      <c r="O26" s="70">
        <v>0</v>
      </c>
      <c r="P26" s="70">
        <v>0</v>
      </c>
      <c r="Q26" s="80">
        <v>0</v>
      </c>
      <c r="R26" s="70">
        <v>13517236</v>
      </c>
      <c r="S26" s="70">
        <v>0</v>
      </c>
      <c r="T26" s="70">
        <v>9488277</v>
      </c>
      <c r="U26" s="80">
        <v>4028959</v>
      </c>
      <c r="V26" s="70">
        <v>77841</v>
      </c>
      <c r="W26" s="70">
        <v>45973368</v>
      </c>
      <c r="X26" s="70">
        <v>45973368</v>
      </c>
      <c r="Y26" s="80">
        <v>0</v>
      </c>
      <c r="Z26" s="70">
        <v>0</v>
      </c>
      <c r="AA26" s="70">
        <v>115539244</v>
      </c>
      <c r="AB26" s="70">
        <v>0</v>
      </c>
      <c r="AC26" s="80">
        <v>105971454</v>
      </c>
      <c r="AD26" s="70">
        <v>14531007</v>
      </c>
      <c r="AE26" s="70">
        <v>0</v>
      </c>
      <c r="AF26" s="70">
        <v>10207078</v>
      </c>
      <c r="AG26" s="80">
        <v>0</v>
      </c>
      <c r="AH26" s="70">
        <v>16945126</v>
      </c>
      <c r="AI26" s="70">
        <v>16945126</v>
      </c>
      <c r="AJ26" s="70">
        <v>0</v>
      </c>
      <c r="AK26" s="80">
        <v>0</v>
      </c>
      <c r="AL26" s="70">
        <v>0</v>
      </c>
      <c r="AM26" s="70">
        <v>34640357</v>
      </c>
      <c r="AN26" s="70">
        <v>34640357</v>
      </c>
      <c r="AO26" s="80">
        <v>0</v>
      </c>
      <c r="AP26" s="70">
        <v>0</v>
      </c>
      <c r="AQ26" s="70">
        <v>0</v>
      </c>
      <c r="AR26" s="70">
        <v>577346430</v>
      </c>
      <c r="AS26" s="70">
        <v>0</v>
      </c>
      <c r="AT26" s="70">
        <v>0</v>
      </c>
    </row>
    <row r="27" spans="1:46" x14ac:dyDescent="0.25">
      <c r="A27" s="19" t="s">
        <v>23</v>
      </c>
      <c r="B27" s="70">
        <v>0</v>
      </c>
      <c r="C27" s="70">
        <v>0</v>
      </c>
      <c r="D27" s="70">
        <v>0</v>
      </c>
      <c r="E27" s="80">
        <v>0</v>
      </c>
      <c r="F27" s="70">
        <v>0</v>
      </c>
      <c r="G27" s="70">
        <v>19044133</v>
      </c>
      <c r="H27" s="70">
        <v>16181511</v>
      </c>
      <c r="I27" s="80">
        <v>2862622</v>
      </c>
      <c r="J27" s="70">
        <v>0</v>
      </c>
      <c r="K27" s="70">
        <v>0</v>
      </c>
      <c r="L27" s="70">
        <v>0</v>
      </c>
      <c r="M27" s="80">
        <v>0</v>
      </c>
      <c r="N27" s="70">
        <v>0</v>
      </c>
      <c r="O27" s="70">
        <v>0</v>
      </c>
      <c r="P27" s="70">
        <v>0</v>
      </c>
      <c r="Q27" s="80">
        <v>0</v>
      </c>
      <c r="R27" s="70">
        <v>628161</v>
      </c>
      <c r="S27" s="70">
        <v>78427</v>
      </c>
      <c r="T27" s="70">
        <v>549734</v>
      </c>
      <c r="U27" s="80">
        <v>0</v>
      </c>
      <c r="V27" s="70">
        <v>8215772</v>
      </c>
      <c r="W27" s="70">
        <v>241143468</v>
      </c>
      <c r="X27" s="70">
        <v>19529091</v>
      </c>
      <c r="Y27" s="80">
        <v>221614377</v>
      </c>
      <c r="Z27" s="70">
        <v>0</v>
      </c>
      <c r="AA27" s="70">
        <v>42677508</v>
      </c>
      <c r="AB27" s="70">
        <v>0</v>
      </c>
      <c r="AC27" s="80">
        <v>47242225</v>
      </c>
      <c r="AD27" s="70">
        <v>0</v>
      </c>
      <c r="AE27" s="70">
        <v>176520299</v>
      </c>
      <c r="AF27" s="70">
        <v>0</v>
      </c>
      <c r="AG27" s="80">
        <v>0</v>
      </c>
      <c r="AH27" s="70">
        <v>6608390</v>
      </c>
      <c r="AI27" s="70">
        <v>6608390</v>
      </c>
      <c r="AJ27" s="70">
        <v>0</v>
      </c>
      <c r="AK27" s="80">
        <v>0</v>
      </c>
      <c r="AL27" s="70">
        <v>0</v>
      </c>
      <c r="AM27" s="70">
        <v>67572121</v>
      </c>
      <c r="AN27" s="70">
        <v>11245757</v>
      </c>
      <c r="AO27" s="80">
        <v>55844771</v>
      </c>
      <c r="AP27" s="70">
        <v>481593</v>
      </c>
      <c r="AQ27" s="70">
        <v>0</v>
      </c>
      <c r="AR27" s="70">
        <v>609652077</v>
      </c>
      <c r="AS27" s="70">
        <v>0</v>
      </c>
      <c r="AT27" s="70">
        <v>0</v>
      </c>
    </row>
    <row r="28" spans="1:46" s="53" customFormat="1" x14ac:dyDescent="0.25">
      <c r="A28" s="128" t="s">
        <v>24</v>
      </c>
      <c r="B28" s="70">
        <v>0</v>
      </c>
      <c r="C28" s="70">
        <v>0</v>
      </c>
      <c r="D28" s="70">
        <v>0</v>
      </c>
      <c r="E28" s="70">
        <v>0</v>
      </c>
      <c r="F28" s="70">
        <v>0</v>
      </c>
      <c r="G28" s="70">
        <v>21021085</v>
      </c>
      <c r="H28" s="70">
        <v>21021085</v>
      </c>
      <c r="I28" s="70">
        <v>0</v>
      </c>
      <c r="J28" s="70">
        <v>0</v>
      </c>
      <c r="K28" s="70">
        <v>0</v>
      </c>
      <c r="L28" s="70">
        <v>0</v>
      </c>
      <c r="M28" s="70">
        <v>0</v>
      </c>
      <c r="N28" s="70">
        <v>0</v>
      </c>
      <c r="O28" s="70">
        <v>0</v>
      </c>
      <c r="P28" s="70">
        <v>0</v>
      </c>
      <c r="Q28" s="70">
        <v>0</v>
      </c>
      <c r="R28" s="70">
        <v>2082833</v>
      </c>
      <c r="S28" s="70">
        <v>0</v>
      </c>
      <c r="T28" s="70">
        <v>62700</v>
      </c>
      <c r="U28" s="70">
        <v>2020133</v>
      </c>
      <c r="V28" s="70">
        <v>10384</v>
      </c>
      <c r="W28" s="70">
        <v>127801573</v>
      </c>
      <c r="X28" s="70">
        <v>122101573</v>
      </c>
      <c r="Y28" s="70">
        <v>5700000</v>
      </c>
      <c r="Z28" s="70">
        <v>0</v>
      </c>
      <c r="AA28" s="70">
        <v>135707000</v>
      </c>
      <c r="AB28" s="70">
        <v>9000000</v>
      </c>
      <c r="AC28" s="70">
        <v>136241</v>
      </c>
      <c r="AD28" s="70">
        <v>0</v>
      </c>
      <c r="AE28" s="70">
        <v>0</v>
      </c>
      <c r="AF28" s="70">
        <v>0</v>
      </c>
      <c r="AG28" s="70">
        <v>0</v>
      </c>
      <c r="AH28" s="70">
        <v>0</v>
      </c>
      <c r="AI28" s="70">
        <v>0</v>
      </c>
      <c r="AJ28" s="70">
        <v>0</v>
      </c>
      <c r="AK28" s="70">
        <v>0</v>
      </c>
      <c r="AL28" s="70">
        <v>0</v>
      </c>
      <c r="AM28" s="70">
        <v>17624317</v>
      </c>
      <c r="AN28" s="70">
        <v>17624317</v>
      </c>
      <c r="AO28" s="70">
        <v>0</v>
      </c>
      <c r="AP28" s="70">
        <v>0</v>
      </c>
      <c r="AQ28" s="70">
        <v>0</v>
      </c>
      <c r="AR28" s="70">
        <v>313383433</v>
      </c>
      <c r="AS28" s="70">
        <v>0</v>
      </c>
      <c r="AT28" s="70">
        <v>0</v>
      </c>
    </row>
    <row r="29" spans="1:46" x14ac:dyDescent="0.25">
      <c r="A29" s="19" t="s">
        <v>25</v>
      </c>
      <c r="B29" s="70">
        <v>0</v>
      </c>
      <c r="C29" s="70">
        <v>0</v>
      </c>
      <c r="D29" s="70">
        <v>0</v>
      </c>
      <c r="E29" s="80">
        <v>0</v>
      </c>
      <c r="F29" s="70">
        <v>0</v>
      </c>
      <c r="G29" s="70">
        <v>3046647</v>
      </c>
      <c r="H29" s="70">
        <v>3046647</v>
      </c>
      <c r="I29" s="80">
        <v>0</v>
      </c>
      <c r="J29" s="70">
        <v>0</v>
      </c>
      <c r="K29" s="70">
        <v>0</v>
      </c>
      <c r="L29" s="70">
        <v>0</v>
      </c>
      <c r="M29" s="80">
        <v>0</v>
      </c>
      <c r="N29" s="70">
        <v>0</v>
      </c>
      <c r="O29" s="70">
        <v>0</v>
      </c>
      <c r="P29" s="70">
        <v>0</v>
      </c>
      <c r="Q29" s="80">
        <v>0</v>
      </c>
      <c r="R29" s="70">
        <v>14986779</v>
      </c>
      <c r="S29" s="70">
        <v>0</v>
      </c>
      <c r="T29" s="70">
        <v>10968518</v>
      </c>
      <c r="U29" s="80">
        <v>4018261</v>
      </c>
      <c r="V29" s="70">
        <v>1757394</v>
      </c>
      <c r="W29" s="70">
        <v>1715429</v>
      </c>
      <c r="X29" s="70">
        <v>1715429</v>
      </c>
      <c r="Y29" s="80">
        <v>0</v>
      </c>
      <c r="Z29" s="70">
        <v>0</v>
      </c>
      <c r="AA29" s="70">
        <v>0</v>
      </c>
      <c r="AB29" s="70">
        <v>0</v>
      </c>
      <c r="AC29" s="80">
        <v>0</v>
      </c>
      <c r="AD29" s="70">
        <v>0</v>
      </c>
      <c r="AE29" s="70">
        <v>0</v>
      </c>
      <c r="AF29" s="70">
        <v>0</v>
      </c>
      <c r="AG29" s="80">
        <v>0</v>
      </c>
      <c r="AH29" s="70">
        <v>0</v>
      </c>
      <c r="AI29" s="70">
        <v>0</v>
      </c>
      <c r="AJ29" s="70">
        <v>0</v>
      </c>
      <c r="AK29" s="80">
        <v>0</v>
      </c>
      <c r="AL29" s="70">
        <v>0</v>
      </c>
      <c r="AM29" s="70">
        <v>218059</v>
      </c>
      <c r="AN29" s="70">
        <v>18183</v>
      </c>
      <c r="AO29" s="80">
        <v>0</v>
      </c>
      <c r="AP29" s="70">
        <v>199876</v>
      </c>
      <c r="AQ29" s="70">
        <v>0</v>
      </c>
      <c r="AR29" s="70">
        <v>21724308</v>
      </c>
      <c r="AS29" s="70">
        <v>0</v>
      </c>
      <c r="AT29" s="70">
        <v>0</v>
      </c>
    </row>
    <row r="30" spans="1:46" x14ac:dyDescent="0.25">
      <c r="A30" s="19" t="s">
        <v>26</v>
      </c>
      <c r="B30" s="70">
        <v>0</v>
      </c>
      <c r="C30" s="70">
        <v>0</v>
      </c>
      <c r="D30" s="70">
        <v>0</v>
      </c>
      <c r="E30" s="80">
        <v>0</v>
      </c>
      <c r="F30" s="70">
        <v>0</v>
      </c>
      <c r="G30" s="70">
        <v>22229599</v>
      </c>
      <c r="H30" s="70">
        <v>22229599</v>
      </c>
      <c r="I30" s="80">
        <v>0</v>
      </c>
      <c r="J30" s="70">
        <v>0</v>
      </c>
      <c r="K30" s="70">
        <v>0</v>
      </c>
      <c r="L30" s="70">
        <v>0</v>
      </c>
      <c r="M30" s="80">
        <v>0</v>
      </c>
      <c r="N30" s="70">
        <v>0</v>
      </c>
      <c r="O30" s="70">
        <v>0</v>
      </c>
      <c r="P30" s="70">
        <v>0</v>
      </c>
      <c r="Q30" s="80">
        <v>0</v>
      </c>
      <c r="R30" s="70">
        <v>12176487</v>
      </c>
      <c r="S30" s="70">
        <v>211404</v>
      </c>
      <c r="T30" s="70">
        <v>520358</v>
      </c>
      <c r="U30" s="80">
        <v>11444725</v>
      </c>
      <c r="V30" s="70">
        <v>2051311</v>
      </c>
      <c r="W30" s="70">
        <v>21319769</v>
      </c>
      <c r="X30" s="70">
        <v>21319769</v>
      </c>
      <c r="Y30" s="80">
        <v>0</v>
      </c>
      <c r="Z30" s="70">
        <v>0</v>
      </c>
      <c r="AA30" s="70">
        <v>0</v>
      </c>
      <c r="AB30" s="70">
        <v>0</v>
      </c>
      <c r="AC30" s="80">
        <v>63707738</v>
      </c>
      <c r="AD30" s="70">
        <v>49389</v>
      </c>
      <c r="AE30" s="70">
        <v>0</v>
      </c>
      <c r="AF30" s="70">
        <v>0</v>
      </c>
      <c r="AG30" s="80">
        <v>0</v>
      </c>
      <c r="AH30" s="70">
        <v>0</v>
      </c>
      <c r="AI30" s="70">
        <v>0</v>
      </c>
      <c r="AJ30" s="70">
        <v>0</v>
      </c>
      <c r="AK30" s="80">
        <v>0</v>
      </c>
      <c r="AL30" s="70">
        <v>0</v>
      </c>
      <c r="AM30" s="70">
        <v>8556402</v>
      </c>
      <c r="AN30" s="70">
        <v>5801425</v>
      </c>
      <c r="AO30" s="80">
        <v>2754977</v>
      </c>
      <c r="AP30" s="70">
        <v>0</v>
      </c>
      <c r="AQ30" s="70">
        <v>13649648</v>
      </c>
      <c r="AR30" s="70">
        <v>143740343</v>
      </c>
      <c r="AS30" s="70">
        <v>0</v>
      </c>
      <c r="AT30" s="70">
        <v>0</v>
      </c>
    </row>
    <row r="31" spans="1:46" x14ac:dyDescent="0.25">
      <c r="A31" s="19" t="s">
        <v>27</v>
      </c>
      <c r="B31" s="70">
        <v>0</v>
      </c>
      <c r="C31" s="70">
        <v>0</v>
      </c>
      <c r="D31" s="70">
        <v>0</v>
      </c>
      <c r="E31" s="80">
        <v>0</v>
      </c>
      <c r="F31" s="70">
        <v>0</v>
      </c>
      <c r="G31" s="70">
        <v>890452</v>
      </c>
      <c r="H31" s="70">
        <v>890452</v>
      </c>
      <c r="I31" s="80">
        <v>0</v>
      </c>
      <c r="J31" s="70">
        <v>0</v>
      </c>
      <c r="K31" s="70">
        <v>0</v>
      </c>
      <c r="L31" s="70">
        <v>0</v>
      </c>
      <c r="M31" s="80">
        <v>0</v>
      </c>
      <c r="N31" s="70">
        <v>0</v>
      </c>
      <c r="O31" s="70">
        <v>0</v>
      </c>
      <c r="P31" s="70">
        <v>0</v>
      </c>
      <c r="Q31" s="80">
        <v>0</v>
      </c>
      <c r="R31" s="70">
        <v>8983143</v>
      </c>
      <c r="S31" s="70">
        <v>0</v>
      </c>
      <c r="T31" s="70">
        <v>0</v>
      </c>
      <c r="U31" s="80">
        <v>8983143</v>
      </c>
      <c r="V31" s="70">
        <v>660581</v>
      </c>
      <c r="W31" s="70">
        <v>1313990</v>
      </c>
      <c r="X31" s="70">
        <v>1313990</v>
      </c>
      <c r="Y31" s="80">
        <v>0</v>
      </c>
      <c r="Z31" s="70">
        <v>0</v>
      </c>
      <c r="AA31" s="70">
        <v>0</v>
      </c>
      <c r="AB31" s="70">
        <v>0</v>
      </c>
      <c r="AC31" s="80">
        <v>531359</v>
      </c>
      <c r="AD31" s="70">
        <v>0</v>
      </c>
      <c r="AE31" s="70">
        <v>0</v>
      </c>
      <c r="AF31" s="70">
        <v>0</v>
      </c>
      <c r="AG31" s="80">
        <v>0</v>
      </c>
      <c r="AH31" s="70">
        <v>0</v>
      </c>
      <c r="AI31" s="70">
        <v>0</v>
      </c>
      <c r="AJ31" s="70">
        <v>0</v>
      </c>
      <c r="AK31" s="80">
        <v>0</v>
      </c>
      <c r="AL31" s="70">
        <v>0</v>
      </c>
      <c r="AM31" s="70">
        <v>1635474</v>
      </c>
      <c r="AN31" s="70">
        <v>579100</v>
      </c>
      <c r="AO31" s="80">
        <v>8526</v>
      </c>
      <c r="AP31" s="70">
        <v>1047848</v>
      </c>
      <c r="AQ31" s="70">
        <v>0</v>
      </c>
      <c r="AR31" s="70">
        <v>14014999</v>
      </c>
      <c r="AS31" s="70">
        <v>0</v>
      </c>
      <c r="AT31" s="70">
        <v>0</v>
      </c>
    </row>
    <row r="32" spans="1:46" x14ac:dyDescent="0.25">
      <c r="A32" s="19" t="s">
        <v>28</v>
      </c>
      <c r="B32" s="70">
        <v>0</v>
      </c>
      <c r="C32" s="70">
        <v>0</v>
      </c>
      <c r="D32" s="70">
        <v>0</v>
      </c>
      <c r="E32" s="80">
        <v>0</v>
      </c>
      <c r="F32" s="70">
        <v>0</v>
      </c>
      <c r="G32" s="70">
        <v>8681508</v>
      </c>
      <c r="H32" s="70">
        <v>8681508</v>
      </c>
      <c r="I32" s="80">
        <v>0</v>
      </c>
      <c r="J32" s="70">
        <v>0</v>
      </c>
      <c r="K32" s="70">
        <v>0</v>
      </c>
      <c r="L32" s="70">
        <v>0</v>
      </c>
      <c r="M32" s="80">
        <v>0</v>
      </c>
      <c r="N32" s="70">
        <v>0</v>
      </c>
      <c r="O32" s="70">
        <v>0</v>
      </c>
      <c r="P32" s="70">
        <v>0</v>
      </c>
      <c r="Q32" s="80">
        <v>0</v>
      </c>
      <c r="R32" s="70">
        <v>1016328</v>
      </c>
      <c r="S32" s="70">
        <v>0</v>
      </c>
      <c r="T32" s="70">
        <v>0</v>
      </c>
      <c r="U32" s="80">
        <v>1016328</v>
      </c>
      <c r="V32" s="70">
        <v>0</v>
      </c>
      <c r="W32" s="70">
        <v>6498998</v>
      </c>
      <c r="X32" s="70">
        <v>6498998</v>
      </c>
      <c r="Y32" s="80">
        <v>0</v>
      </c>
      <c r="Z32" s="70">
        <v>0</v>
      </c>
      <c r="AA32" s="70">
        <v>0</v>
      </c>
      <c r="AB32" s="70">
        <v>0</v>
      </c>
      <c r="AC32" s="80">
        <v>0</v>
      </c>
      <c r="AD32" s="70">
        <v>0</v>
      </c>
      <c r="AE32" s="70">
        <v>0</v>
      </c>
      <c r="AF32" s="70">
        <v>0</v>
      </c>
      <c r="AG32" s="80">
        <v>0</v>
      </c>
      <c r="AH32" s="70">
        <v>0</v>
      </c>
      <c r="AI32" s="70">
        <v>0</v>
      </c>
      <c r="AJ32" s="70">
        <v>0</v>
      </c>
      <c r="AK32" s="80">
        <v>0</v>
      </c>
      <c r="AL32" s="70">
        <v>0</v>
      </c>
      <c r="AM32" s="70">
        <v>0</v>
      </c>
      <c r="AN32" s="70">
        <v>0</v>
      </c>
      <c r="AO32" s="80">
        <v>0</v>
      </c>
      <c r="AP32" s="70">
        <v>0</v>
      </c>
      <c r="AQ32" s="70">
        <v>0</v>
      </c>
      <c r="AR32" s="70">
        <v>16196834</v>
      </c>
      <c r="AS32" s="70">
        <v>0</v>
      </c>
      <c r="AT32" s="70">
        <v>0</v>
      </c>
    </row>
    <row r="33" spans="1:46" x14ac:dyDescent="0.25">
      <c r="A33" s="19" t="s">
        <v>29</v>
      </c>
      <c r="B33" s="70">
        <v>0</v>
      </c>
      <c r="C33" s="70">
        <v>0</v>
      </c>
      <c r="D33" s="70">
        <v>0</v>
      </c>
      <c r="E33" s="80">
        <v>0</v>
      </c>
      <c r="F33" s="70">
        <v>0</v>
      </c>
      <c r="G33" s="70">
        <v>27776013</v>
      </c>
      <c r="H33" s="70">
        <v>27776013</v>
      </c>
      <c r="I33" s="80">
        <v>0</v>
      </c>
      <c r="J33" s="70">
        <v>0</v>
      </c>
      <c r="K33" s="70">
        <v>0</v>
      </c>
      <c r="L33" s="70">
        <v>0</v>
      </c>
      <c r="M33" s="80">
        <v>0</v>
      </c>
      <c r="N33" s="70">
        <v>0</v>
      </c>
      <c r="O33" s="70">
        <v>0</v>
      </c>
      <c r="P33" s="70">
        <v>0</v>
      </c>
      <c r="Q33" s="80">
        <v>0</v>
      </c>
      <c r="R33" s="70">
        <v>0</v>
      </c>
      <c r="S33" s="70">
        <v>0</v>
      </c>
      <c r="T33" s="70">
        <v>0</v>
      </c>
      <c r="U33" s="80">
        <v>0</v>
      </c>
      <c r="V33" s="70">
        <v>19656</v>
      </c>
      <c r="W33" s="70">
        <v>0</v>
      </c>
      <c r="X33" s="70">
        <v>0</v>
      </c>
      <c r="Y33" s="80">
        <v>0</v>
      </c>
      <c r="Z33" s="70">
        <v>0</v>
      </c>
      <c r="AA33" s="70">
        <v>0</v>
      </c>
      <c r="AB33" s="70">
        <v>0</v>
      </c>
      <c r="AC33" s="80">
        <v>0</v>
      </c>
      <c r="AD33" s="70">
        <v>0</v>
      </c>
      <c r="AE33" s="70">
        <v>0</v>
      </c>
      <c r="AF33" s="70">
        <v>0</v>
      </c>
      <c r="AG33" s="80">
        <v>0</v>
      </c>
      <c r="AH33" s="70">
        <v>0</v>
      </c>
      <c r="AI33" s="70">
        <v>0</v>
      </c>
      <c r="AJ33" s="70">
        <v>0</v>
      </c>
      <c r="AK33" s="80">
        <v>0</v>
      </c>
      <c r="AL33" s="70">
        <v>0</v>
      </c>
      <c r="AM33" s="70">
        <v>0</v>
      </c>
      <c r="AN33" s="70">
        <v>0</v>
      </c>
      <c r="AO33" s="80">
        <v>0</v>
      </c>
      <c r="AP33" s="70">
        <v>0</v>
      </c>
      <c r="AQ33" s="70">
        <v>0</v>
      </c>
      <c r="AR33" s="70">
        <v>27795669</v>
      </c>
      <c r="AS33" s="70">
        <v>0</v>
      </c>
      <c r="AT33" s="70">
        <v>0</v>
      </c>
    </row>
    <row r="34" spans="1:46" x14ac:dyDescent="0.25">
      <c r="A34" s="19" t="s">
        <v>30</v>
      </c>
      <c r="B34" s="70">
        <v>0</v>
      </c>
      <c r="C34" s="70">
        <v>0</v>
      </c>
      <c r="D34" s="70">
        <v>0</v>
      </c>
      <c r="E34" s="80">
        <v>0</v>
      </c>
      <c r="F34" s="70">
        <v>0</v>
      </c>
      <c r="G34" s="70">
        <v>7795634</v>
      </c>
      <c r="H34" s="70">
        <v>7661454</v>
      </c>
      <c r="I34" s="80">
        <v>134180</v>
      </c>
      <c r="J34" s="70">
        <v>0</v>
      </c>
      <c r="K34" s="70">
        <v>0</v>
      </c>
      <c r="L34" s="70">
        <v>0</v>
      </c>
      <c r="M34" s="80">
        <v>0</v>
      </c>
      <c r="N34" s="70">
        <v>0</v>
      </c>
      <c r="O34" s="70">
        <v>0</v>
      </c>
      <c r="P34" s="70">
        <v>0</v>
      </c>
      <c r="Q34" s="80">
        <v>0</v>
      </c>
      <c r="R34" s="70">
        <v>3347434</v>
      </c>
      <c r="S34" s="70">
        <v>0</v>
      </c>
      <c r="T34" s="70">
        <v>47795</v>
      </c>
      <c r="U34" s="80">
        <v>3299639</v>
      </c>
      <c r="V34" s="70">
        <v>610162</v>
      </c>
      <c r="W34" s="70">
        <v>4581872</v>
      </c>
      <c r="X34" s="70">
        <v>4581872</v>
      </c>
      <c r="Y34" s="80">
        <v>0</v>
      </c>
      <c r="Z34" s="70">
        <v>0</v>
      </c>
      <c r="AA34" s="70">
        <v>0</v>
      </c>
      <c r="AB34" s="70">
        <v>0</v>
      </c>
      <c r="AC34" s="80">
        <v>291154</v>
      </c>
      <c r="AD34" s="70">
        <v>0</v>
      </c>
      <c r="AE34" s="70">
        <v>0</v>
      </c>
      <c r="AF34" s="70">
        <v>0</v>
      </c>
      <c r="AG34" s="80">
        <v>132651</v>
      </c>
      <c r="AH34" s="70">
        <v>0</v>
      </c>
      <c r="AI34" s="70">
        <v>0</v>
      </c>
      <c r="AJ34" s="70">
        <v>0</v>
      </c>
      <c r="AK34" s="80">
        <v>0</v>
      </c>
      <c r="AL34" s="70">
        <v>0</v>
      </c>
      <c r="AM34" s="70">
        <v>5811349</v>
      </c>
      <c r="AN34" s="70">
        <v>4184475</v>
      </c>
      <c r="AO34" s="80">
        <v>0</v>
      </c>
      <c r="AP34" s="70">
        <v>1626874</v>
      </c>
      <c r="AQ34" s="70">
        <v>2155165</v>
      </c>
      <c r="AR34" s="70">
        <v>24725421</v>
      </c>
      <c r="AS34" s="70">
        <v>0</v>
      </c>
      <c r="AT34" s="70">
        <v>0</v>
      </c>
    </row>
    <row r="35" spans="1:46" x14ac:dyDescent="0.25">
      <c r="A35" s="19" t="s">
        <v>31</v>
      </c>
      <c r="B35" s="70">
        <v>0</v>
      </c>
      <c r="C35" s="70">
        <v>0</v>
      </c>
      <c r="D35" s="70">
        <v>0</v>
      </c>
      <c r="E35" s="80">
        <v>0</v>
      </c>
      <c r="F35" s="70">
        <v>0</v>
      </c>
      <c r="G35" s="70">
        <v>0</v>
      </c>
      <c r="H35" s="70">
        <v>0</v>
      </c>
      <c r="I35" s="80">
        <v>0</v>
      </c>
      <c r="J35" s="70">
        <v>0</v>
      </c>
      <c r="K35" s="70">
        <v>0</v>
      </c>
      <c r="L35" s="70">
        <v>0</v>
      </c>
      <c r="M35" s="80">
        <v>0</v>
      </c>
      <c r="N35" s="70">
        <v>0</v>
      </c>
      <c r="O35" s="70">
        <v>0</v>
      </c>
      <c r="P35" s="70">
        <v>0</v>
      </c>
      <c r="Q35" s="80">
        <v>0</v>
      </c>
      <c r="R35" s="70">
        <v>34558573</v>
      </c>
      <c r="S35" s="70">
        <v>55581</v>
      </c>
      <c r="T35" s="70">
        <v>6867281</v>
      </c>
      <c r="U35" s="80">
        <v>27635711</v>
      </c>
      <c r="V35" s="70">
        <v>12793</v>
      </c>
      <c r="W35" s="70">
        <v>86524487</v>
      </c>
      <c r="X35" s="70">
        <v>76079017</v>
      </c>
      <c r="Y35" s="80">
        <v>10445470</v>
      </c>
      <c r="Z35" s="70">
        <v>0</v>
      </c>
      <c r="AA35" s="70">
        <v>287177016</v>
      </c>
      <c r="AB35" s="70">
        <v>0</v>
      </c>
      <c r="AC35" s="80">
        <v>6518882</v>
      </c>
      <c r="AD35" s="70">
        <v>1838181</v>
      </c>
      <c r="AE35" s="70">
        <v>5871483</v>
      </c>
      <c r="AF35" s="70">
        <v>0</v>
      </c>
      <c r="AG35" s="80">
        <v>155219</v>
      </c>
      <c r="AH35" s="70">
        <v>0</v>
      </c>
      <c r="AI35" s="70">
        <v>0</v>
      </c>
      <c r="AJ35" s="70">
        <v>0</v>
      </c>
      <c r="AK35" s="80">
        <v>0</v>
      </c>
      <c r="AL35" s="70">
        <v>0</v>
      </c>
      <c r="AM35" s="70">
        <v>19398764</v>
      </c>
      <c r="AN35" s="70">
        <v>18773698</v>
      </c>
      <c r="AO35" s="80">
        <v>0</v>
      </c>
      <c r="AP35" s="70">
        <v>625066</v>
      </c>
      <c r="AQ35" s="70">
        <v>0</v>
      </c>
      <c r="AR35" s="70">
        <v>442055398</v>
      </c>
      <c r="AS35" s="70">
        <v>0</v>
      </c>
      <c r="AT35" s="70">
        <v>0</v>
      </c>
    </row>
    <row r="36" spans="1:46" x14ac:dyDescent="0.25">
      <c r="A36" s="19" t="s">
        <v>32</v>
      </c>
      <c r="B36" s="70">
        <v>0</v>
      </c>
      <c r="C36" s="70">
        <v>0</v>
      </c>
      <c r="D36" s="70">
        <v>0</v>
      </c>
      <c r="E36" s="80">
        <v>0</v>
      </c>
      <c r="F36" s="70">
        <v>0</v>
      </c>
      <c r="G36" s="70">
        <v>12159736</v>
      </c>
      <c r="H36" s="70">
        <v>12159736</v>
      </c>
      <c r="I36" s="80">
        <v>0</v>
      </c>
      <c r="J36" s="70">
        <v>0</v>
      </c>
      <c r="K36" s="70">
        <v>0</v>
      </c>
      <c r="L36" s="70">
        <v>0</v>
      </c>
      <c r="M36" s="80">
        <v>0</v>
      </c>
      <c r="N36" s="70">
        <v>0</v>
      </c>
      <c r="O36" s="70">
        <v>0</v>
      </c>
      <c r="P36" s="70">
        <v>0</v>
      </c>
      <c r="Q36" s="80">
        <v>0</v>
      </c>
      <c r="R36" s="70">
        <v>753552</v>
      </c>
      <c r="S36" s="70">
        <v>0</v>
      </c>
      <c r="T36" s="70">
        <v>753552</v>
      </c>
      <c r="U36" s="80">
        <v>0</v>
      </c>
      <c r="V36" s="70">
        <v>0</v>
      </c>
      <c r="W36" s="70">
        <v>0</v>
      </c>
      <c r="X36" s="70">
        <v>0</v>
      </c>
      <c r="Y36" s="80">
        <v>0</v>
      </c>
      <c r="Z36" s="70">
        <v>0</v>
      </c>
      <c r="AA36" s="70">
        <v>0</v>
      </c>
      <c r="AB36" s="70">
        <v>75834533</v>
      </c>
      <c r="AC36" s="80">
        <v>0</v>
      </c>
      <c r="AD36" s="70">
        <v>0</v>
      </c>
      <c r="AE36" s="70">
        <v>0</v>
      </c>
      <c r="AF36" s="70">
        <v>428994</v>
      </c>
      <c r="AG36" s="80">
        <v>6500000</v>
      </c>
      <c r="AH36" s="70">
        <v>0</v>
      </c>
      <c r="AI36" s="70">
        <v>0</v>
      </c>
      <c r="AJ36" s="70">
        <v>0</v>
      </c>
      <c r="AK36" s="80">
        <v>0</v>
      </c>
      <c r="AL36" s="70">
        <v>0</v>
      </c>
      <c r="AM36" s="70">
        <v>0</v>
      </c>
      <c r="AN36" s="70">
        <v>0</v>
      </c>
      <c r="AO36" s="80">
        <v>0</v>
      </c>
      <c r="AP36" s="70">
        <v>0</v>
      </c>
      <c r="AQ36" s="70">
        <v>64997721</v>
      </c>
      <c r="AR36" s="70">
        <v>160674536</v>
      </c>
      <c r="AS36" s="70">
        <v>0</v>
      </c>
      <c r="AT36" s="70">
        <v>0</v>
      </c>
    </row>
    <row r="37" spans="1:46" x14ac:dyDescent="0.25">
      <c r="A37" s="19" t="s">
        <v>79</v>
      </c>
      <c r="B37" s="70">
        <v>0</v>
      </c>
      <c r="C37" s="70">
        <v>0</v>
      </c>
      <c r="D37" s="70">
        <v>0</v>
      </c>
      <c r="E37" s="80">
        <v>0</v>
      </c>
      <c r="F37" s="70">
        <v>0</v>
      </c>
      <c r="G37" s="70">
        <v>455950472</v>
      </c>
      <c r="H37" s="70">
        <v>455950472</v>
      </c>
      <c r="I37" s="80">
        <v>0</v>
      </c>
      <c r="J37" s="70">
        <v>0</v>
      </c>
      <c r="K37" s="70">
        <v>0</v>
      </c>
      <c r="L37" s="70">
        <v>0</v>
      </c>
      <c r="M37" s="80">
        <v>0</v>
      </c>
      <c r="N37" s="70">
        <v>0</v>
      </c>
      <c r="O37" s="70">
        <v>0</v>
      </c>
      <c r="P37" s="70">
        <v>0</v>
      </c>
      <c r="Q37" s="80">
        <v>0</v>
      </c>
      <c r="R37" s="70">
        <v>3374498</v>
      </c>
      <c r="S37" s="70">
        <v>0</v>
      </c>
      <c r="T37" s="70">
        <v>0</v>
      </c>
      <c r="U37" s="80">
        <v>3374498</v>
      </c>
      <c r="V37" s="70">
        <v>46935</v>
      </c>
      <c r="W37" s="70">
        <v>466203311</v>
      </c>
      <c r="X37" s="70">
        <v>0</v>
      </c>
      <c r="Y37" s="80">
        <v>466203311</v>
      </c>
      <c r="Z37" s="70">
        <v>12082</v>
      </c>
      <c r="AA37" s="70">
        <v>994835703</v>
      </c>
      <c r="AB37" s="70">
        <v>490267304</v>
      </c>
      <c r="AC37" s="80">
        <v>35635851</v>
      </c>
      <c r="AD37" s="70">
        <v>8231689</v>
      </c>
      <c r="AE37" s="70">
        <v>13379355</v>
      </c>
      <c r="AF37" s="70">
        <v>0</v>
      </c>
      <c r="AG37" s="80">
        <v>1918</v>
      </c>
      <c r="AH37" s="70">
        <v>50059450</v>
      </c>
      <c r="AI37" s="70">
        <v>144224</v>
      </c>
      <c r="AJ37" s="70">
        <v>0</v>
      </c>
      <c r="AK37" s="80">
        <v>49915226</v>
      </c>
      <c r="AL37" s="70">
        <v>137622</v>
      </c>
      <c r="AM37" s="70">
        <v>195961422</v>
      </c>
      <c r="AN37" s="70">
        <v>183368845</v>
      </c>
      <c r="AO37" s="80">
        <v>4264198</v>
      </c>
      <c r="AP37" s="70">
        <v>8328379</v>
      </c>
      <c r="AQ37" s="70">
        <v>0</v>
      </c>
      <c r="AR37" s="70">
        <v>2714097612</v>
      </c>
      <c r="AS37" s="70">
        <v>0</v>
      </c>
      <c r="AT37" s="70">
        <v>0</v>
      </c>
    </row>
    <row r="38" spans="1:46" x14ac:dyDescent="0.25">
      <c r="A38" s="19" t="s">
        <v>34</v>
      </c>
      <c r="B38" s="70">
        <v>0</v>
      </c>
      <c r="C38" s="70">
        <v>0</v>
      </c>
      <c r="D38" s="70">
        <v>0</v>
      </c>
      <c r="E38" s="80">
        <v>0</v>
      </c>
      <c r="F38" s="70">
        <v>0</v>
      </c>
      <c r="G38" s="70">
        <v>0</v>
      </c>
      <c r="H38" s="70">
        <v>0</v>
      </c>
      <c r="I38" s="80">
        <v>0</v>
      </c>
      <c r="J38" s="70">
        <v>0</v>
      </c>
      <c r="K38" s="70">
        <v>0</v>
      </c>
      <c r="L38" s="70">
        <v>0</v>
      </c>
      <c r="M38" s="80">
        <v>0</v>
      </c>
      <c r="N38" s="70">
        <v>0</v>
      </c>
      <c r="O38" s="70">
        <v>0</v>
      </c>
      <c r="P38" s="70">
        <v>0</v>
      </c>
      <c r="Q38" s="80">
        <v>0</v>
      </c>
      <c r="R38" s="70">
        <v>5127921</v>
      </c>
      <c r="S38" s="70">
        <v>2820</v>
      </c>
      <c r="T38" s="70">
        <v>605506</v>
      </c>
      <c r="U38" s="80">
        <v>4519595</v>
      </c>
      <c r="V38" s="70">
        <v>2697387</v>
      </c>
      <c r="W38" s="70">
        <v>142531520</v>
      </c>
      <c r="X38" s="70">
        <v>32893640</v>
      </c>
      <c r="Y38" s="80">
        <v>109637880</v>
      </c>
      <c r="Z38" s="70">
        <v>0</v>
      </c>
      <c r="AA38" s="70">
        <v>0</v>
      </c>
      <c r="AB38" s="70">
        <v>0</v>
      </c>
      <c r="AC38" s="80">
        <v>3818144</v>
      </c>
      <c r="AD38" s="70">
        <v>300155</v>
      </c>
      <c r="AE38" s="70">
        <v>289819</v>
      </c>
      <c r="AF38" s="70">
        <v>0</v>
      </c>
      <c r="AG38" s="80">
        <v>0</v>
      </c>
      <c r="AH38" s="70">
        <v>42012212</v>
      </c>
      <c r="AI38" s="70">
        <v>3673410</v>
      </c>
      <c r="AJ38" s="70">
        <v>0</v>
      </c>
      <c r="AK38" s="80">
        <v>38338802</v>
      </c>
      <c r="AL38" s="70">
        <v>0</v>
      </c>
      <c r="AM38" s="70">
        <v>44493362</v>
      </c>
      <c r="AN38" s="70">
        <v>22880575</v>
      </c>
      <c r="AO38" s="80">
        <v>20939047</v>
      </c>
      <c r="AP38" s="70">
        <v>673740</v>
      </c>
      <c r="AQ38" s="70">
        <v>0</v>
      </c>
      <c r="AR38" s="70">
        <v>241270520</v>
      </c>
      <c r="AS38" s="70">
        <v>0</v>
      </c>
      <c r="AT38" s="70">
        <v>0</v>
      </c>
    </row>
    <row r="39" spans="1:46" x14ac:dyDescent="0.25">
      <c r="A39" s="19" t="s">
        <v>35</v>
      </c>
      <c r="B39" s="70">
        <v>0</v>
      </c>
      <c r="C39" s="70">
        <v>0</v>
      </c>
      <c r="D39" s="70">
        <v>0</v>
      </c>
      <c r="E39" s="80">
        <v>0</v>
      </c>
      <c r="F39" s="70">
        <v>0</v>
      </c>
      <c r="G39" s="70">
        <v>2301605</v>
      </c>
      <c r="H39" s="70">
        <v>2223744</v>
      </c>
      <c r="I39" s="80">
        <v>77861</v>
      </c>
      <c r="J39" s="70">
        <v>0</v>
      </c>
      <c r="K39" s="70">
        <v>0</v>
      </c>
      <c r="L39" s="70">
        <v>0</v>
      </c>
      <c r="M39" s="80">
        <v>0</v>
      </c>
      <c r="N39" s="70">
        <v>0</v>
      </c>
      <c r="O39" s="70">
        <v>0</v>
      </c>
      <c r="P39" s="70">
        <v>0</v>
      </c>
      <c r="Q39" s="80">
        <v>0</v>
      </c>
      <c r="R39" s="70">
        <v>3527341</v>
      </c>
      <c r="S39" s="70">
        <v>0</v>
      </c>
      <c r="T39" s="70">
        <v>7603</v>
      </c>
      <c r="U39" s="80">
        <v>3519738</v>
      </c>
      <c r="V39" s="70">
        <v>353318</v>
      </c>
      <c r="W39" s="70">
        <v>1086652</v>
      </c>
      <c r="X39" s="70">
        <v>1086652</v>
      </c>
      <c r="Y39" s="80">
        <v>0</v>
      </c>
      <c r="Z39" s="70">
        <v>0</v>
      </c>
      <c r="AA39" s="70">
        <v>0</v>
      </c>
      <c r="AB39" s="70">
        <v>0</v>
      </c>
      <c r="AC39" s="80">
        <v>0</v>
      </c>
      <c r="AD39" s="70">
        <v>0</v>
      </c>
      <c r="AE39" s="70">
        <v>0</v>
      </c>
      <c r="AF39" s="70">
        <v>0</v>
      </c>
      <c r="AG39" s="80">
        <v>0</v>
      </c>
      <c r="AH39" s="70">
        <v>1800370</v>
      </c>
      <c r="AI39" s="70">
        <v>1800370</v>
      </c>
      <c r="AJ39" s="70">
        <v>0</v>
      </c>
      <c r="AK39" s="80">
        <v>0</v>
      </c>
      <c r="AL39" s="70">
        <v>0</v>
      </c>
      <c r="AM39" s="70">
        <v>0</v>
      </c>
      <c r="AN39" s="70">
        <v>0</v>
      </c>
      <c r="AO39" s="80">
        <v>0</v>
      </c>
      <c r="AP39" s="70">
        <v>0</v>
      </c>
      <c r="AQ39" s="70">
        <v>0</v>
      </c>
      <c r="AR39" s="70">
        <v>9069286</v>
      </c>
      <c r="AS39" s="70">
        <v>0</v>
      </c>
      <c r="AT39" s="70">
        <v>0</v>
      </c>
    </row>
    <row r="40" spans="1:46" x14ac:dyDescent="0.25">
      <c r="A40" s="19" t="s">
        <v>36</v>
      </c>
      <c r="B40" s="70">
        <v>0</v>
      </c>
      <c r="C40" s="70">
        <v>0</v>
      </c>
      <c r="D40" s="70">
        <v>0</v>
      </c>
      <c r="E40" s="80">
        <v>0</v>
      </c>
      <c r="F40" s="70">
        <v>0</v>
      </c>
      <c r="G40" s="70">
        <v>116259895</v>
      </c>
      <c r="H40" s="70">
        <v>115252176</v>
      </c>
      <c r="I40" s="80">
        <v>1007719</v>
      </c>
      <c r="J40" s="70">
        <v>0</v>
      </c>
      <c r="K40" s="70">
        <v>0</v>
      </c>
      <c r="L40" s="70">
        <v>0</v>
      </c>
      <c r="M40" s="80">
        <v>0</v>
      </c>
      <c r="N40" s="70">
        <v>0</v>
      </c>
      <c r="O40" s="70">
        <v>0</v>
      </c>
      <c r="P40" s="70">
        <v>0</v>
      </c>
      <c r="Q40" s="80">
        <v>0</v>
      </c>
      <c r="R40" s="70">
        <v>0</v>
      </c>
      <c r="S40" s="70">
        <v>0</v>
      </c>
      <c r="T40" s="70">
        <v>0</v>
      </c>
      <c r="U40" s="80">
        <v>0</v>
      </c>
      <c r="V40" s="70">
        <v>0</v>
      </c>
      <c r="W40" s="70">
        <v>174856307</v>
      </c>
      <c r="X40" s="70">
        <v>174856307</v>
      </c>
      <c r="Y40" s="80">
        <v>0</v>
      </c>
      <c r="Z40" s="70">
        <v>0</v>
      </c>
      <c r="AA40" s="70">
        <v>0</v>
      </c>
      <c r="AB40" s="70">
        <v>0</v>
      </c>
      <c r="AC40" s="80">
        <v>0</v>
      </c>
      <c r="AD40" s="70">
        <v>0</v>
      </c>
      <c r="AE40" s="70">
        <v>0</v>
      </c>
      <c r="AF40" s="70">
        <v>0</v>
      </c>
      <c r="AG40" s="80">
        <v>266293</v>
      </c>
      <c r="AH40" s="70">
        <v>3501575</v>
      </c>
      <c r="AI40" s="70">
        <v>3501575</v>
      </c>
      <c r="AJ40" s="70">
        <v>0</v>
      </c>
      <c r="AK40" s="80">
        <v>0</v>
      </c>
      <c r="AL40" s="70">
        <v>0</v>
      </c>
      <c r="AM40" s="70">
        <v>46309463</v>
      </c>
      <c r="AN40" s="70">
        <v>46280033</v>
      </c>
      <c r="AO40" s="80">
        <v>29430</v>
      </c>
      <c r="AP40" s="70">
        <v>0</v>
      </c>
      <c r="AQ40" s="70">
        <v>0</v>
      </c>
      <c r="AR40" s="70">
        <v>341193533</v>
      </c>
      <c r="AS40" s="70">
        <v>0</v>
      </c>
      <c r="AT40" s="70">
        <v>0</v>
      </c>
    </row>
    <row r="41" spans="1:46" x14ac:dyDescent="0.25">
      <c r="A41" s="19" t="s">
        <v>37</v>
      </c>
      <c r="B41" s="70">
        <v>0</v>
      </c>
      <c r="C41" s="70">
        <v>0</v>
      </c>
      <c r="D41" s="70">
        <v>0</v>
      </c>
      <c r="E41" s="80">
        <v>0</v>
      </c>
      <c r="F41" s="70">
        <v>0</v>
      </c>
      <c r="G41" s="70">
        <v>14819860</v>
      </c>
      <c r="H41" s="70">
        <v>9052878</v>
      </c>
      <c r="I41" s="80">
        <v>5766982</v>
      </c>
      <c r="J41" s="70">
        <v>0</v>
      </c>
      <c r="K41" s="70">
        <v>0</v>
      </c>
      <c r="L41" s="70">
        <v>0</v>
      </c>
      <c r="M41" s="80">
        <v>0</v>
      </c>
      <c r="N41" s="70">
        <v>0</v>
      </c>
      <c r="O41" s="70">
        <v>0</v>
      </c>
      <c r="P41" s="70">
        <v>0</v>
      </c>
      <c r="Q41" s="80">
        <v>0</v>
      </c>
      <c r="R41" s="70">
        <v>6028207</v>
      </c>
      <c r="S41" s="70">
        <v>0</v>
      </c>
      <c r="T41" s="70">
        <v>5936672</v>
      </c>
      <c r="U41" s="80">
        <v>91535</v>
      </c>
      <c r="V41" s="70">
        <v>869659</v>
      </c>
      <c r="W41" s="70">
        <v>19353747</v>
      </c>
      <c r="X41" s="70">
        <v>7347714</v>
      </c>
      <c r="Y41" s="80">
        <v>12006033</v>
      </c>
      <c r="Z41" s="70">
        <v>0</v>
      </c>
      <c r="AA41" s="70">
        <v>0</v>
      </c>
      <c r="AB41" s="70">
        <v>0</v>
      </c>
      <c r="AC41" s="80">
        <v>340823</v>
      </c>
      <c r="AD41" s="70">
        <v>1779500</v>
      </c>
      <c r="AE41" s="70">
        <v>441319</v>
      </c>
      <c r="AF41" s="70">
        <v>0</v>
      </c>
      <c r="AG41" s="80">
        <v>0</v>
      </c>
      <c r="AH41" s="70">
        <v>4133523</v>
      </c>
      <c r="AI41" s="70">
        <v>3993019</v>
      </c>
      <c r="AJ41" s="70">
        <v>0</v>
      </c>
      <c r="AK41" s="80">
        <v>140504</v>
      </c>
      <c r="AL41" s="70">
        <v>0</v>
      </c>
      <c r="AM41" s="70">
        <v>12282971</v>
      </c>
      <c r="AN41" s="70">
        <v>9017957</v>
      </c>
      <c r="AO41" s="80">
        <v>2469940</v>
      </c>
      <c r="AP41" s="70">
        <v>795074</v>
      </c>
      <c r="AQ41" s="70">
        <v>70105</v>
      </c>
      <c r="AR41" s="70">
        <v>60119714</v>
      </c>
      <c r="AS41" s="70">
        <v>0</v>
      </c>
      <c r="AT41" s="70">
        <v>0</v>
      </c>
    </row>
    <row r="42" spans="1:46" x14ac:dyDescent="0.25">
      <c r="A42" s="19" t="s">
        <v>38</v>
      </c>
      <c r="B42" s="70">
        <v>0</v>
      </c>
      <c r="C42" s="70">
        <v>0</v>
      </c>
      <c r="D42" s="70">
        <v>0</v>
      </c>
      <c r="E42" s="80">
        <v>0</v>
      </c>
      <c r="F42" s="70">
        <v>0</v>
      </c>
      <c r="G42" s="70">
        <v>41950677</v>
      </c>
      <c r="H42" s="70">
        <v>41950677</v>
      </c>
      <c r="I42" s="80">
        <v>0</v>
      </c>
      <c r="J42" s="70">
        <v>0</v>
      </c>
      <c r="K42" s="70">
        <v>0</v>
      </c>
      <c r="L42" s="70">
        <v>0</v>
      </c>
      <c r="M42" s="80">
        <v>0</v>
      </c>
      <c r="N42" s="70">
        <v>0</v>
      </c>
      <c r="O42" s="70">
        <v>0</v>
      </c>
      <c r="P42" s="70">
        <v>0</v>
      </c>
      <c r="Q42" s="80">
        <v>0</v>
      </c>
      <c r="R42" s="70">
        <v>6507158</v>
      </c>
      <c r="S42" s="70">
        <v>574605</v>
      </c>
      <c r="T42" s="70">
        <v>294253</v>
      </c>
      <c r="U42" s="80">
        <v>5638300</v>
      </c>
      <c r="V42" s="70">
        <v>1241245</v>
      </c>
      <c r="W42" s="70">
        <v>18667497</v>
      </c>
      <c r="X42" s="70">
        <v>9937817</v>
      </c>
      <c r="Y42" s="80">
        <v>8729680</v>
      </c>
      <c r="Z42" s="70">
        <v>0</v>
      </c>
      <c r="AA42" s="70">
        <v>0</v>
      </c>
      <c r="AB42" s="70">
        <v>2710603</v>
      </c>
      <c r="AC42" s="80">
        <v>27215516</v>
      </c>
      <c r="AD42" s="70">
        <v>1270215</v>
      </c>
      <c r="AE42" s="70">
        <v>0</v>
      </c>
      <c r="AF42" s="70">
        <v>0</v>
      </c>
      <c r="AG42" s="80">
        <v>0</v>
      </c>
      <c r="AH42" s="70">
        <v>0</v>
      </c>
      <c r="AI42" s="70">
        <v>0</v>
      </c>
      <c r="AJ42" s="70">
        <v>0</v>
      </c>
      <c r="AK42" s="80">
        <v>0</v>
      </c>
      <c r="AL42" s="70">
        <v>0</v>
      </c>
      <c r="AM42" s="70">
        <v>49302080</v>
      </c>
      <c r="AN42" s="70">
        <v>20622821</v>
      </c>
      <c r="AO42" s="80">
        <v>28679259</v>
      </c>
      <c r="AP42" s="70">
        <v>0</v>
      </c>
      <c r="AQ42" s="70">
        <v>0</v>
      </c>
      <c r="AR42" s="70">
        <v>148864991</v>
      </c>
      <c r="AS42" s="70">
        <v>0</v>
      </c>
      <c r="AT42" s="70">
        <v>0</v>
      </c>
    </row>
    <row r="43" spans="1:46" x14ac:dyDescent="0.25">
      <c r="A43" s="19" t="s">
        <v>39</v>
      </c>
      <c r="B43" s="70">
        <v>0</v>
      </c>
      <c r="C43" s="70">
        <v>0</v>
      </c>
      <c r="D43" s="70">
        <v>0</v>
      </c>
      <c r="E43" s="80">
        <v>0</v>
      </c>
      <c r="F43" s="70">
        <v>0</v>
      </c>
      <c r="G43" s="70">
        <v>6194817</v>
      </c>
      <c r="H43" s="70">
        <v>6194817</v>
      </c>
      <c r="I43" s="80">
        <v>0</v>
      </c>
      <c r="J43" s="70">
        <v>0</v>
      </c>
      <c r="K43" s="70">
        <v>0</v>
      </c>
      <c r="L43" s="70">
        <v>0</v>
      </c>
      <c r="M43" s="80">
        <v>0</v>
      </c>
      <c r="N43" s="70">
        <v>0</v>
      </c>
      <c r="O43" s="70">
        <v>0</v>
      </c>
      <c r="P43" s="70">
        <v>0</v>
      </c>
      <c r="Q43" s="80">
        <v>0</v>
      </c>
      <c r="R43" s="70">
        <v>7433082</v>
      </c>
      <c r="S43" s="70">
        <v>0</v>
      </c>
      <c r="T43" s="70">
        <v>0</v>
      </c>
      <c r="U43" s="80">
        <v>7433082</v>
      </c>
      <c r="V43" s="70">
        <v>281303</v>
      </c>
      <c r="W43" s="70">
        <v>359778170</v>
      </c>
      <c r="X43" s="70">
        <v>359778170</v>
      </c>
      <c r="Y43" s="80">
        <v>0</v>
      </c>
      <c r="Z43" s="70">
        <v>0</v>
      </c>
      <c r="AA43" s="70">
        <v>0</v>
      </c>
      <c r="AB43" s="70">
        <v>0</v>
      </c>
      <c r="AC43" s="80">
        <v>1335388</v>
      </c>
      <c r="AD43" s="70">
        <v>0</v>
      </c>
      <c r="AE43" s="70">
        <v>0</v>
      </c>
      <c r="AF43" s="70">
        <v>55895790</v>
      </c>
      <c r="AG43" s="80">
        <v>0</v>
      </c>
      <c r="AH43" s="70">
        <v>0</v>
      </c>
      <c r="AI43" s="70">
        <v>0</v>
      </c>
      <c r="AJ43" s="70">
        <v>0</v>
      </c>
      <c r="AK43" s="80">
        <v>0</v>
      </c>
      <c r="AL43" s="70">
        <v>0</v>
      </c>
      <c r="AM43" s="70">
        <v>24104874</v>
      </c>
      <c r="AN43" s="70">
        <v>22383044</v>
      </c>
      <c r="AO43" s="80">
        <v>0</v>
      </c>
      <c r="AP43" s="70">
        <v>1721830</v>
      </c>
      <c r="AQ43" s="70">
        <v>0</v>
      </c>
      <c r="AR43" s="70">
        <v>455023424</v>
      </c>
      <c r="AS43" s="70">
        <v>0</v>
      </c>
      <c r="AT43" s="70">
        <v>0</v>
      </c>
    </row>
    <row r="44" spans="1:46" x14ac:dyDescent="0.25">
      <c r="A44" s="19" t="s">
        <v>40</v>
      </c>
      <c r="B44" s="70">
        <v>0</v>
      </c>
      <c r="C44" s="70">
        <v>0</v>
      </c>
      <c r="D44" s="70">
        <v>0</v>
      </c>
      <c r="E44" s="80">
        <v>0</v>
      </c>
      <c r="F44" s="70">
        <v>0</v>
      </c>
      <c r="G44" s="70">
        <v>357368</v>
      </c>
      <c r="H44" s="70">
        <v>357368</v>
      </c>
      <c r="I44" s="80">
        <v>0</v>
      </c>
      <c r="J44" s="70">
        <v>0</v>
      </c>
      <c r="K44" s="70">
        <v>0</v>
      </c>
      <c r="L44" s="70">
        <v>0</v>
      </c>
      <c r="M44" s="80">
        <v>0</v>
      </c>
      <c r="N44" s="70">
        <v>0</v>
      </c>
      <c r="O44" s="70">
        <v>0</v>
      </c>
      <c r="P44" s="70">
        <v>0</v>
      </c>
      <c r="Q44" s="80">
        <v>0</v>
      </c>
      <c r="R44" s="70">
        <v>0</v>
      </c>
      <c r="S44" s="70">
        <v>0</v>
      </c>
      <c r="T44" s="70">
        <v>0</v>
      </c>
      <c r="U44" s="80">
        <v>0</v>
      </c>
      <c r="V44" s="70">
        <v>0</v>
      </c>
      <c r="W44" s="70">
        <v>5321031</v>
      </c>
      <c r="X44" s="70">
        <v>5321031</v>
      </c>
      <c r="Y44" s="80">
        <v>0</v>
      </c>
      <c r="Z44" s="70">
        <v>0</v>
      </c>
      <c r="AA44" s="70">
        <v>0</v>
      </c>
      <c r="AB44" s="70">
        <v>0</v>
      </c>
      <c r="AC44" s="80">
        <v>0</v>
      </c>
      <c r="AD44" s="70">
        <v>0</v>
      </c>
      <c r="AE44" s="70">
        <v>0</v>
      </c>
      <c r="AF44" s="70">
        <v>0</v>
      </c>
      <c r="AG44" s="80">
        <v>0</v>
      </c>
      <c r="AH44" s="70">
        <v>23957763</v>
      </c>
      <c r="AI44" s="70">
        <v>0</v>
      </c>
      <c r="AJ44" s="70">
        <v>0</v>
      </c>
      <c r="AK44" s="80">
        <v>23957763</v>
      </c>
      <c r="AL44" s="70">
        <v>0</v>
      </c>
      <c r="AM44" s="70">
        <v>1095485</v>
      </c>
      <c r="AN44" s="70">
        <v>461483</v>
      </c>
      <c r="AO44" s="80">
        <v>257285</v>
      </c>
      <c r="AP44" s="70">
        <v>376717</v>
      </c>
      <c r="AQ44" s="70">
        <v>0</v>
      </c>
      <c r="AR44" s="70">
        <v>30731647</v>
      </c>
      <c r="AS44" s="70">
        <v>0</v>
      </c>
      <c r="AT44" s="70">
        <v>0</v>
      </c>
    </row>
    <row r="45" spans="1:46" x14ac:dyDescent="0.25">
      <c r="A45" s="19" t="s">
        <v>41</v>
      </c>
      <c r="B45" s="70">
        <v>0</v>
      </c>
      <c r="C45" s="70">
        <v>0</v>
      </c>
      <c r="D45" s="70">
        <v>0</v>
      </c>
      <c r="E45" s="80">
        <v>0</v>
      </c>
      <c r="F45" s="70">
        <v>0</v>
      </c>
      <c r="G45" s="70">
        <v>980152</v>
      </c>
      <c r="H45" s="70">
        <v>980152</v>
      </c>
      <c r="I45" s="80">
        <v>0</v>
      </c>
      <c r="J45" s="70">
        <v>0</v>
      </c>
      <c r="K45" s="70">
        <v>0</v>
      </c>
      <c r="L45" s="70">
        <v>0</v>
      </c>
      <c r="M45" s="80">
        <v>0</v>
      </c>
      <c r="N45" s="70">
        <v>0</v>
      </c>
      <c r="O45" s="70">
        <v>0</v>
      </c>
      <c r="P45" s="70">
        <v>0</v>
      </c>
      <c r="Q45" s="80">
        <v>0</v>
      </c>
      <c r="R45" s="70">
        <v>0</v>
      </c>
      <c r="S45" s="70">
        <v>0</v>
      </c>
      <c r="T45" s="70">
        <v>0</v>
      </c>
      <c r="U45" s="80">
        <v>0</v>
      </c>
      <c r="V45" s="70">
        <v>0</v>
      </c>
      <c r="W45" s="70">
        <v>32051493</v>
      </c>
      <c r="X45" s="70">
        <v>4085269</v>
      </c>
      <c r="Y45" s="80">
        <v>27966224</v>
      </c>
      <c r="Z45" s="70">
        <v>0</v>
      </c>
      <c r="AA45" s="70">
        <v>0</v>
      </c>
      <c r="AB45" s="70">
        <v>0</v>
      </c>
      <c r="AC45" s="80">
        <v>0</v>
      </c>
      <c r="AD45" s="70">
        <v>0</v>
      </c>
      <c r="AE45" s="70">
        <v>0</v>
      </c>
      <c r="AF45" s="70">
        <v>0</v>
      </c>
      <c r="AG45" s="80">
        <v>0</v>
      </c>
      <c r="AH45" s="70">
        <v>0</v>
      </c>
      <c r="AI45" s="70">
        <v>0</v>
      </c>
      <c r="AJ45" s="70">
        <v>0</v>
      </c>
      <c r="AK45" s="80">
        <v>0</v>
      </c>
      <c r="AL45" s="70">
        <v>0</v>
      </c>
      <c r="AM45" s="70">
        <v>3837996</v>
      </c>
      <c r="AN45" s="70">
        <v>3443193</v>
      </c>
      <c r="AO45" s="80">
        <v>0</v>
      </c>
      <c r="AP45" s="70">
        <v>394803</v>
      </c>
      <c r="AQ45" s="70">
        <v>28405379</v>
      </c>
      <c r="AR45" s="70">
        <v>65275020</v>
      </c>
      <c r="AS45" s="70">
        <v>0</v>
      </c>
      <c r="AT45" s="70">
        <v>0</v>
      </c>
    </row>
    <row r="46" spans="1:46" x14ac:dyDescent="0.25">
      <c r="A46" s="19" t="s">
        <v>42</v>
      </c>
      <c r="B46" s="70">
        <v>0</v>
      </c>
      <c r="C46" s="70">
        <v>0</v>
      </c>
      <c r="D46" s="70">
        <v>0</v>
      </c>
      <c r="E46" s="80">
        <v>0</v>
      </c>
      <c r="F46" s="70">
        <v>0</v>
      </c>
      <c r="G46" s="70">
        <v>5487590</v>
      </c>
      <c r="H46" s="70">
        <v>5487590</v>
      </c>
      <c r="I46" s="80">
        <v>0</v>
      </c>
      <c r="J46" s="70">
        <v>0</v>
      </c>
      <c r="K46" s="70">
        <v>0</v>
      </c>
      <c r="L46" s="70">
        <v>0</v>
      </c>
      <c r="M46" s="80">
        <v>0</v>
      </c>
      <c r="N46" s="70">
        <v>0</v>
      </c>
      <c r="O46" s="70">
        <v>0</v>
      </c>
      <c r="P46" s="70">
        <v>0</v>
      </c>
      <c r="Q46" s="80">
        <v>0</v>
      </c>
      <c r="R46" s="70">
        <v>1298941</v>
      </c>
      <c r="S46" s="70">
        <v>0</v>
      </c>
      <c r="T46" s="70">
        <v>0</v>
      </c>
      <c r="U46" s="80">
        <v>1298941</v>
      </c>
      <c r="V46" s="70">
        <v>41652</v>
      </c>
      <c r="W46" s="70">
        <v>802914</v>
      </c>
      <c r="X46" s="70">
        <v>802914</v>
      </c>
      <c r="Y46" s="80">
        <v>0</v>
      </c>
      <c r="Z46" s="70">
        <v>0</v>
      </c>
      <c r="AA46" s="70">
        <v>0</v>
      </c>
      <c r="AB46" s="70">
        <v>0</v>
      </c>
      <c r="AC46" s="80">
        <v>0</v>
      </c>
      <c r="AD46" s="70">
        <v>0</v>
      </c>
      <c r="AE46" s="70">
        <v>0</v>
      </c>
      <c r="AF46" s="70">
        <v>0</v>
      </c>
      <c r="AG46" s="80">
        <v>0</v>
      </c>
      <c r="AH46" s="70">
        <v>0</v>
      </c>
      <c r="AI46" s="70">
        <v>0</v>
      </c>
      <c r="AJ46" s="70">
        <v>0</v>
      </c>
      <c r="AK46" s="80">
        <v>0</v>
      </c>
      <c r="AL46" s="70">
        <v>0</v>
      </c>
      <c r="AM46" s="70">
        <v>908903</v>
      </c>
      <c r="AN46" s="70">
        <v>908903</v>
      </c>
      <c r="AO46" s="80">
        <v>0</v>
      </c>
      <c r="AP46" s="70">
        <v>0</v>
      </c>
      <c r="AQ46" s="70">
        <v>0</v>
      </c>
      <c r="AR46" s="70">
        <v>8540000</v>
      </c>
      <c r="AS46" s="70">
        <v>0</v>
      </c>
      <c r="AT46" s="70">
        <v>0</v>
      </c>
    </row>
    <row r="47" spans="1:46" x14ac:dyDescent="0.25">
      <c r="A47" s="19" t="s">
        <v>43</v>
      </c>
      <c r="B47" s="70">
        <v>0</v>
      </c>
      <c r="C47" s="70">
        <v>0</v>
      </c>
      <c r="D47" s="70">
        <v>0</v>
      </c>
      <c r="E47" s="80">
        <v>0</v>
      </c>
      <c r="F47" s="70">
        <v>0</v>
      </c>
      <c r="G47" s="70">
        <v>21443381</v>
      </c>
      <c r="H47" s="70">
        <v>21443381</v>
      </c>
      <c r="I47" s="80">
        <v>0</v>
      </c>
      <c r="J47" s="70">
        <v>0</v>
      </c>
      <c r="K47" s="70">
        <v>0</v>
      </c>
      <c r="L47" s="70">
        <v>0</v>
      </c>
      <c r="M47" s="80">
        <v>0</v>
      </c>
      <c r="N47" s="70">
        <v>0</v>
      </c>
      <c r="O47" s="70">
        <v>0</v>
      </c>
      <c r="P47" s="70">
        <v>0</v>
      </c>
      <c r="Q47" s="80">
        <v>0</v>
      </c>
      <c r="R47" s="70">
        <v>18531645</v>
      </c>
      <c r="S47" s="70">
        <v>0</v>
      </c>
      <c r="T47" s="70">
        <v>0</v>
      </c>
      <c r="U47" s="80">
        <v>18531645</v>
      </c>
      <c r="V47" s="70">
        <v>252020</v>
      </c>
      <c r="W47" s="70">
        <v>67083029</v>
      </c>
      <c r="X47" s="70">
        <v>18975781</v>
      </c>
      <c r="Y47" s="80">
        <v>48107248</v>
      </c>
      <c r="Z47" s="70">
        <v>0</v>
      </c>
      <c r="AA47" s="70">
        <v>0</v>
      </c>
      <c r="AB47" s="70">
        <v>0</v>
      </c>
      <c r="AC47" s="80">
        <v>0</v>
      </c>
      <c r="AD47" s="70">
        <v>71868</v>
      </c>
      <c r="AE47" s="70">
        <v>0</v>
      </c>
      <c r="AF47" s="70">
        <v>0</v>
      </c>
      <c r="AG47" s="80">
        <v>0</v>
      </c>
      <c r="AH47" s="70">
        <v>0</v>
      </c>
      <c r="AI47" s="70">
        <v>0</v>
      </c>
      <c r="AJ47" s="70">
        <v>0</v>
      </c>
      <c r="AK47" s="80">
        <v>0</v>
      </c>
      <c r="AL47" s="70">
        <v>0</v>
      </c>
      <c r="AM47" s="70">
        <v>13744739</v>
      </c>
      <c r="AN47" s="70">
        <v>12631960</v>
      </c>
      <c r="AO47" s="80">
        <v>0</v>
      </c>
      <c r="AP47" s="70">
        <v>1112779</v>
      </c>
      <c r="AQ47" s="70">
        <v>0</v>
      </c>
      <c r="AR47" s="70">
        <v>121126682</v>
      </c>
      <c r="AS47" s="70">
        <v>0</v>
      </c>
      <c r="AT47" s="70">
        <v>0</v>
      </c>
    </row>
    <row r="48" spans="1:46" x14ac:dyDescent="0.25">
      <c r="A48" s="19" t="s">
        <v>44</v>
      </c>
      <c r="B48" s="70">
        <v>0</v>
      </c>
      <c r="C48" s="70">
        <v>0</v>
      </c>
      <c r="D48" s="70">
        <v>0</v>
      </c>
      <c r="E48" s="80">
        <v>0</v>
      </c>
      <c r="F48" s="70">
        <v>0</v>
      </c>
      <c r="G48" s="70">
        <v>48257311</v>
      </c>
      <c r="H48" s="70">
        <v>48257311</v>
      </c>
      <c r="I48" s="80">
        <v>0</v>
      </c>
      <c r="J48" s="70">
        <v>0</v>
      </c>
      <c r="K48" s="70">
        <v>0</v>
      </c>
      <c r="L48" s="70">
        <v>0</v>
      </c>
      <c r="M48" s="80">
        <v>0</v>
      </c>
      <c r="N48" s="70">
        <v>0</v>
      </c>
      <c r="O48" s="70">
        <v>0</v>
      </c>
      <c r="P48" s="70">
        <v>0</v>
      </c>
      <c r="Q48" s="80">
        <v>0</v>
      </c>
      <c r="R48" s="70">
        <v>7479075</v>
      </c>
      <c r="S48" s="70">
        <v>413569</v>
      </c>
      <c r="T48" s="70">
        <v>73368</v>
      </c>
      <c r="U48" s="80">
        <v>6992138</v>
      </c>
      <c r="V48" s="70">
        <v>406019</v>
      </c>
      <c r="W48" s="70">
        <v>348283347</v>
      </c>
      <c r="X48" s="70">
        <v>0</v>
      </c>
      <c r="Y48" s="80">
        <v>348283347</v>
      </c>
      <c r="Z48" s="70">
        <v>0</v>
      </c>
      <c r="AA48" s="70">
        <v>0</v>
      </c>
      <c r="AB48" s="70">
        <v>0</v>
      </c>
      <c r="AC48" s="80">
        <v>80560</v>
      </c>
      <c r="AD48" s="70">
        <v>0</v>
      </c>
      <c r="AE48" s="70">
        <v>0</v>
      </c>
      <c r="AF48" s="70">
        <v>0</v>
      </c>
      <c r="AG48" s="80">
        <v>0</v>
      </c>
      <c r="AH48" s="70">
        <v>0</v>
      </c>
      <c r="AI48" s="70">
        <v>0</v>
      </c>
      <c r="AJ48" s="70">
        <v>0</v>
      </c>
      <c r="AK48" s="80">
        <v>0</v>
      </c>
      <c r="AL48" s="70">
        <v>0</v>
      </c>
      <c r="AM48" s="70">
        <v>863698</v>
      </c>
      <c r="AN48" s="70">
        <v>772465</v>
      </c>
      <c r="AO48" s="80">
        <v>0</v>
      </c>
      <c r="AP48" s="70">
        <v>91233</v>
      </c>
      <c r="AQ48" s="70">
        <v>0</v>
      </c>
      <c r="AR48" s="70">
        <v>405370010</v>
      </c>
      <c r="AS48" s="70">
        <v>0</v>
      </c>
      <c r="AT48" s="70">
        <v>0</v>
      </c>
    </row>
    <row r="49" spans="1:46" x14ac:dyDescent="0.25">
      <c r="A49" s="19" t="s">
        <v>45</v>
      </c>
      <c r="B49" s="70">
        <v>0</v>
      </c>
      <c r="C49" s="70">
        <v>0</v>
      </c>
      <c r="D49" s="70">
        <v>0</v>
      </c>
      <c r="E49" s="80">
        <v>0</v>
      </c>
      <c r="F49" s="70">
        <v>0</v>
      </c>
      <c r="G49" s="70">
        <v>3615734</v>
      </c>
      <c r="H49" s="70">
        <v>3615734</v>
      </c>
      <c r="I49" s="80">
        <v>0</v>
      </c>
      <c r="J49" s="70">
        <v>0</v>
      </c>
      <c r="K49" s="70">
        <v>0</v>
      </c>
      <c r="L49" s="70">
        <v>0</v>
      </c>
      <c r="M49" s="80">
        <v>0</v>
      </c>
      <c r="N49" s="70">
        <v>0</v>
      </c>
      <c r="O49" s="70">
        <v>0</v>
      </c>
      <c r="P49" s="70">
        <v>0</v>
      </c>
      <c r="Q49" s="80">
        <v>0</v>
      </c>
      <c r="R49" s="70">
        <v>8155078</v>
      </c>
      <c r="S49" s="70">
        <v>82215</v>
      </c>
      <c r="T49" s="70">
        <v>309758</v>
      </c>
      <c r="U49" s="80">
        <v>7763105</v>
      </c>
      <c r="V49" s="70">
        <v>15121</v>
      </c>
      <c r="W49" s="70">
        <v>4696442</v>
      </c>
      <c r="X49" s="70">
        <v>4474924</v>
      </c>
      <c r="Y49" s="80">
        <v>221518</v>
      </c>
      <c r="Z49" s="70">
        <v>129955</v>
      </c>
      <c r="AA49" s="70">
        <v>0</v>
      </c>
      <c r="AB49" s="70">
        <v>0</v>
      </c>
      <c r="AC49" s="80">
        <v>183744</v>
      </c>
      <c r="AD49" s="70">
        <v>1766532</v>
      </c>
      <c r="AE49" s="70">
        <v>4167422</v>
      </c>
      <c r="AF49" s="70">
        <v>182072</v>
      </c>
      <c r="AG49" s="80">
        <v>570611</v>
      </c>
      <c r="AH49" s="70">
        <v>327404</v>
      </c>
      <c r="AI49" s="70">
        <v>237743</v>
      </c>
      <c r="AJ49" s="70">
        <v>0</v>
      </c>
      <c r="AK49" s="80">
        <v>89661</v>
      </c>
      <c r="AL49" s="70">
        <v>74967</v>
      </c>
      <c r="AM49" s="70">
        <v>1003953</v>
      </c>
      <c r="AN49" s="70">
        <v>932015</v>
      </c>
      <c r="AO49" s="80">
        <v>28766</v>
      </c>
      <c r="AP49" s="70">
        <v>43172</v>
      </c>
      <c r="AQ49" s="70">
        <v>0</v>
      </c>
      <c r="AR49" s="70">
        <v>24889035</v>
      </c>
      <c r="AS49" s="70">
        <v>0</v>
      </c>
      <c r="AT49" s="70">
        <v>0</v>
      </c>
    </row>
    <row r="50" spans="1:46" x14ac:dyDescent="0.25">
      <c r="A50" s="19" t="s">
        <v>46</v>
      </c>
      <c r="B50" s="70">
        <v>0</v>
      </c>
      <c r="C50" s="70">
        <v>0</v>
      </c>
      <c r="D50" s="70">
        <v>0</v>
      </c>
      <c r="E50" s="80">
        <v>0</v>
      </c>
      <c r="F50" s="70">
        <v>0</v>
      </c>
      <c r="G50" s="70">
        <v>13204325</v>
      </c>
      <c r="H50" s="70">
        <v>13204325</v>
      </c>
      <c r="I50" s="80">
        <v>0</v>
      </c>
      <c r="J50" s="70">
        <v>0</v>
      </c>
      <c r="K50" s="70">
        <v>0</v>
      </c>
      <c r="L50" s="70">
        <v>0</v>
      </c>
      <c r="M50" s="80">
        <v>0</v>
      </c>
      <c r="N50" s="70">
        <v>0</v>
      </c>
      <c r="O50" s="70">
        <v>0</v>
      </c>
      <c r="P50" s="70">
        <v>0</v>
      </c>
      <c r="Q50" s="80">
        <v>0</v>
      </c>
      <c r="R50" s="70">
        <v>566239</v>
      </c>
      <c r="S50" s="70">
        <v>0</v>
      </c>
      <c r="T50" s="70">
        <v>0</v>
      </c>
      <c r="U50" s="80">
        <v>566239</v>
      </c>
      <c r="V50" s="70">
        <v>222202</v>
      </c>
      <c r="W50" s="70">
        <v>1659753</v>
      </c>
      <c r="X50" s="70">
        <v>1659753</v>
      </c>
      <c r="Y50" s="80">
        <v>0</v>
      </c>
      <c r="Z50" s="70">
        <v>0</v>
      </c>
      <c r="AA50" s="70">
        <v>0</v>
      </c>
      <c r="AB50" s="70">
        <v>0</v>
      </c>
      <c r="AC50" s="80">
        <v>553745</v>
      </c>
      <c r="AD50" s="70">
        <v>0</v>
      </c>
      <c r="AE50" s="70">
        <v>0</v>
      </c>
      <c r="AF50" s="70">
        <v>0</v>
      </c>
      <c r="AG50" s="80">
        <v>0</v>
      </c>
      <c r="AH50" s="70">
        <v>0</v>
      </c>
      <c r="AI50" s="70">
        <v>0</v>
      </c>
      <c r="AJ50" s="70">
        <v>0</v>
      </c>
      <c r="AK50" s="80">
        <v>0</v>
      </c>
      <c r="AL50" s="70">
        <v>0</v>
      </c>
      <c r="AM50" s="70">
        <v>4885357</v>
      </c>
      <c r="AN50" s="70">
        <v>2275867</v>
      </c>
      <c r="AO50" s="80">
        <v>2603300</v>
      </c>
      <c r="AP50" s="70">
        <v>6190</v>
      </c>
      <c r="AQ50" s="70">
        <v>0</v>
      </c>
      <c r="AR50" s="70">
        <v>21091621</v>
      </c>
      <c r="AS50" s="70">
        <v>0</v>
      </c>
      <c r="AT50" s="70">
        <v>0</v>
      </c>
    </row>
    <row r="51" spans="1:46" x14ac:dyDescent="0.25">
      <c r="A51" s="19" t="s">
        <v>47</v>
      </c>
      <c r="B51" s="70">
        <v>0</v>
      </c>
      <c r="C51" s="70">
        <v>0</v>
      </c>
      <c r="D51" s="70">
        <v>0</v>
      </c>
      <c r="E51" s="80">
        <v>0</v>
      </c>
      <c r="F51" s="70">
        <v>0</v>
      </c>
      <c r="G51" s="70">
        <v>43243130</v>
      </c>
      <c r="H51" s="70">
        <v>43243130</v>
      </c>
      <c r="I51" s="80">
        <v>0</v>
      </c>
      <c r="J51" s="70">
        <v>0</v>
      </c>
      <c r="K51" s="70">
        <v>0</v>
      </c>
      <c r="L51" s="70">
        <v>0</v>
      </c>
      <c r="M51" s="80">
        <v>0</v>
      </c>
      <c r="N51" s="70">
        <v>0</v>
      </c>
      <c r="O51" s="70">
        <v>0</v>
      </c>
      <c r="P51" s="70">
        <v>0</v>
      </c>
      <c r="Q51" s="80">
        <v>0</v>
      </c>
      <c r="R51" s="70">
        <v>31436146</v>
      </c>
      <c r="S51" s="70">
        <v>0</v>
      </c>
      <c r="T51" s="70">
        <v>323</v>
      </c>
      <c r="U51" s="80">
        <v>31435823</v>
      </c>
      <c r="V51" s="70">
        <v>6704479</v>
      </c>
      <c r="W51" s="70">
        <v>21328762</v>
      </c>
      <c r="X51" s="70">
        <v>17063010</v>
      </c>
      <c r="Y51" s="80">
        <v>4265752</v>
      </c>
      <c r="Z51" s="70">
        <v>0</v>
      </c>
      <c r="AA51" s="70">
        <v>0</v>
      </c>
      <c r="AB51" s="70">
        <v>0</v>
      </c>
      <c r="AC51" s="80">
        <v>118</v>
      </c>
      <c r="AD51" s="70">
        <v>0</v>
      </c>
      <c r="AE51" s="70">
        <v>0</v>
      </c>
      <c r="AF51" s="70">
        <v>0</v>
      </c>
      <c r="AG51" s="80">
        <v>14899144</v>
      </c>
      <c r="AH51" s="70">
        <v>0</v>
      </c>
      <c r="AI51" s="70">
        <v>0</v>
      </c>
      <c r="AJ51" s="70">
        <v>0</v>
      </c>
      <c r="AK51" s="80">
        <v>0</v>
      </c>
      <c r="AL51" s="70">
        <v>0</v>
      </c>
      <c r="AM51" s="70">
        <v>11064291</v>
      </c>
      <c r="AN51" s="70">
        <v>10011200</v>
      </c>
      <c r="AO51" s="80">
        <v>0</v>
      </c>
      <c r="AP51" s="70">
        <v>1053091</v>
      </c>
      <c r="AQ51" s="70">
        <v>6770726</v>
      </c>
      <c r="AR51" s="70">
        <v>135446796</v>
      </c>
      <c r="AS51" s="70">
        <v>0</v>
      </c>
      <c r="AT51" s="70">
        <v>0</v>
      </c>
    </row>
    <row r="52" spans="1:46" x14ac:dyDescent="0.25">
      <c r="A52" s="19" t="s">
        <v>48</v>
      </c>
      <c r="B52" s="70">
        <v>0</v>
      </c>
      <c r="C52" s="70">
        <v>0</v>
      </c>
      <c r="D52" s="70">
        <v>0</v>
      </c>
      <c r="E52" s="80">
        <v>0</v>
      </c>
      <c r="F52" s="70">
        <v>0</v>
      </c>
      <c r="G52" s="70">
        <v>9223818</v>
      </c>
      <c r="H52" s="70">
        <v>9223818</v>
      </c>
      <c r="I52" s="80">
        <v>0</v>
      </c>
      <c r="J52" s="70">
        <v>0</v>
      </c>
      <c r="K52" s="70">
        <v>0</v>
      </c>
      <c r="L52" s="70">
        <v>0</v>
      </c>
      <c r="M52" s="80">
        <v>0</v>
      </c>
      <c r="N52" s="70">
        <v>0</v>
      </c>
      <c r="O52" s="70">
        <v>0</v>
      </c>
      <c r="P52" s="70">
        <v>0</v>
      </c>
      <c r="Q52" s="80">
        <v>0</v>
      </c>
      <c r="R52" s="70">
        <v>80350125</v>
      </c>
      <c r="S52" s="70">
        <v>163259</v>
      </c>
      <c r="T52" s="70">
        <v>54854284</v>
      </c>
      <c r="U52" s="80">
        <v>25332582</v>
      </c>
      <c r="V52" s="70">
        <v>0</v>
      </c>
      <c r="W52" s="70">
        <v>118999847</v>
      </c>
      <c r="X52" s="70">
        <v>62411855</v>
      </c>
      <c r="Y52" s="80">
        <v>56587992</v>
      </c>
      <c r="Z52" s="70">
        <v>0</v>
      </c>
      <c r="AA52" s="70">
        <v>0</v>
      </c>
      <c r="AB52" s="70">
        <v>0</v>
      </c>
      <c r="AC52" s="80">
        <v>54158307</v>
      </c>
      <c r="AD52" s="70">
        <v>11753</v>
      </c>
      <c r="AE52" s="70">
        <v>0</v>
      </c>
      <c r="AF52" s="70">
        <v>163196036</v>
      </c>
      <c r="AG52" s="80">
        <v>0</v>
      </c>
      <c r="AH52" s="70">
        <v>0</v>
      </c>
      <c r="AI52" s="70">
        <v>0</v>
      </c>
      <c r="AJ52" s="70">
        <v>0</v>
      </c>
      <c r="AK52" s="80">
        <v>0</v>
      </c>
      <c r="AL52" s="70">
        <v>1103972</v>
      </c>
      <c r="AM52" s="70">
        <v>41652741</v>
      </c>
      <c r="AN52" s="70">
        <v>36722411</v>
      </c>
      <c r="AO52" s="80">
        <v>0</v>
      </c>
      <c r="AP52" s="70">
        <v>4930330</v>
      </c>
      <c r="AQ52" s="70">
        <v>117732376</v>
      </c>
      <c r="AR52" s="70">
        <v>586428975</v>
      </c>
      <c r="AS52" s="70">
        <v>0</v>
      </c>
      <c r="AT52" s="70">
        <v>0</v>
      </c>
    </row>
    <row r="53" spans="1:46" x14ac:dyDescent="0.25">
      <c r="A53" s="19" t="s">
        <v>49</v>
      </c>
      <c r="B53" s="70">
        <v>0</v>
      </c>
      <c r="C53" s="70">
        <v>0</v>
      </c>
      <c r="D53" s="70">
        <v>0</v>
      </c>
      <c r="E53" s="80">
        <v>0</v>
      </c>
      <c r="F53" s="70">
        <v>0</v>
      </c>
      <c r="G53" s="70">
        <v>25166925</v>
      </c>
      <c r="H53" s="70">
        <v>25166925</v>
      </c>
      <c r="I53" s="80">
        <v>0</v>
      </c>
      <c r="J53" s="70">
        <v>0</v>
      </c>
      <c r="K53" s="70">
        <v>0</v>
      </c>
      <c r="L53" s="70">
        <v>0</v>
      </c>
      <c r="M53" s="80">
        <v>0</v>
      </c>
      <c r="N53" s="70">
        <v>0</v>
      </c>
      <c r="O53" s="70">
        <v>0</v>
      </c>
      <c r="P53" s="70">
        <v>0</v>
      </c>
      <c r="Q53" s="80">
        <v>0</v>
      </c>
      <c r="R53" s="70">
        <v>0</v>
      </c>
      <c r="S53" s="70">
        <v>0</v>
      </c>
      <c r="T53" s="70">
        <v>0</v>
      </c>
      <c r="U53" s="80">
        <v>0</v>
      </c>
      <c r="V53" s="70">
        <v>1141163</v>
      </c>
      <c r="W53" s="70">
        <v>2971392</v>
      </c>
      <c r="X53" s="70">
        <v>2971392</v>
      </c>
      <c r="Y53" s="80">
        <v>0</v>
      </c>
      <c r="Z53" s="70">
        <v>0</v>
      </c>
      <c r="AA53" s="70">
        <v>0</v>
      </c>
      <c r="AB53" s="70">
        <v>0</v>
      </c>
      <c r="AC53" s="80">
        <v>0</v>
      </c>
      <c r="AD53" s="70">
        <v>0</v>
      </c>
      <c r="AE53" s="70">
        <v>0</v>
      </c>
      <c r="AF53" s="70">
        <v>0</v>
      </c>
      <c r="AG53" s="80">
        <v>0</v>
      </c>
      <c r="AH53" s="70">
        <v>0</v>
      </c>
      <c r="AI53" s="70">
        <v>0</v>
      </c>
      <c r="AJ53" s="70">
        <v>0</v>
      </c>
      <c r="AK53" s="80">
        <v>0</v>
      </c>
      <c r="AL53" s="70">
        <v>0</v>
      </c>
      <c r="AM53" s="70">
        <v>5166964</v>
      </c>
      <c r="AN53" s="70">
        <v>5166964</v>
      </c>
      <c r="AO53" s="80">
        <v>0</v>
      </c>
      <c r="AP53" s="70">
        <v>0</v>
      </c>
      <c r="AQ53" s="70">
        <v>0</v>
      </c>
      <c r="AR53" s="70">
        <v>34446444</v>
      </c>
      <c r="AS53" s="70">
        <v>0</v>
      </c>
      <c r="AT53" s="70">
        <v>0</v>
      </c>
    </row>
    <row r="54" spans="1:46" x14ac:dyDescent="0.25">
      <c r="A54" s="19" t="s">
        <v>50</v>
      </c>
      <c r="B54" s="70">
        <v>0</v>
      </c>
      <c r="C54" s="70">
        <v>0</v>
      </c>
      <c r="D54" s="70">
        <v>0</v>
      </c>
      <c r="E54" s="80">
        <v>0</v>
      </c>
      <c r="F54" s="70">
        <v>0</v>
      </c>
      <c r="G54" s="70">
        <v>75909205</v>
      </c>
      <c r="H54" s="70">
        <v>75909205</v>
      </c>
      <c r="I54" s="80">
        <v>0</v>
      </c>
      <c r="J54" s="70">
        <v>0</v>
      </c>
      <c r="K54" s="70">
        <v>0</v>
      </c>
      <c r="L54" s="70">
        <v>0</v>
      </c>
      <c r="M54" s="80">
        <v>0</v>
      </c>
      <c r="N54" s="70">
        <v>0</v>
      </c>
      <c r="O54" s="70">
        <v>0</v>
      </c>
      <c r="P54" s="70">
        <v>0</v>
      </c>
      <c r="Q54" s="80">
        <v>0</v>
      </c>
      <c r="R54" s="70">
        <v>32916990</v>
      </c>
      <c r="S54" s="70">
        <v>0</v>
      </c>
      <c r="T54" s="70">
        <v>587854</v>
      </c>
      <c r="U54" s="80">
        <v>32329136</v>
      </c>
      <c r="V54" s="70">
        <v>1831036</v>
      </c>
      <c r="W54" s="70">
        <v>0</v>
      </c>
      <c r="X54" s="70">
        <v>0</v>
      </c>
      <c r="Y54" s="80">
        <v>0</v>
      </c>
      <c r="Z54" s="70">
        <v>0</v>
      </c>
      <c r="AA54" s="70">
        <v>0</v>
      </c>
      <c r="AB54" s="70">
        <v>0</v>
      </c>
      <c r="AC54" s="80">
        <v>38183634</v>
      </c>
      <c r="AD54" s="70">
        <v>11390057</v>
      </c>
      <c r="AE54" s="70">
        <v>80731970</v>
      </c>
      <c r="AF54" s="70">
        <v>144677</v>
      </c>
      <c r="AG54" s="80">
        <v>3452291</v>
      </c>
      <c r="AH54" s="70">
        <v>0</v>
      </c>
      <c r="AI54" s="70">
        <v>0</v>
      </c>
      <c r="AJ54" s="70">
        <v>0</v>
      </c>
      <c r="AK54" s="80">
        <v>0</v>
      </c>
      <c r="AL54" s="70">
        <v>0</v>
      </c>
      <c r="AM54" s="70">
        <v>14552115</v>
      </c>
      <c r="AN54" s="70">
        <v>13221116</v>
      </c>
      <c r="AO54" s="80">
        <v>862332</v>
      </c>
      <c r="AP54" s="70">
        <v>468667</v>
      </c>
      <c r="AQ54" s="70">
        <v>0</v>
      </c>
      <c r="AR54" s="70">
        <v>259111975</v>
      </c>
      <c r="AS54" s="70">
        <v>0</v>
      </c>
      <c r="AT54" s="70">
        <v>0</v>
      </c>
    </row>
    <row r="55" spans="1:46" x14ac:dyDescent="0.25">
      <c r="A55" s="3" t="s">
        <v>51</v>
      </c>
      <c r="B55" s="70">
        <v>0</v>
      </c>
      <c r="C55" s="70">
        <v>0</v>
      </c>
      <c r="D55" s="70">
        <v>0</v>
      </c>
      <c r="E55" s="81">
        <v>0</v>
      </c>
      <c r="F55" s="70">
        <v>0</v>
      </c>
      <c r="G55" s="70">
        <v>3623877</v>
      </c>
      <c r="H55" s="70">
        <v>3623877</v>
      </c>
      <c r="I55" s="81">
        <v>0</v>
      </c>
      <c r="J55" s="70">
        <v>0</v>
      </c>
      <c r="K55" s="70">
        <v>0</v>
      </c>
      <c r="L55" s="70">
        <v>0</v>
      </c>
      <c r="M55" s="81">
        <v>0</v>
      </c>
      <c r="N55" s="70">
        <v>0</v>
      </c>
      <c r="O55" s="70">
        <v>0</v>
      </c>
      <c r="P55" s="70">
        <v>0</v>
      </c>
      <c r="Q55" s="81">
        <v>0</v>
      </c>
      <c r="R55" s="70">
        <v>1501405</v>
      </c>
      <c r="S55" s="70">
        <v>0</v>
      </c>
      <c r="T55" s="70">
        <v>1501405</v>
      </c>
      <c r="U55" s="81">
        <v>0</v>
      </c>
      <c r="V55" s="70">
        <v>0</v>
      </c>
      <c r="W55" s="70">
        <v>1553707</v>
      </c>
      <c r="X55" s="70">
        <v>1553707</v>
      </c>
      <c r="Y55" s="81">
        <v>0</v>
      </c>
      <c r="Z55" s="70">
        <v>0</v>
      </c>
      <c r="AA55" s="70">
        <v>0</v>
      </c>
      <c r="AB55" s="70">
        <v>0</v>
      </c>
      <c r="AC55" s="81">
        <v>1524515</v>
      </c>
      <c r="AD55" s="70">
        <v>0</v>
      </c>
      <c r="AE55" s="70">
        <v>0</v>
      </c>
      <c r="AF55" s="70">
        <v>0</v>
      </c>
      <c r="AG55" s="81">
        <v>3303</v>
      </c>
      <c r="AH55" s="70">
        <v>0</v>
      </c>
      <c r="AI55" s="70">
        <v>0</v>
      </c>
      <c r="AJ55" s="70">
        <v>0</v>
      </c>
      <c r="AK55" s="81">
        <v>0</v>
      </c>
      <c r="AL55" s="70">
        <v>286423</v>
      </c>
      <c r="AM55" s="70">
        <v>1501812</v>
      </c>
      <c r="AN55" s="70">
        <v>1463719</v>
      </c>
      <c r="AO55" s="81">
        <v>0</v>
      </c>
      <c r="AP55" s="70">
        <v>38093</v>
      </c>
      <c r="AQ55" s="70">
        <v>0</v>
      </c>
      <c r="AR55" s="70">
        <v>9995042</v>
      </c>
      <c r="AS55" s="70">
        <v>0</v>
      </c>
      <c r="AT55" s="70">
        <v>0</v>
      </c>
    </row>
    <row r="56" spans="1:46" x14ac:dyDescent="0.25">
      <c r="A56" s="243" t="s">
        <v>371</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2016</oddHeader>
    <oddFooter>&amp;CPage &amp;P of &amp;N</oddFooter>
    <firstFooter>&amp;CPage &amp;P of &amp;N</firstFooter>
  </headerFooter>
  <colBreaks count="2" manualBreakCount="2">
    <brk id="25" max="1048575" man="1"/>
    <brk id="37"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9" tint="0.39997558519241921"/>
    <pageSetUpPr fitToPage="1"/>
  </sheetPr>
  <dimension ref="A1:AU57"/>
  <sheetViews>
    <sheetView zoomScaleNormal="100" workbookViewId="0">
      <pane xSplit="6" ySplit="3" topLeftCell="Y4" activePane="bottomRight" state="frozenSplit"/>
      <selection activeCell="A4" sqref="A4"/>
      <selection pane="topRight" activeCell="A4" sqref="A4"/>
      <selection pane="bottomLeft" activeCell="A4" sqref="A4"/>
      <selection pane="bottomRight" activeCell="Z15" sqref="Z15"/>
    </sheetView>
  </sheetViews>
  <sheetFormatPr defaultColWidth="8.85546875" defaultRowHeight="14.25" x14ac:dyDescent="0.2"/>
  <cols>
    <col min="1" max="1" width="21.42578125" style="1" customWidth="1"/>
    <col min="2" max="2" width="14.7109375" style="8" hidden="1" customWidth="1"/>
    <col min="3" max="6" width="14.7109375" style="1" hidden="1" customWidth="1"/>
    <col min="7" max="7" width="14.7109375" style="1" customWidth="1"/>
    <col min="8" max="8" width="21.85546875" style="1" customWidth="1"/>
    <col min="9" max="9" width="14.7109375" style="1" customWidth="1"/>
    <col min="10" max="17" width="14.7109375" style="1" hidden="1" customWidth="1"/>
    <col min="18" max="35" width="14.7109375" style="1" customWidth="1"/>
    <col min="36" max="36" width="14.7109375" style="1" hidden="1" customWidth="1"/>
    <col min="37" max="43" width="14.7109375" style="1" customWidth="1"/>
    <col min="44" max="44" width="18.42578125" style="1" customWidth="1"/>
    <col min="45" max="46" width="14.7109375" style="1" hidden="1" customWidth="1"/>
    <col min="47" max="16384" width="8.85546875" style="1"/>
  </cols>
  <sheetData>
    <row r="1" spans="1:47" ht="15.75" customHeight="1" x14ac:dyDescent="0.25">
      <c r="B1" s="152"/>
      <c r="C1" s="153"/>
      <c r="D1" s="153"/>
      <c r="E1" s="153"/>
      <c r="F1" s="153"/>
      <c r="G1" s="183" t="s">
        <v>280</v>
      </c>
    </row>
    <row r="2" spans="1:47" s="8" customFormat="1" x14ac:dyDescent="0.2">
      <c r="A2" s="152"/>
      <c r="B2" s="152"/>
      <c r="C2" s="153"/>
      <c r="D2" s="153"/>
      <c r="E2" s="153"/>
      <c r="F2" s="153"/>
      <c r="G2" s="277" t="s">
        <v>200</v>
      </c>
      <c r="H2" s="277"/>
      <c r="I2" s="277"/>
      <c r="R2" s="277" t="s">
        <v>203</v>
      </c>
      <c r="S2" s="277"/>
      <c r="T2" s="277"/>
      <c r="U2" s="277"/>
      <c r="W2" s="277" t="s">
        <v>205</v>
      </c>
      <c r="X2" s="277"/>
      <c r="Y2" s="277"/>
      <c r="AH2" s="277" t="s">
        <v>214</v>
      </c>
      <c r="AI2" s="277"/>
      <c r="AJ2" s="277"/>
      <c r="AK2" s="277"/>
      <c r="AM2" s="277" t="s">
        <v>216</v>
      </c>
      <c r="AN2" s="277"/>
      <c r="AO2" s="277"/>
      <c r="AP2" s="277"/>
    </row>
    <row r="3" spans="1:47" s="48" customFormat="1" ht="58.5" x14ac:dyDescent="0.2">
      <c r="A3" s="73" t="s">
        <v>0</v>
      </c>
      <c r="B3" s="73" t="s">
        <v>196</v>
      </c>
      <c r="C3" s="73" t="s">
        <v>197</v>
      </c>
      <c r="D3" s="73" t="s">
        <v>246</v>
      </c>
      <c r="E3" s="73" t="s">
        <v>198</v>
      </c>
      <c r="F3" s="73" t="s">
        <v>199</v>
      </c>
      <c r="G3" s="73" t="s">
        <v>240</v>
      </c>
      <c r="H3" s="155" t="s">
        <v>221</v>
      </c>
      <c r="I3" s="112" t="s">
        <v>222</v>
      </c>
      <c r="J3" s="73" t="s">
        <v>201</v>
      </c>
      <c r="K3" s="112" t="s">
        <v>223</v>
      </c>
      <c r="L3" s="112" t="s">
        <v>224</v>
      </c>
      <c r="M3" s="112" t="s">
        <v>225</v>
      </c>
      <c r="N3" s="73" t="s">
        <v>202</v>
      </c>
      <c r="O3" s="112" t="s">
        <v>226</v>
      </c>
      <c r="P3" s="112" t="s">
        <v>227</v>
      </c>
      <c r="Q3" s="112" t="s">
        <v>228</v>
      </c>
      <c r="R3" s="73" t="s">
        <v>240</v>
      </c>
      <c r="S3" s="112" t="s">
        <v>229</v>
      </c>
      <c r="T3" s="112" t="s">
        <v>230</v>
      </c>
      <c r="U3" s="112" t="s">
        <v>231</v>
      </c>
      <c r="V3" s="73" t="s">
        <v>204</v>
      </c>
      <c r="W3" s="73" t="s">
        <v>240</v>
      </c>
      <c r="X3" s="112" t="s">
        <v>232</v>
      </c>
      <c r="Y3" s="112" t="s">
        <v>233</v>
      </c>
      <c r="Z3" s="73" t="s">
        <v>206</v>
      </c>
      <c r="AA3" s="73" t="s">
        <v>207</v>
      </c>
      <c r="AB3" s="73" t="s">
        <v>208</v>
      </c>
      <c r="AC3" s="73" t="s">
        <v>209</v>
      </c>
      <c r="AD3" s="73" t="s">
        <v>210</v>
      </c>
      <c r="AE3" s="73" t="s">
        <v>211</v>
      </c>
      <c r="AF3" s="73" t="s">
        <v>212</v>
      </c>
      <c r="AG3" s="73" t="s">
        <v>213</v>
      </c>
      <c r="AH3" s="73" t="s">
        <v>240</v>
      </c>
      <c r="AI3" s="112" t="s">
        <v>234</v>
      </c>
      <c r="AJ3" s="112" t="s">
        <v>235</v>
      </c>
      <c r="AK3" s="112" t="s">
        <v>236</v>
      </c>
      <c r="AL3" s="73" t="s">
        <v>215</v>
      </c>
      <c r="AM3" s="73" t="s">
        <v>240</v>
      </c>
      <c r="AN3" s="112" t="s">
        <v>237</v>
      </c>
      <c r="AO3" s="112" t="s">
        <v>238</v>
      </c>
      <c r="AP3" s="112" t="s">
        <v>239</v>
      </c>
      <c r="AQ3" s="73" t="s">
        <v>217</v>
      </c>
      <c r="AR3" s="73" t="s">
        <v>218</v>
      </c>
      <c r="AS3" s="73" t="s">
        <v>219</v>
      </c>
      <c r="AT3" s="73" t="s">
        <v>220</v>
      </c>
    </row>
    <row r="4" spans="1:47" x14ac:dyDescent="0.2">
      <c r="A4" s="156" t="s">
        <v>52</v>
      </c>
      <c r="B4" s="157">
        <v>0</v>
      </c>
      <c r="C4" s="157">
        <v>0</v>
      </c>
      <c r="D4" s="157">
        <v>0</v>
      </c>
      <c r="E4" s="157">
        <v>0</v>
      </c>
      <c r="F4" s="157">
        <v>0</v>
      </c>
      <c r="G4" s="157">
        <v>70261905</v>
      </c>
      <c r="H4" s="157">
        <v>68413805</v>
      </c>
      <c r="I4" s="157">
        <v>1848100</v>
      </c>
      <c r="J4" s="157">
        <v>0</v>
      </c>
      <c r="K4" s="157">
        <v>0</v>
      </c>
      <c r="L4" s="157">
        <v>0</v>
      </c>
      <c r="M4" s="157">
        <v>0</v>
      </c>
      <c r="N4" s="157">
        <v>0</v>
      </c>
      <c r="O4" s="157">
        <v>0</v>
      </c>
      <c r="P4" s="157">
        <v>0</v>
      </c>
      <c r="Q4" s="157">
        <v>0</v>
      </c>
      <c r="R4" s="157">
        <v>9529360</v>
      </c>
      <c r="S4" s="157">
        <v>3208812</v>
      </c>
      <c r="T4" s="157">
        <v>5843235</v>
      </c>
      <c r="U4" s="157">
        <v>477313</v>
      </c>
      <c r="V4" s="157">
        <v>3843501</v>
      </c>
      <c r="W4" s="157">
        <v>768341110</v>
      </c>
      <c r="X4" s="157">
        <v>186128758</v>
      </c>
      <c r="Y4" s="157">
        <v>582212352</v>
      </c>
      <c r="Z4" s="157">
        <v>9944</v>
      </c>
      <c r="AA4" s="157">
        <v>107982957</v>
      </c>
      <c r="AB4" s="157">
        <v>5856515</v>
      </c>
      <c r="AC4" s="157">
        <v>118692005</v>
      </c>
      <c r="AD4" s="157">
        <v>13262282</v>
      </c>
      <c r="AE4" s="157">
        <v>3589190</v>
      </c>
      <c r="AF4" s="157">
        <v>62986032</v>
      </c>
      <c r="AG4" s="157">
        <v>3944630</v>
      </c>
      <c r="AH4" s="157">
        <v>31868599</v>
      </c>
      <c r="AI4" s="157">
        <v>5986907</v>
      </c>
      <c r="AJ4" s="157">
        <v>0</v>
      </c>
      <c r="AK4" s="157">
        <v>25881692</v>
      </c>
      <c r="AL4" s="157">
        <v>0</v>
      </c>
      <c r="AM4" s="157">
        <v>49191537</v>
      </c>
      <c r="AN4" s="157">
        <v>15033987</v>
      </c>
      <c r="AO4" s="157">
        <v>29600542</v>
      </c>
      <c r="AP4" s="157">
        <v>4557008</v>
      </c>
      <c r="AQ4" s="157">
        <v>52528002</v>
      </c>
      <c r="AR4" s="157">
        <v>1301887569</v>
      </c>
      <c r="AS4" s="157">
        <v>0</v>
      </c>
      <c r="AT4" s="157">
        <v>0</v>
      </c>
      <c r="AU4" s="198"/>
    </row>
    <row r="5" spans="1:47" x14ac:dyDescent="0.2">
      <c r="A5" s="19" t="s">
        <v>1</v>
      </c>
      <c r="B5" s="70">
        <v>0</v>
      </c>
      <c r="C5" s="70">
        <v>0</v>
      </c>
      <c r="D5" s="70">
        <v>0</v>
      </c>
      <c r="E5" s="80">
        <v>0</v>
      </c>
      <c r="F5" s="70">
        <v>0</v>
      </c>
      <c r="G5" s="70">
        <v>0</v>
      </c>
      <c r="H5" s="70">
        <v>0</v>
      </c>
      <c r="I5" s="80">
        <v>0</v>
      </c>
      <c r="J5" s="70">
        <v>0</v>
      </c>
      <c r="K5" s="70">
        <v>0</v>
      </c>
      <c r="L5" s="70">
        <v>0</v>
      </c>
      <c r="M5" s="80">
        <v>0</v>
      </c>
      <c r="N5" s="70">
        <v>0</v>
      </c>
      <c r="O5" s="70">
        <v>0</v>
      </c>
      <c r="P5" s="70">
        <v>0</v>
      </c>
      <c r="Q5" s="80">
        <v>0</v>
      </c>
      <c r="R5" s="70">
        <v>0</v>
      </c>
      <c r="S5" s="70">
        <v>0</v>
      </c>
      <c r="T5" s="70">
        <v>0</v>
      </c>
      <c r="U5" s="80">
        <v>0</v>
      </c>
      <c r="V5" s="70">
        <v>0</v>
      </c>
      <c r="W5" s="70">
        <v>0</v>
      </c>
      <c r="X5" s="70">
        <v>0</v>
      </c>
      <c r="Y5" s="80">
        <v>0</v>
      </c>
      <c r="Z5" s="70">
        <v>0</v>
      </c>
      <c r="AA5" s="70">
        <v>0</v>
      </c>
      <c r="AB5" s="70">
        <v>0</v>
      </c>
      <c r="AC5" s="80">
        <v>37572663</v>
      </c>
      <c r="AD5" s="70">
        <v>0</v>
      </c>
      <c r="AE5" s="70">
        <v>0</v>
      </c>
      <c r="AF5" s="70">
        <v>0</v>
      </c>
      <c r="AG5" s="80">
        <v>14290</v>
      </c>
      <c r="AH5" s="70">
        <v>1171363</v>
      </c>
      <c r="AI5" s="70">
        <v>0</v>
      </c>
      <c r="AJ5" s="70">
        <v>0</v>
      </c>
      <c r="AK5" s="80">
        <v>1171363</v>
      </c>
      <c r="AL5" s="70">
        <v>0</v>
      </c>
      <c r="AM5" s="70">
        <v>5003290</v>
      </c>
      <c r="AN5" s="70">
        <v>5003290</v>
      </c>
      <c r="AO5" s="80">
        <v>0</v>
      </c>
      <c r="AP5" s="70">
        <v>0</v>
      </c>
      <c r="AQ5" s="70">
        <v>0</v>
      </c>
      <c r="AR5" s="70">
        <v>43761606</v>
      </c>
      <c r="AS5" s="70">
        <v>0</v>
      </c>
      <c r="AT5" s="70">
        <v>0</v>
      </c>
    </row>
    <row r="6" spans="1:47" x14ac:dyDescent="0.2">
      <c r="A6" s="19" t="s">
        <v>2</v>
      </c>
      <c r="B6" s="70">
        <v>0</v>
      </c>
      <c r="C6" s="70">
        <v>0</v>
      </c>
      <c r="D6" s="70">
        <v>0</v>
      </c>
      <c r="E6" s="80">
        <v>0</v>
      </c>
      <c r="F6" s="70">
        <v>0</v>
      </c>
      <c r="G6" s="70">
        <v>0</v>
      </c>
      <c r="H6" s="70">
        <v>0</v>
      </c>
      <c r="I6" s="80">
        <v>0</v>
      </c>
      <c r="J6" s="70">
        <v>0</v>
      </c>
      <c r="K6" s="70">
        <v>0</v>
      </c>
      <c r="L6" s="70">
        <v>0</v>
      </c>
      <c r="M6" s="80">
        <v>0</v>
      </c>
      <c r="N6" s="70">
        <v>0</v>
      </c>
      <c r="O6" s="70">
        <v>0</v>
      </c>
      <c r="P6" s="70">
        <v>0</v>
      </c>
      <c r="Q6" s="80">
        <v>0</v>
      </c>
      <c r="R6" s="70">
        <v>0</v>
      </c>
      <c r="S6" s="70">
        <v>0</v>
      </c>
      <c r="T6" s="70">
        <v>0</v>
      </c>
      <c r="U6" s="80">
        <v>0</v>
      </c>
      <c r="V6" s="70">
        <v>0</v>
      </c>
      <c r="W6" s="70">
        <v>0</v>
      </c>
      <c r="X6" s="70">
        <v>0</v>
      </c>
      <c r="Y6" s="80">
        <v>0</v>
      </c>
      <c r="Z6" s="70">
        <v>0</v>
      </c>
      <c r="AA6" s="70">
        <v>0</v>
      </c>
      <c r="AB6" s="70">
        <v>0</v>
      </c>
      <c r="AC6" s="80">
        <v>0</v>
      </c>
      <c r="AD6" s="70">
        <v>0</v>
      </c>
      <c r="AE6" s="70">
        <v>0</v>
      </c>
      <c r="AF6" s="70">
        <v>0</v>
      </c>
      <c r="AG6" s="80">
        <v>0</v>
      </c>
      <c r="AH6" s="70">
        <v>0</v>
      </c>
      <c r="AI6" s="70">
        <v>0</v>
      </c>
      <c r="AJ6" s="70">
        <v>0</v>
      </c>
      <c r="AK6" s="80">
        <v>0</v>
      </c>
      <c r="AL6" s="70">
        <v>0</v>
      </c>
      <c r="AM6" s="70">
        <v>0</v>
      </c>
      <c r="AN6" s="70">
        <v>0</v>
      </c>
      <c r="AO6" s="80">
        <v>0</v>
      </c>
      <c r="AP6" s="70">
        <v>0</v>
      </c>
      <c r="AQ6" s="70">
        <v>0</v>
      </c>
      <c r="AR6" s="70">
        <v>0</v>
      </c>
      <c r="AS6" s="70">
        <v>0</v>
      </c>
      <c r="AT6" s="70">
        <v>0</v>
      </c>
    </row>
    <row r="7" spans="1:47" x14ac:dyDescent="0.2">
      <c r="A7" s="19" t="s">
        <v>3</v>
      </c>
      <c r="B7" s="70">
        <v>0</v>
      </c>
      <c r="C7" s="70">
        <v>0</v>
      </c>
      <c r="D7" s="70">
        <v>0</v>
      </c>
      <c r="E7" s="80">
        <v>0</v>
      </c>
      <c r="F7" s="70">
        <v>0</v>
      </c>
      <c r="G7" s="70">
        <v>0</v>
      </c>
      <c r="H7" s="70">
        <v>0</v>
      </c>
      <c r="I7" s="80">
        <v>0</v>
      </c>
      <c r="J7" s="70">
        <v>0</v>
      </c>
      <c r="K7" s="70">
        <v>0</v>
      </c>
      <c r="L7" s="70">
        <v>0</v>
      </c>
      <c r="M7" s="80">
        <v>0</v>
      </c>
      <c r="N7" s="70">
        <v>0</v>
      </c>
      <c r="O7" s="70">
        <v>0</v>
      </c>
      <c r="P7" s="70">
        <v>0</v>
      </c>
      <c r="Q7" s="80">
        <v>0</v>
      </c>
      <c r="R7" s="70">
        <v>0</v>
      </c>
      <c r="S7" s="70">
        <v>0</v>
      </c>
      <c r="T7" s="70">
        <v>0</v>
      </c>
      <c r="U7" s="80">
        <v>0</v>
      </c>
      <c r="V7" s="70">
        <v>0</v>
      </c>
      <c r="W7" s="70">
        <v>0</v>
      </c>
      <c r="X7" s="70">
        <v>0</v>
      </c>
      <c r="Y7" s="80">
        <v>0</v>
      </c>
      <c r="Z7" s="70">
        <v>0</v>
      </c>
      <c r="AA7" s="70">
        <v>0</v>
      </c>
      <c r="AB7" s="70">
        <v>0</v>
      </c>
      <c r="AC7" s="80">
        <v>0</v>
      </c>
      <c r="AD7" s="70">
        <v>0</v>
      </c>
      <c r="AE7" s="70">
        <v>0</v>
      </c>
      <c r="AF7" s="70">
        <v>0</v>
      </c>
      <c r="AG7" s="80">
        <v>0</v>
      </c>
      <c r="AH7" s="70">
        <v>0</v>
      </c>
      <c r="AI7" s="70">
        <v>0</v>
      </c>
      <c r="AJ7" s="70">
        <v>0</v>
      </c>
      <c r="AK7" s="80">
        <v>0</v>
      </c>
      <c r="AL7" s="70">
        <v>0</v>
      </c>
      <c r="AM7" s="70">
        <v>0</v>
      </c>
      <c r="AN7" s="70">
        <v>0</v>
      </c>
      <c r="AO7" s="80">
        <v>0</v>
      </c>
      <c r="AP7" s="70">
        <v>0</v>
      </c>
      <c r="AQ7" s="70">
        <v>0</v>
      </c>
      <c r="AR7" s="70">
        <v>0</v>
      </c>
      <c r="AS7" s="70">
        <v>0</v>
      </c>
      <c r="AT7" s="70">
        <v>0</v>
      </c>
    </row>
    <row r="8" spans="1:47" x14ac:dyDescent="0.2">
      <c r="A8" s="19" t="s">
        <v>4</v>
      </c>
      <c r="B8" s="70">
        <v>0</v>
      </c>
      <c r="C8" s="70">
        <v>0</v>
      </c>
      <c r="D8" s="70">
        <v>0</v>
      </c>
      <c r="E8" s="80">
        <v>0</v>
      </c>
      <c r="F8" s="70">
        <v>0</v>
      </c>
      <c r="G8" s="70">
        <v>0</v>
      </c>
      <c r="H8" s="70">
        <v>0</v>
      </c>
      <c r="I8" s="80">
        <v>0</v>
      </c>
      <c r="J8" s="70">
        <v>0</v>
      </c>
      <c r="K8" s="70">
        <v>0</v>
      </c>
      <c r="L8" s="70">
        <v>0</v>
      </c>
      <c r="M8" s="80">
        <v>0</v>
      </c>
      <c r="N8" s="70">
        <v>0</v>
      </c>
      <c r="O8" s="70">
        <v>0</v>
      </c>
      <c r="P8" s="70">
        <v>0</v>
      </c>
      <c r="Q8" s="80">
        <v>0</v>
      </c>
      <c r="R8" s="70">
        <v>0</v>
      </c>
      <c r="S8" s="70">
        <v>0</v>
      </c>
      <c r="T8" s="70">
        <v>0</v>
      </c>
      <c r="U8" s="80">
        <v>0</v>
      </c>
      <c r="V8" s="70">
        <v>0</v>
      </c>
      <c r="W8" s="70">
        <v>0</v>
      </c>
      <c r="X8" s="70">
        <v>0</v>
      </c>
      <c r="Y8" s="80">
        <v>0</v>
      </c>
      <c r="Z8" s="70">
        <v>0</v>
      </c>
      <c r="AA8" s="70">
        <v>0</v>
      </c>
      <c r="AB8" s="70">
        <v>0</v>
      </c>
      <c r="AC8" s="80">
        <v>0</v>
      </c>
      <c r="AD8" s="70">
        <v>0</v>
      </c>
      <c r="AE8" s="70">
        <v>0</v>
      </c>
      <c r="AF8" s="70">
        <v>0</v>
      </c>
      <c r="AG8" s="80">
        <v>0</v>
      </c>
      <c r="AH8" s="70">
        <v>0</v>
      </c>
      <c r="AI8" s="70">
        <v>0</v>
      </c>
      <c r="AJ8" s="70">
        <v>0</v>
      </c>
      <c r="AK8" s="80">
        <v>0</v>
      </c>
      <c r="AL8" s="70">
        <v>0</v>
      </c>
      <c r="AM8" s="70">
        <v>0</v>
      </c>
      <c r="AN8" s="70">
        <v>0</v>
      </c>
      <c r="AO8" s="80">
        <v>0</v>
      </c>
      <c r="AP8" s="70">
        <v>0</v>
      </c>
      <c r="AQ8" s="70">
        <v>0</v>
      </c>
      <c r="AR8" s="70">
        <v>0</v>
      </c>
      <c r="AS8" s="70">
        <v>0</v>
      </c>
      <c r="AT8" s="70">
        <v>0</v>
      </c>
    </row>
    <row r="9" spans="1:47" x14ac:dyDescent="0.2">
      <c r="A9" s="19" t="s">
        <v>5</v>
      </c>
      <c r="B9" s="70">
        <v>0</v>
      </c>
      <c r="C9" s="70">
        <v>0</v>
      </c>
      <c r="D9" s="70">
        <v>0</v>
      </c>
      <c r="E9" s="80">
        <v>0</v>
      </c>
      <c r="F9" s="70">
        <v>0</v>
      </c>
      <c r="G9" s="70">
        <v>36161587</v>
      </c>
      <c r="H9" s="70">
        <v>36028775</v>
      </c>
      <c r="I9" s="80">
        <v>132812</v>
      </c>
      <c r="J9" s="70">
        <v>0</v>
      </c>
      <c r="K9" s="70">
        <v>0</v>
      </c>
      <c r="L9" s="70">
        <v>0</v>
      </c>
      <c r="M9" s="80">
        <v>0</v>
      </c>
      <c r="N9" s="70">
        <v>0</v>
      </c>
      <c r="O9" s="70">
        <v>0</v>
      </c>
      <c r="P9" s="70">
        <v>0</v>
      </c>
      <c r="Q9" s="80">
        <v>0</v>
      </c>
      <c r="R9" s="70">
        <v>4495808</v>
      </c>
      <c r="S9" s="70">
        <v>369410</v>
      </c>
      <c r="T9" s="70">
        <v>3831916</v>
      </c>
      <c r="U9" s="80">
        <v>294482</v>
      </c>
      <c r="V9" s="70">
        <v>1298841</v>
      </c>
      <c r="W9" s="70">
        <v>2247697</v>
      </c>
      <c r="X9" s="70">
        <v>2247697</v>
      </c>
      <c r="Y9" s="80">
        <v>0</v>
      </c>
      <c r="Z9" s="70">
        <v>9944</v>
      </c>
      <c r="AA9" s="70">
        <v>99765</v>
      </c>
      <c r="AB9" s="70">
        <v>0</v>
      </c>
      <c r="AC9" s="80">
        <v>461865</v>
      </c>
      <c r="AD9" s="70">
        <v>5286084</v>
      </c>
      <c r="AE9" s="70">
        <v>729105</v>
      </c>
      <c r="AF9" s="70">
        <v>2024574</v>
      </c>
      <c r="AG9" s="80">
        <v>2058787</v>
      </c>
      <c r="AH9" s="70">
        <v>397</v>
      </c>
      <c r="AI9" s="70">
        <v>284</v>
      </c>
      <c r="AJ9" s="70">
        <v>0</v>
      </c>
      <c r="AK9" s="80">
        <v>113</v>
      </c>
      <c r="AL9" s="70">
        <v>0</v>
      </c>
      <c r="AM9" s="70">
        <v>41305156</v>
      </c>
      <c r="AN9" s="70">
        <v>8970538</v>
      </c>
      <c r="AO9" s="80">
        <v>29595440</v>
      </c>
      <c r="AP9" s="70">
        <v>2739178</v>
      </c>
      <c r="AQ9" s="70">
        <v>45813</v>
      </c>
      <c r="AR9" s="70">
        <v>96225423</v>
      </c>
      <c r="AS9" s="70">
        <v>0</v>
      </c>
      <c r="AT9" s="70">
        <v>0</v>
      </c>
    </row>
    <row r="10" spans="1:47" x14ac:dyDescent="0.2">
      <c r="A10" s="19" t="s">
        <v>6</v>
      </c>
      <c r="B10" s="70">
        <v>0</v>
      </c>
      <c r="C10" s="70">
        <v>0</v>
      </c>
      <c r="D10" s="70">
        <v>0</v>
      </c>
      <c r="E10" s="80">
        <v>0</v>
      </c>
      <c r="F10" s="70">
        <v>0</v>
      </c>
      <c r="G10" s="70">
        <v>0</v>
      </c>
      <c r="H10" s="70">
        <v>0</v>
      </c>
      <c r="I10" s="80">
        <v>0</v>
      </c>
      <c r="J10" s="70">
        <v>0</v>
      </c>
      <c r="K10" s="70">
        <v>0</v>
      </c>
      <c r="L10" s="70">
        <v>0</v>
      </c>
      <c r="M10" s="80">
        <v>0</v>
      </c>
      <c r="N10" s="70">
        <v>0</v>
      </c>
      <c r="O10" s="70">
        <v>0</v>
      </c>
      <c r="P10" s="70">
        <v>0</v>
      </c>
      <c r="Q10" s="80">
        <v>0</v>
      </c>
      <c r="R10" s="70">
        <v>0</v>
      </c>
      <c r="S10" s="70">
        <v>0</v>
      </c>
      <c r="T10" s="70">
        <v>0</v>
      </c>
      <c r="U10" s="80">
        <v>0</v>
      </c>
      <c r="V10" s="70">
        <v>0</v>
      </c>
      <c r="W10" s="70">
        <v>0</v>
      </c>
      <c r="X10" s="70">
        <v>0</v>
      </c>
      <c r="Y10" s="80">
        <v>0</v>
      </c>
      <c r="Z10" s="70">
        <v>0</v>
      </c>
      <c r="AA10" s="70">
        <v>0</v>
      </c>
      <c r="AB10" s="70">
        <v>0</v>
      </c>
      <c r="AC10" s="80">
        <v>0</v>
      </c>
      <c r="AD10" s="70">
        <v>0</v>
      </c>
      <c r="AE10" s="70">
        <v>0</v>
      </c>
      <c r="AF10" s="70">
        <v>0</v>
      </c>
      <c r="AG10" s="80">
        <v>0</v>
      </c>
      <c r="AH10" s="70">
        <v>0</v>
      </c>
      <c r="AI10" s="70">
        <v>0</v>
      </c>
      <c r="AJ10" s="70">
        <v>0</v>
      </c>
      <c r="AK10" s="80">
        <v>0</v>
      </c>
      <c r="AL10" s="70">
        <v>0</v>
      </c>
      <c r="AM10" s="70">
        <v>0</v>
      </c>
      <c r="AN10" s="70">
        <v>0</v>
      </c>
      <c r="AO10" s="80">
        <v>0</v>
      </c>
      <c r="AP10" s="70">
        <v>0</v>
      </c>
      <c r="AQ10" s="70">
        <v>0</v>
      </c>
      <c r="AR10" s="70">
        <v>0</v>
      </c>
      <c r="AS10" s="70">
        <v>0</v>
      </c>
      <c r="AT10" s="70">
        <v>0</v>
      </c>
    </row>
    <row r="11" spans="1:47" x14ac:dyDescent="0.2">
      <c r="A11" s="19" t="s">
        <v>7</v>
      </c>
      <c r="B11" s="70">
        <v>0</v>
      </c>
      <c r="C11" s="70">
        <v>0</v>
      </c>
      <c r="D11" s="70">
        <v>0</v>
      </c>
      <c r="E11" s="80">
        <v>0</v>
      </c>
      <c r="F11" s="70">
        <v>0</v>
      </c>
      <c r="G11" s="70">
        <v>0</v>
      </c>
      <c r="H11" s="70">
        <v>0</v>
      </c>
      <c r="I11" s="80">
        <v>0</v>
      </c>
      <c r="J11" s="70">
        <v>0</v>
      </c>
      <c r="K11" s="70">
        <v>0</v>
      </c>
      <c r="L11" s="70">
        <v>0</v>
      </c>
      <c r="M11" s="80">
        <v>0</v>
      </c>
      <c r="N11" s="70">
        <v>0</v>
      </c>
      <c r="O11" s="70">
        <v>0</v>
      </c>
      <c r="P11" s="70">
        <v>0</v>
      </c>
      <c r="Q11" s="80">
        <v>0</v>
      </c>
      <c r="R11" s="70">
        <v>64621</v>
      </c>
      <c r="S11" s="70">
        <v>0</v>
      </c>
      <c r="T11" s="70">
        <v>64621</v>
      </c>
      <c r="U11" s="80">
        <v>0</v>
      </c>
      <c r="V11" s="70">
        <v>0</v>
      </c>
      <c r="W11" s="70">
        <v>110244588</v>
      </c>
      <c r="X11" s="70">
        <v>25536029</v>
      </c>
      <c r="Y11" s="80">
        <v>84708559</v>
      </c>
      <c r="Z11" s="70">
        <v>0</v>
      </c>
      <c r="AA11" s="70">
        <v>0</v>
      </c>
      <c r="AB11" s="70">
        <v>0</v>
      </c>
      <c r="AC11" s="80">
        <v>0</v>
      </c>
      <c r="AD11" s="70">
        <v>2026488</v>
      </c>
      <c r="AE11" s="70">
        <v>0</v>
      </c>
      <c r="AF11" s="70">
        <v>0</v>
      </c>
      <c r="AG11" s="80">
        <v>0</v>
      </c>
      <c r="AH11" s="70">
        <v>0</v>
      </c>
      <c r="AI11" s="70">
        <v>0</v>
      </c>
      <c r="AJ11" s="70">
        <v>0</v>
      </c>
      <c r="AK11" s="80">
        <v>0</v>
      </c>
      <c r="AL11" s="70">
        <v>0</v>
      </c>
      <c r="AM11" s="70">
        <v>0</v>
      </c>
      <c r="AN11" s="70">
        <v>0</v>
      </c>
      <c r="AO11" s="80">
        <v>0</v>
      </c>
      <c r="AP11" s="70">
        <v>0</v>
      </c>
      <c r="AQ11" s="70">
        <v>0</v>
      </c>
      <c r="AR11" s="70">
        <v>112335697</v>
      </c>
      <c r="AS11" s="70">
        <v>0</v>
      </c>
      <c r="AT11" s="70">
        <v>0</v>
      </c>
    </row>
    <row r="12" spans="1:47" x14ac:dyDescent="0.2">
      <c r="A12" s="19" t="s">
        <v>8</v>
      </c>
      <c r="B12" s="70">
        <v>0</v>
      </c>
      <c r="C12" s="70">
        <v>0</v>
      </c>
      <c r="D12" s="70">
        <v>0</v>
      </c>
      <c r="E12" s="80">
        <v>0</v>
      </c>
      <c r="F12" s="70">
        <v>0</v>
      </c>
      <c r="G12" s="70">
        <v>0</v>
      </c>
      <c r="H12" s="70">
        <v>0</v>
      </c>
      <c r="I12" s="80">
        <v>0</v>
      </c>
      <c r="J12" s="70">
        <v>0</v>
      </c>
      <c r="K12" s="70">
        <v>0</v>
      </c>
      <c r="L12" s="70">
        <v>0</v>
      </c>
      <c r="M12" s="80">
        <v>0</v>
      </c>
      <c r="N12" s="70">
        <v>0</v>
      </c>
      <c r="O12" s="70">
        <v>0</v>
      </c>
      <c r="P12" s="70">
        <v>0</v>
      </c>
      <c r="Q12" s="80">
        <v>0</v>
      </c>
      <c r="R12" s="70">
        <v>0</v>
      </c>
      <c r="S12" s="70">
        <v>0</v>
      </c>
      <c r="T12" s="70">
        <v>0</v>
      </c>
      <c r="U12" s="80">
        <v>0</v>
      </c>
      <c r="V12" s="70">
        <v>0</v>
      </c>
      <c r="W12" s="70">
        <v>0</v>
      </c>
      <c r="X12" s="70">
        <v>0</v>
      </c>
      <c r="Y12" s="80">
        <v>0</v>
      </c>
      <c r="Z12" s="70">
        <v>0</v>
      </c>
      <c r="AA12" s="70">
        <v>0</v>
      </c>
      <c r="AB12" s="70">
        <v>0</v>
      </c>
      <c r="AC12" s="80">
        <v>0</v>
      </c>
      <c r="AD12" s="70">
        <v>0</v>
      </c>
      <c r="AE12" s="70">
        <v>0</v>
      </c>
      <c r="AF12" s="70">
        <v>0</v>
      </c>
      <c r="AG12" s="80">
        <v>0</v>
      </c>
      <c r="AH12" s="70">
        <v>0</v>
      </c>
      <c r="AI12" s="70">
        <v>0</v>
      </c>
      <c r="AJ12" s="70">
        <v>0</v>
      </c>
      <c r="AK12" s="80">
        <v>0</v>
      </c>
      <c r="AL12" s="70">
        <v>0</v>
      </c>
      <c r="AM12" s="70">
        <v>0</v>
      </c>
      <c r="AN12" s="70">
        <v>0</v>
      </c>
      <c r="AO12" s="80">
        <v>0</v>
      </c>
      <c r="AP12" s="70">
        <v>0</v>
      </c>
      <c r="AQ12" s="70">
        <v>0</v>
      </c>
      <c r="AR12" s="70">
        <v>0</v>
      </c>
      <c r="AS12" s="70">
        <v>0</v>
      </c>
      <c r="AT12" s="70">
        <v>0</v>
      </c>
    </row>
    <row r="13" spans="1:47" x14ac:dyDescent="0.2">
      <c r="A13" s="19" t="s">
        <v>9</v>
      </c>
      <c r="B13" s="70">
        <v>0</v>
      </c>
      <c r="C13" s="70">
        <v>0</v>
      </c>
      <c r="D13" s="70">
        <v>0</v>
      </c>
      <c r="E13" s="80">
        <v>0</v>
      </c>
      <c r="F13" s="70">
        <v>0</v>
      </c>
      <c r="G13" s="70">
        <v>0</v>
      </c>
      <c r="H13" s="70">
        <v>0</v>
      </c>
      <c r="I13" s="80">
        <v>0</v>
      </c>
      <c r="J13" s="70">
        <v>0</v>
      </c>
      <c r="K13" s="70">
        <v>0</v>
      </c>
      <c r="L13" s="70">
        <v>0</v>
      </c>
      <c r="M13" s="80">
        <v>0</v>
      </c>
      <c r="N13" s="70">
        <v>0</v>
      </c>
      <c r="O13" s="70">
        <v>0</v>
      </c>
      <c r="P13" s="70">
        <v>0</v>
      </c>
      <c r="Q13" s="80">
        <v>0</v>
      </c>
      <c r="R13" s="70">
        <v>0</v>
      </c>
      <c r="S13" s="70">
        <v>0</v>
      </c>
      <c r="T13" s="70">
        <v>0</v>
      </c>
      <c r="U13" s="80">
        <v>0</v>
      </c>
      <c r="V13" s="70">
        <v>0</v>
      </c>
      <c r="W13" s="70">
        <v>0</v>
      </c>
      <c r="X13" s="70">
        <v>0</v>
      </c>
      <c r="Y13" s="80">
        <v>0</v>
      </c>
      <c r="Z13" s="70">
        <v>0</v>
      </c>
      <c r="AA13" s="70">
        <v>0</v>
      </c>
      <c r="AB13" s="70">
        <v>0</v>
      </c>
      <c r="AC13" s="80">
        <v>0</v>
      </c>
      <c r="AD13" s="70">
        <v>0</v>
      </c>
      <c r="AE13" s="70">
        <v>0</v>
      </c>
      <c r="AF13" s="70">
        <v>0</v>
      </c>
      <c r="AG13" s="80">
        <v>0</v>
      </c>
      <c r="AH13" s="70">
        <v>0</v>
      </c>
      <c r="AI13" s="70">
        <v>0</v>
      </c>
      <c r="AJ13" s="70">
        <v>0</v>
      </c>
      <c r="AK13" s="80">
        <v>0</v>
      </c>
      <c r="AL13" s="70">
        <v>0</v>
      </c>
      <c r="AM13" s="70">
        <v>0</v>
      </c>
      <c r="AN13" s="70">
        <v>0</v>
      </c>
      <c r="AO13" s="80">
        <v>0</v>
      </c>
      <c r="AP13" s="70">
        <v>0</v>
      </c>
      <c r="AQ13" s="70">
        <v>0</v>
      </c>
      <c r="AR13" s="70">
        <v>0</v>
      </c>
      <c r="AS13" s="70">
        <v>0</v>
      </c>
      <c r="AT13" s="70">
        <v>0</v>
      </c>
    </row>
    <row r="14" spans="1:47" x14ac:dyDescent="0.2">
      <c r="A14" s="19" t="s">
        <v>10</v>
      </c>
      <c r="B14" s="70">
        <v>0</v>
      </c>
      <c r="C14" s="70">
        <v>0</v>
      </c>
      <c r="D14" s="70">
        <v>0</v>
      </c>
      <c r="E14" s="80">
        <v>0</v>
      </c>
      <c r="F14" s="70">
        <v>0</v>
      </c>
      <c r="G14" s="70">
        <v>0</v>
      </c>
      <c r="H14" s="70">
        <v>0</v>
      </c>
      <c r="I14" s="80">
        <v>0</v>
      </c>
      <c r="J14" s="70">
        <v>0</v>
      </c>
      <c r="K14" s="70">
        <v>0</v>
      </c>
      <c r="L14" s="70">
        <v>0</v>
      </c>
      <c r="M14" s="80">
        <v>0</v>
      </c>
      <c r="N14" s="70">
        <v>0</v>
      </c>
      <c r="O14" s="70">
        <v>0</v>
      </c>
      <c r="P14" s="70">
        <v>0</v>
      </c>
      <c r="Q14" s="80">
        <v>0</v>
      </c>
      <c r="R14" s="70">
        <v>0</v>
      </c>
      <c r="S14" s="70">
        <v>0</v>
      </c>
      <c r="T14" s="70">
        <v>0</v>
      </c>
      <c r="U14" s="80">
        <v>0</v>
      </c>
      <c r="V14" s="70">
        <v>0</v>
      </c>
      <c r="W14" s="70">
        <v>0</v>
      </c>
      <c r="X14" s="70">
        <v>0</v>
      </c>
      <c r="Y14" s="80">
        <v>0</v>
      </c>
      <c r="Z14" s="70">
        <v>0</v>
      </c>
      <c r="AA14" s="70">
        <v>0</v>
      </c>
      <c r="AB14" s="70">
        <v>0</v>
      </c>
      <c r="AC14" s="80">
        <v>0</v>
      </c>
      <c r="AD14" s="70">
        <v>0</v>
      </c>
      <c r="AE14" s="70">
        <v>0</v>
      </c>
      <c r="AF14" s="70">
        <v>0</v>
      </c>
      <c r="AG14" s="80">
        <v>0</v>
      </c>
      <c r="AH14" s="70">
        <v>0</v>
      </c>
      <c r="AI14" s="70">
        <v>0</v>
      </c>
      <c r="AJ14" s="70">
        <v>0</v>
      </c>
      <c r="AK14" s="80">
        <v>0</v>
      </c>
      <c r="AL14" s="70">
        <v>0</v>
      </c>
      <c r="AM14" s="70">
        <v>0</v>
      </c>
      <c r="AN14" s="70">
        <v>0</v>
      </c>
      <c r="AO14" s="80">
        <v>0</v>
      </c>
      <c r="AP14" s="70">
        <v>0</v>
      </c>
      <c r="AQ14" s="70">
        <v>0</v>
      </c>
      <c r="AR14" s="70">
        <v>0</v>
      </c>
      <c r="AS14" s="70">
        <v>0</v>
      </c>
      <c r="AT14" s="70">
        <v>0</v>
      </c>
    </row>
    <row r="15" spans="1:47" x14ac:dyDescent="0.2">
      <c r="A15" s="19" t="s">
        <v>11</v>
      </c>
      <c r="B15" s="70">
        <v>0</v>
      </c>
      <c r="C15" s="70">
        <v>0</v>
      </c>
      <c r="D15" s="70">
        <v>0</v>
      </c>
      <c r="E15" s="80">
        <v>0</v>
      </c>
      <c r="F15" s="70">
        <v>0</v>
      </c>
      <c r="G15" s="70">
        <v>0</v>
      </c>
      <c r="H15" s="70">
        <v>0</v>
      </c>
      <c r="I15" s="80">
        <v>0</v>
      </c>
      <c r="J15" s="70">
        <v>0</v>
      </c>
      <c r="K15" s="70">
        <v>0</v>
      </c>
      <c r="L15" s="70">
        <v>0</v>
      </c>
      <c r="M15" s="80">
        <v>0</v>
      </c>
      <c r="N15" s="70">
        <v>0</v>
      </c>
      <c r="O15" s="70">
        <v>0</v>
      </c>
      <c r="P15" s="70">
        <v>0</v>
      </c>
      <c r="Q15" s="80">
        <v>0</v>
      </c>
      <c r="R15" s="70">
        <v>0</v>
      </c>
      <c r="S15" s="70">
        <v>0</v>
      </c>
      <c r="T15" s="70">
        <v>0</v>
      </c>
      <c r="U15" s="80">
        <v>0</v>
      </c>
      <c r="V15" s="70">
        <v>0</v>
      </c>
      <c r="W15" s="70">
        <v>0</v>
      </c>
      <c r="X15" s="70">
        <v>0</v>
      </c>
      <c r="Y15" s="80">
        <v>0</v>
      </c>
      <c r="Z15" s="70">
        <v>0</v>
      </c>
      <c r="AA15" s="70">
        <v>0</v>
      </c>
      <c r="AB15" s="70">
        <v>0</v>
      </c>
      <c r="AC15" s="80">
        <v>0</v>
      </c>
      <c r="AD15" s="70">
        <v>0</v>
      </c>
      <c r="AE15" s="70">
        <v>0</v>
      </c>
      <c r="AF15" s="70">
        <v>0</v>
      </c>
      <c r="AG15" s="80">
        <v>0</v>
      </c>
      <c r="AH15" s="70">
        <v>0</v>
      </c>
      <c r="AI15" s="70">
        <v>0</v>
      </c>
      <c r="AJ15" s="70">
        <v>0</v>
      </c>
      <c r="AK15" s="80">
        <v>0</v>
      </c>
      <c r="AL15" s="70">
        <v>0</v>
      </c>
      <c r="AM15" s="70">
        <v>0</v>
      </c>
      <c r="AN15" s="70">
        <v>0</v>
      </c>
      <c r="AO15" s="80">
        <v>0</v>
      </c>
      <c r="AP15" s="70">
        <v>0</v>
      </c>
      <c r="AQ15" s="70">
        <v>0</v>
      </c>
      <c r="AR15" s="70">
        <v>0</v>
      </c>
      <c r="AS15" s="70">
        <v>0</v>
      </c>
      <c r="AT15" s="70">
        <v>0</v>
      </c>
    </row>
    <row r="16" spans="1:47" x14ac:dyDescent="0.2">
      <c r="A16" s="19" t="s">
        <v>12</v>
      </c>
      <c r="B16" s="70">
        <v>0</v>
      </c>
      <c r="C16" s="70">
        <v>0</v>
      </c>
      <c r="D16" s="70">
        <v>0</v>
      </c>
      <c r="E16" s="80">
        <v>0</v>
      </c>
      <c r="F16" s="70">
        <v>0</v>
      </c>
      <c r="G16" s="70">
        <v>0</v>
      </c>
      <c r="H16" s="70">
        <v>0</v>
      </c>
      <c r="I16" s="80">
        <v>0</v>
      </c>
      <c r="J16" s="70">
        <v>0</v>
      </c>
      <c r="K16" s="70">
        <v>0</v>
      </c>
      <c r="L16" s="70">
        <v>0</v>
      </c>
      <c r="M16" s="80">
        <v>0</v>
      </c>
      <c r="N16" s="70">
        <v>0</v>
      </c>
      <c r="O16" s="70">
        <v>0</v>
      </c>
      <c r="P16" s="70">
        <v>0</v>
      </c>
      <c r="Q16" s="80">
        <v>0</v>
      </c>
      <c r="R16" s="70">
        <v>0</v>
      </c>
      <c r="S16" s="70">
        <v>0</v>
      </c>
      <c r="T16" s="70">
        <v>0</v>
      </c>
      <c r="U16" s="80">
        <v>0</v>
      </c>
      <c r="V16" s="70">
        <v>0</v>
      </c>
      <c r="W16" s="70">
        <v>0</v>
      </c>
      <c r="X16" s="70">
        <v>0</v>
      </c>
      <c r="Y16" s="80">
        <v>0</v>
      </c>
      <c r="Z16" s="70">
        <v>0</v>
      </c>
      <c r="AA16" s="70">
        <v>0</v>
      </c>
      <c r="AB16" s="70">
        <v>0</v>
      </c>
      <c r="AC16" s="80">
        <v>0</v>
      </c>
      <c r="AD16" s="70">
        <v>0</v>
      </c>
      <c r="AE16" s="70">
        <v>0</v>
      </c>
      <c r="AF16" s="70">
        <v>0</v>
      </c>
      <c r="AG16" s="80">
        <v>0</v>
      </c>
      <c r="AH16" s="70">
        <v>0</v>
      </c>
      <c r="AI16" s="70">
        <v>0</v>
      </c>
      <c r="AJ16" s="70">
        <v>0</v>
      </c>
      <c r="AK16" s="80">
        <v>0</v>
      </c>
      <c r="AL16" s="70">
        <v>0</v>
      </c>
      <c r="AM16" s="70">
        <v>0</v>
      </c>
      <c r="AN16" s="70">
        <v>0</v>
      </c>
      <c r="AO16" s="80">
        <v>0</v>
      </c>
      <c r="AP16" s="70">
        <v>0</v>
      </c>
      <c r="AQ16" s="70">
        <v>0</v>
      </c>
      <c r="AR16" s="70">
        <v>0</v>
      </c>
      <c r="AS16" s="70">
        <v>0</v>
      </c>
      <c r="AT16" s="70">
        <v>0</v>
      </c>
    </row>
    <row r="17" spans="1:46" x14ac:dyDescent="0.2">
      <c r="A17" s="19" t="s">
        <v>13</v>
      </c>
      <c r="B17" s="70">
        <v>0</v>
      </c>
      <c r="C17" s="70">
        <v>0</v>
      </c>
      <c r="D17" s="70">
        <v>0</v>
      </c>
      <c r="E17" s="80">
        <v>0</v>
      </c>
      <c r="F17" s="70">
        <v>0</v>
      </c>
      <c r="G17" s="70">
        <v>0</v>
      </c>
      <c r="H17" s="70">
        <v>0</v>
      </c>
      <c r="I17" s="80">
        <v>0</v>
      </c>
      <c r="J17" s="70">
        <v>0</v>
      </c>
      <c r="K17" s="70">
        <v>0</v>
      </c>
      <c r="L17" s="70">
        <v>0</v>
      </c>
      <c r="M17" s="80">
        <v>0</v>
      </c>
      <c r="N17" s="70">
        <v>0</v>
      </c>
      <c r="O17" s="70">
        <v>0</v>
      </c>
      <c r="P17" s="70">
        <v>0</v>
      </c>
      <c r="Q17" s="80">
        <v>0</v>
      </c>
      <c r="R17" s="70">
        <v>0</v>
      </c>
      <c r="S17" s="70">
        <v>0</v>
      </c>
      <c r="T17" s="70">
        <v>0</v>
      </c>
      <c r="U17" s="80">
        <v>0</v>
      </c>
      <c r="V17" s="70">
        <v>0</v>
      </c>
      <c r="W17" s="70">
        <v>0</v>
      </c>
      <c r="X17" s="70">
        <v>0</v>
      </c>
      <c r="Y17" s="80">
        <v>0</v>
      </c>
      <c r="Z17" s="70">
        <v>0</v>
      </c>
      <c r="AA17" s="70">
        <v>0</v>
      </c>
      <c r="AB17" s="70">
        <v>0</v>
      </c>
      <c r="AC17" s="80">
        <v>0</v>
      </c>
      <c r="AD17" s="70">
        <v>0</v>
      </c>
      <c r="AE17" s="70">
        <v>0</v>
      </c>
      <c r="AF17" s="70">
        <v>0</v>
      </c>
      <c r="AG17" s="80">
        <v>0</v>
      </c>
      <c r="AH17" s="70">
        <v>0</v>
      </c>
      <c r="AI17" s="70">
        <v>0</v>
      </c>
      <c r="AJ17" s="70">
        <v>0</v>
      </c>
      <c r="AK17" s="80">
        <v>0</v>
      </c>
      <c r="AL17" s="70">
        <v>0</v>
      </c>
      <c r="AM17" s="70">
        <v>0</v>
      </c>
      <c r="AN17" s="70">
        <v>0</v>
      </c>
      <c r="AO17" s="80">
        <v>0</v>
      </c>
      <c r="AP17" s="70">
        <v>0</v>
      </c>
      <c r="AQ17" s="70">
        <v>0</v>
      </c>
      <c r="AR17" s="70">
        <v>0</v>
      </c>
      <c r="AS17" s="70">
        <v>0</v>
      </c>
      <c r="AT17" s="70">
        <v>0</v>
      </c>
    </row>
    <row r="18" spans="1:46" x14ac:dyDescent="0.2">
      <c r="A18" s="19" t="s">
        <v>14</v>
      </c>
      <c r="B18" s="70">
        <v>0</v>
      </c>
      <c r="C18" s="70">
        <v>0</v>
      </c>
      <c r="D18" s="70">
        <v>0</v>
      </c>
      <c r="E18" s="80">
        <v>0</v>
      </c>
      <c r="F18" s="70">
        <v>0</v>
      </c>
      <c r="G18" s="70">
        <v>0</v>
      </c>
      <c r="H18" s="70">
        <v>0</v>
      </c>
      <c r="I18" s="80">
        <v>0</v>
      </c>
      <c r="J18" s="70">
        <v>0</v>
      </c>
      <c r="K18" s="70">
        <v>0</v>
      </c>
      <c r="L18" s="70">
        <v>0</v>
      </c>
      <c r="M18" s="80">
        <v>0</v>
      </c>
      <c r="N18" s="70">
        <v>0</v>
      </c>
      <c r="O18" s="70">
        <v>0</v>
      </c>
      <c r="P18" s="70">
        <v>0</v>
      </c>
      <c r="Q18" s="80">
        <v>0</v>
      </c>
      <c r="R18" s="70">
        <v>0</v>
      </c>
      <c r="S18" s="70">
        <v>0</v>
      </c>
      <c r="T18" s="70">
        <v>0</v>
      </c>
      <c r="U18" s="80">
        <v>0</v>
      </c>
      <c r="V18" s="70">
        <v>0</v>
      </c>
      <c r="W18" s="70">
        <v>0</v>
      </c>
      <c r="X18" s="70">
        <v>0</v>
      </c>
      <c r="Y18" s="80">
        <v>0</v>
      </c>
      <c r="Z18" s="70">
        <v>0</v>
      </c>
      <c r="AA18" s="70">
        <v>0</v>
      </c>
      <c r="AB18" s="70">
        <v>0</v>
      </c>
      <c r="AC18" s="80">
        <v>0</v>
      </c>
      <c r="AD18" s="70">
        <v>0</v>
      </c>
      <c r="AE18" s="70">
        <v>0</v>
      </c>
      <c r="AF18" s="70">
        <v>0</v>
      </c>
      <c r="AG18" s="80">
        <v>0</v>
      </c>
      <c r="AH18" s="70">
        <v>0</v>
      </c>
      <c r="AI18" s="70">
        <v>0</v>
      </c>
      <c r="AJ18" s="70">
        <v>0</v>
      </c>
      <c r="AK18" s="80">
        <v>0</v>
      </c>
      <c r="AL18" s="70">
        <v>0</v>
      </c>
      <c r="AM18" s="70">
        <v>0</v>
      </c>
      <c r="AN18" s="70">
        <v>0</v>
      </c>
      <c r="AO18" s="80">
        <v>0</v>
      </c>
      <c r="AP18" s="70">
        <v>0</v>
      </c>
      <c r="AQ18" s="70">
        <v>0</v>
      </c>
      <c r="AR18" s="70">
        <v>0</v>
      </c>
      <c r="AS18" s="70">
        <v>0</v>
      </c>
      <c r="AT18" s="70">
        <v>0</v>
      </c>
    </row>
    <row r="19" spans="1:46" x14ac:dyDescent="0.2">
      <c r="A19" s="19" t="s">
        <v>15</v>
      </c>
      <c r="B19" s="70">
        <v>0</v>
      </c>
      <c r="C19" s="70">
        <v>0</v>
      </c>
      <c r="D19" s="70">
        <v>0</v>
      </c>
      <c r="E19" s="80">
        <v>0</v>
      </c>
      <c r="F19" s="70">
        <v>0</v>
      </c>
      <c r="G19" s="70">
        <v>0</v>
      </c>
      <c r="H19" s="70">
        <v>0</v>
      </c>
      <c r="I19" s="80">
        <v>0</v>
      </c>
      <c r="J19" s="70">
        <v>0</v>
      </c>
      <c r="K19" s="70">
        <v>0</v>
      </c>
      <c r="L19" s="70">
        <v>0</v>
      </c>
      <c r="M19" s="80">
        <v>0</v>
      </c>
      <c r="N19" s="70">
        <v>0</v>
      </c>
      <c r="O19" s="70">
        <v>0</v>
      </c>
      <c r="P19" s="70">
        <v>0</v>
      </c>
      <c r="Q19" s="80">
        <v>0</v>
      </c>
      <c r="R19" s="70">
        <v>479233</v>
      </c>
      <c r="S19" s="70">
        <v>0</v>
      </c>
      <c r="T19" s="70">
        <v>479233</v>
      </c>
      <c r="U19" s="80">
        <v>0</v>
      </c>
      <c r="V19" s="70">
        <v>0</v>
      </c>
      <c r="W19" s="70">
        <v>0</v>
      </c>
      <c r="X19" s="70">
        <v>0</v>
      </c>
      <c r="Y19" s="80">
        <v>0</v>
      </c>
      <c r="Z19" s="70">
        <v>0</v>
      </c>
      <c r="AA19" s="70">
        <v>32034389</v>
      </c>
      <c r="AB19" s="70">
        <v>0</v>
      </c>
      <c r="AC19" s="80">
        <v>0</v>
      </c>
      <c r="AD19" s="70">
        <v>0</v>
      </c>
      <c r="AE19" s="70">
        <v>0</v>
      </c>
      <c r="AF19" s="70">
        <v>0</v>
      </c>
      <c r="AG19" s="80">
        <v>0</v>
      </c>
      <c r="AH19" s="70">
        <v>0</v>
      </c>
      <c r="AI19" s="70">
        <v>0</v>
      </c>
      <c r="AJ19" s="70">
        <v>0</v>
      </c>
      <c r="AK19" s="80">
        <v>0</v>
      </c>
      <c r="AL19" s="70">
        <v>0</v>
      </c>
      <c r="AM19" s="70">
        <v>0</v>
      </c>
      <c r="AN19" s="70">
        <v>0</v>
      </c>
      <c r="AO19" s="80">
        <v>0</v>
      </c>
      <c r="AP19" s="70">
        <v>0</v>
      </c>
      <c r="AQ19" s="70">
        <v>48080489</v>
      </c>
      <c r="AR19" s="70">
        <v>80594111</v>
      </c>
      <c r="AS19" s="70">
        <v>0</v>
      </c>
      <c r="AT19" s="70">
        <v>0</v>
      </c>
    </row>
    <row r="20" spans="1:46" x14ac:dyDescent="0.2">
      <c r="A20" s="19" t="s">
        <v>16</v>
      </c>
      <c r="B20" s="70">
        <v>0</v>
      </c>
      <c r="C20" s="70">
        <v>0</v>
      </c>
      <c r="D20" s="70">
        <v>0</v>
      </c>
      <c r="E20" s="80">
        <v>0</v>
      </c>
      <c r="F20" s="70">
        <v>0</v>
      </c>
      <c r="G20" s="70">
        <v>0</v>
      </c>
      <c r="H20" s="70">
        <v>0</v>
      </c>
      <c r="I20" s="80">
        <v>0</v>
      </c>
      <c r="J20" s="70">
        <v>0</v>
      </c>
      <c r="K20" s="70">
        <v>0</v>
      </c>
      <c r="L20" s="70">
        <v>0</v>
      </c>
      <c r="M20" s="80">
        <v>0</v>
      </c>
      <c r="N20" s="70">
        <v>0</v>
      </c>
      <c r="O20" s="70">
        <v>0</v>
      </c>
      <c r="P20" s="70">
        <v>0</v>
      </c>
      <c r="Q20" s="80">
        <v>0</v>
      </c>
      <c r="R20" s="70">
        <v>183306</v>
      </c>
      <c r="S20" s="70">
        <v>0</v>
      </c>
      <c r="T20" s="70">
        <v>1451</v>
      </c>
      <c r="U20" s="80">
        <v>181855</v>
      </c>
      <c r="V20" s="70">
        <v>1494101</v>
      </c>
      <c r="W20" s="70">
        <v>8921568</v>
      </c>
      <c r="X20" s="70">
        <v>8921568</v>
      </c>
      <c r="Y20" s="80">
        <v>0</v>
      </c>
      <c r="Z20" s="70">
        <v>0</v>
      </c>
      <c r="AA20" s="70">
        <v>26754944</v>
      </c>
      <c r="AB20" s="70">
        <v>0</v>
      </c>
      <c r="AC20" s="80">
        <v>0</v>
      </c>
      <c r="AD20" s="70">
        <v>0</v>
      </c>
      <c r="AE20" s="70">
        <v>0</v>
      </c>
      <c r="AF20" s="70">
        <v>0</v>
      </c>
      <c r="AG20" s="80">
        <v>0</v>
      </c>
      <c r="AH20" s="70">
        <v>0</v>
      </c>
      <c r="AI20" s="70">
        <v>0</v>
      </c>
      <c r="AJ20" s="70">
        <v>0</v>
      </c>
      <c r="AK20" s="80">
        <v>0</v>
      </c>
      <c r="AL20" s="70">
        <v>0</v>
      </c>
      <c r="AM20" s="70">
        <v>0</v>
      </c>
      <c r="AN20" s="70">
        <v>0</v>
      </c>
      <c r="AO20" s="80">
        <v>0</v>
      </c>
      <c r="AP20" s="70">
        <v>0</v>
      </c>
      <c r="AQ20" s="70">
        <v>0</v>
      </c>
      <c r="AR20" s="70">
        <v>37353919</v>
      </c>
      <c r="AS20" s="70">
        <v>0</v>
      </c>
      <c r="AT20" s="70">
        <v>0</v>
      </c>
    </row>
    <row r="21" spans="1:46" x14ac:dyDescent="0.2">
      <c r="A21" s="19" t="s">
        <v>17</v>
      </c>
      <c r="B21" s="70">
        <v>0</v>
      </c>
      <c r="C21" s="70">
        <v>0</v>
      </c>
      <c r="D21" s="70">
        <v>0</v>
      </c>
      <c r="E21" s="80">
        <v>0</v>
      </c>
      <c r="F21" s="70">
        <v>0</v>
      </c>
      <c r="G21" s="70">
        <v>0</v>
      </c>
      <c r="H21" s="70">
        <v>0</v>
      </c>
      <c r="I21" s="80">
        <v>0</v>
      </c>
      <c r="J21" s="70">
        <v>0</v>
      </c>
      <c r="K21" s="70">
        <v>0</v>
      </c>
      <c r="L21" s="70">
        <v>0</v>
      </c>
      <c r="M21" s="80">
        <v>0</v>
      </c>
      <c r="N21" s="70">
        <v>0</v>
      </c>
      <c r="O21" s="70">
        <v>0</v>
      </c>
      <c r="P21" s="70">
        <v>0</v>
      </c>
      <c r="Q21" s="80">
        <v>0</v>
      </c>
      <c r="R21" s="70">
        <v>0</v>
      </c>
      <c r="S21" s="70">
        <v>0</v>
      </c>
      <c r="T21" s="70">
        <v>0</v>
      </c>
      <c r="U21" s="80">
        <v>0</v>
      </c>
      <c r="V21" s="70">
        <v>0</v>
      </c>
      <c r="W21" s="70">
        <v>0</v>
      </c>
      <c r="X21" s="70">
        <v>0</v>
      </c>
      <c r="Y21" s="80">
        <v>0</v>
      </c>
      <c r="Z21" s="70">
        <v>0</v>
      </c>
      <c r="AA21" s="70">
        <v>0</v>
      </c>
      <c r="AB21" s="70">
        <v>0</v>
      </c>
      <c r="AC21" s="80">
        <v>0</v>
      </c>
      <c r="AD21" s="70">
        <v>0</v>
      </c>
      <c r="AE21" s="70">
        <v>0</v>
      </c>
      <c r="AF21" s="70">
        <v>0</v>
      </c>
      <c r="AG21" s="80">
        <v>0</v>
      </c>
      <c r="AH21" s="70">
        <v>0</v>
      </c>
      <c r="AI21" s="70">
        <v>0</v>
      </c>
      <c r="AJ21" s="70">
        <v>0</v>
      </c>
      <c r="AK21" s="80">
        <v>0</v>
      </c>
      <c r="AL21" s="70">
        <v>0</v>
      </c>
      <c r="AM21" s="70">
        <v>0</v>
      </c>
      <c r="AN21" s="70">
        <v>0</v>
      </c>
      <c r="AO21" s="80">
        <v>0</v>
      </c>
      <c r="AP21" s="70">
        <v>0</v>
      </c>
      <c r="AQ21" s="70">
        <v>0</v>
      </c>
      <c r="AR21" s="70">
        <v>0</v>
      </c>
      <c r="AS21" s="70">
        <v>0</v>
      </c>
      <c r="AT21" s="70">
        <v>0</v>
      </c>
    </row>
    <row r="22" spans="1:46" x14ac:dyDescent="0.2">
      <c r="A22" s="19" t="s">
        <v>18</v>
      </c>
      <c r="B22" s="70">
        <v>0</v>
      </c>
      <c r="C22" s="70">
        <v>0</v>
      </c>
      <c r="D22" s="70">
        <v>0</v>
      </c>
      <c r="E22" s="80">
        <v>0</v>
      </c>
      <c r="F22" s="70">
        <v>0</v>
      </c>
      <c r="G22" s="70">
        <v>0</v>
      </c>
      <c r="H22" s="70">
        <v>0</v>
      </c>
      <c r="I22" s="80">
        <v>0</v>
      </c>
      <c r="J22" s="70">
        <v>0</v>
      </c>
      <c r="K22" s="70">
        <v>0</v>
      </c>
      <c r="L22" s="70">
        <v>0</v>
      </c>
      <c r="M22" s="80">
        <v>0</v>
      </c>
      <c r="N22" s="70">
        <v>0</v>
      </c>
      <c r="O22" s="70">
        <v>0</v>
      </c>
      <c r="P22" s="70">
        <v>0</v>
      </c>
      <c r="Q22" s="80">
        <v>0</v>
      </c>
      <c r="R22" s="70">
        <v>0</v>
      </c>
      <c r="S22" s="70">
        <v>0</v>
      </c>
      <c r="T22" s="70">
        <v>0</v>
      </c>
      <c r="U22" s="80">
        <v>0</v>
      </c>
      <c r="V22" s="70">
        <v>0</v>
      </c>
      <c r="W22" s="70">
        <v>11900487</v>
      </c>
      <c r="X22" s="70">
        <v>11900487</v>
      </c>
      <c r="Y22" s="80">
        <v>0</v>
      </c>
      <c r="Z22" s="70">
        <v>0</v>
      </c>
      <c r="AA22" s="70">
        <v>0</v>
      </c>
      <c r="AB22" s="70">
        <v>0</v>
      </c>
      <c r="AC22" s="80">
        <v>0</v>
      </c>
      <c r="AD22" s="70">
        <v>0</v>
      </c>
      <c r="AE22" s="70">
        <v>0</v>
      </c>
      <c r="AF22" s="70">
        <v>0</v>
      </c>
      <c r="AG22" s="80">
        <v>0</v>
      </c>
      <c r="AH22" s="70">
        <v>0</v>
      </c>
      <c r="AI22" s="70">
        <v>0</v>
      </c>
      <c r="AJ22" s="70">
        <v>0</v>
      </c>
      <c r="AK22" s="80">
        <v>0</v>
      </c>
      <c r="AL22" s="70">
        <v>0</v>
      </c>
      <c r="AM22" s="70">
        <v>1817830</v>
      </c>
      <c r="AN22" s="70">
        <v>0</v>
      </c>
      <c r="AO22" s="80">
        <v>0</v>
      </c>
      <c r="AP22" s="70">
        <v>1817830</v>
      </c>
      <c r="AQ22" s="70">
        <v>0</v>
      </c>
      <c r="AR22" s="70">
        <v>13718317</v>
      </c>
      <c r="AS22" s="70">
        <v>0</v>
      </c>
      <c r="AT22" s="70">
        <v>0</v>
      </c>
    </row>
    <row r="23" spans="1:46" x14ac:dyDescent="0.2">
      <c r="A23" s="19" t="s">
        <v>19</v>
      </c>
      <c r="B23" s="70">
        <v>0</v>
      </c>
      <c r="C23" s="70">
        <v>0</v>
      </c>
      <c r="D23" s="70">
        <v>0</v>
      </c>
      <c r="E23" s="80">
        <v>0</v>
      </c>
      <c r="F23" s="70">
        <v>0</v>
      </c>
      <c r="G23" s="70">
        <v>0</v>
      </c>
      <c r="H23" s="70">
        <v>0</v>
      </c>
      <c r="I23" s="80">
        <v>0</v>
      </c>
      <c r="J23" s="70">
        <v>0</v>
      </c>
      <c r="K23" s="70">
        <v>0</v>
      </c>
      <c r="L23" s="70">
        <v>0</v>
      </c>
      <c r="M23" s="80">
        <v>0</v>
      </c>
      <c r="N23" s="70">
        <v>0</v>
      </c>
      <c r="O23" s="70">
        <v>0</v>
      </c>
      <c r="P23" s="70">
        <v>0</v>
      </c>
      <c r="Q23" s="80">
        <v>0</v>
      </c>
      <c r="R23" s="70">
        <v>0</v>
      </c>
      <c r="S23" s="70">
        <v>0</v>
      </c>
      <c r="T23" s="70">
        <v>0</v>
      </c>
      <c r="U23" s="80">
        <v>0</v>
      </c>
      <c r="V23" s="70">
        <v>0</v>
      </c>
      <c r="W23" s="70">
        <v>0</v>
      </c>
      <c r="X23" s="70">
        <v>0</v>
      </c>
      <c r="Y23" s="80">
        <v>0</v>
      </c>
      <c r="Z23" s="70">
        <v>0</v>
      </c>
      <c r="AA23" s="70">
        <v>0</v>
      </c>
      <c r="AB23" s="70">
        <v>0</v>
      </c>
      <c r="AC23" s="80">
        <v>0</v>
      </c>
      <c r="AD23" s="70">
        <v>0</v>
      </c>
      <c r="AE23" s="70">
        <v>0</v>
      </c>
      <c r="AF23" s="70">
        <v>0</v>
      </c>
      <c r="AG23" s="80">
        <v>0</v>
      </c>
      <c r="AH23" s="70">
        <v>0</v>
      </c>
      <c r="AI23" s="70">
        <v>0</v>
      </c>
      <c r="AJ23" s="70">
        <v>0</v>
      </c>
      <c r="AK23" s="80">
        <v>0</v>
      </c>
      <c r="AL23" s="70">
        <v>0</v>
      </c>
      <c r="AM23" s="70">
        <v>0</v>
      </c>
      <c r="AN23" s="70">
        <v>0</v>
      </c>
      <c r="AO23" s="80">
        <v>0</v>
      </c>
      <c r="AP23" s="70">
        <v>0</v>
      </c>
      <c r="AQ23" s="70">
        <v>0</v>
      </c>
      <c r="AR23" s="70">
        <v>0</v>
      </c>
      <c r="AS23" s="70">
        <v>0</v>
      </c>
      <c r="AT23" s="70">
        <v>0</v>
      </c>
    </row>
    <row r="24" spans="1:46" s="200" customFormat="1" x14ac:dyDescent="0.2">
      <c r="A24" s="128" t="s">
        <v>20</v>
      </c>
      <c r="B24" s="70">
        <v>0</v>
      </c>
      <c r="C24" s="70">
        <v>0</v>
      </c>
      <c r="D24" s="70">
        <v>0</v>
      </c>
      <c r="E24" s="70">
        <v>0</v>
      </c>
      <c r="F24" s="70">
        <v>0</v>
      </c>
      <c r="G24" s="70">
        <v>7928648</v>
      </c>
      <c r="H24" s="70">
        <v>6213360</v>
      </c>
      <c r="I24" s="70">
        <v>1715288</v>
      </c>
      <c r="J24" s="70">
        <v>0</v>
      </c>
      <c r="K24" s="70">
        <v>0</v>
      </c>
      <c r="L24" s="70">
        <v>0</v>
      </c>
      <c r="M24" s="70">
        <v>0</v>
      </c>
      <c r="N24" s="70">
        <v>0</v>
      </c>
      <c r="O24" s="70">
        <v>0</v>
      </c>
      <c r="P24" s="70">
        <v>0</v>
      </c>
      <c r="Q24" s="70">
        <v>0</v>
      </c>
      <c r="R24" s="70">
        <v>0</v>
      </c>
      <c r="S24" s="70">
        <v>0</v>
      </c>
      <c r="T24" s="70">
        <v>0</v>
      </c>
      <c r="U24" s="70">
        <v>0</v>
      </c>
      <c r="V24" s="70">
        <v>0</v>
      </c>
      <c r="W24" s="70">
        <v>2080860</v>
      </c>
      <c r="X24" s="70">
        <v>1175231</v>
      </c>
      <c r="Y24" s="70">
        <v>905629</v>
      </c>
      <c r="Z24" s="70">
        <v>0</v>
      </c>
      <c r="AA24" s="70">
        <v>0</v>
      </c>
      <c r="AB24" s="70">
        <v>85126</v>
      </c>
      <c r="AC24" s="70">
        <v>3404650</v>
      </c>
      <c r="AD24" s="70">
        <v>0</v>
      </c>
      <c r="AE24" s="70">
        <v>0</v>
      </c>
      <c r="AF24" s="70">
        <v>0</v>
      </c>
      <c r="AG24" s="70">
        <v>0</v>
      </c>
      <c r="AH24" s="70">
        <v>4300366</v>
      </c>
      <c r="AI24" s="70">
        <v>0</v>
      </c>
      <c r="AJ24" s="70">
        <v>0</v>
      </c>
      <c r="AK24" s="70">
        <v>4300366</v>
      </c>
      <c r="AL24" s="70">
        <v>0</v>
      </c>
      <c r="AM24" s="70">
        <v>347320</v>
      </c>
      <c r="AN24" s="70">
        <v>347320</v>
      </c>
      <c r="AO24" s="70">
        <v>0</v>
      </c>
      <c r="AP24" s="70">
        <v>0</v>
      </c>
      <c r="AQ24" s="70">
        <v>0</v>
      </c>
      <c r="AR24" s="70">
        <v>18146970</v>
      </c>
      <c r="AS24" s="70">
        <v>0</v>
      </c>
      <c r="AT24" s="70">
        <v>0</v>
      </c>
    </row>
    <row r="25" spans="1:46" x14ac:dyDescent="0.2">
      <c r="A25" s="19" t="s">
        <v>21</v>
      </c>
      <c r="B25" s="70">
        <v>0</v>
      </c>
      <c r="C25" s="70">
        <v>0</v>
      </c>
      <c r="D25" s="70">
        <v>0</v>
      </c>
      <c r="E25" s="80">
        <v>0</v>
      </c>
      <c r="F25" s="70">
        <v>0</v>
      </c>
      <c r="G25" s="70">
        <v>47113</v>
      </c>
      <c r="H25" s="70">
        <v>47113</v>
      </c>
      <c r="I25" s="80">
        <v>0</v>
      </c>
      <c r="J25" s="70">
        <v>0</v>
      </c>
      <c r="K25" s="70">
        <v>0</v>
      </c>
      <c r="L25" s="70">
        <v>0</v>
      </c>
      <c r="M25" s="80">
        <v>0</v>
      </c>
      <c r="N25" s="70">
        <v>0</v>
      </c>
      <c r="O25" s="70">
        <v>0</v>
      </c>
      <c r="P25" s="70">
        <v>0</v>
      </c>
      <c r="Q25" s="80">
        <v>0</v>
      </c>
      <c r="R25" s="70">
        <v>0</v>
      </c>
      <c r="S25" s="70">
        <v>0</v>
      </c>
      <c r="T25" s="70">
        <v>0</v>
      </c>
      <c r="U25" s="80">
        <v>0</v>
      </c>
      <c r="V25" s="70">
        <v>0</v>
      </c>
      <c r="W25" s="70">
        <v>0</v>
      </c>
      <c r="X25" s="70">
        <v>0</v>
      </c>
      <c r="Y25" s="80">
        <v>0</v>
      </c>
      <c r="Z25" s="70">
        <v>0</v>
      </c>
      <c r="AA25" s="70">
        <v>0</v>
      </c>
      <c r="AB25" s="70">
        <v>0</v>
      </c>
      <c r="AC25" s="80">
        <v>0</v>
      </c>
      <c r="AD25" s="70">
        <v>0</v>
      </c>
      <c r="AE25" s="70">
        <v>0</v>
      </c>
      <c r="AF25" s="70">
        <v>0</v>
      </c>
      <c r="AG25" s="80">
        <v>0</v>
      </c>
      <c r="AH25" s="70">
        <v>0</v>
      </c>
      <c r="AI25" s="70">
        <v>0</v>
      </c>
      <c r="AJ25" s="70">
        <v>0</v>
      </c>
      <c r="AK25" s="80">
        <v>0</v>
      </c>
      <c r="AL25" s="70">
        <v>0</v>
      </c>
      <c r="AM25" s="70">
        <v>0</v>
      </c>
      <c r="AN25" s="70">
        <v>0</v>
      </c>
      <c r="AO25" s="80">
        <v>0</v>
      </c>
      <c r="AP25" s="70">
        <v>0</v>
      </c>
      <c r="AQ25" s="70">
        <v>0</v>
      </c>
      <c r="AR25" s="70">
        <v>47113</v>
      </c>
      <c r="AS25" s="70">
        <v>0</v>
      </c>
      <c r="AT25" s="70">
        <v>0</v>
      </c>
    </row>
    <row r="26" spans="1:46" x14ac:dyDescent="0.2">
      <c r="A26" s="19" t="s">
        <v>22</v>
      </c>
      <c r="B26" s="70">
        <v>0</v>
      </c>
      <c r="C26" s="70">
        <v>0</v>
      </c>
      <c r="D26" s="70">
        <v>0</v>
      </c>
      <c r="E26" s="80">
        <v>0</v>
      </c>
      <c r="F26" s="70">
        <v>0</v>
      </c>
      <c r="G26" s="70">
        <v>1107701</v>
      </c>
      <c r="H26" s="70">
        <v>1107701</v>
      </c>
      <c r="I26" s="80">
        <v>0</v>
      </c>
      <c r="J26" s="70">
        <v>0</v>
      </c>
      <c r="K26" s="70">
        <v>0</v>
      </c>
      <c r="L26" s="70">
        <v>0</v>
      </c>
      <c r="M26" s="80">
        <v>0</v>
      </c>
      <c r="N26" s="70">
        <v>0</v>
      </c>
      <c r="O26" s="70">
        <v>0</v>
      </c>
      <c r="P26" s="70">
        <v>0</v>
      </c>
      <c r="Q26" s="80">
        <v>0</v>
      </c>
      <c r="R26" s="70">
        <v>0</v>
      </c>
      <c r="S26" s="70">
        <v>0</v>
      </c>
      <c r="T26" s="70">
        <v>0</v>
      </c>
      <c r="U26" s="80">
        <v>0</v>
      </c>
      <c r="V26" s="70">
        <v>0</v>
      </c>
      <c r="W26" s="70">
        <v>0</v>
      </c>
      <c r="X26" s="70">
        <v>0</v>
      </c>
      <c r="Y26" s="80">
        <v>0</v>
      </c>
      <c r="Z26" s="70">
        <v>0</v>
      </c>
      <c r="AA26" s="70">
        <v>0</v>
      </c>
      <c r="AB26" s="70">
        <v>0</v>
      </c>
      <c r="AC26" s="80">
        <v>0</v>
      </c>
      <c r="AD26" s="70">
        <v>0</v>
      </c>
      <c r="AE26" s="70">
        <v>0</v>
      </c>
      <c r="AF26" s="70">
        <v>0</v>
      </c>
      <c r="AG26" s="80">
        <v>0</v>
      </c>
      <c r="AH26" s="70">
        <v>0</v>
      </c>
      <c r="AI26" s="70">
        <v>0</v>
      </c>
      <c r="AJ26" s="70">
        <v>0</v>
      </c>
      <c r="AK26" s="80">
        <v>0</v>
      </c>
      <c r="AL26" s="70">
        <v>0</v>
      </c>
      <c r="AM26" s="70">
        <v>0</v>
      </c>
      <c r="AN26" s="70">
        <v>0</v>
      </c>
      <c r="AO26" s="80">
        <v>0</v>
      </c>
      <c r="AP26" s="70">
        <v>0</v>
      </c>
      <c r="AQ26" s="70">
        <v>0</v>
      </c>
      <c r="AR26" s="70">
        <v>1107701</v>
      </c>
      <c r="AS26" s="70">
        <v>0</v>
      </c>
      <c r="AT26" s="70">
        <v>0</v>
      </c>
    </row>
    <row r="27" spans="1:46" x14ac:dyDescent="0.2">
      <c r="A27" s="19" t="s">
        <v>23</v>
      </c>
      <c r="B27" s="70">
        <v>0</v>
      </c>
      <c r="C27" s="70">
        <v>0</v>
      </c>
      <c r="D27" s="70">
        <v>0</v>
      </c>
      <c r="E27" s="80">
        <v>0</v>
      </c>
      <c r="F27" s="70">
        <v>0</v>
      </c>
      <c r="G27" s="70">
        <v>0</v>
      </c>
      <c r="H27" s="70">
        <v>0</v>
      </c>
      <c r="I27" s="80">
        <v>0</v>
      </c>
      <c r="J27" s="70">
        <v>0</v>
      </c>
      <c r="K27" s="70">
        <v>0</v>
      </c>
      <c r="L27" s="70">
        <v>0</v>
      </c>
      <c r="M27" s="80">
        <v>0</v>
      </c>
      <c r="N27" s="70">
        <v>0</v>
      </c>
      <c r="O27" s="70">
        <v>0</v>
      </c>
      <c r="P27" s="70">
        <v>0</v>
      </c>
      <c r="Q27" s="80">
        <v>0</v>
      </c>
      <c r="R27" s="70">
        <v>0</v>
      </c>
      <c r="S27" s="70">
        <v>0</v>
      </c>
      <c r="T27" s="70">
        <v>0</v>
      </c>
      <c r="U27" s="80">
        <v>0</v>
      </c>
      <c r="V27" s="70">
        <v>0</v>
      </c>
      <c r="W27" s="70">
        <v>0</v>
      </c>
      <c r="X27" s="70">
        <v>0</v>
      </c>
      <c r="Y27" s="80">
        <v>0</v>
      </c>
      <c r="Z27" s="70">
        <v>0</v>
      </c>
      <c r="AA27" s="70">
        <v>0</v>
      </c>
      <c r="AB27" s="70">
        <v>0</v>
      </c>
      <c r="AC27" s="80">
        <v>0</v>
      </c>
      <c r="AD27" s="70">
        <v>0</v>
      </c>
      <c r="AE27" s="70">
        <v>0</v>
      </c>
      <c r="AF27" s="70">
        <v>0</v>
      </c>
      <c r="AG27" s="80">
        <v>0</v>
      </c>
      <c r="AH27" s="70">
        <v>0</v>
      </c>
      <c r="AI27" s="70">
        <v>0</v>
      </c>
      <c r="AJ27" s="70">
        <v>0</v>
      </c>
      <c r="AK27" s="80">
        <v>0</v>
      </c>
      <c r="AL27" s="70">
        <v>0</v>
      </c>
      <c r="AM27" s="70">
        <v>0</v>
      </c>
      <c r="AN27" s="70">
        <v>0</v>
      </c>
      <c r="AO27" s="80">
        <v>0</v>
      </c>
      <c r="AP27" s="70">
        <v>0</v>
      </c>
      <c r="AQ27" s="70">
        <v>0</v>
      </c>
      <c r="AR27" s="70">
        <v>0</v>
      </c>
      <c r="AS27" s="70">
        <v>0</v>
      </c>
      <c r="AT27" s="70">
        <v>0</v>
      </c>
    </row>
    <row r="28" spans="1:46" x14ac:dyDescent="0.2">
      <c r="A28" s="19" t="s">
        <v>24</v>
      </c>
      <c r="B28" s="70">
        <v>0</v>
      </c>
      <c r="C28" s="70">
        <v>0</v>
      </c>
      <c r="D28" s="70">
        <v>0</v>
      </c>
      <c r="E28" s="80">
        <v>0</v>
      </c>
      <c r="F28" s="70">
        <v>0</v>
      </c>
      <c r="G28" s="70">
        <v>0</v>
      </c>
      <c r="H28" s="70">
        <v>0</v>
      </c>
      <c r="I28" s="80">
        <v>0</v>
      </c>
      <c r="J28" s="70">
        <v>0</v>
      </c>
      <c r="K28" s="70">
        <v>0</v>
      </c>
      <c r="L28" s="70">
        <v>0</v>
      </c>
      <c r="M28" s="80">
        <v>0</v>
      </c>
      <c r="N28" s="70">
        <v>0</v>
      </c>
      <c r="O28" s="70">
        <v>0</v>
      </c>
      <c r="P28" s="70">
        <v>0</v>
      </c>
      <c r="Q28" s="80">
        <v>0</v>
      </c>
      <c r="R28" s="70">
        <v>0</v>
      </c>
      <c r="S28" s="70">
        <v>0</v>
      </c>
      <c r="T28" s="70">
        <v>0</v>
      </c>
      <c r="U28" s="80">
        <v>0</v>
      </c>
      <c r="V28" s="70">
        <v>0</v>
      </c>
      <c r="W28" s="70">
        <v>0</v>
      </c>
      <c r="X28" s="70">
        <v>0</v>
      </c>
      <c r="Y28" s="80">
        <v>0</v>
      </c>
      <c r="Z28" s="70">
        <v>0</v>
      </c>
      <c r="AA28" s="70">
        <v>0</v>
      </c>
      <c r="AB28" s="70">
        <v>0</v>
      </c>
      <c r="AC28" s="80">
        <v>0</v>
      </c>
      <c r="AD28" s="70">
        <v>0</v>
      </c>
      <c r="AE28" s="70">
        <v>0</v>
      </c>
      <c r="AF28" s="70">
        <v>0</v>
      </c>
      <c r="AG28" s="80">
        <v>0</v>
      </c>
      <c r="AH28" s="70">
        <v>0</v>
      </c>
      <c r="AI28" s="70">
        <v>0</v>
      </c>
      <c r="AJ28" s="70">
        <v>0</v>
      </c>
      <c r="AK28" s="80">
        <v>0</v>
      </c>
      <c r="AL28" s="70">
        <v>0</v>
      </c>
      <c r="AM28" s="70">
        <v>0</v>
      </c>
      <c r="AN28" s="70">
        <v>0</v>
      </c>
      <c r="AO28" s="80">
        <v>0</v>
      </c>
      <c r="AP28" s="70">
        <v>0</v>
      </c>
      <c r="AQ28" s="70">
        <v>0</v>
      </c>
      <c r="AR28" s="70">
        <v>0</v>
      </c>
      <c r="AS28" s="70">
        <v>0</v>
      </c>
      <c r="AT28" s="70">
        <v>0</v>
      </c>
    </row>
    <row r="29" spans="1:46" x14ac:dyDescent="0.2">
      <c r="A29" s="19" t="s">
        <v>25</v>
      </c>
      <c r="B29" s="70">
        <v>0</v>
      </c>
      <c r="C29" s="70">
        <v>0</v>
      </c>
      <c r="D29" s="70">
        <v>0</v>
      </c>
      <c r="E29" s="80">
        <v>0</v>
      </c>
      <c r="F29" s="70">
        <v>0</v>
      </c>
      <c r="G29" s="70">
        <v>0</v>
      </c>
      <c r="H29" s="70">
        <v>0</v>
      </c>
      <c r="I29" s="80">
        <v>0</v>
      </c>
      <c r="J29" s="70">
        <v>0</v>
      </c>
      <c r="K29" s="70">
        <v>0</v>
      </c>
      <c r="L29" s="70">
        <v>0</v>
      </c>
      <c r="M29" s="80">
        <v>0</v>
      </c>
      <c r="N29" s="70">
        <v>0</v>
      </c>
      <c r="O29" s="70">
        <v>0</v>
      </c>
      <c r="P29" s="70">
        <v>0</v>
      </c>
      <c r="Q29" s="80">
        <v>0</v>
      </c>
      <c r="R29" s="70">
        <v>0</v>
      </c>
      <c r="S29" s="70">
        <v>0</v>
      </c>
      <c r="T29" s="70">
        <v>0</v>
      </c>
      <c r="U29" s="80">
        <v>0</v>
      </c>
      <c r="V29" s="70">
        <v>0</v>
      </c>
      <c r="W29" s="70">
        <v>0</v>
      </c>
      <c r="X29" s="70">
        <v>0</v>
      </c>
      <c r="Y29" s="80">
        <v>0</v>
      </c>
      <c r="Z29" s="70">
        <v>0</v>
      </c>
      <c r="AA29" s="70">
        <v>0</v>
      </c>
      <c r="AB29" s="70">
        <v>0</v>
      </c>
      <c r="AC29" s="80">
        <v>0</v>
      </c>
      <c r="AD29" s="70">
        <v>0</v>
      </c>
      <c r="AE29" s="70">
        <v>0</v>
      </c>
      <c r="AF29" s="70">
        <v>0</v>
      </c>
      <c r="AG29" s="80">
        <v>0</v>
      </c>
      <c r="AH29" s="70">
        <v>0</v>
      </c>
      <c r="AI29" s="70">
        <v>0</v>
      </c>
      <c r="AJ29" s="70">
        <v>0</v>
      </c>
      <c r="AK29" s="80">
        <v>0</v>
      </c>
      <c r="AL29" s="70">
        <v>0</v>
      </c>
      <c r="AM29" s="70">
        <v>0</v>
      </c>
      <c r="AN29" s="70">
        <v>0</v>
      </c>
      <c r="AO29" s="80">
        <v>0</v>
      </c>
      <c r="AP29" s="70">
        <v>0</v>
      </c>
      <c r="AQ29" s="70">
        <v>0</v>
      </c>
      <c r="AR29" s="70">
        <v>0</v>
      </c>
      <c r="AS29" s="70">
        <v>0</v>
      </c>
      <c r="AT29" s="70">
        <v>0</v>
      </c>
    </row>
    <row r="30" spans="1:46" x14ac:dyDescent="0.2">
      <c r="A30" s="19" t="s">
        <v>26</v>
      </c>
      <c r="B30" s="70">
        <v>0</v>
      </c>
      <c r="C30" s="70">
        <v>0</v>
      </c>
      <c r="D30" s="70">
        <v>0</v>
      </c>
      <c r="E30" s="80">
        <v>0</v>
      </c>
      <c r="F30" s="70">
        <v>0</v>
      </c>
      <c r="G30" s="70">
        <v>0</v>
      </c>
      <c r="H30" s="70">
        <v>0</v>
      </c>
      <c r="I30" s="80">
        <v>0</v>
      </c>
      <c r="J30" s="70">
        <v>0</v>
      </c>
      <c r="K30" s="70">
        <v>0</v>
      </c>
      <c r="L30" s="70">
        <v>0</v>
      </c>
      <c r="M30" s="80">
        <v>0</v>
      </c>
      <c r="N30" s="70">
        <v>0</v>
      </c>
      <c r="O30" s="70">
        <v>0</v>
      </c>
      <c r="P30" s="70">
        <v>0</v>
      </c>
      <c r="Q30" s="80">
        <v>0</v>
      </c>
      <c r="R30" s="70">
        <v>0</v>
      </c>
      <c r="S30" s="70">
        <v>0</v>
      </c>
      <c r="T30" s="70">
        <v>0</v>
      </c>
      <c r="U30" s="80">
        <v>0</v>
      </c>
      <c r="V30" s="70">
        <v>0</v>
      </c>
      <c r="W30" s="70">
        <v>0</v>
      </c>
      <c r="X30" s="70">
        <v>0</v>
      </c>
      <c r="Y30" s="80">
        <v>0</v>
      </c>
      <c r="Z30" s="70">
        <v>0</v>
      </c>
      <c r="AA30" s="70">
        <v>0</v>
      </c>
      <c r="AB30" s="70">
        <v>0</v>
      </c>
      <c r="AC30" s="80">
        <v>0</v>
      </c>
      <c r="AD30" s="70">
        <v>0</v>
      </c>
      <c r="AE30" s="70">
        <v>0</v>
      </c>
      <c r="AF30" s="70">
        <v>0</v>
      </c>
      <c r="AG30" s="80">
        <v>0</v>
      </c>
      <c r="AH30" s="70">
        <v>0</v>
      </c>
      <c r="AI30" s="70">
        <v>0</v>
      </c>
      <c r="AJ30" s="70">
        <v>0</v>
      </c>
      <c r="AK30" s="80">
        <v>0</v>
      </c>
      <c r="AL30" s="70">
        <v>0</v>
      </c>
      <c r="AM30" s="70">
        <v>0</v>
      </c>
      <c r="AN30" s="70">
        <v>0</v>
      </c>
      <c r="AO30" s="80">
        <v>0</v>
      </c>
      <c r="AP30" s="70">
        <v>0</v>
      </c>
      <c r="AQ30" s="70">
        <v>0</v>
      </c>
      <c r="AR30" s="70">
        <v>0</v>
      </c>
      <c r="AS30" s="70">
        <v>0</v>
      </c>
      <c r="AT30" s="70">
        <v>0</v>
      </c>
    </row>
    <row r="31" spans="1:46" x14ac:dyDescent="0.2">
      <c r="A31" s="19" t="s">
        <v>27</v>
      </c>
      <c r="B31" s="70">
        <v>0</v>
      </c>
      <c r="C31" s="70">
        <v>0</v>
      </c>
      <c r="D31" s="70">
        <v>0</v>
      </c>
      <c r="E31" s="80">
        <v>0</v>
      </c>
      <c r="F31" s="70">
        <v>0</v>
      </c>
      <c r="G31" s="70">
        <v>0</v>
      </c>
      <c r="H31" s="70">
        <v>0</v>
      </c>
      <c r="I31" s="80">
        <v>0</v>
      </c>
      <c r="J31" s="70">
        <v>0</v>
      </c>
      <c r="K31" s="70">
        <v>0</v>
      </c>
      <c r="L31" s="70">
        <v>0</v>
      </c>
      <c r="M31" s="80">
        <v>0</v>
      </c>
      <c r="N31" s="70">
        <v>0</v>
      </c>
      <c r="O31" s="70">
        <v>0</v>
      </c>
      <c r="P31" s="70">
        <v>0</v>
      </c>
      <c r="Q31" s="80">
        <v>0</v>
      </c>
      <c r="R31" s="70">
        <v>0</v>
      </c>
      <c r="S31" s="70">
        <v>0</v>
      </c>
      <c r="T31" s="70">
        <v>0</v>
      </c>
      <c r="U31" s="80">
        <v>0</v>
      </c>
      <c r="V31" s="70">
        <v>0</v>
      </c>
      <c r="W31" s="70">
        <v>0</v>
      </c>
      <c r="X31" s="70">
        <v>0</v>
      </c>
      <c r="Y31" s="80">
        <v>0</v>
      </c>
      <c r="Z31" s="70">
        <v>0</v>
      </c>
      <c r="AA31" s="70">
        <v>0</v>
      </c>
      <c r="AB31" s="70">
        <v>0</v>
      </c>
      <c r="AC31" s="80">
        <v>0</v>
      </c>
      <c r="AD31" s="70">
        <v>0</v>
      </c>
      <c r="AE31" s="70">
        <v>0</v>
      </c>
      <c r="AF31" s="70">
        <v>0</v>
      </c>
      <c r="AG31" s="80">
        <v>0</v>
      </c>
      <c r="AH31" s="70">
        <v>0</v>
      </c>
      <c r="AI31" s="70">
        <v>0</v>
      </c>
      <c r="AJ31" s="70">
        <v>0</v>
      </c>
      <c r="AK31" s="80">
        <v>0</v>
      </c>
      <c r="AL31" s="70">
        <v>0</v>
      </c>
      <c r="AM31" s="70">
        <v>0</v>
      </c>
      <c r="AN31" s="70">
        <v>0</v>
      </c>
      <c r="AO31" s="80">
        <v>0</v>
      </c>
      <c r="AP31" s="70">
        <v>0</v>
      </c>
      <c r="AQ31" s="70">
        <v>0</v>
      </c>
      <c r="AR31" s="70">
        <v>0</v>
      </c>
      <c r="AS31" s="70">
        <v>0</v>
      </c>
      <c r="AT31" s="70">
        <v>0</v>
      </c>
    </row>
    <row r="32" spans="1:46" x14ac:dyDescent="0.2">
      <c r="A32" s="19" t="s">
        <v>28</v>
      </c>
      <c r="B32" s="70">
        <v>0</v>
      </c>
      <c r="C32" s="70">
        <v>0</v>
      </c>
      <c r="D32" s="70">
        <v>0</v>
      </c>
      <c r="E32" s="80">
        <v>0</v>
      </c>
      <c r="F32" s="70">
        <v>0</v>
      </c>
      <c r="G32" s="70">
        <v>2877936</v>
      </c>
      <c r="H32" s="70">
        <v>2877936</v>
      </c>
      <c r="I32" s="80">
        <v>0</v>
      </c>
      <c r="J32" s="70">
        <v>0</v>
      </c>
      <c r="K32" s="70">
        <v>0</v>
      </c>
      <c r="L32" s="70">
        <v>0</v>
      </c>
      <c r="M32" s="80">
        <v>0</v>
      </c>
      <c r="N32" s="70">
        <v>0</v>
      </c>
      <c r="O32" s="70">
        <v>0</v>
      </c>
      <c r="P32" s="70">
        <v>0</v>
      </c>
      <c r="Q32" s="80">
        <v>0</v>
      </c>
      <c r="R32" s="70">
        <v>976</v>
      </c>
      <c r="S32" s="70">
        <v>0</v>
      </c>
      <c r="T32" s="70">
        <v>0</v>
      </c>
      <c r="U32" s="80">
        <v>976</v>
      </c>
      <c r="V32" s="70">
        <v>0</v>
      </c>
      <c r="W32" s="70">
        <v>0</v>
      </c>
      <c r="X32" s="70">
        <v>0</v>
      </c>
      <c r="Y32" s="80">
        <v>0</v>
      </c>
      <c r="Z32" s="70">
        <v>0</v>
      </c>
      <c r="AA32" s="70">
        <v>30816481</v>
      </c>
      <c r="AB32" s="70">
        <v>5547685</v>
      </c>
      <c r="AC32" s="80">
        <v>0</v>
      </c>
      <c r="AD32" s="70">
        <v>0</v>
      </c>
      <c r="AE32" s="70">
        <v>218892</v>
      </c>
      <c r="AF32" s="70">
        <v>0</v>
      </c>
      <c r="AG32" s="80">
        <v>0</v>
      </c>
      <c r="AH32" s="70">
        <v>0</v>
      </c>
      <c r="AI32" s="70">
        <v>0</v>
      </c>
      <c r="AJ32" s="70">
        <v>0</v>
      </c>
      <c r="AK32" s="80">
        <v>0</v>
      </c>
      <c r="AL32" s="70">
        <v>0</v>
      </c>
      <c r="AM32" s="70">
        <v>0</v>
      </c>
      <c r="AN32" s="70">
        <v>0</v>
      </c>
      <c r="AO32" s="80">
        <v>0</v>
      </c>
      <c r="AP32" s="70">
        <v>0</v>
      </c>
      <c r="AQ32" s="70">
        <v>0</v>
      </c>
      <c r="AR32" s="70">
        <v>39461970</v>
      </c>
      <c r="AS32" s="70">
        <v>0</v>
      </c>
      <c r="AT32" s="70">
        <v>0</v>
      </c>
    </row>
    <row r="33" spans="1:46" x14ac:dyDescent="0.2">
      <c r="A33" s="19" t="s">
        <v>29</v>
      </c>
      <c r="B33" s="70">
        <v>0</v>
      </c>
      <c r="C33" s="70">
        <v>0</v>
      </c>
      <c r="D33" s="70">
        <v>0</v>
      </c>
      <c r="E33" s="80">
        <v>0</v>
      </c>
      <c r="F33" s="70">
        <v>0</v>
      </c>
      <c r="G33" s="70">
        <v>0</v>
      </c>
      <c r="H33" s="70">
        <v>0</v>
      </c>
      <c r="I33" s="80">
        <v>0</v>
      </c>
      <c r="J33" s="70">
        <v>0</v>
      </c>
      <c r="K33" s="70">
        <v>0</v>
      </c>
      <c r="L33" s="70">
        <v>0</v>
      </c>
      <c r="M33" s="80">
        <v>0</v>
      </c>
      <c r="N33" s="70">
        <v>0</v>
      </c>
      <c r="O33" s="70">
        <v>0</v>
      </c>
      <c r="P33" s="70">
        <v>0</v>
      </c>
      <c r="Q33" s="80">
        <v>0</v>
      </c>
      <c r="R33" s="70">
        <v>0</v>
      </c>
      <c r="S33" s="70">
        <v>0</v>
      </c>
      <c r="T33" s="70">
        <v>0</v>
      </c>
      <c r="U33" s="80">
        <v>0</v>
      </c>
      <c r="V33" s="70">
        <v>1050559</v>
      </c>
      <c r="W33" s="70">
        <v>16034348</v>
      </c>
      <c r="X33" s="70">
        <v>16034348</v>
      </c>
      <c r="Y33" s="80">
        <v>0</v>
      </c>
      <c r="Z33" s="70">
        <v>0</v>
      </c>
      <c r="AA33" s="70">
        <v>0</v>
      </c>
      <c r="AB33" s="70">
        <v>0</v>
      </c>
      <c r="AC33" s="80">
        <v>0</v>
      </c>
      <c r="AD33" s="70">
        <v>0</v>
      </c>
      <c r="AE33" s="70">
        <v>0</v>
      </c>
      <c r="AF33" s="70">
        <v>0</v>
      </c>
      <c r="AG33" s="80">
        <v>0</v>
      </c>
      <c r="AH33" s="70">
        <v>26396473</v>
      </c>
      <c r="AI33" s="70">
        <v>5986623</v>
      </c>
      <c r="AJ33" s="70">
        <v>0</v>
      </c>
      <c r="AK33" s="80">
        <v>20409850</v>
      </c>
      <c r="AL33" s="70">
        <v>0</v>
      </c>
      <c r="AM33" s="70">
        <v>0</v>
      </c>
      <c r="AN33" s="70">
        <v>0</v>
      </c>
      <c r="AO33" s="80">
        <v>0</v>
      </c>
      <c r="AP33" s="70">
        <v>0</v>
      </c>
      <c r="AQ33" s="70">
        <v>0</v>
      </c>
      <c r="AR33" s="70">
        <v>43481380</v>
      </c>
      <c r="AS33" s="70">
        <v>0</v>
      </c>
      <c r="AT33" s="70">
        <v>0</v>
      </c>
    </row>
    <row r="34" spans="1:46" x14ac:dyDescent="0.2">
      <c r="A34" s="19" t="s">
        <v>30</v>
      </c>
      <c r="B34" s="70">
        <v>0</v>
      </c>
      <c r="C34" s="70">
        <v>0</v>
      </c>
      <c r="D34" s="70">
        <v>0</v>
      </c>
      <c r="E34" s="80">
        <v>0</v>
      </c>
      <c r="F34" s="70">
        <v>0</v>
      </c>
      <c r="G34" s="70">
        <v>2158088</v>
      </c>
      <c r="H34" s="70">
        <v>2158088</v>
      </c>
      <c r="I34" s="80">
        <v>0</v>
      </c>
      <c r="J34" s="70">
        <v>0</v>
      </c>
      <c r="K34" s="70">
        <v>0</v>
      </c>
      <c r="L34" s="70">
        <v>0</v>
      </c>
      <c r="M34" s="80">
        <v>0</v>
      </c>
      <c r="N34" s="70">
        <v>0</v>
      </c>
      <c r="O34" s="70">
        <v>0</v>
      </c>
      <c r="P34" s="70">
        <v>0</v>
      </c>
      <c r="Q34" s="80">
        <v>0</v>
      </c>
      <c r="R34" s="70">
        <v>0</v>
      </c>
      <c r="S34" s="70">
        <v>0</v>
      </c>
      <c r="T34" s="70">
        <v>0</v>
      </c>
      <c r="U34" s="80">
        <v>0</v>
      </c>
      <c r="V34" s="70">
        <v>0</v>
      </c>
      <c r="W34" s="70">
        <v>0</v>
      </c>
      <c r="X34" s="70">
        <v>0</v>
      </c>
      <c r="Y34" s="80">
        <v>0</v>
      </c>
      <c r="Z34" s="70">
        <v>0</v>
      </c>
      <c r="AA34" s="70">
        <v>0</v>
      </c>
      <c r="AB34" s="70">
        <v>0</v>
      </c>
      <c r="AC34" s="80">
        <v>1477773</v>
      </c>
      <c r="AD34" s="70">
        <v>0</v>
      </c>
      <c r="AE34" s="70">
        <v>0</v>
      </c>
      <c r="AF34" s="70">
        <v>1275432</v>
      </c>
      <c r="AG34" s="80">
        <v>1871553</v>
      </c>
      <c r="AH34" s="70">
        <v>0</v>
      </c>
      <c r="AI34" s="70">
        <v>0</v>
      </c>
      <c r="AJ34" s="70">
        <v>0</v>
      </c>
      <c r="AK34" s="80">
        <v>0</v>
      </c>
      <c r="AL34" s="70">
        <v>0</v>
      </c>
      <c r="AM34" s="70">
        <v>606836</v>
      </c>
      <c r="AN34" s="70">
        <v>606836</v>
      </c>
      <c r="AO34" s="80">
        <v>0</v>
      </c>
      <c r="AP34" s="70">
        <v>0</v>
      </c>
      <c r="AQ34" s="70">
        <v>0</v>
      </c>
      <c r="AR34" s="70">
        <v>7389682</v>
      </c>
      <c r="AS34" s="70">
        <v>0</v>
      </c>
      <c r="AT34" s="70">
        <v>0</v>
      </c>
    </row>
    <row r="35" spans="1:46" x14ac:dyDescent="0.2">
      <c r="A35" s="19" t="s">
        <v>31</v>
      </c>
      <c r="B35" s="70">
        <v>0</v>
      </c>
      <c r="C35" s="70">
        <v>0</v>
      </c>
      <c r="D35" s="70">
        <v>0</v>
      </c>
      <c r="E35" s="80">
        <v>0</v>
      </c>
      <c r="F35" s="70">
        <v>0</v>
      </c>
      <c r="G35" s="70">
        <v>0</v>
      </c>
      <c r="H35" s="70">
        <v>0</v>
      </c>
      <c r="I35" s="80">
        <v>0</v>
      </c>
      <c r="J35" s="70">
        <v>0</v>
      </c>
      <c r="K35" s="70">
        <v>0</v>
      </c>
      <c r="L35" s="70">
        <v>0</v>
      </c>
      <c r="M35" s="80">
        <v>0</v>
      </c>
      <c r="N35" s="70">
        <v>0</v>
      </c>
      <c r="O35" s="70">
        <v>0</v>
      </c>
      <c r="P35" s="70">
        <v>0</v>
      </c>
      <c r="Q35" s="80">
        <v>0</v>
      </c>
      <c r="R35" s="70">
        <v>286117</v>
      </c>
      <c r="S35" s="70">
        <v>0</v>
      </c>
      <c r="T35" s="70">
        <v>286117</v>
      </c>
      <c r="U35" s="80">
        <v>0</v>
      </c>
      <c r="V35" s="70">
        <v>0</v>
      </c>
      <c r="W35" s="70">
        <v>495798164</v>
      </c>
      <c r="X35" s="70">
        <v>0</v>
      </c>
      <c r="Y35" s="80">
        <v>495798164</v>
      </c>
      <c r="Z35" s="70">
        <v>0</v>
      </c>
      <c r="AA35" s="70">
        <v>0</v>
      </c>
      <c r="AB35" s="70">
        <v>0</v>
      </c>
      <c r="AC35" s="80">
        <v>0</v>
      </c>
      <c r="AD35" s="70">
        <v>5949710</v>
      </c>
      <c r="AE35" s="70">
        <v>0</v>
      </c>
      <c r="AF35" s="70">
        <v>0</v>
      </c>
      <c r="AG35" s="80">
        <v>0</v>
      </c>
      <c r="AH35" s="70">
        <v>0</v>
      </c>
      <c r="AI35" s="70">
        <v>0</v>
      </c>
      <c r="AJ35" s="70">
        <v>0</v>
      </c>
      <c r="AK35" s="80">
        <v>0</v>
      </c>
      <c r="AL35" s="70">
        <v>0</v>
      </c>
      <c r="AM35" s="70">
        <v>40652</v>
      </c>
      <c r="AN35" s="70">
        <v>40652</v>
      </c>
      <c r="AO35" s="80">
        <v>0</v>
      </c>
      <c r="AP35" s="70">
        <v>0</v>
      </c>
      <c r="AQ35" s="70">
        <v>0</v>
      </c>
      <c r="AR35" s="70">
        <v>502074643</v>
      </c>
      <c r="AS35" s="70">
        <v>0</v>
      </c>
      <c r="AT35" s="70">
        <v>0</v>
      </c>
    </row>
    <row r="36" spans="1:46" x14ac:dyDescent="0.2">
      <c r="A36" s="19" t="s">
        <v>32</v>
      </c>
      <c r="B36" s="70">
        <v>0</v>
      </c>
      <c r="C36" s="70">
        <v>0</v>
      </c>
      <c r="D36" s="70">
        <v>0</v>
      </c>
      <c r="E36" s="80">
        <v>0</v>
      </c>
      <c r="F36" s="70">
        <v>0</v>
      </c>
      <c r="G36" s="70">
        <v>0</v>
      </c>
      <c r="H36" s="70">
        <v>0</v>
      </c>
      <c r="I36" s="80">
        <v>0</v>
      </c>
      <c r="J36" s="70">
        <v>0</v>
      </c>
      <c r="K36" s="70">
        <v>0</v>
      </c>
      <c r="L36" s="70">
        <v>0</v>
      </c>
      <c r="M36" s="80">
        <v>0</v>
      </c>
      <c r="N36" s="70">
        <v>0</v>
      </c>
      <c r="O36" s="70">
        <v>0</v>
      </c>
      <c r="P36" s="70">
        <v>0</v>
      </c>
      <c r="Q36" s="80">
        <v>0</v>
      </c>
      <c r="R36" s="70">
        <v>0</v>
      </c>
      <c r="S36" s="70">
        <v>0</v>
      </c>
      <c r="T36" s="70">
        <v>0</v>
      </c>
      <c r="U36" s="80">
        <v>0</v>
      </c>
      <c r="V36" s="70">
        <v>0</v>
      </c>
      <c r="W36" s="70">
        <v>0</v>
      </c>
      <c r="X36" s="70">
        <v>0</v>
      </c>
      <c r="Y36" s="80">
        <v>0</v>
      </c>
      <c r="Z36" s="70">
        <v>0</v>
      </c>
      <c r="AA36" s="70">
        <v>0</v>
      </c>
      <c r="AB36" s="70">
        <v>0</v>
      </c>
      <c r="AC36" s="80">
        <v>0</v>
      </c>
      <c r="AD36" s="70">
        <v>0</v>
      </c>
      <c r="AE36" s="70">
        <v>0</v>
      </c>
      <c r="AF36" s="70">
        <v>0</v>
      </c>
      <c r="AG36" s="80">
        <v>0</v>
      </c>
      <c r="AH36" s="70">
        <v>0</v>
      </c>
      <c r="AI36" s="70">
        <v>0</v>
      </c>
      <c r="AJ36" s="70">
        <v>0</v>
      </c>
      <c r="AK36" s="80">
        <v>0</v>
      </c>
      <c r="AL36" s="70">
        <v>0</v>
      </c>
      <c r="AM36" s="70">
        <v>0</v>
      </c>
      <c r="AN36" s="70">
        <v>0</v>
      </c>
      <c r="AO36" s="80">
        <v>0</v>
      </c>
      <c r="AP36" s="70">
        <v>0</v>
      </c>
      <c r="AQ36" s="70">
        <v>0</v>
      </c>
      <c r="AR36" s="70">
        <v>0</v>
      </c>
      <c r="AS36" s="70">
        <v>0</v>
      </c>
      <c r="AT36" s="70">
        <v>0</v>
      </c>
    </row>
    <row r="37" spans="1:46" x14ac:dyDescent="0.2">
      <c r="A37" s="19" t="s">
        <v>33</v>
      </c>
      <c r="B37" s="70">
        <v>0</v>
      </c>
      <c r="C37" s="70">
        <v>0</v>
      </c>
      <c r="D37" s="70">
        <v>0</v>
      </c>
      <c r="E37" s="80">
        <v>0</v>
      </c>
      <c r="F37" s="70">
        <v>0</v>
      </c>
      <c r="G37" s="70">
        <v>0</v>
      </c>
      <c r="H37" s="70">
        <v>0</v>
      </c>
      <c r="I37" s="80">
        <v>0</v>
      </c>
      <c r="J37" s="70">
        <v>0</v>
      </c>
      <c r="K37" s="70">
        <v>0</v>
      </c>
      <c r="L37" s="70">
        <v>0</v>
      </c>
      <c r="M37" s="80">
        <v>0</v>
      </c>
      <c r="N37" s="70">
        <v>0</v>
      </c>
      <c r="O37" s="70">
        <v>0</v>
      </c>
      <c r="P37" s="70">
        <v>0</v>
      </c>
      <c r="Q37" s="80">
        <v>0</v>
      </c>
      <c r="R37" s="70">
        <v>0</v>
      </c>
      <c r="S37" s="70">
        <v>0</v>
      </c>
      <c r="T37" s="70">
        <v>0</v>
      </c>
      <c r="U37" s="80">
        <v>0</v>
      </c>
      <c r="V37" s="70">
        <v>0</v>
      </c>
      <c r="W37" s="70">
        <v>101983998</v>
      </c>
      <c r="X37" s="70">
        <v>101983998</v>
      </c>
      <c r="Y37" s="80">
        <v>0</v>
      </c>
      <c r="Z37" s="70">
        <v>0</v>
      </c>
      <c r="AA37" s="70">
        <v>0</v>
      </c>
      <c r="AB37" s="70">
        <v>0</v>
      </c>
      <c r="AC37" s="80">
        <v>0</v>
      </c>
      <c r="AD37" s="70">
        <v>0</v>
      </c>
      <c r="AE37" s="70">
        <v>0</v>
      </c>
      <c r="AF37" s="70">
        <v>0</v>
      </c>
      <c r="AG37" s="80">
        <v>0</v>
      </c>
      <c r="AH37" s="70">
        <v>0</v>
      </c>
      <c r="AI37" s="70">
        <v>0</v>
      </c>
      <c r="AJ37" s="70">
        <v>0</v>
      </c>
      <c r="AK37" s="80">
        <v>0</v>
      </c>
      <c r="AL37" s="70">
        <v>0</v>
      </c>
      <c r="AM37" s="70">
        <v>0</v>
      </c>
      <c r="AN37" s="70">
        <v>0</v>
      </c>
      <c r="AO37" s="80">
        <v>0</v>
      </c>
      <c r="AP37" s="70">
        <v>0</v>
      </c>
      <c r="AQ37" s="70">
        <v>0</v>
      </c>
      <c r="AR37" s="70">
        <v>101983998</v>
      </c>
      <c r="AS37" s="70">
        <v>0</v>
      </c>
      <c r="AT37" s="70">
        <v>0</v>
      </c>
    </row>
    <row r="38" spans="1:46" x14ac:dyDescent="0.2">
      <c r="A38" s="19" t="s">
        <v>34</v>
      </c>
      <c r="B38" s="70">
        <v>0</v>
      </c>
      <c r="C38" s="70">
        <v>0</v>
      </c>
      <c r="D38" s="70">
        <v>0</v>
      </c>
      <c r="E38" s="80">
        <v>0</v>
      </c>
      <c r="F38" s="70">
        <v>0</v>
      </c>
      <c r="G38" s="70">
        <v>0</v>
      </c>
      <c r="H38" s="70">
        <v>0</v>
      </c>
      <c r="I38" s="80">
        <v>0</v>
      </c>
      <c r="J38" s="70">
        <v>0</v>
      </c>
      <c r="K38" s="70">
        <v>0</v>
      </c>
      <c r="L38" s="70">
        <v>0</v>
      </c>
      <c r="M38" s="80">
        <v>0</v>
      </c>
      <c r="N38" s="70">
        <v>0</v>
      </c>
      <c r="O38" s="70">
        <v>0</v>
      </c>
      <c r="P38" s="70">
        <v>0</v>
      </c>
      <c r="Q38" s="80">
        <v>0</v>
      </c>
      <c r="R38" s="70">
        <v>0</v>
      </c>
      <c r="S38" s="70">
        <v>0</v>
      </c>
      <c r="T38" s="70">
        <v>0</v>
      </c>
      <c r="U38" s="80">
        <v>0</v>
      </c>
      <c r="V38" s="70">
        <v>0</v>
      </c>
      <c r="W38" s="70">
        <v>0</v>
      </c>
      <c r="X38" s="70">
        <v>0</v>
      </c>
      <c r="Y38" s="80">
        <v>0</v>
      </c>
      <c r="Z38" s="70">
        <v>0</v>
      </c>
      <c r="AA38" s="70">
        <v>0</v>
      </c>
      <c r="AB38" s="70">
        <v>0</v>
      </c>
      <c r="AC38" s="80">
        <v>0</v>
      </c>
      <c r="AD38" s="70">
        <v>0</v>
      </c>
      <c r="AE38" s="70">
        <v>0</v>
      </c>
      <c r="AF38" s="70">
        <v>0</v>
      </c>
      <c r="AG38" s="80">
        <v>0</v>
      </c>
      <c r="AH38" s="70">
        <v>0</v>
      </c>
      <c r="AI38" s="70">
        <v>0</v>
      </c>
      <c r="AJ38" s="70">
        <v>0</v>
      </c>
      <c r="AK38" s="80">
        <v>0</v>
      </c>
      <c r="AL38" s="70">
        <v>0</v>
      </c>
      <c r="AM38" s="70">
        <v>0</v>
      </c>
      <c r="AN38" s="70">
        <v>0</v>
      </c>
      <c r="AO38" s="80">
        <v>0</v>
      </c>
      <c r="AP38" s="70">
        <v>0</v>
      </c>
      <c r="AQ38" s="70">
        <v>0</v>
      </c>
      <c r="AR38" s="70">
        <v>0</v>
      </c>
      <c r="AS38" s="70">
        <v>0</v>
      </c>
      <c r="AT38" s="70">
        <v>0</v>
      </c>
    </row>
    <row r="39" spans="1:46" x14ac:dyDescent="0.2">
      <c r="A39" s="19" t="s">
        <v>35</v>
      </c>
      <c r="B39" s="70">
        <v>0</v>
      </c>
      <c r="C39" s="70">
        <v>0</v>
      </c>
      <c r="D39" s="70">
        <v>0</v>
      </c>
      <c r="E39" s="80">
        <v>0</v>
      </c>
      <c r="F39" s="70">
        <v>0</v>
      </c>
      <c r="G39" s="70">
        <v>0</v>
      </c>
      <c r="H39" s="70">
        <v>0</v>
      </c>
      <c r="I39" s="80">
        <v>0</v>
      </c>
      <c r="J39" s="70">
        <v>0</v>
      </c>
      <c r="K39" s="70">
        <v>0</v>
      </c>
      <c r="L39" s="70">
        <v>0</v>
      </c>
      <c r="M39" s="80">
        <v>0</v>
      </c>
      <c r="N39" s="70">
        <v>0</v>
      </c>
      <c r="O39" s="70">
        <v>0</v>
      </c>
      <c r="P39" s="70">
        <v>0</v>
      </c>
      <c r="Q39" s="80">
        <v>0</v>
      </c>
      <c r="R39" s="70">
        <v>0</v>
      </c>
      <c r="S39" s="70">
        <v>0</v>
      </c>
      <c r="T39" s="70">
        <v>0</v>
      </c>
      <c r="U39" s="80">
        <v>0</v>
      </c>
      <c r="V39" s="70">
        <v>0</v>
      </c>
      <c r="W39" s="70">
        <v>0</v>
      </c>
      <c r="X39" s="70">
        <v>0</v>
      </c>
      <c r="Y39" s="80">
        <v>0</v>
      </c>
      <c r="Z39" s="70">
        <v>0</v>
      </c>
      <c r="AA39" s="70">
        <v>0</v>
      </c>
      <c r="AB39" s="70">
        <v>0</v>
      </c>
      <c r="AC39" s="80">
        <v>0</v>
      </c>
      <c r="AD39" s="70">
        <v>0</v>
      </c>
      <c r="AE39" s="70">
        <v>0</v>
      </c>
      <c r="AF39" s="70">
        <v>0</v>
      </c>
      <c r="AG39" s="80">
        <v>0</v>
      </c>
      <c r="AH39" s="70">
        <v>0</v>
      </c>
      <c r="AI39" s="70">
        <v>0</v>
      </c>
      <c r="AJ39" s="70">
        <v>0</v>
      </c>
      <c r="AK39" s="80">
        <v>0</v>
      </c>
      <c r="AL39" s="70">
        <v>0</v>
      </c>
      <c r="AM39" s="70">
        <v>0</v>
      </c>
      <c r="AN39" s="70">
        <v>0</v>
      </c>
      <c r="AO39" s="80">
        <v>0</v>
      </c>
      <c r="AP39" s="70">
        <v>0</v>
      </c>
      <c r="AQ39" s="70">
        <v>0</v>
      </c>
      <c r="AR39" s="70">
        <v>0</v>
      </c>
      <c r="AS39" s="70">
        <v>0</v>
      </c>
      <c r="AT39" s="70">
        <v>0</v>
      </c>
    </row>
    <row r="40" spans="1:46" x14ac:dyDescent="0.2">
      <c r="A40" s="19" t="s">
        <v>36</v>
      </c>
      <c r="B40" s="70">
        <v>0</v>
      </c>
      <c r="C40" s="70">
        <v>0</v>
      </c>
      <c r="D40" s="70">
        <v>0</v>
      </c>
      <c r="E40" s="80">
        <v>0</v>
      </c>
      <c r="F40" s="70">
        <v>0</v>
      </c>
      <c r="G40" s="70">
        <v>0</v>
      </c>
      <c r="H40" s="70">
        <v>0</v>
      </c>
      <c r="I40" s="80">
        <v>0</v>
      </c>
      <c r="J40" s="70">
        <v>0</v>
      </c>
      <c r="K40" s="70">
        <v>0</v>
      </c>
      <c r="L40" s="70">
        <v>0</v>
      </c>
      <c r="M40" s="80">
        <v>0</v>
      </c>
      <c r="N40" s="70">
        <v>0</v>
      </c>
      <c r="O40" s="70">
        <v>0</v>
      </c>
      <c r="P40" s="70">
        <v>0</v>
      </c>
      <c r="Q40" s="80">
        <v>0</v>
      </c>
      <c r="R40" s="70">
        <v>0</v>
      </c>
      <c r="S40" s="70">
        <v>0</v>
      </c>
      <c r="T40" s="70">
        <v>0</v>
      </c>
      <c r="U40" s="80">
        <v>0</v>
      </c>
      <c r="V40" s="70">
        <v>0</v>
      </c>
      <c r="W40" s="70">
        <v>0</v>
      </c>
      <c r="X40" s="70">
        <v>0</v>
      </c>
      <c r="Y40" s="80">
        <v>0</v>
      </c>
      <c r="Z40" s="70">
        <v>0</v>
      </c>
      <c r="AA40" s="70">
        <v>0</v>
      </c>
      <c r="AB40" s="70">
        <v>0</v>
      </c>
      <c r="AC40" s="80">
        <v>43192433</v>
      </c>
      <c r="AD40" s="70">
        <v>0</v>
      </c>
      <c r="AE40" s="70">
        <v>0</v>
      </c>
      <c r="AF40" s="70">
        <v>59686026</v>
      </c>
      <c r="AG40" s="80">
        <v>0</v>
      </c>
      <c r="AH40" s="70">
        <v>0</v>
      </c>
      <c r="AI40" s="70">
        <v>0</v>
      </c>
      <c r="AJ40" s="70">
        <v>0</v>
      </c>
      <c r="AK40" s="80">
        <v>0</v>
      </c>
      <c r="AL40" s="70">
        <v>0</v>
      </c>
      <c r="AM40" s="70">
        <v>0</v>
      </c>
      <c r="AN40" s="70">
        <v>0</v>
      </c>
      <c r="AO40" s="80">
        <v>0</v>
      </c>
      <c r="AP40" s="70">
        <v>0</v>
      </c>
      <c r="AQ40" s="70">
        <v>0</v>
      </c>
      <c r="AR40" s="70">
        <v>102878459</v>
      </c>
      <c r="AS40" s="70">
        <v>0</v>
      </c>
      <c r="AT40" s="70">
        <v>0</v>
      </c>
    </row>
    <row r="41" spans="1:46" x14ac:dyDescent="0.2">
      <c r="A41" s="19" t="s">
        <v>37</v>
      </c>
      <c r="B41" s="70">
        <v>0</v>
      </c>
      <c r="C41" s="70">
        <v>0</v>
      </c>
      <c r="D41" s="70">
        <v>0</v>
      </c>
      <c r="E41" s="80">
        <v>0</v>
      </c>
      <c r="F41" s="70">
        <v>0</v>
      </c>
      <c r="G41" s="70">
        <v>0</v>
      </c>
      <c r="H41" s="70">
        <v>0</v>
      </c>
      <c r="I41" s="80">
        <v>0</v>
      </c>
      <c r="J41" s="70">
        <v>0</v>
      </c>
      <c r="K41" s="70">
        <v>0</v>
      </c>
      <c r="L41" s="70">
        <v>0</v>
      </c>
      <c r="M41" s="80">
        <v>0</v>
      </c>
      <c r="N41" s="70">
        <v>0</v>
      </c>
      <c r="O41" s="70">
        <v>0</v>
      </c>
      <c r="P41" s="70">
        <v>0</v>
      </c>
      <c r="Q41" s="80">
        <v>0</v>
      </c>
      <c r="R41" s="70">
        <v>0</v>
      </c>
      <c r="S41" s="70">
        <v>0</v>
      </c>
      <c r="T41" s="70">
        <v>0</v>
      </c>
      <c r="U41" s="80">
        <v>0</v>
      </c>
      <c r="V41" s="70">
        <v>0</v>
      </c>
      <c r="W41" s="70">
        <v>0</v>
      </c>
      <c r="X41" s="70">
        <v>0</v>
      </c>
      <c r="Y41" s="80">
        <v>0</v>
      </c>
      <c r="Z41" s="70">
        <v>0</v>
      </c>
      <c r="AA41" s="70">
        <v>0</v>
      </c>
      <c r="AB41" s="70">
        <v>0</v>
      </c>
      <c r="AC41" s="80">
        <v>0</v>
      </c>
      <c r="AD41" s="70">
        <v>0</v>
      </c>
      <c r="AE41" s="70">
        <v>0</v>
      </c>
      <c r="AF41" s="70">
        <v>0</v>
      </c>
      <c r="AG41" s="80">
        <v>0</v>
      </c>
      <c r="AH41" s="70">
        <v>0</v>
      </c>
      <c r="AI41" s="70">
        <v>0</v>
      </c>
      <c r="AJ41" s="70">
        <v>0</v>
      </c>
      <c r="AK41" s="80">
        <v>0</v>
      </c>
      <c r="AL41" s="70">
        <v>0</v>
      </c>
      <c r="AM41" s="70">
        <v>0</v>
      </c>
      <c r="AN41" s="70">
        <v>0</v>
      </c>
      <c r="AO41" s="80">
        <v>0</v>
      </c>
      <c r="AP41" s="70">
        <v>0</v>
      </c>
      <c r="AQ41" s="70">
        <v>0</v>
      </c>
      <c r="AR41" s="70">
        <v>0</v>
      </c>
      <c r="AS41" s="70">
        <v>0</v>
      </c>
      <c r="AT41" s="70">
        <v>0</v>
      </c>
    </row>
    <row r="42" spans="1:46" x14ac:dyDescent="0.2">
      <c r="A42" s="19" t="s">
        <v>38</v>
      </c>
      <c r="B42" s="70">
        <v>0</v>
      </c>
      <c r="C42" s="70">
        <v>0</v>
      </c>
      <c r="D42" s="70">
        <v>0</v>
      </c>
      <c r="E42" s="80">
        <v>0</v>
      </c>
      <c r="F42" s="70">
        <v>0</v>
      </c>
      <c r="G42" s="70">
        <v>4712072</v>
      </c>
      <c r="H42" s="70">
        <v>4712072</v>
      </c>
      <c r="I42" s="80">
        <v>0</v>
      </c>
      <c r="J42" s="70">
        <v>0</v>
      </c>
      <c r="K42" s="70">
        <v>0</v>
      </c>
      <c r="L42" s="70">
        <v>0</v>
      </c>
      <c r="M42" s="80">
        <v>0</v>
      </c>
      <c r="N42" s="70">
        <v>0</v>
      </c>
      <c r="O42" s="70">
        <v>0</v>
      </c>
      <c r="P42" s="70">
        <v>0</v>
      </c>
      <c r="Q42" s="80">
        <v>0</v>
      </c>
      <c r="R42" s="70">
        <v>2839402</v>
      </c>
      <c r="S42" s="70">
        <v>2839402</v>
      </c>
      <c r="T42" s="70">
        <v>0</v>
      </c>
      <c r="U42" s="80">
        <v>0</v>
      </c>
      <c r="V42" s="70">
        <v>0</v>
      </c>
      <c r="W42" s="70">
        <v>0</v>
      </c>
      <c r="X42" s="70">
        <v>0</v>
      </c>
      <c r="Y42" s="80">
        <v>0</v>
      </c>
      <c r="Z42" s="70">
        <v>0</v>
      </c>
      <c r="AA42" s="70">
        <v>0</v>
      </c>
      <c r="AB42" s="70">
        <v>0</v>
      </c>
      <c r="AC42" s="80">
        <v>0</v>
      </c>
      <c r="AD42" s="70">
        <v>0</v>
      </c>
      <c r="AE42" s="70">
        <v>0</v>
      </c>
      <c r="AF42" s="70">
        <v>0</v>
      </c>
      <c r="AG42" s="80">
        <v>0</v>
      </c>
      <c r="AH42" s="70">
        <v>0</v>
      </c>
      <c r="AI42" s="70">
        <v>0</v>
      </c>
      <c r="AJ42" s="70">
        <v>0</v>
      </c>
      <c r="AK42" s="80">
        <v>0</v>
      </c>
      <c r="AL42" s="70">
        <v>0</v>
      </c>
      <c r="AM42" s="70">
        <v>70453</v>
      </c>
      <c r="AN42" s="70">
        <v>65351</v>
      </c>
      <c r="AO42" s="80">
        <v>5102</v>
      </c>
      <c r="AP42" s="70">
        <v>0</v>
      </c>
      <c r="AQ42" s="70">
        <v>0</v>
      </c>
      <c r="AR42" s="70">
        <v>7621927</v>
      </c>
      <c r="AS42" s="70">
        <v>0</v>
      </c>
      <c r="AT42" s="70">
        <v>0</v>
      </c>
    </row>
    <row r="43" spans="1:46" x14ac:dyDescent="0.2">
      <c r="A43" s="19" t="s">
        <v>39</v>
      </c>
      <c r="B43" s="70">
        <v>0</v>
      </c>
      <c r="C43" s="70">
        <v>0</v>
      </c>
      <c r="D43" s="70">
        <v>0</v>
      </c>
      <c r="E43" s="80">
        <v>0</v>
      </c>
      <c r="F43" s="70">
        <v>0</v>
      </c>
      <c r="G43" s="70">
        <v>0</v>
      </c>
      <c r="H43" s="70">
        <v>0</v>
      </c>
      <c r="I43" s="80">
        <v>0</v>
      </c>
      <c r="J43" s="70">
        <v>0</v>
      </c>
      <c r="K43" s="70">
        <v>0</v>
      </c>
      <c r="L43" s="70">
        <v>0</v>
      </c>
      <c r="M43" s="80">
        <v>0</v>
      </c>
      <c r="N43" s="70">
        <v>0</v>
      </c>
      <c r="O43" s="70">
        <v>0</v>
      </c>
      <c r="P43" s="70">
        <v>0</v>
      </c>
      <c r="Q43" s="80">
        <v>0</v>
      </c>
      <c r="R43" s="70">
        <v>0</v>
      </c>
      <c r="S43" s="70">
        <v>0</v>
      </c>
      <c r="T43" s="70">
        <v>0</v>
      </c>
      <c r="U43" s="80">
        <v>0</v>
      </c>
      <c r="V43" s="70">
        <v>0</v>
      </c>
      <c r="W43" s="70">
        <v>0</v>
      </c>
      <c r="X43" s="70">
        <v>0</v>
      </c>
      <c r="Y43" s="80">
        <v>0</v>
      </c>
      <c r="Z43" s="70">
        <v>0</v>
      </c>
      <c r="AA43" s="70">
        <v>0</v>
      </c>
      <c r="AB43" s="70">
        <v>0</v>
      </c>
      <c r="AC43" s="80">
        <v>0</v>
      </c>
      <c r="AD43" s="70">
        <v>0</v>
      </c>
      <c r="AE43" s="70">
        <v>0</v>
      </c>
      <c r="AF43" s="70">
        <v>0</v>
      </c>
      <c r="AG43" s="80">
        <v>0</v>
      </c>
      <c r="AH43" s="70">
        <v>0</v>
      </c>
      <c r="AI43" s="70">
        <v>0</v>
      </c>
      <c r="AJ43" s="70">
        <v>0</v>
      </c>
      <c r="AK43" s="80">
        <v>0</v>
      </c>
      <c r="AL43" s="70">
        <v>0</v>
      </c>
      <c r="AM43" s="70">
        <v>0</v>
      </c>
      <c r="AN43" s="70">
        <v>0</v>
      </c>
      <c r="AO43" s="80">
        <v>0</v>
      </c>
      <c r="AP43" s="70">
        <v>0</v>
      </c>
      <c r="AQ43" s="70">
        <v>0</v>
      </c>
      <c r="AR43" s="70">
        <v>0</v>
      </c>
      <c r="AS43" s="70">
        <v>0</v>
      </c>
      <c r="AT43" s="70">
        <v>0</v>
      </c>
    </row>
    <row r="44" spans="1:46" x14ac:dyDescent="0.2">
      <c r="A44" s="19" t="s">
        <v>40</v>
      </c>
      <c r="B44" s="70">
        <v>0</v>
      </c>
      <c r="C44" s="70">
        <v>0</v>
      </c>
      <c r="D44" s="70">
        <v>0</v>
      </c>
      <c r="E44" s="80">
        <v>0</v>
      </c>
      <c r="F44" s="70">
        <v>0</v>
      </c>
      <c r="G44" s="70">
        <v>4026125</v>
      </c>
      <c r="H44" s="70">
        <v>4026125</v>
      </c>
      <c r="I44" s="80">
        <v>0</v>
      </c>
      <c r="J44" s="70">
        <v>0</v>
      </c>
      <c r="K44" s="70">
        <v>0</v>
      </c>
      <c r="L44" s="70">
        <v>0</v>
      </c>
      <c r="M44" s="80">
        <v>0</v>
      </c>
      <c r="N44" s="70">
        <v>0</v>
      </c>
      <c r="O44" s="70">
        <v>0</v>
      </c>
      <c r="P44" s="70">
        <v>0</v>
      </c>
      <c r="Q44" s="80">
        <v>0</v>
      </c>
      <c r="R44" s="70">
        <v>1179897</v>
      </c>
      <c r="S44" s="70">
        <v>0</v>
      </c>
      <c r="T44" s="70">
        <v>1179897</v>
      </c>
      <c r="U44" s="80">
        <v>0</v>
      </c>
      <c r="V44" s="70">
        <v>0</v>
      </c>
      <c r="W44" s="70">
        <v>800000</v>
      </c>
      <c r="X44" s="70">
        <v>0</v>
      </c>
      <c r="Y44" s="80">
        <v>800000</v>
      </c>
      <c r="Z44" s="70">
        <v>0</v>
      </c>
      <c r="AA44" s="70">
        <v>18277378</v>
      </c>
      <c r="AB44" s="70">
        <v>223704</v>
      </c>
      <c r="AC44" s="80">
        <v>32582621</v>
      </c>
      <c r="AD44" s="70">
        <v>0</v>
      </c>
      <c r="AE44" s="70">
        <v>236920</v>
      </c>
      <c r="AF44" s="70">
        <v>0</v>
      </c>
      <c r="AG44" s="80">
        <v>0</v>
      </c>
      <c r="AH44" s="70">
        <v>0</v>
      </c>
      <c r="AI44" s="70">
        <v>0</v>
      </c>
      <c r="AJ44" s="70">
        <v>0</v>
      </c>
      <c r="AK44" s="80">
        <v>0</v>
      </c>
      <c r="AL44" s="70">
        <v>0</v>
      </c>
      <c r="AM44" s="70">
        <v>0</v>
      </c>
      <c r="AN44" s="70">
        <v>0</v>
      </c>
      <c r="AO44" s="80">
        <v>0</v>
      </c>
      <c r="AP44" s="70">
        <v>0</v>
      </c>
      <c r="AQ44" s="70">
        <v>0</v>
      </c>
      <c r="AR44" s="70">
        <v>57326645</v>
      </c>
      <c r="AS44" s="70">
        <v>0</v>
      </c>
      <c r="AT44" s="70">
        <v>0</v>
      </c>
    </row>
    <row r="45" spans="1:46" x14ac:dyDescent="0.2">
      <c r="A45" s="19" t="s">
        <v>41</v>
      </c>
      <c r="B45" s="70">
        <v>0</v>
      </c>
      <c r="C45" s="70">
        <v>0</v>
      </c>
      <c r="D45" s="70">
        <v>0</v>
      </c>
      <c r="E45" s="80">
        <v>0</v>
      </c>
      <c r="F45" s="70">
        <v>0</v>
      </c>
      <c r="G45" s="70">
        <v>0</v>
      </c>
      <c r="H45" s="70">
        <v>0</v>
      </c>
      <c r="I45" s="80">
        <v>0</v>
      </c>
      <c r="J45" s="70">
        <v>0</v>
      </c>
      <c r="K45" s="70">
        <v>0</v>
      </c>
      <c r="L45" s="70">
        <v>0</v>
      </c>
      <c r="M45" s="80">
        <v>0</v>
      </c>
      <c r="N45" s="70">
        <v>0</v>
      </c>
      <c r="O45" s="70">
        <v>0</v>
      </c>
      <c r="P45" s="70">
        <v>0</v>
      </c>
      <c r="Q45" s="80">
        <v>0</v>
      </c>
      <c r="R45" s="70">
        <v>0</v>
      </c>
      <c r="S45" s="70">
        <v>0</v>
      </c>
      <c r="T45" s="70">
        <v>0</v>
      </c>
      <c r="U45" s="80">
        <v>0</v>
      </c>
      <c r="V45" s="70">
        <v>0</v>
      </c>
      <c r="W45" s="70">
        <v>0</v>
      </c>
      <c r="X45" s="70">
        <v>0</v>
      </c>
      <c r="Y45" s="80">
        <v>0</v>
      </c>
      <c r="Z45" s="70">
        <v>0</v>
      </c>
      <c r="AA45" s="70">
        <v>0</v>
      </c>
      <c r="AB45" s="70">
        <v>0</v>
      </c>
      <c r="AC45" s="80">
        <v>0</v>
      </c>
      <c r="AD45" s="70">
        <v>0</v>
      </c>
      <c r="AE45" s="70">
        <v>0</v>
      </c>
      <c r="AF45" s="70">
        <v>0</v>
      </c>
      <c r="AG45" s="80">
        <v>0</v>
      </c>
      <c r="AH45" s="70">
        <v>0</v>
      </c>
      <c r="AI45" s="70">
        <v>0</v>
      </c>
      <c r="AJ45" s="70">
        <v>0</v>
      </c>
      <c r="AK45" s="80">
        <v>0</v>
      </c>
      <c r="AL45" s="70">
        <v>0</v>
      </c>
      <c r="AM45" s="70">
        <v>0</v>
      </c>
      <c r="AN45" s="70">
        <v>0</v>
      </c>
      <c r="AO45" s="80">
        <v>0</v>
      </c>
      <c r="AP45" s="70">
        <v>0</v>
      </c>
      <c r="AQ45" s="70">
        <v>0</v>
      </c>
      <c r="AR45" s="70">
        <v>0</v>
      </c>
      <c r="AS45" s="70">
        <v>0</v>
      </c>
      <c r="AT45" s="70">
        <v>0</v>
      </c>
    </row>
    <row r="46" spans="1:46" x14ac:dyDescent="0.2">
      <c r="A46" s="19" t="s">
        <v>42</v>
      </c>
      <c r="B46" s="70">
        <v>0</v>
      </c>
      <c r="C46" s="70">
        <v>0</v>
      </c>
      <c r="D46" s="70">
        <v>0</v>
      </c>
      <c r="E46" s="80">
        <v>0</v>
      </c>
      <c r="F46" s="70">
        <v>0</v>
      </c>
      <c r="G46" s="70">
        <v>0</v>
      </c>
      <c r="H46" s="70">
        <v>0</v>
      </c>
      <c r="I46" s="80">
        <v>0</v>
      </c>
      <c r="J46" s="70">
        <v>0</v>
      </c>
      <c r="K46" s="70">
        <v>0</v>
      </c>
      <c r="L46" s="70">
        <v>0</v>
      </c>
      <c r="M46" s="80">
        <v>0</v>
      </c>
      <c r="N46" s="70">
        <v>0</v>
      </c>
      <c r="O46" s="70">
        <v>0</v>
      </c>
      <c r="P46" s="70">
        <v>0</v>
      </c>
      <c r="Q46" s="80">
        <v>0</v>
      </c>
      <c r="R46" s="70">
        <v>0</v>
      </c>
      <c r="S46" s="70">
        <v>0</v>
      </c>
      <c r="T46" s="70">
        <v>0</v>
      </c>
      <c r="U46" s="80">
        <v>0</v>
      </c>
      <c r="V46" s="70">
        <v>0</v>
      </c>
      <c r="W46" s="70">
        <v>0</v>
      </c>
      <c r="X46" s="70">
        <v>0</v>
      </c>
      <c r="Y46" s="80">
        <v>0</v>
      </c>
      <c r="Z46" s="70">
        <v>0</v>
      </c>
      <c r="AA46" s="70">
        <v>0</v>
      </c>
      <c r="AB46" s="70">
        <v>0</v>
      </c>
      <c r="AC46" s="80">
        <v>0</v>
      </c>
      <c r="AD46" s="70">
        <v>0</v>
      </c>
      <c r="AE46" s="70">
        <v>0</v>
      </c>
      <c r="AF46" s="70">
        <v>0</v>
      </c>
      <c r="AG46" s="80">
        <v>0</v>
      </c>
      <c r="AH46" s="70">
        <v>0</v>
      </c>
      <c r="AI46" s="70">
        <v>0</v>
      </c>
      <c r="AJ46" s="70">
        <v>0</v>
      </c>
      <c r="AK46" s="80">
        <v>0</v>
      </c>
      <c r="AL46" s="70">
        <v>0</v>
      </c>
      <c r="AM46" s="70">
        <v>0</v>
      </c>
      <c r="AN46" s="70">
        <v>0</v>
      </c>
      <c r="AO46" s="80">
        <v>0</v>
      </c>
      <c r="AP46" s="70">
        <v>0</v>
      </c>
      <c r="AQ46" s="70">
        <v>0</v>
      </c>
      <c r="AR46" s="70">
        <v>0</v>
      </c>
      <c r="AS46" s="70">
        <v>0</v>
      </c>
      <c r="AT46" s="70">
        <v>0</v>
      </c>
    </row>
    <row r="47" spans="1:46" x14ac:dyDescent="0.2">
      <c r="A47" s="19" t="s">
        <v>43</v>
      </c>
      <c r="B47" s="70">
        <v>0</v>
      </c>
      <c r="C47" s="70">
        <v>0</v>
      </c>
      <c r="D47" s="70">
        <v>0</v>
      </c>
      <c r="E47" s="80">
        <v>0</v>
      </c>
      <c r="F47" s="70">
        <v>0</v>
      </c>
      <c r="G47" s="70">
        <v>0</v>
      </c>
      <c r="H47" s="70">
        <v>0</v>
      </c>
      <c r="I47" s="80">
        <v>0</v>
      </c>
      <c r="J47" s="70">
        <v>0</v>
      </c>
      <c r="K47" s="70">
        <v>0</v>
      </c>
      <c r="L47" s="70">
        <v>0</v>
      </c>
      <c r="M47" s="80">
        <v>0</v>
      </c>
      <c r="N47" s="70">
        <v>0</v>
      </c>
      <c r="O47" s="70">
        <v>0</v>
      </c>
      <c r="P47" s="70">
        <v>0</v>
      </c>
      <c r="Q47" s="80">
        <v>0</v>
      </c>
      <c r="R47" s="70">
        <v>0</v>
      </c>
      <c r="S47" s="70">
        <v>0</v>
      </c>
      <c r="T47" s="70">
        <v>0</v>
      </c>
      <c r="U47" s="80">
        <v>0</v>
      </c>
      <c r="V47" s="70">
        <v>0</v>
      </c>
      <c r="W47" s="70">
        <v>0</v>
      </c>
      <c r="X47" s="70">
        <v>0</v>
      </c>
      <c r="Y47" s="80">
        <v>0</v>
      </c>
      <c r="Z47" s="70">
        <v>0</v>
      </c>
      <c r="AA47" s="70">
        <v>0</v>
      </c>
      <c r="AB47" s="70">
        <v>0</v>
      </c>
      <c r="AC47" s="80">
        <v>0</v>
      </c>
      <c r="AD47" s="70">
        <v>0</v>
      </c>
      <c r="AE47" s="70">
        <v>0</v>
      </c>
      <c r="AF47" s="70">
        <v>0</v>
      </c>
      <c r="AG47" s="80">
        <v>0</v>
      </c>
      <c r="AH47" s="70">
        <v>0</v>
      </c>
      <c r="AI47" s="70">
        <v>0</v>
      </c>
      <c r="AJ47" s="70">
        <v>0</v>
      </c>
      <c r="AK47" s="80">
        <v>0</v>
      </c>
      <c r="AL47" s="70">
        <v>0</v>
      </c>
      <c r="AM47" s="70">
        <v>0</v>
      </c>
      <c r="AN47" s="70">
        <v>0</v>
      </c>
      <c r="AO47" s="80">
        <v>0</v>
      </c>
      <c r="AP47" s="70">
        <v>0</v>
      </c>
      <c r="AQ47" s="70">
        <v>0</v>
      </c>
      <c r="AR47" s="70">
        <v>0</v>
      </c>
      <c r="AS47" s="70">
        <v>0</v>
      </c>
      <c r="AT47" s="70">
        <v>0</v>
      </c>
    </row>
    <row r="48" spans="1:46" x14ac:dyDescent="0.2">
      <c r="A48" s="19" t="s">
        <v>44</v>
      </c>
      <c r="B48" s="70">
        <v>0</v>
      </c>
      <c r="C48" s="70">
        <v>0</v>
      </c>
      <c r="D48" s="70">
        <v>0</v>
      </c>
      <c r="E48" s="80">
        <v>0</v>
      </c>
      <c r="F48" s="70">
        <v>0</v>
      </c>
      <c r="G48" s="70">
        <v>0</v>
      </c>
      <c r="H48" s="70">
        <v>0</v>
      </c>
      <c r="I48" s="80">
        <v>0</v>
      </c>
      <c r="J48" s="70">
        <v>0</v>
      </c>
      <c r="K48" s="70">
        <v>0</v>
      </c>
      <c r="L48" s="70">
        <v>0</v>
      </c>
      <c r="M48" s="80">
        <v>0</v>
      </c>
      <c r="N48" s="70">
        <v>0</v>
      </c>
      <c r="O48" s="70">
        <v>0</v>
      </c>
      <c r="P48" s="70">
        <v>0</v>
      </c>
      <c r="Q48" s="80">
        <v>0</v>
      </c>
      <c r="R48" s="70">
        <v>0</v>
      </c>
      <c r="S48" s="70">
        <v>0</v>
      </c>
      <c r="T48" s="70">
        <v>0</v>
      </c>
      <c r="U48" s="80">
        <v>0</v>
      </c>
      <c r="V48" s="70">
        <v>0</v>
      </c>
      <c r="W48" s="70">
        <v>0</v>
      </c>
      <c r="X48" s="70">
        <v>0</v>
      </c>
      <c r="Y48" s="80">
        <v>0</v>
      </c>
      <c r="Z48" s="70">
        <v>0</v>
      </c>
      <c r="AA48" s="70">
        <v>0</v>
      </c>
      <c r="AB48" s="70">
        <v>0</v>
      </c>
      <c r="AC48" s="80">
        <v>0</v>
      </c>
      <c r="AD48" s="70">
        <v>0</v>
      </c>
      <c r="AE48" s="70">
        <v>0</v>
      </c>
      <c r="AF48" s="70">
        <v>0</v>
      </c>
      <c r="AG48" s="80">
        <v>0</v>
      </c>
      <c r="AH48" s="70">
        <v>0</v>
      </c>
      <c r="AI48" s="70">
        <v>0</v>
      </c>
      <c r="AJ48" s="70">
        <v>0</v>
      </c>
      <c r="AK48" s="80">
        <v>0</v>
      </c>
      <c r="AL48" s="70">
        <v>0</v>
      </c>
      <c r="AM48" s="70">
        <v>0</v>
      </c>
      <c r="AN48" s="70">
        <v>0</v>
      </c>
      <c r="AO48" s="80">
        <v>0</v>
      </c>
      <c r="AP48" s="70">
        <v>0</v>
      </c>
      <c r="AQ48" s="70">
        <v>0</v>
      </c>
      <c r="AR48" s="70">
        <v>0</v>
      </c>
      <c r="AS48" s="70">
        <v>0</v>
      </c>
      <c r="AT48" s="70">
        <v>0</v>
      </c>
    </row>
    <row r="49" spans="1:46" x14ac:dyDescent="0.2">
      <c r="A49" s="19" t="s">
        <v>45</v>
      </c>
      <c r="B49" s="70">
        <v>0</v>
      </c>
      <c r="C49" s="70">
        <v>0</v>
      </c>
      <c r="D49" s="70">
        <v>0</v>
      </c>
      <c r="E49" s="80">
        <v>0</v>
      </c>
      <c r="F49" s="70">
        <v>0</v>
      </c>
      <c r="G49" s="70">
        <v>0</v>
      </c>
      <c r="H49" s="70">
        <v>0</v>
      </c>
      <c r="I49" s="80">
        <v>0</v>
      </c>
      <c r="J49" s="70">
        <v>0</v>
      </c>
      <c r="K49" s="70">
        <v>0</v>
      </c>
      <c r="L49" s="70">
        <v>0</v>
      </c>
      <c r="M49" s="80">
        <v>0</v>
      </c>
      <c r="N49" s="70">
        <v>0</v>
      </c>
      <c r="O49" s="70">
        <v>0</v>
      </c>
      <c r="P49" s="70">
        <v>0</v>
      </c>
      <c r="Q49" s="80">
        <v>0</v>
      </c>
      <c r="R49" s="70">
        <v>0</v>
      </c>
      <c r="S49" s="70">
        <v>0</v>
      </c>
      <c r="T49" s="70">
        <v>0</v>
      </c>
      <c r="U49" s="80">
        <v>0</v>
      </c>
      <c r="V49" s="70">
        <v>0</v>
      </c>
      <c r="W49" s="70">
        <v>0</v>
      </c>
      <c r="X49" s="70">
        <v>0</v>
      </c>
      <c r="Y49" s="80">
        <v>0</v>
      </c>
      <c r="Z49" s="70">
        <v>0</v>
      </c>
      <c r="AA49" s="70">
        <v>0</v>
      </c>
      <c r="AB49" s="70">
        <v>0</v>
      </c>
      <c r="AC49" s="80">
        <v>0</v>
      </c>
      <c r="AD49" s="70">
        <v>0</v>
      </c>
      <c r="AE49" s="70">
        <v>0</v>
      </c>
      <c r="AF49" s="70">
        <v>0</v>
      </c>
      <c r="AG49" s="80">
        <v>0</v>
      </c>
      <c r="AH49" s="70">
        <v>0</v>
      </c>
      <c r="AI49" s="70">
        <v>0</v>
      </c>
      <c r="AJ49" s="70">
        <v>0</v>
      </c>
      <c r="AK49" s="80">
        <v>0</v>
      </c>
      <c r="AL49" s="70">
        <v>0</v>
      </c>
      <c r="AM49" s="70">
        <v>0</v>
      </c>
      <c r="AN49" s="70">
        <v>0</v>
      </c>
      <c r="AO49" s="80">
        <v>0</v>
      </c>
      <c r="AP49" s="70">
        <v>0</v>
      </c>
      <c r="AQ49" s="70">
        <v>0</v>
      </c>
      <c r="AR49" s="70">
        <v>0</v>
      </c>
      <c r="AS49" s="70">
        <v>0</v>
      </c>
      <c r="AT49" s="70">
        <v>0</v>
      </c>
    </row>
    <row r="50" spans="1:46" x14ac:dyDescent="0.2">
      <c r="A50" s="19" t="s">
        <v>46</v>
      </c>
      <c r="B50" s="70">
        <v>0</v>
      </c>
      <c r="C50" s="70">
        <v>0</v>
      </c>
      <c r="D50" s="70">
        <v>0</v>
      </c>
      <c r="E50" s="80">
        <v>0</v>
      </c>
      <c r="F50" s="70">
        <v>0</v>
      </c>
      <c r="G50" s="70">
        <v>952298</v>
      </c>
      <c r="H50" s="70">
        <v>952298</v>
      </c>
      <c r="I50" s="80">
        <v>0</v>
      </c>
      <c r="J50" s="70">
        <v>0</v>
      </c>
      <c r="K50" s="70">
        <v>0</v>
      </c>
      <c r="L50" s="70">
        <v>0</v>
      </c>
      <c r="M50" s="80">
        <v>0</v>
      </c>
      <c r="N50" s="70">
        <v>0</v>
      </c>
      <c r="O50" s="70">
        <v>0</v>
      </c>
      <c r="P50" s="70">
        <v>0</v>
      </c>
      <c r="Q50" s="80">
        <v>0</v>
      </c>
      <c r="R50" s="70">
        <v>0</v>
      </c>
      <c r="S50" s="70">
        <v>0</v>
      </c>
      <c r="T50" s="70">
        <v>0</v>
      </c>
      <c r="U50" s="80">
        <v>0</v>
      </c>
      <c r="V50" s="70">
        <v>0</v>
      </c>
      <c r="W50" s="70">
        <v>18329400</v>
      </c>
      <c r="X50" s="70">
        <v>18329400</v>
      </c>
      <c r="Y50" s="80">
        <v>0</v>
      </c>
      <c r="Z50" s="70">
        <v>0</v>
      </c>
      <c r="AA50" s="70">
        <v>0</v>
      </c>
      <c r="AB50" s="70">
        <v>0</v>
      </c>
      <c r="AC50" s="80">
        <v>0</v>
      </c>
      <c r="AD50" s="70">
        <v>0</v>
      </c>
      <c r="AE50" s="70">
        <v>2404273</v>
      </c>
      <c r="AF50" s="70">
        <v>0</v>
      </c>
      <c r="AG50" s="80">
        <v>0</v>
      </c>
      <c r="AH50" s="70">
        <v>0</v>
      </c>
      <c r="AI50" s="70">
        <v>0</v>
      </c>
      <c r="AJ50" s="70">
        <v>0</v>
      </c>
      <c r="AK50" s="80">
        <v>0</v>
      </c>
      <c r="AL50" s="70">
        <v>0</v>
      </c>
      <c r="AM50" s="70">
        <v>0</v>
      </c>
      <c r="AN50" s="70">
        <v>0</v>
      </c>
      <c r="AO50" s="80">
        <v>0</v>
      </c>
      <c r="AP50" s="70">
        <v>0</v>
      </c>
      <c r="AQ50" s="70">
        <v>0</v>
      </c>
      <c r="AR50" s="70">
        <v>21685971</v>
      </c>
      <c r="AS50" s="70">
        <v>0</v>
      </c>
      <c r="AT50" s="70">
        <v>0</v>
      </c>
    </row>
    <row r="51" spans="1:46" x14ac:dyDescent="0.2">
      <c r="A51" s="19" t="s">
        <v>47</v>
      </c>
      <c r="B51" s="70">
        <v>0</v>
      </c>
      <c r="C51" s="70">
        <v>0</v>
      </c>
      <c r="D51" s="70">
        <v>0</v>
      </c>
      <c r="E51" s="80">
        <v>0</v>
      </c>
      <c r="F51" s="70">
        <v>0</v>
      </c>
      <c r="G51" s="70">
        <v>0</v>
      </c>
      <c r="H51" s="70">
        <v>0</v>
      </c>
      <c r="I51" s="80">
        <v>0</v>
      </c>
      <c r="J51" s="70">
        <v>0</v>
      </c>
      <c r="K51" s="70">
        <v>0</v>
      </c>
      <c r="L51" s="70">
        <v>0</v>
      </c>
      <c r="M51" s="80">
        <v>0</v>
      </c>
      <c r="N51" s="70">
        <v>0</v>
      </c>
      <c r="O51" s="70">
        <v>0</v>
      </c>
      <c r="P51" s="70">
        <v>0</v>
      </c>
      <c r="Q51" s="80">
        <v>0</v>
      </c>
      <c r="R51" s="70">
        <v>0</v>
      </c>
      <c r="S51" s="70">
        <v>0</v>
      </c>
      <c r="T51" s="70">
        <v>0</v>
      </c>
      <c r="U51" s="80">
        <v>0</v>
      </c>
      <c r="V51" s="70">
        <v>0</v>
      </c>
      <c r="W51" s="70">
        <v>0</v>
      </c>
      <c r="X51" s="70">
        <v>0</v>
      </c>
      <c r="Y51" s="80">
        <v>0</v>
      </c>
      <c r="Z51" s="70">
        <v>0</v>
      </c>
      <c r="AA51" s="70">
        <v>0</v>
      </c>
      <c r="AB51" s="70">
        <v>0</v>
      </c>
      <c r="AC51" s="80">
        <v>0</v>
      </c>
      <c r="AD51" s="70">
        <v>0</v>
      </c>
      <c r="AE51" s="70">
        <v>0</v>
      </c>
      <c r="AF51" s="70">
        <v>0</v>
      </c>
      <c r="AG51" s="80">
        <v>0</v>
      </c>
      <c r="AH51" s="70">
        <v>0</v>
      </c>
      <c r="AI51" s="70">
        <v>0</v>
      </c>
      <c r="AJ51" s="70">
        <v>0</v>
      </c>
      <c r="AK51" s="80">
        <v>0</v>
      </c>
      <c r="AL51" s="70">
        <v>0</v>
      </c>
      <c r="AM51" s="70">
        <v>0</v>
      </c>
      <c r="AN51" s="70">
        <v>0</v>
      </c>
      <c r="AO51" s="80">
        <v>0</v>
      </c>
      <c r="AP51" s="70">
        <v>0</v>
      </c>
      <c r="AQ51" s="70">
        <v>0</v>
      </c>
      <c r="AR51" s="70">
        <v>0</v>
      </c>
      <c r="AS51" s="70">
        <v>0</v>
      </c>
      <c r="AT51" s="70">
        <v>0</v>
      </c>
    </row>
    <row r="52" spans="1:46" x14ac:dyDescent="0.2">
      <c r="A52" s="19" t="s">
        <v>48</v>
      </c>
      <c r="B52" s="70">
        <v>0</v>
      </c>
      <c r="C52" s="70">
        <v>0</v>
      </c>
      <c r="D52" s="70">
        <v>0</v>
      </c>
      <c r="E52" s="80">
        <v>0</v>
      </c>
      <c r="F52" s="70">
        <v>0</v>
      </c>
      <c r="G52" s="70">
        <v>10290337</v>
      </c>
      <c r="H52" s="70">
        <v>10290337</v>
      </c>
      <c r="I52" s="80">
        <v>0</v>
      </c>
      <c r="J52" s="70">
        <v>0</v>
      </c>
      <c r="K52" s="70">
        <v>0</v>
      </c>
      <c r="L52" s="70">
        <v>0</v>
      </c>
      <c r="M52" s="80">
        <v>0</v>
      </c>
      <c r="N52" s="70">
        <v>0</v>
      </c>
      <c r="O52" s="70">
        <v>0</v>
      </c>
      <c r="P52" s="70">
        <v>0</v>
      </c>
      <c r="Q52" s="80">
        <v>0</v>
      </c>
      <c r="R52" s="70">
        <v>0</v>
      </c>
      <c r="S52" s="70">
        <v>0</v>
      </c>
      <c r="T52" s="70">
        <v>0</v>
      </c>
      <c r="U52" s="80">
        <v>0</v>
      </c>
      <c r="V52" s="70">
        <v>0</v>
      </c>
      <c r="W52" s="70">
        <v>0</v>
      </c>
      <c r="X52" s="70">
        <v>0</v>
      </c>
      <c r="Y52" s="80">
        <v>0</v>
      </c>
      <c r="Z52" s="70">
        <v>0</v>
      </c>
      <c r="AA52" s="70">
        <v>0</v>
      </c>
      <c r="AB52" s="70">
        <v>0</v>
      </c>
      <c r="AC52" s="80">
        <v>0</v>
      </c>
      <c r="AD52" s="70">
        <v>0</v>
      </c>
      <c r="AE52" s="70">
        <v>0</v>
      </c>
      <c r="AF52" s="70">
        <v>0</v>
      </c>
      <c r="AG52" s="80">
        <v>0</v>
      </c>
      <c r="AH52" s="70">
        <v>0</v>
      </c>
      <c r="AI52" s="70">
        <v>0</v>
      </c>
      <c r="AJ52" s="70">
        <v>0</v>
      </c>
      <c r="AK52" s="80">
        <v>0</v>
      </c>
      <c r="AL52" s="70">
        <v>0</v>
      </c>
      <c r="AM52" s="70">
        <v>0</v>
      </c>
      <c r="AN52" s="70">
        <v>0</v>
      </c>
      <c r="AO52" s="80">
        <v>0</v>
      </c>
      <c r="AP52" s="70">
        <v>0</v>
      </c>
      <c r="AQ52" s="70">
        <v>4401700</v>
      </c>
      <c r="AR52" s="70">
        <v>14692037</v>
      </c>
      <c r="AS52" s="70">
        <v>0</v>
      </c>
      <c r="AT52" s="70">
        <v>0</v>
      </c>
    </row>
    <row r="53" spans="1:46" x14ac:dyDescent="0.2">
      <c r="A53" s="19" t="s">
        <v>49</v>
      </c>
      <c r="B53" s="70">
        <v>0</v>
      </c>
      <c r="C53" s="70">
        <v>0</v>
      </c>
      <c r="D53" s="70">
        <v>0</v>
      </c>
      <c r="E53" s="80">
        <v>0</v>
      </c>
      <c r="F53" s="70">
        <v>0</v>
      </c>
      <c r="G53" s="70">
        <v>0</v>
      </c>
      <c r="H53" s="70">
        <v>0</v>
      </c>
      <c r="I53" s="80">
        <v>0</v>
      </c>
      <c r="J53" s="70">
        <v>0</v>
      </c>
      <c r="K53" s="70">
        <v>0</v>
      </c>
      <c r="L53" s="70">
        <v>0</v>
      </c>
      <c r="M53" s="80">
        <v>0</v>
      </c>
      <c r="N53" s="70">
        <v>0</v>
      </c>
      <c r="O53" s="70">
        <v>0</v>
      </c>
      <c r="P53" s="70">
        <v>0</v>
      </c>
      <c r="Q53" s="80">
        <v>0</v>
      </c>
      <c r="R53" s="70">
        <v>0</v>
      </c>
      <c r="S53" s="70">
        <v>0</v>
      </c>
      <c r="T53" s="70">
        <v>0</v>
      </c>
      <c r="U53" s="80">
        <v>0</v>
      </c>
      <c r="V53" s="70">
        <v>0</v>
      </c>
      <c r="W53" s="70">
        <v>0</v>
      </c>
      <c r="X53" s="70">
        <v>0</v>
      </c>
      <c r="Y53" s="80">
        <v>0</v>
      </c>
      <c r="Z53" s="70">
        <v>0</v>
      </c>
      <c r="AA53" s="70">
        <v>0</v>
      </c>
      <c r="AB53" s="70">
        <v>0</v>
      </c>
      <c r="AC53" s="80">
        <v>0</v>
      </c>
      <c r="AD53" s="70">
        <v>0</v>
      </c>
      <c r="AE53" s="70">
        <v>0</v>
      </c>
      <c r="AF53" s="70">
        <v>0</v>
      </c>
      <c r="AG53" s="80">
        <v>0</v>
      </c>
      <c r="AH53" s="70">
        <v>0</v>
      </c>
      <c r="AI53" s="70">
        <v>0</v>
      </c>
      <c r="AJ53" s="70">
        <v>0</v>
      </c>
      <c r="AK53" s="80">
        <v>0</v>
      </c>
      <c r="AL53" s="70">
        <v>0</v>
      </c>
      <c r="AM53" s="70">
        <v>0</v>
      </c>
      <c r="AN53" s="70">
        <v>0</v>
      </c>
      <c r="AO53" s="80">
        <v>0</v>
      </c>
      <c r="AP53" s="70">
        <v>0</v>
      </c>
      <c r="AQ53" s="70">
        <v>0</v>
      </c>
      <c r="AR53" s="70">
        <v>0</v>
      </c>
      <c r="AS53" s="70">
        <v>0</v>
      </c>
      <c r="AT53" s="70">
        <v>0</v>
      </c>
    </row>
    <row r="54" spans="1:46" x14ac:dyDescent="0.2">
      <c r="A54" s="19" t="s">
        <v>50</v>
      </c>
      <c r="B54" s="70">
        <v>0</v>
      </c>
      <c r="C54" s="70">
        <v>0</v>
      </c>
      <c r="D54" s="70">
        <v>0</v>
      </c>
      <c r="E54" s="80">
        <v>0</v>
      </c>
      <c r="F54" s="70">
        <v>0</v>
      </c>
      <c r="G54" s="70">
        <v>0</v>
      </c>
      <c r="H54" s="70">
        <v>0</v>
      </c>
      <c r="I54" s="80">
        <v>0</v>
      </c>
      <c r="J54" s="70">
        <v>0</v>
      </c>
      <c r="K54" s="70">
        <v>0</v>
      </c>
      <c r="L54" s="70">
        <v>0</v>
      </c>
      <c r="M54" s="80">
        <v>0</v>
      </c>
      <c r="N54" s="70">
        <v>0</v>
      </c>
      <c r="O54" s="70">
        <v>0</v>
      </c>
      <c r="P54" s="70">
        <v>0</v>
      </c>
      <c r="Q54" s="80">
        <v>0</v>
      </c>
      <c r="R54" s="70">
        <v>0</v>
      </c>
      <c r="S54" s="70">
        <v>0</v>
      </c>
      <c r="T54" s="70">
        <v>0</v>
      </c>
      <c r="U54" s="80">
        <v>0</v>
      </c>
      <c r="V54" s="70">
        <v>0</v>
      </c>
      <c r="W54" s="70">
        <v>0</v>
      </c>
      <c r="X54" s="70">
        <v>0</v>
      </c>
      <c r="Y54" s="80">
        <v>0</v>
      </c>
      <c r="Z54" s="70">
        <v>0</v>
      </c>
      <c r="AA54" s="70">
        <v>0</v>
      </c>
      <c r="AB54" s="70">
        <v>0</v>
      </c>
      <c r="AC54" s="80">
        <v>0</v>
      </c>
      <c r="AD54" s="70">
        <v>0</v>
      </c>
      <c r="AE54" s="70">
        <v>0</v>
      </c>
      <c r="AF54" s="70">
        <v>0</v>
      </c>
      <c r="AG54" s="80">
        <v>0</v>
      </c>
      <c r="AH54" s="70">
        <v>0</v>
      </c>
      <c r="AI54" s="70">
        <v>0</v>
      </c>
      <c r="AJ54" s="70">
        <v>0</v>
      </c>
      <c r="AK54" s="80">
        <v>0</v>
      </c>
      <c r="AL54" s="70">
        <v>0</v>
      </c>
      <c r="AM54" s="70">
        <v>0</v>
      </c>
      <c r="AN54" s="70">
        <v>0</v>
      </c>
      <c r="AO54" s="80">
        <v>0</v>
      </c>
      <c r="AP54" s="70">
        <v>0</v>
      </c>
      <c r="AQ54" s="70">
        <v>0</v>
      </c>
      <c r="AR54" s="70">
        <v>0</v>
      </c>
      <c r="AS54" s="70">
        <v>0</v>
      </c>
      <c r="AT54" s="70">
        <v>0</v>
      </c>
    </row>
    <row r="55" spans="1:46" x14ac:dyDescent="0.2">
      <c r="A55" s="3" t="s">
        <v>51</v>
      </c>
      <c r="B55" s="70">
        <v>0</v>
      </c>
      <c r="C55" s="70">
        <v>0</v>
      </c>
      <c r="D55" s="70">
        <v>0</v>
      </c>
      <c r="E55" s="81">
        <v>0</v>
      </c>
      <c r="F55" s="70">
        <v>0</v>
      </c>
      <c r="G55" s="70">
        <v>0</v>
      </c>
      <c r="H55" s="70">
        <v>0</v>
      </c>
      <c r="I55" s="81">
        <v>0</v>
      </c>
      <c r="J55" s="70">
        <v>0</v>
      </c>
      <c r="K55" s="70">
        <v>0</v>
      </c>
      <c r="L55" s="70">
        <v>0</v>
      </c>
      <c r="M55" s="81">
        <v>0</v>
      </c>
      <c r="N55" s="70">
        <v>0</v>
      </c>
      <c r="O55" s="70">
        <v>0</v>
      </c>
      <c r="P55" s="70">
        <v>0</v>
      </c>
      <c r="Q55" s="81">
        <v>0</v>
      </c>
      <c r="R55" s="70">
        <v>0</v>
      </c>
      <c r="S55" s="70">
        <v>0</v>
      </c>
      <c r="T55" s="70">
        <v>0</v>
      </c>
      <c r="U55" s="81">
        <v>0</v>
      </c>
      <c r="V55" s="70">
        <v>0</v>
      </c>
      <c r="W55" s="70">
        <v>0</v>
      </c>
      <c r="X55" s="70">
        <v>0</v>
      </c>
      <c r="Y55" s="81">
        <v>0</v>
      </c>
      <c r="Z55" s="70">
        <v>0</v>
      </c>
      <c r="AA55" s="70">
        <v>0</v>
      </c>
      <c r="AB55" s="70">
        <v>0</v>
      </c>
      <c r="AC55" s="81">
        <v>0</v>
      </c>
      <c r="AD55" s="70">
        <v>0</v>
      </c>
      <c r="AE55" s="70">
        <v>0</v>
      </c>
      <c r="AF55" s="70">
        <v>0</v>
      </c>
      <c r="AG55" s="81">
        <v>0</v>
      </c>
      <c r="AH55" s="70">
        <v>0</v>
      </c>
      <c r="AI55" s="70">
        <v>0</v>
      </c>
      <c r="AJ55" s="70">
        <v>0</v>
      </c>
      <c r="AK55" s="81">
        <v>0</v>
      </c>
      <c r="AL55" s="70">
        <v>0</v>
      </c>
      <c r="AM55" s="70">
        <v>0</v>
      </c>
      <c r="AN55" s="70">
        <v>0</v>
      </c>
      <c r="AO55" s="81">
        <v>0</v>
      </c>
      <c r="AP55" s="70">
        <v>0</v>
      </c>
      <c r="AQ55" s="70">
        <v>0</v>
      </c>
      <c r="AR55" s="70">
        <v>0</v>
      </c>
      <c r="AS55" s="70">
        <v>0</v>
      </c>
      <c r="AT55" s="70">
        <v>0</v>
      </c>
    </row>
    <row r="56" spans="1:46" x14ac:dyDescent="0.2">
      <c r="A56" s="243" t="s">
        <v>371</v>
      </c>
    </row>
    <row r="57" spans="1:46" x14ac:dyDescent="0.2">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2016</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9" tint="0.39997558519241921"/>
    <pageSetUpPr fitToPage="1"/>
  </sheetPr>
  <dimension ref="A1:AT61"/>
  <sheetViews>
    <sheetView zoomScaleNormal="100" workbookViewId="0">
      <pane xSplit="1" topLeftCell="B1" activePane="topRight" state="frozenSplit"/>
      <selection pane="topRight" activeCell="W37" sqref="W37"/>
    </sheetView>
  </sheetViews>
  <sheetFormatPr defaultColWidth="9.140625" defaultRowHeight="15" x14ac:dyDescent="0.25"/>
  <cols>
    <col min="1" max="1" width="22.28515625" style="11" customWidth="1"/>
    <col min="2" max="2" width="14.7109375" style="11" customWidth="1"/>
    <col min="3" max="7" width="14.7109375" style="11" hidden="1" customWidth="1"/>
    <col min="8" max="8" width="24.140625" style="11" customWidth="1"/>
    <col min="9" max="13" width="14.7109375" style="11" hidden="1" customWidth="1"/>
    <col min="14" max="15" width="14.7109375" style="11" customWidth="1"/>
    <col min="16" max="16" width="14.7109375" style="11" hidden="1" customWidth="1"/>
    <col min="17" max="17" width="14.7109375" style="11" customWidth="1"/>
    <col min="18" max="22" width="14.7109375" style="11" hidden="1" customWidth="1"/>
    <col min="23" max="23" width="14.7109375" style="11" customWidth="1"/>
    <col min="24" max="24" width="17" style="11" customWidth="1"/>
    <col min="25" max="26" width="14.7109375" style="11" hidden="1" customWidth="1"/>
    <col min="27" max="27" width="14.7109375" style="11" customWidth="1"/>
    <col min="28" max="28" width="14.7109375" style="11" hidden="1" customWidth="1"/>
    <col min="29" max="29" width="14.7109375" style="11" customWidth="1"/>
    <col min="30" max="31" width="14.7109375" style="11" hidden="1" customWidth="1"/>
    <col min="32" max="33" width="14.7109375" style="11" customWidth="1"/>
    <col min="34" max="38" width="14.7109375" style="11" hidden="1" customWidth="1"/>
    <col min="39" max="40" width="14.7109375" style="11" customWidth="1"/>
    <col min="41" max="41" width="14.7109375" style="11" hidden="1" customWidth="1"/>
    <col min="42" max="42" width="14.7109375" style="11" customWidth="1"/>
    <col min="43" max="43" width="14.7109375" style="11" hidden="1" customWidth="1"/>
    <col min="44" max="44" width="14.7109375" style="11" customWidth="1"/>
    <col min="45" max="46" width="14.7109375" style="11" hidden="1" customWidth="1"/>
    <col min="47" max="16384" width="9.140625" style="11"/>
  </cols>
  <sheetData>
    <row r="1" spans="1:46" ht="15" customHeight="1" x14ac:dyDescent="0.25">
      <c r="B1" s="182" t="s">
        <v>279</v>
      </c>
      <c r="C1" s="152"/>
      <c r="D1" s="152"/>
      <c r="E1" s="158"/>
      <c r="F1" s="158"/>
      <c r="G1" s="158"/>
      <c r="I1" s="158"/>
      <c r="J1" s="158"/>
      <c r="K1" s="158"/>
      <c r="L1" s="111"/>
      <c r="M1" s="111"/>
      <c r="N1" s="111"/>
    </row>
    <row r="2" spans="1:46" ht="15" customHeight="1" x14ac:dyDescent="0.25">
      <c r="A2" s="152"/>
      <c r="B2" s="152"/>
      <c r="C2" s="152"/>
      <c r="D2" s="152"/>
      <c r="E2" s="158"/>
      <c r="F2" s="158"/>
      <c r="G2" s="158"/>
      <c r="H2" s="158"/>
      <c r="I2" s="158"/>
      <c r="J2" s="158"/>
      <c r="K2" s="158"/>
      <c r="L2" s="111"/>
      <c r="M2" s="111"/>
      <c r="N2" s="277" t="s">
        <v>202</v>
      </c>
      <c r="O2" s="277"/>
      <c r="P2" s="277"/>
      <c r="Q2" s="277"/>
      <c r="AM2" s="277" t="s">
        <v>216</v>
      </c>
      <c r="AN2" s="277"/>
      <c r="AO2" s="277"/>
      <c r="AP2" s="277"/>
    </row>
    <row r="3" spans="1:46" s="47" customFormat="1" ht="58.5" x14ac:dyDescent="0.25">
      <c r="A3" s="73" t="s">
        <v>0</v>
      </c>
      <c r="B3" s="73" t="s">
        <v>196</v>
      </c>
      <c r="C3" s="73" t="s">
        <v>197</v>
      </c>
      <c r="D3" s="73" t="s">
        <v>246</v>
      </c>
      <c r="E3" s="73" t="s">
        <v>198</v>
      </c>
      <c r="F3" s="73" t="s">
        <v>199</v>
      </c>
      <c r="G3" s="73" t="s">
        <v>200</v>
      </c>
      <c r="H3" s="159" t="s">
        <v>221</v>
      </c>
      <c r="I3" s="112" t="s">
        <v>222</v>
      </c>
      <c r="J3" s="73" t="s">
        <v>201</v>
      </c>
      <c r="K3" s="112" t="s">
        <v>223</v>
      </c>
      <c r="L3" s="112" t="s">
        <v>224</v>
      </c>
      <c r="M3" s="112" t="s">
        <v>225</v>
      </c>
      <c r="N3" s="73" t="s">
        <v>240</v>
      </c>
      <c r="O3" s="112" t="s">
        <v>226</v>
      </c>
      <c r="P3" s="112" t="s">
        <v>227</v>
      </c>
      <c r="Q3" s="112" t="s">
        <v>228</v>
      </c>
      <c r="R3" s="73" t="s">
        <v>203</v>
      </c>
      <c r="S3" s="112" t="s">
        <v>229</v>
      </c>
      <c r="T3" s="112" t="s">
        <v>230</v>
      </c>
      <c r="U3" s="112" t="s">
        <v>231</v>
      </c>
      <c r="V3" s="73" t="s">
        <v>204</v>
      </c>
      <c r="W3" s="73" t="s">
        <v>205</v>
      </c>
      <c r="X3" s="159" t="s">
        <v>232</v>
      </c>
      <c r="Y3" s="112" t="s">
        <v>233</v>
      </c>
      <c r="Z3" s="73" t="s">
        <v>206</v>
      </c>
      <c r="AA3" s="73" t="s">
        <v>207</v>
      </c>
      <c r="AB3" s="73" t="s">
        <v>208</v>
      </c>
      <c r="AC3" s="73" t="s">
        <v>209</v>
      </c>
      <c r="AD3" s="73" t="s">
        <v>210</v>
      </c>
      <c r="AE3" s="73" t="s">
        <v>211</v>
      </c>
      <c r="AF3" s="73" t="s">
        <v>212</v>
      </c>
      <c r="AG3" s="73" t="s">
        <v>213</v>
      </c>
      <c r="AH3" s="73" t="s">
        <v>214</v>
      </c>
      <c r="AI3" s="112" t="s">
        <v>234</v>
      </c>
      <c r="AJ3" s="112" t="s">
        <v>235</v>
      </c>
      <c r="AK3" s="112" t="s">
        <v>236</v>
      </c>
      <c r="AL3" s="73" t="s">
        <v>215</v>
      </c>
      <c r="AM3" s="73" t="s">
        <v>240</v>
      </c>
      <c r="AN3" s="112" t="s">
        <v>237</v>
      </c>
      <c r="AO3" s="112" t="s">
        <v>238</v>
      </c>
      <c r="AP3" s="112" t="s">
        <v>239</v>
      </c>
      <c r="AQ3" s="73" t="s">
        <v>217</v>
      </c>
      <c r="AR3" s="73" t="s">
        <v>218</v>
      </c>
      <c r="AS3" s="73" t="s">
        <v>219</v>
      </c>
      <c r="AT3" s="73" t="s">
        <v>220</v>
      </c>
    </row>
    <row r="4" spans="1:46" x14ac:dyDescent="0.25">
      <c r="A4" s="156" t="s">
        <v>52</v>
      </c>
      <c r="B4" s="157">
        <v>583000000</v>
      </c>
      <c r="C4" s="157">
        <v>0</v>
      </c>
      <c r="D4" s="157">
        <v>0</v>
      </c>
      <c r="E4" s="157">
        <v>0</v>
      </c>
      <c r="F4" s="157">
        <v>0</v>
      </c>
      <c r="G4" s="157">
        <v>413272690</v>
      </c>
      <c r="H4" s="157">
        <v>413272690</v>
      </c>
      <c r="I4" s="157">
        <v>0</v>
      </c>
      <c r="J4" s="157">
        <v>0</v>
      </c>
      <c r="K4" s="157">
        <v>0</v>
      </c>
      <c r="L4" s="157">
        <v>0</v>
      </c>
      <c r="M4" s="157">
        <v>0</v>
      </c>
      <c r="N4" s="157">
        <v>50357873</v>
      </c>
      <c r="O4" s="157">
        <v>48758285</v>
      </c>
      <c r="P4" s="157">
        <v>0</v>
      </c>
      <c r="Q4" s="157">
        <v>1599588</v>
      </c>
      <c r="R4" s="157">
        <v>0</v>
      </c>
      <c r="S4" s="157">
        <v>0</v>
      </c>
      <c r="T4" s="157">
        <v>0</v>
      </c>
      <c r="U4" s="157">
        <v>0</v>
      </c>
      <c r="V4" s="157">
        <v>0</v>
      </c>
      <c r="W4" s="157">
        <v>76885557</v>
      </c>
      <c r="X4" s="157">
        <v>76885557</v>
      </c>
      <c r="Y4" s="157">
        <v>0</v>
      </c>
      <c r="Z4" s="157">
        <v>0</v>
      </c>
      <c r="AA4" s="157">
        <v>30827358</v>
      </c>
      <c r="AB4" s="157">
        <v>0</v>
      </c>
      <c r="AC4" s="157">
        <v>3890000</v>
      </c>
      <c r="AD4" s="157">
        <v>0</v>
      </c>
      <c r="AE4" s="157">
        <v>0</v>
      </c>
      <c r="AF4" s="157">
        <v>310767</v>
      </c>
      <c r="AG4" s="157">
        <v>760843</v>
      </c>
      <c r="AH4" s="157">
        <v>0</v>
      </c>
      <c r="AI4" s="157">
        <v>0</v>
      </c>
      <c r="AJ4" s="157">
        <v>0</v>
      </c>
      <c r="AK4" s="157">
        <v>0</v>
      </c>
      <c r="AL4" s="157">
        <v>0</v>
      </c>
      <c r="AM4" s="157">
        <v>6694912</v>
      </c>
      <c r="AN4" s="157">
        <v>6044705</v>
      </c>
      <c r="AO4" s="157">
        <v>0</v>
      </c>
      <c r="AP4" s="157">
        <v>650207</v>
      </c>
      <c r="AQ4" s="157">
        <v>0</v>
      </c>
      <c r="AR4" s="157">
        <v>583000000</v>
      </c>
      <c r="AS4" s="157">
        <v>0</v>
      </c>
      <c r="AT4" s="157">
        <v>0</v>
      </c>
    </row>
    <row r="5" spans="1:46" x14ac:dyDescent="0.25">
      <c r="A5" s="19" t="s">
        <v>1</v>
      </c>
      <c r="B5" s="70">
        <v>9164380</v>
      </c>
      <c r="C5" s="70">
        <v>0</v>
      </c>
      <c r="D5" s="70">
        <v>0</v>
      </c>
      <c r="E5" s="80">
        <v>0</v>
      </c>
      <c r="F5" s="70">
        <v>0</v>
      </c>
      <c r="G5" s="70">
        <v>9164380</v>
      </c>
      <c r="H5" s="70">
        <v>9164380</v>
      </c>
      <c r="I5" s="80">
        <v>0</v>
      </c>
      <c r="J5" s="70">
        <v>0</v>
      </c>
      <c r="K5" s="70">
        <v>0</v>
      </c>
      <c r="L5" s="70">
        <v>0</v>
      </c>
      <c r="M5" s="80">
        <v>0</v>
      </c>
      <c r="N5" s="70">
        <v>0</v>
      </c>
      <c r="O5" s="70">
        <v>0</v>
      </c>
      <c r="P5" s="70">
        <v>0</v>
      </c>
      <c r="Q5" s="80">
        <v>0</v>
      </c>
      <c r="R5" s="70">
        <v>0</v>
      </c>
      <c r="S5" s="70">
        <v>0</v>
      </c>
      <c r="T5" s="70">
        <v>0</v>
      </c>
      <c r="U5" s="80">
        <v>0</v>
      </c>
      <c r="V5" s="70">
        <v>0</v>
      </c>
      <c r="W5" s="70">
        <v>0</v>
      </c>
      <c r="X5" s="70">
        <v>0</v>
      </c>
      <c r="Y5" s="80">
        <v>0</v>
      </c>
      <c r="Z5" s="70">
        <v>0</v>
      </c>
      <c r="AA5" s="70">
        <v>0</v>
      </c>
      <c r="AB5" s="70">
        <v>0</v>
      </c>
      <c r="AC5" s="80">
        <v>0</v>
      </c>
      <c r="AD5" s="70">
        <v>0</v>
      </c>
      <c r="AE5" s="70">
        <v>0</v>
      </c>
      <c r="AF5" s="70">
        <v>0</v>
      </c>
      <c r="AG5" s="80">
        <v>0</v>
      </c>
      <c r="AH5" s="70">
        <v>0</v>
      </c>
      <c r="AI5" s="70">
        <v>0</v>
      </c>
      <c r="AJ5" s="70">
        <v>0</v>
      </c>
      <c r="AK5" s="80">
        <v>0</v>
      </c>
      <c r="AL5" s="70">
        <v>0</v>
      </c>
      <c r="AM5" s="70">
        <v>0</v>
      </c>
      <c r="AN5" s="70">
        <v>0</v>
      </c>
      <c r="AO5" s="80">
        <v>0</v>
      </c>
      <c r="AP5" s="70">
        <v>0</v>
      </c>
      <c r="AQ5" s="70">
        <v>0</v>
      </c>
      <c r="AR5" s="70">
        <v>9164380</v>
      </c>
      <c r="AS5" s="70">
        <v>0</v>
      </c>
      <c r="AT5" s="70">
        <v>0</v>
      </c>
    </row>
    <row r="6" spans="1:46" x14ac:dyDescent="0.25">
      <c r="A6" s="19" t="s">
        <v>2</v>
      </c>
      <c r="B6" s="70">
        <v>0</v>
      </c>
      <c r="C6" s="70">
        <v>0</v>
      </c>
      <c r="D6" s="70">
        <v>0</v>
      </c>
      <c r="E6" s="80">
        <v>0</v>
      </c>
      <c r="F6" s="70">
        <v>0</v>
      </c>
      <c r="G6" s="70">
        <v>0</v>
      </c>
      <c r="H6" s="70">
        <v>0</v>
      </c>
      <c r="I6" s="80">
        <v>0</v>
      </c>
      <c r="J6" s="70">
        <v>0</v>
      </c>
      <c r="K6" s="70">
        <v>0</v>
      </c>
      <c r="L6" s="70">
        <v>0</v>
      </c>
      <c r="M6" s="80">
        <v>0</v>
      </c>
      <c r="N6" s="70">
        <v>0</v>
      </c>
      <c r="O6" s="70">
        <v>0</v>
      </c>
      <c r="P6" s="70">
        <v>0</v>
      </c>
      <c r="Q6" s="80">
        <v>0</v>
      </c>
      <c r="R6" s="70">
        <v>0</v>
      </c>
      <c r="S6" s="70">
        <v>0</v>
      </c>
      <c r="T6" s="70">
        <v>0</v>
      </c>
      <c r="U6" s="80">
        <v>0</v>
      </c>
      <c r="V6" s="70">
        <v>0</v>
      </c>
      <c r="W6" s="70">
        <v>0</v>
      </c>
      <c r="X6" s="70">
        <v>0</v>
      </c>
      <c r="Y6" s="80">
        <v>0</v>
      </c>
      <c r="Z6" s="70">
        <v>0</v>
      </c>
      <c r="AA6" s="70">
        <v>0</v>
      </c>
      <c r="AB6" s="70">
        <v>0</v>
      </c>
      <c r="AC6" s="80">
        <v>0</v>
      </c>
      <c r="AD6" s="70">
        <v>0</v>
      </c>
      <c r="AE6" s="70">
        <v>0</v>
      </c>
      <c r="AF6" s="70">
        <v>0</v>
      </c>
      <c r="AG6" s="80">
        <v>0</v>
      </c>
      <c r="AH6" s="70">
        <v>0</v>
      </c>
      <c r="AI6" s="70">
        <v>0</v>
      </c>
      <c r="AJ6" s="70">
        <v>0</v>
      </c>
      <c r="AK6" s="80">
        <v>0</v>
      </c>
      <c r="AL6" s="70">
        <v>0</v>
      </c>
      <c r="AM6" s="70">
        <v>0</v>
      </c>
      <c r="AN6" s="70">
        <v>0</v>
      </c>
      <c r="AO6" s="80">
        <v>0</v>
      </c>
      <c r="AP6" s="70">
        <v>0</v>
      </c>
      <c r="AQ6" s="70">
        <v>0</v>
      </c>
      <c r="AR6" s="70">
        <v>0</v>
      </c>
      <c r="AS6" s="70">
        <v>0</v>
      </c>
      <c r="AT6" s="70">
        <v>0</v>
      </c>
    </row>
    <row r="7" spans="1:46" x14ac:dyDescent="0.25">
      <c r="A7" s="19" t="s">
        <v>3</v>
      </c>
      <c r="B7" s="70">
        <v>19655642</v>
      </c>
      <c r="C7" s="70">
        <v>0</v>
      </c>
      <c r="D7" s="70">
        <v>0</v>
      </c>
      <c r="E7" s="80">
        <v>0</v>
      </c>
      <c r="F7" s="70">
        <v>0</v>
      </c>
      <c r="G7" s="70">
        <v>13013852</v>
      </c>
      <c r="H7" s="70">
        <v>13013852</v>
      </c>
      <c r="I7" s="80">
        <v>0</v>
      </c>
      <c r="J7" s="70">
        <v>0</v>
      </c>
      <c r="K7" s="70">
        <v>0</v>
      </c>
      <c r="L7" s="70">
        <v>0</v>
      </c>
      <c r="M7" s="80">
        <v>0</v>
      </c>
      <c r="N7" s="70">
        <v>0</v>
      </c>
      <c r="O7" s="70">
        <v>0</v>
      </c>
      <c r="P7" s="70">
        <v>0</v>
      </c>
      <c r="Q7" s="80">
        <v>0</v>
      </c>
      <c r="R7" s="70">
        <v>0</v>
      </c>
      <c r="S7" s="70">
        <v>0</v>
      </c>
      <c r="T7" s="70">
        <v>0</v>
      </c>
      <c r="U7" s="80">
        <v>0</v>
      </c>
      <c r="V7" s="70">
        <v>0</v>
      </c>
      <c r="W7" s="70">
        <v>0</v>
      </c>
      <c r="X7" s="70">
        <v>0</v>
      </c>
      <c r="Y7" s="80">
        <v>0</v>
      </c>
      <c r="Z7" s="70">
        <v>0</v>
      </c>
      <c r="AA7" s="70">
        <v>0</v>
      </c>
      <c r="AB7" s="70">
        <v>0</v>
      </c>
      <c r="AC7" s="80">
        <v>3890000</v>
      </c>
      <c r="AD7" s="70">
        <v>0</v>
      </c>
      <c r="AE7" s="70">
        <v>0</v>
      </c>
      <c r="AF7" s="70">
        <v>0</v>
      </c>
      <c r="AG7" s="80">
        <v>0</v>
      </c>
      <c r="AH7" s="70">
        <v>0</v>
      </c>
      <c r="AI7" s="70">
        <v>0</v>
      </c>
      <c r="AJ7" s="70">
        <v>0</v>
      </c>
      <c r="AK7" s="80">
        <v>0</v>
      </c>
      <c r="AL7" s="70">
        <v>0</v>
      </c>
      <c r="AM7" s="70">
        <v>2751790</v>
      </c>
      <c r="AN7" s="70">
        <v>2751790</v>
      </c>
      <c r="AO7" s="80">
        <v>0</v>
      </c>
      <c r="AP7" s="70">
        <v>0</v>
      </c>
      <c r="AQ7" s="70">
        <v>0</v>
      </c>
      <c r="AR7" s="70">
        <v>19655642</v>
      </c>
      <c r="AS7" s="70">
        <v>0</v>
      </c>
      <c r="AT7" s="70">
        <v>0</v>
      </c>
    </row>
    <row r="8" spans="1:46" x14ac:dyDescent="0.25">
      <c r="A8" s="19" t="s">
        <v>4</v>
      </c>
      <c r="B8" s="70">
        <v>5571669</v>
      </c>
      <c r="C8" s="70">
        <v>0</v>
      </c>
      <c r="D8" s="70">
        <v>0</v>
      </c>
      <c r="E8" s="80">
        <v>0</v>
      </c>
      <c r="F8" s="70">
        <v>0</v>
      </c>
      <c r="G8" s="70">
        <v>1414514</v>
      </c>
      <c r="H8" s="70">
        <v>1414514</v>
      </c>
      <c r="I8" s="80">
        <v>0</v>
      </c>
      <c r="J8" s="70">
        <v>0</v>
      </c>
      <c r="K8" s="70">
        <v>0</v>
      </c>
      <c r="L8" s="70">
        <v>0</v>
      </c>
      <c r="M8" s="80">
        <v>0</v>
      </c>
      <c r="N8" s="70">
        <v>1599588</v>
      </c>
      <c r="O8" s="70">
        <v>0</v>
      </c>
      <c r="P8" s="70">
        <v>0</v>
      </c>
      <c r="Q8" s="80">
        <v>1599588</v>
      </c>
      <c r="R8" s="70">
        <v>0</v>
      </c>
      <c r="S8" s="70">
        <v>0</v>
      </c>
      <c r="T8" s="70">
        <v>0</v>
      </c>
      <c r="U8" s="80">
        <v>0</v>
      </c>
      <c r="V8" s="70">
        <v>0</v>
      </c>
      <c r="W8" s="70">
        <v>0</v>
      </c>
      <c r="X8" s="70">
        <v>0</v>
      </c>
      <c r="Y8" s="80">
        <v>0</v>
      </c>
      <c r="Z8" s="70">
        <v>0</v>
      </c>
      <c r="AA8" s="70">
        <v>0</v>
      </c>
      <c r="AB8" s="70">
        <v>0</v>
      </c>
      <c r="AC8" s="80">
        <v>0</v>
      </c>
      <c r="AD8" s="70">
        <v>0</v>
      </c>
      <c r="AE8" s="70">
        <v>0</v>
      </c>
      <c r="AF8" s="70">
        <v>310767</v>
      </c>
      <c r="AG8" s="80">
        <v>760843</v>
      </c>
      <c r="AH8" s="70">
        <v>0</v>
      </c>
      <c r="AI8" s="70">
        <v>0</v>
      </c>
      <c r="AJ8" s="70">
        <v>0</v>
      </c>
      <c r="AK8" s="80">
        <v>0</v>
      </c>
      <c r="AL8" s="70">
        <v>0</v>
      </c>
      <c r="AM8" s="70">
        <v>1485957</v>
      </c>
      <c r="AN8" s="70">
        <v>835750</v>
      </c>
      <c r="AO8" s="80">
        <v>0</v>
      </c>
      <c r="AP8" s="70">
        <v>650207</v>
      </c>
      <c r="AQ8" s="70">
        <v>0</v>
      </c>
      <c r="AR8" s="70">
        <v>5571669</v>
      </c>
      <c r="AS8" s="70">
        <v>0</v>
      </c>
      <c r="AT8" s="70">
        <v>0</v>
      </c>
    </row>
    <row r="9" spans="1:46" x14ac:dyDescent="0.25">
      <c r="A9" s="19" t="s">
        <v>5</v>
      </c>
      <c r="B9" s="70">
        <v>0</v>
      </c>
      <c r="C9" s="70">
        <v>0</v>
      </c>
      <c r="D9" s="70">
        <v>0</v>
      </c>
      <c r="E9" s="80">
        <v>0</v>
      </c>
      <c r="F9" s="70">
        <v>0</v>
      </c>
      <c r="G9" s="70">
        <v>0</v>
      </c>
      <c r="H9" s="70">
        <v>0</v>
      </c>
      <c r="I9" s="80">
        <v>0</v>
      </c>
      <c r="J9" s="70">
        <v>0</v>
      </c>
      <c r="K9" s="70">
        <v>0</v>
      </c>
      <c r="L9" s="70">
        <v>0</v>
      </c>
      <c r="M9" s="80">
        <v>0</v>
      </c>
      <c r="N9" s="70">
        <v>0</v>
      </c>
      <c r="O9" s="70">
        <v>0</v>
      </c>
      <c r="P9" s="70">
        <v>0</v>
      </c>
      <c r="Q9" s="80">
        <v>0</v>
      </c>
      <c r="R9" s="70">
        <v>0</v>
      </c>
      <c r="S9" s="70">
        <v>0</v>
      </c>
      <c r="T9" s="70">
        <v>0</v>
      </c>
      <c r="U9" s="80">
        <v>0</v>
      </c>
      <c r="V9" s="70">
        <v>0</v>
      </c>
      <c r="W9" s="70">
        <v>0</v>
      </c>
      <c r="X9" s="70">
        <v>0</v>
      </c>
      <c r="Y9" s="80">
        <v>0</v>
      </c>
      <c r="Z9" s="70">
        <v>0</v>
      </c>
      <c r="AA9" s="70">
        <v>0</v>
      </c>
      <c r="AB9" s="70">
        <v>0</v>
      </c>
      <c r="AC9" s="80">
        <v>0</v>
      </c>
      <c r="AD9" s="70">
        <v>0</v>
      </c>
      <c r="AE9" s="70">
        <v>0</v>
      </c>
      <c r="AF9" s="70">
        <v>0</v>
      </c>
      <c r="AG9" s="80">
        <v>0</v>
      </c>
      <c r="AH9" s="70">
        <v>0</v>
      </c>
      <c r="AI9" s="70">
        <v>0</v>
      </c>
      <c r="AJ9" s="70">
        <v>0</v>
      </c>
      <c r="AK9" s="80">
        <v>0</v>
      </c>
      <c r="AL9" s="70">
        <v>0</v>
      </c>
      <c r="AM9" s="70">
        <v>0</v>
      </c>
      <c r="AN9" s="70">
        <v>0</v>
      </c>
      <c r="AO9" s="80">
        <v>0</v>
      </c>
      <c r="AP9" s="70">
        <v>0</v>
      </c>
      <c r="AQ9" s="70">
        <v>0</v>
      </c>
      <c r="AR9" s="70">
        <v>0</v>
      </c>
      <c r="AS9" s="70">
        <v>0</v>
      </c>
      <c r="AT9" s="70">
        <v>0</v>
      </c>
    </row>
    <row r="10" spans="1:46" x14ac:dyDescent="0.25">
      <c r="A10" s="19" t="s">
        <v>6</v>
      </c>
      <c r="B10" s="70">
        <v>13361970</v>
      </c>
      <c r="C10" s="70">
        <v>0</v>
      </c>
      <c r="D10" s="70">
        <v>0</v>
      </c>
      <c r="E10" s="80">
        <v>0</v>
      </c>
      <c r="F10" s="70">
        <v>0</v>
      </c>
      <c r="G10" s="70">
        <v>13361970</v>
      </c>
      <c r="H10" s="70">
        <v>13361970</v>
      </c>
      <c r="I10" s="80">
        <v>0</v>
      </c>
      <c r="J10" s="70">
        <v>0</v>
      </c>
      <c r="K10" s="70">
        <v>0</v>
      </c>
      <c r="L10" s="70">
        <v>0</v>
      </c>
      <c r="M10" s="80">
        <v>0</v>
      </c>
      <c r="N10" s="70">
        <v>0</v>
      </c>
      <c r="O10" s="70">
        <v>0</v>
      </c>
      <c r="P10" s="70">
        <v>0</v>
      </c>
      <c r="Q10" s="80">
        <v>0</v>
      </c>
      <c r="R10" s="70">
        <v>0</v>
      </c>
      <c r="S10" s="70">
        <v>0</v>
      </c>
      <c r="T10" s="70">
        <v>0</v>
      </c>
      <c r="U10" s="80">
        <v>0</v>
      </c>
      <c r="V10" s="70">
        <v>0</v>
      </c>
      <c r="W10" s="70">
        <v>0</v>
      </c>
      <c r="X10" s="70">
        <v>0</v>
      </c>
      <c r="Y10" s="80">
        <v>0</v>
      </c>
      <c r="Z10" s="70">
        <v>0</v>
      </c>
      <c r="AA10" s="70">
        <v>0</v>
      </c>
      <c r="AB10" s="70">
        <v>0</v>
      </c>
      <c r="AC10" s="80">
        <v>0</v>
      </c>
      <c r="AD10" s="70">
        <v>0</v>
      </c>
      <c r="AE10" s="70">
        <v>0</v>
      </c>
      <c r="AF10" s="70">
        <v>0</v>
      </c>
      <c r="AG10" s="80">
        <v>0</v>
      </c>
      <c r="AH10" s="70">
        <v>0</v>
      </c>
      <c r="AI10" s="70">
        <v>0</v>
      </c>
      <c r="AJ10" s="70">
        <v>0</v>
      </c>
      <c r="AK10" s="80">
        <v>0</v>
      </c>
      <c r="AL10" s="70">
        <v>0</v>
      </c>
      <c r="AM10" s="70">
        <v>0</v>
      </c>
      <c r="AN10" s="70">
        <v>0</v>
      </c>
      <c r="AO10" s="80">
        <v>0</v>
      </c>
      <c r="AP10" s="70">
        <v>0</v>
      </c>
      <c r="AQ10" s="70">
        <v>0</v>
      </c>
      <c r="AR10" s="70">
        <v>13361970</v>
      </c>
      <c r="AS10" s="70">
        <v>0</v>
      </c>
      <c r="AT10" s="70">
        <v>0</v>
      </c>
    </row>
    <row r="11" spans="1:46" x14ac:dyDescent="0.25">
      <c r="A11" s="19" t="s">
        <v>7</v>
      </c>
      <c r="B11" s="70">
        <v>0</v>
      </c>
      <c r="C11" s="70">
        <v>0</v>
      </c>
      <c r="D11" s="70">
        <v>0</v>
      </c>
      <c r="E11" s="80">
        <v>0</v>
      </c>
      <c r="F11" s="70">
        <v>0</v>
      </c>
      <c r="G11" s="70">
        <v>0</v>
      </c>
      <c r="H11" s="70">
        <v>0</v>
      </c>
      <c r="I11" s="80">
        <v>0</v>
      </c>
      <c r="J11" s="70">
        <v>0</v>
      </c>
      <c r="K11" s="70">
        <v>0</v>
      </c>
      <c r="L11" s="70">
        <v>0</v>
      </c>
      <c r="M11" s="80">
        <v>0</v>
      </c>
      <c r="N11" s="70">
        <v>0</v>
      </c>
      <c r="O11" s="70">
        <v>0</v>
      </c>
      <c r="P11" s="70">
        <v>0</v>
      </c>
      <c r="Q11" s="80">
        <v>0</v>
      </c>
      <c r="R11" s="70">
        <v>0</v>
      </c>
      <c r="S11" s="70">
        <v>0</v>
      </c>
      <c r="T11" s="70">
        <v>0</v>
      </c>
      <c r="U11" s="80">
        <v>0</v>
      </c>
      <c r="V11" s="70">
        <v>0</v>
      </c>
      <c r="W11" s="70">
        <v>0</v>
      </c>
      <c r="X11" s="70">
        <v>0</v>
      </c>
      <c r="Y11" s="80">
        <v>0</v>
      </c>
      <c r="Z11" s="70">
        <v>0</v>
      </c>
      <c r="AA11" s="70">
        <v>0</v>
      </c>
      <c r="AB11" s="70">
        <v>0</v>
      </c>
      <c r="AC11" s="80">
        <v>0</v>
      </c>
      <c r="AD11" s="70">
        <v>0</v>
      </c>
      <c r="AE11" s="70">
        <v>0</v>
      </c>
      <c r="AF11" s="70">
        <v>0</v>
      </c>
      <c r="AG11" s="80">
        <v>0</v>
      </c>
      <c r="AH11" s="70">
        <v>0</v>
      </c>
      <c r="AI11" s="70">
        <v>0</v>
      </c>
      <c r="AJ11" s="70">
        <v>0</v>
      </c>
      <c r="AK11" s="80">
        <v>0</v>
      </c>
      <c r="AL11" s="70">
        <v>0</v>
      </c>
      <c r="AM11" s="70">
        <v>0</v>
      </c>
      <c r="AN11" s="70">
        <v>0</v>
      </c>
      <c r="AO11" s="80">
        <v>0</v>
      </c>
      <c r="AP11" s="70">
        <v>0</v>
      </c>
      <c r="AQ11" s="70">
        <v>0</v>
      </c>
      <c r="AR11" s="70">
        <v>0</v>
      </c>
      <c r="AS11" s="70">
        <v>0</v>
      </c>
      <c r="AT11" s="70">
        <v>0</v>
      </c>
    </row>
    <row r="12" spans="1:46" x14ac:dyDescent="0.25">
      <c r="A12" s="19" t="s">
        <v>8</v>
      </c>
      <c r="B12" s="70">
        <v>3171259</v>
      </c>
      <c r="C12" s="70">
        <v>0</v>
      </c>
      <c r="D12" s="70">
        <v>0</v>
      </c>
      <c r="E12" s="80">
        <v>0</v>
      </c>
      <c r="F12" s="70">
        <v>0</v>
      </c>
      <c r="G12" s="70">
        <v>0</v>
      </c>
      <c r="H12" s="70">
        <v>0</v>
      </c>
      <c r="I12" s="80">
        <v>0</v>
      </c>
      <c r="J12" s="70">
        <v>0</v>
      </c>
      <c r="K12" s="70">
        <v>0</v>
      </c>
      <c r="L12" s="70">
        <v>0</v>
      </c>
      <c r="M12" s="80">
        <v>0</v>
      </c>
      <c r="N12" s="70">
        <v>0</v>
      </c>
      <c r="O12" s="70">
        <v>0</v>
      </c>
      <c r="P12" s="70">
        <v>0</v>
      </c>
      <c r="Q12" s="80">
        <v>0</v>
      </c>
      <c r="R12" s="70">
        <v>0</v>
      </c>
      <c r="S12" s="70">
        <v>0</v>
      </c>
      <c r="T12" s="70">
        <v>0</v>
      </c>
      <c r="U12" s="80">
        <v>0</v>
      </c>
      <c r="V12" s="70">
        <v>0</v>
      </c>
      <c r="W12" s="70">
        <v>3171259</v>
      </c>
      <c r="X12" s="70">
        <v>3171259</v>
      </c>
      <c r="Y12" s="80">
        <v>0</v>
      </c>
      <c r="Z12" s="70">
        <v>0</v>
      </c>
      <c r="AA12" s="70">
        <v>0</v>
      </c>
      <c r="AB12" s="70">
        <v>0</v>
      </c>
      <c r="AC12" s="80">
        <v>0</v>
      </c>
      <c r="AD12" s="70">
        <v>0</v>
      </c>
      <c r="AE12" s="70">
        <v>0</v>
      </c>
      <c r="AF12" s="70">
        <v>0</v>
      </c>
      <c r="AG12" s="80">
        <v>0</v>
      </c>
      <c r="AH12" s="70">
        <v>0</v>
      </c>
      <c r="AI12" s="70">
        <v>0</v>
      </c>
      <c r="AJ12" s="70">
        <v>0</v>
      </c>
      <c r="AK12" s="80">
        <v>0</v>
      </c>
      <c r="AL12" s="70">
        <v>0</v>
      </c>
      <c r="AM12" s="70">
        <v>0</v>
      </c>
      <c r="AN12" s="70">
        <v>0</v>
      </c>
      <c r="AO12" s="80">
        <v>0</v>
      </c>
      <c r="AP12" s="70">
        <v>0</v>
      </c>
      <c r="AQ12" s="70">
        <v>0</v>
      </c>
      <c r="AR12" s="70">
        <v>3171259</v>
      </c>
      <c r="AS12" s="70">
        <v>0</v>
      </c>
      <c r="AT12" s="70">
        <v>0</v>
      </c>
    </row>
    <row r="13" spans="1:46" x14ac:dyDescent="0.25">
      <c r="A13" s="19" t="s">
        <v>9</v>
      </c>
      <c r="B13" s="70">
        <v>9095102</v>
      </c>
      <c r="C13" s="70">
        <v>0</v>
      </c>
      <c r="D13" s="70">
        <v>0</v>
      </c>
      <c r="E13" s="80">
        <v>0</v>
      </c>
      <c r="F13" s="70">
        <v>0</v>
      </c>
      <c r="G13" s="70">
        <v>9095102</v>
      </c>
      <c r="H13" s="70">
        <v>9095102</v>
      </c>
      <c r="I13" s="80">
        <v>0</v>
      </c>
      <c r="J13" s="70">
        <v>0</v>
      </c>
      <c r="K13" s="70">
        <v>0</v>
      </c>
      <c r="L13" s="70">
        <v>0</v>
      </c>
      <c r="M13" s="80">
        <v>0</v>
      </c>
      <c r="N13" s="70">
        <v>0</v>
      </c>
      <c r="O13" s="70">
        <v>0</v>
      </c>
      <c r="P13" s="70">
        <v>0</v>
      </c>
      <c r="Q13" s="80">
        <v>0</v>
      </c>
      <c r="R13" s="70">
        <v>0</v>
      </c>
      <c r="S13" s="70">
        <v>0</v>
      </c>
      <c r="T13" s="70">
        <v>0</v>
      </c>
      <c r="U13" s="80">
        <v>0</v>
      </c>
      <c r="V13" s="70">
        <v>0</v>
      </c>
      <c r="W13" s="70">
        <v>0</v>
      </c>
      <c r="X13" s="70">
        <v>0</v>
      </c>
      <c r="Y13" s="80">
        <v>0</v>
      </c>
      <c r="Z13" s="70">
        <v>0</v>
      </c>
      <c r="AA13" s="70">
        <v>0</v>
      </c>
      <c r="AB13" s="70">
        <v>0</v>
      </c>
      <c r="AC13" s="80">
        <v>0</v>
      </c>
      <c r="AD13" s="70">
        <v>0</v>
      </c>
      <c r="AE13" s="70">
        <v>0</v>
      </c>
      <c r="AF13" s="70">
        <v>0</v>
      </c>
      <c r="AG13" s="80">
        <v>0</v>
      </c>
      <c r="AH13" s="70">
        <v>0</v>
      </c>
      <c r="AI13" s="70">
        <v>0</v>
      </c>
      <c r="AJ13" s="70">
        <v>0</v>
      </c>
      <c r="AK13" s="80">
        <v>0</v>
      </c>
      <c r="AL13" s="70">
        <v>0</v>
      </c>
      <c r="AM13" s="70">
        <v>0</v>
      </c>
      <c r="AN13" s="70">
        <v>0</v>
      </c>
      <c r="AO13" s="80">
        <v>0</v>
      </c>
      <c r="AP13" s="70">
        <v>0</v>
      </c>
      <c r="AQ13" s="70">
        <v>0</v>
      </c>
      <c r="AR13" s="70">
        <v>9095102</v>
      </c>
      <c r="AS13" s="70">
        <v>0</v>
      </c>
      <c r="AT13" s="70">
        <v>0</v>
      </c>
    </row>
    <row r="14" spans="1:46" x14ac:dyDescent="0.25">
      <c r="A14" s="19" t="s">
        <v>10</v>
      </c>
      <c r="B14" s="70">
        <v>0</v>
      </c>
      <c r="C14" s="70">
        <v>0</v>
      </c>
      <c r="D14" s="70">
        <v>0</v>
      </c>
      <c r="E14" s="80">
        <v>0</v>
      </c>
      <c r="F14" s="70">
        <v>0</v>
      </c>
      <c r="G14" s="70">
        <v>0</v>
      </c>
      <c r="H14" s="70">
        <v>0</v>
      </c>
      <c r="I14" s="80">
        <v>0</v>
      </c>
      <c r="J14" s="70">
        <v>0</v>
      </c>
      <c r="K14" s="70">
        <v>0</v>
      </c>
      <c r="L14" s="70">
        <v>0</v>
      </c>
      <c r="M14" s="80">
        <v>0</v>
      </c>
      <c r="N14" s="70">
        <v>0</v>
      </c>
      <c r="O14" s="70">
        <v>0</v>
      </c>
      <c r="P14" s="70">
        <v>0</v>
      </c>
      <c r="Q14" s="80">
        <v>0</v>
      </c>
      <c r="R14" s="70">
        <v>0</v>
      </c>
      <c r="S14" s="70">
        <v>0</v>
      </c>
      <c r="T14" s="70">
        <v>0</v>
      </c>
      <c r="U14" s="80">
        <v>0</v>
      </c>
      <c r="V14" s="70">
        <v>0</v>
      </c>
      <c r="W14" s="70">
        <v>0</v>
      </c>
      <c r="X14" s="70">
        <v>0</v>
      </c>
      <c r="Y14" s="80">
        <v>0</v>
      </c>
      <c r="Z14" s="70">
        <v>0</v>
      </c>
      <c r="AA14" s="70">
        <v>0</v>
      </c>
      <c r="AB14" s="70">
        <v>0</v>
      </c>
      <c r="AC14" s="80">
        <v>0</v>
      </c>
      <c r="AD14" s="70">
        <v>0</v>
      </c>
      <c r="AE14" s="70">
        <v>0</v>
      </c>
      <c r="AF14" s="70">
        <v>0</v>
      </c>
      <c r="AG14" s="80">
        <v>0</v>
      </c>
      <c r="AH14" s="70">
        <v>0</v>
      </c>
      <c r="AI14" s="70">
        <v>0</v>
      </c>
      <c r="AJ14" s="70">
        <v>0</v>
      </c>
      <c r="AK14" s="80">
        <v>0</v>
      </c>
      <c r="AL14" s="70">
        <v>0</v>
      </c>
      <c r="AM14" s="70">
        <v>0</v>
      </c>
      <c r="AN14" s="70">
        <v>0</v>
      </c>
      <c r="AO14" s="80">
        <v>0</v>
      </c>
      <c r="AP14" s="70">
        <v>0</v>
      </c>
      <c r="AQ14" s="70">
        <v>0</v>
      </c>
      <c r="AR14" s="70">
        <v>0</v>
      </c>
      <c r="AS14" s="70">
        <v>0</v>
      </c>
      <c r="AT14" s="70">
        <v>0</v>
      </c>
    </row>
    <row r="15" spans="1:46" x14ac:dyDescent="0.25">
      <c r="A15" s="19" t="s">
        <v>11</v>
      </c>
      <c r="B15" s="70">
        <v>0</v>
      </c>
      <c r="C15" s="70">
        <v>0</v>
      </c>
      <c r="D15" s="70">
        <v>0</v>
      </c>
      <c r="E15" s="80">
        <v>0</v>
      </c>
      <c r="F15" s="70">
        <v>0</v>
      </c>
      <c r="G15" s="70">
        <v>0</v>
      </c>
      <c r="H15" s="70">
        <v>0</v>
      </c>
      <c r="I15" s="80">
        <v>0</v>
      </c>
      <c r="J15" s="70">
        <v>0</v>
      </c>
      <c r="K15" s="70">
        <v>0</v>
      </c>
      <c r="L15" s="70">
        <v>0</v>
      </c>
      <c r="M15" s="80">
        <v>0</v>
      </c>
      <c r="N15" s="70">
        <v>0</v>
      </c>
      <c r="O15" s="70">
        <v>0</v>
      </c>
      <c r="P15" s="70">
        <v>0</v>
      </c>
      <c r="Q15" s="80">
        <v>0</v>
      </c>
      <c r="R15" s="70">
        <v>0</v>
      </c>
      <c r="S15" s="70">
        <v>0</v>
      </c>
      <c r="T15" s="70">
        <v>0</v>
      </c>
      <c r="U15" s="80">
        <v>0</v>
      </c>
      <c r="V15" s="70">
        <v>0</v>
      </c>
      <c r="W15" s="70">
        <v>0</v>
      </c>
      <c r="X15" s="70">
        <v>0</v>
      </c>
      <c r="Y15" s="80">
        <v>0</v>
      </c>
      <c r="Z15" s="70">
        <v>0</v>
      </c>
      <c r="AA15" s="70">
        <v>0</v>
      </c>
      <c r="AB15" s="70">
        <v>0</v>
      </c>
      <c r="AC15" s="80">
        <v>0</v>
      </c>
      <c r="AD15" s="70">
        <v>0</v>
      </c>
      <c r="AE15" s="70">
        <v>0</v>
      </c>
      <c r="AF15" s="70">
        <v>0</v>
      </c>
      <c r="AG15" s="80">
        <v>0</v>
      </c>
      <c r="AH15" s="70">
        <v>0</v>
      </c>
      <c r="AI15" s="70">
        <v>0</v>
      </c>
      <c r="AJ15" s="70">
        <v>0</v>
      </c>
      <c r="AK15" s="80">
        <v>0</v>
      </c>
      <c r="AL15" s="70">
        <v>0</v>
      </c>
      <c r="AM15" s="70">
        <v>0</v>
      </c>
      <c r="AN15" s="70">
        <v>0</v>
      </c>
      <c r="AO15" s="80">
        <v>0</v>
      </c>
      <c r="AP15" s="70">
        <v>0</v>
      </c>
      <c r="AQ15" s="70">
        <v>0</v>
      </c>
      <c r="AR15" s="70">
        <v>0</v>
      </c>
      <c r="AS15" s="70">
        <v>0</v>
      </c>
      <c r="AT15" s="70">
        <v>0</v>
      </c>
    </row>
    <row r="16" spans="1:46" x14ac:dyDescent="0.25">
      <c r="A16" s="19" t="s">
        <v>12</v>
      </c>
      <c r="B16" s="70">
        <v>9713323</v>
      </c>
      <c r="C16" s="70">
        <v>0</v>
      </c>
      <c r="D16" s="70">
        <v>0</v>
      </c>
      <c r="E16" s="80">
        <v>0</v>
      </c>
      <c r="F16" s="70">
        <v>0</v>
      </c>
      <c r="G16" s="70">
        <v>9713323</v>
      </c>
      <c r="H16" s="70">
        <v>9713323</v>
      </c>
      <c r="I16" s="80">
        <v>0</v>
      </c>
      <c r="J16" s="70">
        <v>0</v>
      </c>
      <c r="K16" s="70">
        <v>0</v>
      </c>
      <c r="L16" s="70">
        <v>0</v>
      </c>
      <c r="M16" s="80">
        <v>0</v>
      </c>
      <c r="N16" s="70">
        <v>0</v>
      </c>
      <c r="O16" s="70">
        <v>0</v>
      </c>
      <c r="P16" s="70">
        <v>0</v>
      </c>
      <c r="Q16" s="80">
        <v>0</v>
      </c>
      <c r="R16" s="70">
        <v>0</v>
      </c>
      <c r="S16" s="70">
        <v>0</v>
      </c>
      <c r="T16" s="70">
        <v>0</v>
      </c>
      <c r="U16" s="80">
        <v>0</v>
      </c>
      <c r="V16" s="70">
        <v>0</v>
      </c>
      <c r="W16" s="70">
        <v>0</v>
      </c>
      <c r="X16" s="70">
        <v>0</v>
      </c>
      <c r="Y16" s="80">
        <v>0</v>
      </c>
      <c r="Z16" s="70">
        <v>0</v>
      </c>
      <c r="AA16" s="70">
        <v>0</v>
      </c>
      <c r="AB16" s="70">
        <v>0</v>
      </c>
      <c r="AC16" s="80">
        <v>0</v>
      </c>
      <c r="AD16" s="70">
        <v>0</v>
      </c>
      <c r="AE16" s="70">
        <v>0</v>
      </c>
      <c r="AF16" s="70">
        <v>0</v>
      </c>
      <c r="AG16" s="80">
        <v>0</v>
      </c>
      <c r="AH16" s="70">
        <v>0</v>
      </c>
      <c r="AI16" s="70">
        <v>0</v>
      </c>
      <c r="AJ16" s="70">
        <v>0</v>
      </c>
      <c r="AK16" s="80">
        <v>0</v>
      </c>
      <c r="AL16" s="70">
        <v>0</v>
      </c>
      <c r="AM16" s="70">
        <v>0</v>
      </c>
      <c r="AN16" s="70">
        <v>0</v>
      </c>
      <c r="AO16" s="80">
        <v>0</v>
      </c>
      <c r="AP16" s="70">
        <v>0</v>
      </c>
      <c r="AQ16" s="70">
        <v>0</v>
      </c>
      <c r="AR16" s="70">
        <v>9713323</v>
      </c>
      <c r="AS16" s="70">
        <v>0</v>
      </c>
      <c r="AT16" s="70">
        <v>0</v>
      </c>
    </row>
    <row r="17" spans="1:46" x14ac:dyDescent="0.25">
      <c r="A17" s="19" t="s">
        <v>13</v>
      </c>
      <c r="B17" s="70">
        <v>0</v>
      </c>
      <c r="C17" s="70">
        <v>0</v>
      </c>
      <c r="D17" s="70">
        <v>0</v>
      </c>
      <c r="E17" s="80">
        <v>0</v>
      </c>
      <c r="F17" s="70">
        <v>0</v>
      </c>
      <c r="G17" s="70">
        <v>0</v>
      </c>
      <c r="H17" s="70">
        <v>0</v>
      </c>
      <c r="I17" s="80">
        <v>0</v>
      </c>
      <c r="J17" s="70">
        <v>0</v>
      </c>
      <c r="K17" s="70">
        <v>0</v>
      </c>
      <c r="L17" s="70">
        <v>0</v>
      </c>
      <c r="M17" s="80">
        <v>0</v>
      </c>
      <c r="N17" s="70">
        <v>0</v>
      </c>
      <c r="O17" s="70">
        <v>0</v>
      </c>
      <c r="P17" s="70">
        <v>0</v>
      </c>
      <c r="Q17" s="80">
        <v>0</v>
      </c>
      <c r="R17" s="70">
        <v>0</v>
      </c>
      <c r="S17" s="70">
        <v>0</v>
      </c>
      <c r="T17" s="70">
        <v>0</v>
      </c>
      <c r="U17" s="80">
        <v>0</v>
      </c>
      <c r="V17" s="70">
        <v>0</v>
      </c>
      <c r="W17" s="70">
        <v>0</v>
      </c>
      <c r="X17" s="70">
        <v>0</v>
      </c>
      <c r="Y17" s="80">
        <v>0</v>
      </c>
      <c r="Z17" s="70">
        <v>0</v>
      </c>
      <c r="AA17" s="70">
        <v>0</v>
      </c>
      <c r="AB17" s="70">
        <v>0</v>
      </c>
      <c r="AC17" s="80">
        <v>0</v>
      </c>
      <c r="AD17" s="70">
        <v>0</v>
      </c>
      <c r="AE17" s="70">
        <v>0</v>
      </c>
      <c r="AF17" s="70">
        <v>0</v>
      </c>
      <c r="AG17" s="80">
        <v>0</v>
      </c>
      <c r="AH17" s="70">
        <v>0</v>
      </c>
      <c r="AI17" s="70">
        <v>0</v>
      </c>
      <c r="AJ17" s="70">
        <v>0</v>
      </c>
      <c r="AK17" s="80">
        <v>0</v>
      </c>
      <c r="AL17" s="70">
        <v>0</v>
      </c>
      <c r="AM17" s="70">
        <v>0</v>
      </c>
      <c r="AN17" s="70">
        <v>0</v>
      </c>
      <c r="AO17" s="80">
        <v>0</v>
      </c>
      <c r="AP17" s="70">
        <v>0</v>
      </c>
      <c r="AQ17" s="70">
        <v>0</v>
      </c>
      <c r="AR17" s="70">
        <v>0</v>
      </c>
      <c r="AS17" s="70">
        <v>0</v>
      </c>
      <c r="AT17" s="70">
        <v>0</v>
      </c>
    </row>
    <row r="18" spans="1:46" x14ac:dyDescent="0.25">
      <c r="A18" s="19" t="s">
        <v>14</v>
      </c>
      <c r="B18" s="70">
        <v>0</v>
      </c>
      <c r="C18" s="70">
        <v>0</v>
      </c>
      <c r="D18" s="70">
        <v>0</v>
      </c>
      <c r="E18" s="80">
        <v>0</v>
      </c>
      <c r="F18" s="70">
        <v>0</v>
      </c>
      <c r="G18" s="70">
        <v>0</v>
      </c>
      <c r="H18" s="70">
        <v>0</v>
      </c>
      <c r="I18" s="80">
        <v>0</v>
      </c>
      <c r="J18" s="70">
        <v>0</v>
      </c>
      <c r="K18" s="70">
        <v>0</v>
      </c>
      <c r="L18" s="70">
        <v>0</v>
      </c>
      <c r="M18" s="80">
        <v>0</v>
      </c>
      <c r="N18" s="70">
        <v>0</v>
      </c>
      <c r="O18" s="70">
        <v>0</v>
      </c>
      <c r="P18" s="70">
        <v>0</v>
      </c>
      <c r="Q18" s="80">
        <v>0</v>
      </c>
      <c r="R18" s="70">
        <v>0</v>
      </c>
      <c r="S18" s="70">
        <v>0</v>
      </c>
      <c r="T18" s="70">
        <v>0</v>
      </c>
      <c r="U18" s="80">
        <v>0</v>
      </c>
      <c r="V18" s="70">
        <v>0</v>
      </c>
      <c r="W18" s="70">
        <v>0</v>
      </c>
      <c r="X18" s="70">
        <v>0</v>
      </c>
      <c r="Y18" s="80">
        <v>0</v>
      </c>
      <c r="Z18" s="70">
        <v>0</v>
      </c>
      <c r="AA18" s="70">
        <v>0</v>
      </c>
      <c r="AB18" s="70">
        <v>0</v>
      </c>
      <c r="AC18" s="80">
        <v>0</v>
      </c>
      <c r="AD18" s="70">
        <v>0</v>
      </c>
      <c r="AE18" s="70">
        <v>0</v>
      </c>
      <c r="AF18" s="70">
        <v>0</v>
      </c>
      <c r="AG18" s="80">
        <v>0</v>
      </c>
      <c r="AH18" s="70">
        <v>0</v>
      </c>
      <c r="AI18" s="70">
        <v>0</v>
      </c>
      <c r="AJ18" s="70">
        <v>0</v>
      </c>
      <c r="AK18" s="80">
        <v>0</v>
      </c>
      <c r="AL18" s="70">
        <v>0</v>
      </c>
      <c r="AM18" s="70">
        <v>0</v>
      </c>
      <c r="AN18" s="70">
        <v>0</v>
      </c>
      <c r="AO18" s="80">
        <v>0</v>
      </c>
      <c r="AP18" s="70">
        <v>0</v>
      </c>
      <c r="AQ18" s="70">
        <v>0</v>
      </c>
      <c r="AR18" s="70">
        <v>0</v>
      </c>
      <c r="AS18" s="70">
        <v>0</v>
      </c>
      <c r="AT18" s="70">
        <v>0</v>
      </c>
    </row>
    <row r="19" spans="1:46" x14ac:dyDescent="0.25">
      <c r="A19" s="19" t="s">
        <v>15</v>
      </c>
      <c r="B19" s="70">
        <v>0</v>
      </c>
      <c r="C19" s="70">
        <v>0</v>
      </c>
      <c r="D19" s="70">
        <v>0</v>
      </c>
      <c r="E19" s="80">
        <v>0</v>
      </c>
      <c r="F19" s="70">
        <v>0</v>
      </c>
      <c r="G19" s="70">
        <v>0</v>
      </c>
      <c r="H19" s="70">
        <v>0</v>
      </c>
      <c r="I19" s="80">
        <v>0</v>
      </c>
      <c r="J19" s="70">
        <v>0</v>
      </c>
      <c r="K19" s="70">
        <v>0</v>
      </c>
      <c r="L19" s="70">
        <v>0</v>
      </c>
      <c r="M19" s="80">
        <v>0</v>
      </c>
      <c r="N19" s="70">
        <v>0</v>
      </c>
      <c r="O19" s="70">
        <v>0</v>
      </c>
      <c r="P19" s="70">
        <v>0</v>
      </c>
      <c r="Q19" s="80">
        <v>0</v>
      </c>
      <c r="R19" s="70">
        <v>0</v>
      </c>
      <c r="S19" s="70">
        <v>0</v>
      </c>
      <c r="T19" s="70">
        <v>0</v>
      </c>
      <c r="U19" s="80">
        <v>0</v>
      </c>
      <c r="V19" s="70">
        <v>0</v>
      </c>
      <c r="W19" s="70">
        <v>0</v>
      </c>
      <c r="X19" s="70">
        <v>0</v>
      </c>
      <c r="Y19" s="80">
        <v>0</v>
      </c>
      <c r="Z19" s="70">
        <v>0</v>
      </c>
      <c r="AA19" s="70">
        <v>0</v>
      </c>
      <c r="AB19" s="70">
        <v>0</v>
      </c>
      <c r="AC19" s="80">
        <v>0</v>
      </c>
      <c r="AD19" s="70">
        <v>0</v>
      </c>
      <c r="AE19" s="70">
        <v>0</v>
      </c>
      <c r="AF19" s="70">
        <v>0</v>
      </c>
      <c r="AG19" s="80">
        <v>0</v>
      </c>
      <c r="AH19" s="70">
        <v>0</v>
      </c>
      <c r="AI19" s="70">
        <v>0</v>
      </c>
      <c r="AJ19" s="70">
        <v>0</v>
      </c>
      <c r="AK19" s="80">
        <v>0</v>
      </c>
      <c r="AL19" s="70">
        <v>0</v>
      </c>
      <c r="AM19" s="70">
        <v>0</v>
      </c>
      <c r="AN19" s="70">
        <v>0</v>
      </c>
      <c r="AO19" s="80">
        <v>0</v>
      </c>
      <c r="AP19" s="70">
        <v>0</v>
      </c>
      <c r="AQ19" s="70">
        <v>0</v>
      </c>
      <c r="AR19" s="70">
        <v>0</v>
      </c>
      <c r="AS19" s="70">
        <v>0</v>
      </c>
      <c r="AT19" s="70">
        <v>0</v>
      </c>
    </row>
    <row r="20" spans="1:46" x14ac:dyDescent="0.25">
      <c r="A20" s="19" t="s">
        <v>16</v>
      </c>
      <c r="B20" s="70">
        <v>0</v>
      </c>
      <c r="C20" s="70">
        <v>0</v>
      </c>
      <c r="D20" s="70">
        <v>0</v>
      </c>
      <c r="E20" s="80">
        <v>0</v>
      </c>
      <c r="F20" s="70">
        <v>0</v>
      </c>
      <c r="G20" s="70">
        <v>0</v>
      </c>
      <c r="H20" s="70">
        <v>0</v>
      </c>
      <c r="I20" s="80">
        <v>0</v>
      </c>
      <c r="J20" s="70">
        <v>0</v>
      </c>
      <c r="K20" s="70">
        <v>0</v>
      </c>
      <c r="L20" s="70">
        <v>0</v>
      </c>
      <c r="M20" s="80">
        <v>0</v>
      </c>
      <c r="N20" s="70">
        <v>0</v>
      </c>
      <c r="O20" s="70">
        <v>0</v>
      </c>
      <c r="P20" s="70">
        <v>0</v>
      </c>
      <c r="Q20" s="80">
        <v>0</v>
      </c>
      <c r="R20" s="70">
        <v>0</v>
      </c>
      <c r="S20" s="70">
        <v>0</v>
      </c>
      <c r="T20" s="70">
        <v>0</v>
      </c>
      <c r="U20" s="80">
        <v>0</v>
      </c>
      <c r="V20" s="70">
        <v>0</v>
      </c>
      <c r="W20" s="70">
        <v>0</v>
      </c>
      <c r="X20" s="70">
        <v>0</v>
      </c>
      <c r="Y20" s="80">
        <v>0</v>
      </c>
      <c r="Z20" s="70">
        <v>0</v>
      </c>
      <c r="AA20" s="70">
        <v>0</v>
      </c>
      <c r="AB20" s="70">
        <v>0</v>
      </c>
      <c r="AC20" s="80">
        <v>0</v>
      </c>
      <c r="AD20" s="70">
        <v>0</v>
      </c>
      <c r="AE20" s="70">
        <v>0</v>
      </c>
      <c r="AF20" s="70">
        <v>0</v>
      </c>
      <c r="AG20" s="80">
        <v>0</v>
      </c>
      <c r="AH20" s="70">
        <v>0</v>
      </c>
      <c r="AI20" s="70">
        <v>0</v>
      </c>
      <c r="AJ20" s="70">
        <v>0</v>
      </c>
      <c r="AK20" s="80">
        <v>0</v>
      </c>
      <c r="AL20" s="70">
        <v>0</v>
      </c>
      <c r="AM20" s="70">
        <v>0</v>
      </c>
      <c r="AN20" s="70">
        <v>0</v>
      </c>
      <c r="AO20" s="80">
        <v>0</v>
      </c>
      <c r="AP20" s="70">
        <v>0</v>
      </c>
      <c r="AQ20" s="70">
        <v>0</v>
      </c>
      <c r="AR20" s="70">
        <v>0</v>
      </c>
      <c r="AS20" s="70">
        <v>0</v>
      </c>
      <c r="AT20" s="70">
        <v>0</v>
      </c>
    </row>
    <row r="21" spans="1:46" x14ac:dyDescent="0.25">
      <c r="A21" s="19" t="s">
        <v>17</v>
      </c>
      <c r="B21" s="70">
        <v>0</v>
      </c>
      <c r="C21" s="70">
        <v>0</v>
      </c>
      <c r="D21" s="70">
        <v>0</v>
      </c>
      <c r="E21" s="80">
        <v>0</v>
      </c>
      <c r="F21" s="70">
        <v>0</v>
      </c>
      <c r="G21" s="70">
        <v>0</v>
      </c>
      <c r="H21" s="70">
        <v>0</v>
      </c>
      <c r="I21" s="80">
        <v>0</v>
      </c>
      <c r="J21" s="70">
        <v>0</v>
      </c>
      <c r="K21" s="70">
        <v>0</v>
      </c>
      <c r="L21" s="70">
        <v>0</v>
      </c>
      <c r="M21" s="80">
        <v>0</v>
      </c>
      <c r="N21" s="70">
        <v>0</v>
      </c>
      <c r="O21" s="70">
        <v>0</v>
      </c>
      <c r="P21" s="70">
        <v>0</v>
      </c>
      <c r="Q21" s="80">
        <v>0</v>
      </c>
      <c r="R21" s="70">
        <v>0</v>
      </c>
      <c r="S21" s="70">
        <v>0</v>
      </c>
      <c r="T21" s="70">
        <v>0</v>
      </c>
      <c r="U21" s="80">
        <v>0</v>
      </c>
      <c r="V21" s="70">
        <v>0</v>
      </c>
      <c r="W21" s="70">
        <v>0</v>
      </c>
      <c r="X21" s="70">
        <v>0</v>
      </c>
      <c r="Y21" s="80">
        <v>0</v>
      </c>
      <c r="Z21" s="70">
        <v>0</v>
      </c>
      <c r="AA21" s="70">
        <v>0</v>
      </c>
      <c r="AB21" s="70">
        <v>0</v>
      </c>
      <c r="AC21" s="80">
        <v>0</v>
      </c>
      <c r="AD21" s="70">
        <v>0</v>
      </c>
      <c r="AE21" s="70">
        <v>0</v>
      </c>
      <c r="AF21" s="70">
        <v>0</v>
      </c>
      <c r="AG21" s="80">
        <v>0</v>
      </c>
      <c r="AH21" s="70">
        <v>0</v>
      </c>
      <c r="AI21" s="70">
        <v>0</v>
      </c>
      <c r="AJ21" s="70">
        <v>0</v>
      </c>
      <c r="AK21" s="80">
        <v>0</v>
      </c>
      <c r="AL21" s="70">
        <v>0</v>
      </c>
      <c r="AM21" s="70">
        <v>0</v>
      </c>
      <c r="AN21" s="70">
        <v>0</v>
      </c>
      <c r="AO21" s="80">
        <v>0</v>
      </c>
      <c r="AP21" s="70">
        <v>0</v>
      </c>
      <c r="AQ21" s="70">
        <v>0</v>
      </c>
      <c r="AR21" s="70">
        <v>0</v>
      </c>
      <c r="AS21" s="70">
        <v>0</v>
      </c>
      <c r="AT21" s="70">
        <v>0</v>
      </c>
    </row>
    <row r="22" spans="1:46" x14ac:dyDescent="0.25">
      <c r="A22" s="19" t="s">
        <v>18</v>
      </c>
      <c r="B22" s="70">
        <v>0</v>
      </c>
      <c r="C22" s="70">
        <v>0</v>
      </c>
      <c r="D22" s="70">
        <v>0</v>
      </c>
      <c r="E22" s="80">
        <v>0</v>
      </c>
      <c r="F22" s="70">
        <v>0</v>
      </c>
      <c r="G22" s="70">
        <v>0</v>
      </c>
      <c r="H22" s="70">
        <v>0</v>
      </c>
      <c r="I22" s="80">
        <v>0</v>
      </c>
      <c r="J22" s="70">
        <v>0</v>
      </c>
      <c r="K22" s="70">
        <v>0</v>
      </c>
      <c r="L22" s="70">
        <v>0</v>
      </c>
      <c r="M22" s="80">
        <v>0</v>
      </c>
      <c r="N22" s="70">
        <v>0</v>
      </c>
      <c r="O22" s="70">
        <v>0</v>
      </c>
      <c r="P22" s="70">
        <v>0</v>
      </c>
      <c r="Q22" s="80">
        <v>0</v>
      </c>
      <c r="R22" s="70">
        <v>0</v>
      </c>
      <c r="S22" s="70">
        <v>0</v>
      </c>
      <c r="T22" s="70">
        <v>0</v>
      </c>
      <c r="U22" s="80">
        <v>0</v>
      </c>
      <c r="V22" s="70">
        <v>0</v>
      </c>
      <c r="W22" s="70">
        <v>0</v>
      </c>
      <c r="X22" s="70">
        <v>0</v>
      </c>
      <c r="Y22" s="80">
        <v>0</v>
      </c>
      <c r="Z22" s="70">
        <v>0</v>
      </c>
      <c r="AA22" s="70">
        <v>0</v>
      </c>
      <c r="AB22" s="70">
        <v>0</v>
      </c>
      <c r="AC22" s="80">
        <v>0</v>
      </c>
      <c r="AD22" s="70">
        <v>0</v>
      </c>
      <c r="AE22" s="70">
        <v>0</v>
      </c>
      <c r="AF22" s="70">
        <v>0</v>
      </c>
      <c r="AG22" s="80">
        <v>0</v>
      </c>
      <c r="AH22" s="70">
        <v>0</v>
      </c>
      <c r="AI22" s="70">
        <v>0</v>
      </c>
      <c r="AJ22" s="70">
        <v>0</v>
      </c>
      <c r="AK22" s="80">
        <v>0</v>
      </c>
      <c r="AL22" s="70">
        <v>0</v>
      </c>
      <c r="AM22" s="70">
        <v>0</v>
      </c>
      <c r="AN22" s="70">
        <v>0</v>
      </c>
      <c r="AO22" s="80">
        <v>0</v>
      </c>
      <c r="AP22" s="70">
        <v>0</v>
      </c>
      <c r="AQ22" s="70">
        <v>0</v>
      </c>
      <c r="AR22" s="70">
        <v>0</v>
      </c>
      <c r="AS22" s="70">
        <v>0</v>
      </c>
      <c r="AT22" s="70">
        <v>0</v>
      </c>
    </row>
    <row r="23" spans="1:46" x14ac:dyDescent="0.25">
      <c r="A23" s="19" t="s">
        <v>19</v>
      </c>
      <c r="B23" s="70">
        <v>0</v>
      </c>
      <c r="C23" s="70">
        <v>0</v>
      </c>
      <c r="D23" s="70">
        <v>0</v>
      </c>
      <c r="E23" s="80">
        <v>0</v>
      </c>
      <c r="F23" s="70">
        <v>0</v>
      </c>
      <c r="G23" s="70">
        <v>0</v>
      </c>
      <c r="H23" s="70">
        <v>0</v>
      </c>
      <c r="I23" s="80">
        <v>0</v>
      </c>
      <c r="J23" s="70">
        <v>0</v>
      </c>
      <c r="K23" s="70">
        <v>0</v>
      </c>
      <c r="L23" s="70">
        <v>0</v>
      </c>
      <c r="M23" s="80">
        <v>0</v>
      </c>
      <c r="N23" s="70">
        <v>0</v>
      </c>
      <c r="O23" s="70">
        <v>0</v>
      </c>
      <c r="P23" s="70">
        <v>0</v>
      </c>
      <c r="Q23" s="80">
        <v>0</v>
      </c>
      <c r="R23" s="70">
        <v>0</v>
      </c>
      <c r="S23" s="70">
        <v>0</v>
      </c>
      <c r="T23" s="70">
        <v>0</v>
      </c>
      <c r="U23" s="80">
        <v>0</v>
      </c>
      <c r="V23" s="70">
        <v>0</v>
      </c>
      <c r="W23" s="70">
        <v>0</v>
      </c>
      <c r="X23" s="70">
        <v>0</v>
      </c>
      <c r="Y23" s="80">
        <v>0</v>
      </c>
      <c r="Z23" s="70">
        <v>0</v>
      </c>
      <c r="AA23" s="70">
        <v>0</v>
      </c>
      <c r="AB23" s="70">
        <v>0</v>
      </c>
      <c r="AC23" s="80">
        <v>0</v>
      </c>
      <c r="AD23" s="70">
        <v>0</v>
      </c>
      <c r="AE23" s="70">
        <v>0</v>
      </c>
      <c r="AF23" s="70">
        <v>0</v>
      </c>
      <c r="AG23" s="80">
        <v>0</v>
      </c>
      <c r="AH23" s="70">
        <v>0</v>
      </c>
      <c r="AI23" s="70">
        <v>0</v>
      </c>
      <c r="AJ23" s="70">
        <v>0</v>
      </c>
      <c r="AK23" s="80">
        <v>0</v>
      </c>
      <c r="AL23" s="70">
        <v>0</v>
      </c>
      <c r="AM23" s="70">
        <v>0</v>
      </c>
      <c r="AN23" s="70">
        <v>0</v>
      </c>
      <c r="AO23" s="80">
        <v>0</v>
      </c>
      <c r="AP23" s="70">
        <v>0</v>
      </c>
      <c r="AQ23" s="70">
        <v>0</v>
      </c>
      <c r="AR23" s="70">
        <v>0</v>
      </c>
      <c r="AS23" s="70">
        <v>0</v>
      </c>
      <c r="AT23" s="70">
        <v>0</v>
      </c>
    </row>
    <row r="24" spans="1:46" x14ac:dyDescent="0.25">
      <c r="A24" s="19" t="s">
        <v>20</v>
      </c>
      <c r="B24" s="70">
        <v>0</v>
      </c>
      <c r="C24" s="70">
        <v>0</v>
      </c>
      <c r="D24" s="70">
        <v>0</v>
      </c>
      <c r="E24" s="80">
        <v>0</v>
      </c>
      <c r="F24" s="70">
        <v>0</v>
      </c>
      <c r="G24" s="70">
        <v>0</v>
      </c>
      <c r="H24" s="70">
        <v>0</v>
      </c>
      <c r="I24" s="80">
        <v>0</v>
      </c>
      <c r="J24" s="70">
        <v>0</v>
      </c>
      <c r="K24" s="70">
        <v>0</v>
      </c>
      <c r="L24" s="70">
        <v>0</v>
      </c>
      <c r="M24" s="80">
        <v>0</v>
      </c>
      <c r="N24" s="70">
        <v>0</v>
      </c>
      <c r="O24" s="70">
        <v>0</v>
      </c>
      <c r="P24" s="70">
        <v>0</v>
      </c>
      <c r="Q24" s="80">
        <v>0</v>
      </c>
      <c r="R24" s="70">
        <v>0</v>
      </c>
      <c r="S24" s="70">
        <v>0</v>
      </c>
      <c r="T24" s="70">
        <v>0</v>
      </c>
      <c r="U24" s="80">
        <v>0</v>
      </c>
      <c r="V24" s="70">
        <v>0</v>
      </c>
      <c r="W24" s="70">
        <v>0</v>
      </c>
      <c r="X24" s="70">
        <v>0</v>
      </c>
      <c r="Y24" s="80">
        <v>0</v>
      </c>
      <c r="Z24" s="70">
        <v>0</v>
      </c>
      <c r="AA24" s="70">
        <v>0</v>
      </c>
      <c r="AB24" s="70">
        <v>0</v>
      </c>
      <c r="AC24" s="80">
        <v>0</v>
      </c>
      <c r="AD24" s="70">
        <v>0</v>
      </c>
      <c r="AE24" s="70">
        <v>0</v>
      </c>
      <c r="AF24" s="70">
        <v>0</v>
      </c>
      <c r="AG24" s="80">
        <v>0</v>
      </c>
      <c r="AH24" s="70">
        <v>0</v>
      </c>
      <c r="AI24" s="70">
        <v>0</v>
      </c>
      <c r="AJ24" s="70">
        <v>0</v>
      </c>
      <c r="AK24" s="80">
        <v>0</v>
      </c>
      <c r="AL24" s="70">
        <v>0</v>
      </c>
      <c r="AM24" s="70">
        <v>0</v>
      </c>
      <c r="AN24" s="70">
        <v>0</v>
      </c>
      <c r="AO24" s="80">
        <v>0</v>
      </c>
      <c r="AP24" s="70">
        <v>0</v>
      </c>
      <c r="AQ24" s="70">
        <v>0</v>
      </c>
      <c r="AR24" s="70">
        <v>0</v>
      </c>
      <c r="AS24" s="70">
        <v>0</v>
      </c>
      <c r="AT24" s="70">
        <v>0</v>
      </c>
    </row>
    <row r="25" spans="1:46" x14ac:dyDescent="0.25">
      <c r="A25" s="19" t="s">
        <v>21</v>
      </c>
      <c r="B25" s="70">
        <v>22499451</v>
      </c>
      <c r="C25" s="70">
        <v>0</v>
      </c>
      <c r="D25" s="70">
        <v>0</v>
      </c>
      <c r="E25" s="80">
        <v>0</v>
      </c>
      <c r="F25" s="70">
        <v>0</v>
      </c>
      <c r="G25" s="70">
        <v>22499451</v>
      </c>
      <c r="H25" s="70">
        <v>22499451</v>
      </c>
      <c r="I25" s="80">
        <v>0</v>
      </c>
      <c r="J25" s="70">
        <v>0</v>
      </c>
      <c r="K25" s="70">
        <v>0</v>
      </c>
      <c r="L25" s="70">
        <v>0</v>
      </c>
      <c r="M25" s="80">
        <v>0</v>
      </c>
      <c r="N25" s="70">
        <v>0</v>
      </c>
      <c r="O25" s="70">
        <v>0</v>
      </c>
      <c r="P25" s="70">
        <v>0</v>
      </c>
      <c r="Q25" s="80">
        <v>0</v>
      </c>
      <c r="R25" s="70">
        <v>0</v>
      </c>
      <c r="S25" s="70">
        <v>0</v>
      </c>
      <c r="T25" s="70">
        <v>0</v>
      </c>
      <c r="U25" s="80">
        <v>0</v>
      </c>
      <c r="V25" s="70">
        <v>0</v>
      </c>
      <c r="W25" s="70">
        <v>0</v>
      </c>
      <c r="X25" s="70">
        <v>0</v>
      </c>
      <c r="Y25" s="80">
        <v>0</v>
      </c>
      <c r="Z25" s="70">
        <v>0</v>
      </c>
      <c r="AA25" s="70">
        <v>0</v>
      </c>
      <c r="AB25" s="70">
        <v>0</v>
      </c>
      <c r="AC25" s="80">
        <v>0</v>
      </c>
      <c r="AD25" s="70">
        <v>0</v>
      </c>
      <c r="AE25" s="70">
        <v>0</v>
      </c>
      <c r="AF25" s="70">
        <v>0</v>
      </c>
      <c r="AG25" s="80">
        <v>0</v>
      </c>
      <c r="AH25" s="70">
        <v>0</v>
      </c>
      <c r="AI25" s="70">
        <v>0</v>
      </c>
      <c r="AJ25" s="70">
        <v>0</v>
      </c>
      <c r="AK25" s="80">
        <v>0</v>
      </c>
      <c r="AL25" s="70">
        <v>0</v>
      </c>
      <c r="AM25" s="70">
        <v>0</v>
      </c>
      <c r="AN25" s="70">
        <v>0</v>
      </c>
      <c r="AO25" s="80">
        <v>0</v>
      </c>
      <c r="AP25" s="70">
        <v>0</v>
      </c>
      <c r="AQ25" s="70">
        <v>0</v>
      </c>
      <c r="AR25" s="70">
        <v>22499451</v>
      </c>
      <c r="AS25" s="70">
        <v>0</v>
      </c>
      <c r="AT25" s="70">
        <v>0</v>
      </c>
    </row>
    <row r="26" spans="1:46" x14ac:dyDescent="0.25">
      <c r="A26" s="19" t="s">
        <v>22</v>
      </c>
      <c r="B26" s="70">
        <v>45114298</v>
      </c>
      <c r="C26" s="70">
        <v>0</v>
      </c>
      <c r="D26" s="70">
        <v>0</v>
      </c>
      <c r="E26" s="80">
        <v>0</v>
      </c>
      <c r="F26" s="70">
        <v>0</v>
      </c>
      <c r="G26" s="70">
        <v>0</v>
      </c>
      <c r="H26" s="70">
        <v>0</v>
      </c>
      <c r="I26" s="80">
        <v>0</v>
      </c>
      <c r="J26" s="70">
        <v>0</v>
      </c>
      <c r="K26" s="70">
        <v>0</v>
      </c>
      <c r="L26" s="70">
        <v>0</v>
      </c>
      <c r="M26" s="80">
        <v>0</v>
      </c>
      <c r="N26" s="70">
        <v>0</v>
      </c>
      <c r="O26" s="70">
        <v>0</v>
      </c>
      <c r="P26" s="70">
        <v>0</v>
      </c>
      <c r="Q26" s="80">
        <v>0</v>
      </c>
      <c r="R26" s="70">
        <v>0</v>
      </c>
      <c r="S26" s="70">
        <v>0</v>
      </c>
      <c r="T26" s="70">
        <v>0</v>
      </c>
      <c r="U26" s="80">
        <v>0</v>
      </c>
      <c r="V26" s="70">
        <v>0</v>
      </c>
      <c r="W26" s="70">
        <v>45114298</v>
      </c>
      <c r="X26" s="70">
        <v>45114298</v>
      </c>
      <c r="Y26" s="80">
        <v>0</v>
      </c>
      <c r="Z26" s="70">
        <v>0</v>
      </c>
      <c r="AA26" s="70">
        <v>0</v>
      </c>
      <c r="AB26" s="70">
        <v>0</v>
      </c>
      <c r="AC26" s="80">
        <v>0</v>
      </c>
      <c r="AD26" s="70">
        <v>0</v>
      </c>
      <c r="AE26" s="70">
        <v>0</v>
      </c>
      <c r="AF26" s="70">
        <v>0</v>
      </c>
      <c r="AG26" s="80">
        <v>0</v>
      </c>
      <c r="AH26" s="70">
        <v>0</v>
      </c>
      <c r="AI26" s="70">
        <v>0</v>
      </c>
      <c r="AJ26" s="70">
        <v>0</v>
      </c>
      <c r="AK26" s="80">
        <v>0</v>
      </c>
      <c r="AL26" s="70">
        <v>0</v>
      </c>
      <c r="AM26" s="70">
        <v>0</v>
      </c>
      <c r="AN26" s="70">
        <v>0</v>
      </c>
      <c r="AO26" s="80">
        <v>0</v>
      </c>
      <c r="AP26" s="70">
        <v>0</v>
      </c>
      <c r="AQ26" s="70">
        <v>0</v>
      </c>
      <c r="AR26" s="70">
        <v>45114298</v>
      </c>
      <c r="AS26" s="70">
        <v>0</v>
      </c>
      <c r="AT26" s="70">
        <v>0</v>
      </c>
    </row>
    <row r="27" spans="1:46" x14ac:dyDescent="0.25">
      <c r="A27" s="19" t="s">
        <v>23</v>
      </c>
      <c r="B27" s="70">
        <v>0</v>
      </c>
      <c r="C27" s="70">
        <v>0</v>
      </c>
      <c r="D27" s="70">
        <v>0</v>
      </c>
      <c r="E27" s="80">
        <v>0</v>
      </c>
      <c r="F27" s="70">
        <v>0</v>
      </c>
      <c r="G27" s="70">
        <v>0</v>
      </c>
      <c r="H27" s="70">
        <v>0</v>
      </c>
      <c r="I27" s="80">
        <v>0</v>
      </c>
      <c r="J27" s="70">
        <v>0</v>
      </c>
      <c r="K27" s="70">
        <v>0</v>
      </c>
      <c r="L27" s="70">
        <v>0</v>
      </c>
      <c r="M27" s="80">
        <v>0</v>
      </c>
      <c r="N27" s="70">
        <v>0</v>
      </c>
      <c r="O27" s="70">
        <v>0</v>
      </c>
      <c r="P27" s="70">
        <v>0</v>
      </c>
      <c r="Q27" s="80">
        <v>0</v>
      </c>
      <c r="R27" s="70">
        <v>0</v>
      </c>
      <c r="S27" s="70">
        <v>0</v>
      </c>
      <c r="T27" s="70">
        <v>0</v>
      </c>
      <c r="U27" s="80">
        <v>0</v>
      </c>
      <c r="V27" s="70">
        <v>0</v>
      </c>
      <c r="W27" s="70">
        <v>0</v>
      </c>
      <c r="X27" s="70">
        <v>0</v>
      </c>
      <c r="Y27" s="80">
        <v>0</v>
      </c>
      <c r="Z27" s="70">
        <v>0</v>
      </c>
      <c r="AA27" s="70">
        <v>0</v>
      </c>
      <c r="AB27" s="70">
        <v>0</v>
      </c>
      <c r="AC27" s="80">
        <v>0</v>
      </c>
      <c r="AD27" s="70">
        <v>0</v>
      </c>
      <c r="AE27" s="70">
        <v>0</v>
      </c>
      <c r="AF27" s="70">
        <v>0</v>
      </c>
      <c r="AG27" s="80">
        <v>0</v>
      </c>
      <c r="AH27" s="70">
        <v>0</v>
      </c>
      <c r="AI27" s="70">
        <v>0</v>
      </c>
      <c r="AJ27" s="70">
        <v>0</v>
      </c>
      <c r="AK27" s="80">
        <v>0</v>
      </c>
      <c r="AL27" s="70">
        <v>0</v>
      </c>
      <c r="AM27" s="70">
        <v>0</v>
      </c>
      <c r="AN27" s="70">
        <v>0</v>
      </c>
      <c r="AO27" s="80">
        <v>0</v>
      </c>
      <c r="AP27" s="70">
        <v>0</v>
      </c>
      <c r="AQ27" s="70">
        <v>0</v>
      </c>
      <c r="AR27" s="70">
        <v>0</v>
      </c>
      <c r="AS27" s="70">
        <v>0</v>
      </c>
      <c r="AT27" s="70">
        <v>0</v>
      </c>
    </row>
    <row r="28" spans="1:46" x14ac:dyDescent="0.25">
      <c r="A28" s="19" t="s">
        <v>24</v>
      </c>
      <c r="B28" s="70">
        <v>0</v>
      </c>
      <c r="C28" s="70">
        <v>0</v>
      </c>
      <c r="D28" s="70">
        <v>0</v>
      </c>
      <c r="E28" s="80">
        <v>0</v>
      </c>
      <c r="F28" s="70">
        <v>0</v>
      </c>
      <c r="G28" s="70">
        <v>0</v>
      </c>
      <c r="H28" s="70">
        <v>0</v>
      </c>
      <c r="I28" s="80">
        <v>0</v>
      </c>
      <c r="J28" s="70">
        <v>0</v>
      </c>
      <c r="K28" s="70">
        <v>0</v>
      </c>
      <c r="L28" s="70">
        <v>0</v>
      </c>
      <c r="M28" s="80">
        <v>0</v>
      </c>
      <c r="N28" s="70">
        <v>0</v>
      </c>
      <c r="O28" s="70">
        <v>0</v>
      </c>
      <c r="P28" s="70">
        <v>0</v>
      </c>
      <c r="Q28" s="80">
        <v>0</v>
      </c>
      <c r="R28" s="70">
        <v>0</v>
      </c>
      <c r="S28" s="70">
        <v>0</v>
      </c>
      <c r="T28" s="70">
        <v>0</v>
      </c>
      <c r="U28" s="80">
        <v>0</v>
      </c>
      <c r="V28" s="70">
        <v>0</v>
      </c>
      <c r="W28" s="70">
        <v>0</v>
      </c>
      <c r="X28" s="70">
        <v>0</v>
      </c>
      <c r="Y28" s="80">
        <v>0</v>
      </c>
      <c r="Z28" s="70">
        <v>0</v>
      </c>
      <c r="AA28" s="70">
        <v>0</v>
      </c>
      <c r="AB28" s="70">
        <v>0</v>
      </c>
      <c r="AC28" s="80">
        <v>0</v>
      </c>
      <c r="AD28" s="70">
        <v>0</v>
      </c>
      <c r="AE28" s="70">
        <v>0</v>
      </c>
      <c r="AF28" s="70">
        <v>0</v>
      </c>
      <c r="AG28" s="80">
        <v>0</v>
      </c>
      <c r="AH28" s="70">
        <v>0</v>
      </c>
      <c r="AI28" s="70">
        <v>0</v>
      </c>
      <c r="AJ28" s="70">
        <v>0</v>
      </c>
      <c r="AK28" s="80">
        <v>0</v>
      </c>
      <c r="AL28" s="70">
        <v>0</v>
      </c>
      <c r="AM28" s="70">
        <v>0</v>
      </c>
      <c r="AN28" s="70">
        <v>0</v>
      </c>
      <c r="AO28" s="80">
        <v>0</v>
      </c>
      <c r="AP28" s="70">
        <v>0</v>
      </c>
      <c r="AQ28" s="70">
        <v>0</v>
      </c>
      <c r="AR28" s="70">
        <v>0</v>
      </c>
      <c r="AS28" s="70">
        <v>0</v>
      </c>
      <c r="AT28" s="70">
        <v>0</v>
      </c>
    </row>
    <row r="29" spans="1:46" x14ac:dyDescent="0.25">
      <c r="A29" s="19" t="s">
        <v>25</v>
      </c>
      <c r="B29" s="70">
        <v>0</v>
      </c>
      <c r="C29" s="70">
        <v>0</v>
      </c>
      <c r="D29" s="70">
        <v>0</v>
      </c>
      <c r="E29" s="80">
        <v>0</v>
      </c>
      <c r="F29" s="70">
        <v>0</v>
      </c>
      <c r="G29" s="70">
        <v>0</v>
      </c>
      <c r="H29" s="70">
        <v>0</v>
      </c>
      <c r="I29" s="80">
        <v>0</v>
      </c>
      <c r="J29" s="70">
        <v>0</v>
      </c>
      <c r="K29" s="70">
        <v>0</v>
      </c>
      <c r="L29" s="70">
        <v>0</v>
      </c>
      <c r="M29" s="80">
        <v>0</v>
      </c>
      <c r="N29" s="70">
        <v>0</v>
      </c>
      <c r="O29" s="70">
        <v>0</v>
      </c>
      <c r="P29" s="70">
        <v>0</v>
      </c>
      <c r="Q29" s="80">
        <v>0</v>
      </c>
      <c r="R29" s="70">
        <v>0</v>
      </c>
      <c r="S29" s="70">
        <v>0</v>
      </c>
      <c r="T29" s="70">
        <v>0</v>
      </c>
      <c r="U29" s="80">
        <v>0</v>
      </c>
      <c r="V29" s="70">
        <v>0</v>
      </c>
      <c r="W29" s="70">
        <v>0</v>
      </c>
      <c r="X29" s="70">
        <v>0</v>
      </c>
      <c r="Y29" s="80">
        <v>0</v>
      </c>
      <c r="Z29" s="70">
        <v>0</v>
      </c>
      <c r="AA29" s="70">
        <v>0</v>
      </c>
      <c r="AB29" s="70">
        <v>0</v>
      </c>
      <c r="AC29" s="80">
        <v>0</v>
      </c>
      <c r="AD29" s="70">
        <v>0</v>
      </c>
      <c r="AE29" s="70">
        <v>0</v>
      </c>
      <c r="AF29" s="70">
        <v>0</v>
      </c>
      <c r="AG29" s="80">
        <v>0</v>
      </c>
      <c r="AH29" s="70">
        <v>0</v>
      </c>
      <c r="AI29" s="70">
        <v>0</v>
      </c>
      <c r="AJ29" s="70">
        <v>0</v>
      </c>
      <c r="AK29" s="80">
        <v>0</v>
      </c>
      <c r="AL29" s="70">
        <v>0</v>
      </c>
      <c r="AM29" s="70">
        <v>0</v>
      </c>
      <c r="AN29" s="70">
        <v>0</v>
      </c>
      <c r="AO29" s="80">
        <v>0</v>
      </c>
      <c r="AP29" s="70">
        <v>0</v>
      </c>
      <c r="AQ29" s="70">
        <v>0</v>
      </c>
      <c r="AR29" s="70">
        <v>0</v>
      </c>
      <c r="AS29" s="70">
        <v>0</v>
      </c>
      <c r="AT29" s="70">
        <v>0</v>
      </c>
    </row>
    <row r="30" spans="1:46" x14ac:dyDescent="0.25">
      <c r="A30" s="19" t="s">
        <v>26</v>
      </c>
      <c r="B30" s="70">
        <v>0</v>
      </c>
      <c r="C30" s="70">
        <v>0</v>
      </c>
      <c r="D30" s="70">
        <v>0</v>
      </c>
      <c r="E30" s="80">
        <v>0</v>
      </c>
      <c r="F30" s="70">
        <v>0</v>
      </c>
      <c r="G30" s="70">
        <v>0</v>
      </c>
      <c r="H30" s="70">
        <v>0</v>
      </c>
      <c r="I30" s="80">
        <v>0</v>
      </c>
      <c r="J30" s="70">
        <v>0</v>
      </c>
      <c r="K30" s="70">
        <v>0</v>
      </c>
      <c r="L30" s="70">
        <v>0</v>
      </c>
      <c r="M30" s="80">
        <v>0</v>
      </c>
      <c r="N30" s="70">
        <v>0</v>
      </c>
      <c r="O30" s="70">
        <v>0</v>
      </c>
      <c r="P30" s="70">
        <v>0</v>
      </c>
      <c r="Q30" s="80">
        <v>0</v>
      </c>
      <c r="R30" s="70">
        <v>0</v>
      </c>
      <c r="S30" s="70">
        <v>0</v>
      </c>
      <c r="T30" s="70">
        <v>0</v>
      </c>
      <c r="U30" s="80">
        <v>0</v>
      </c>
      <c r="V30" s="70">
        <v>0</v>
      </c>
      <c r="W30" s="70">
        <v>0</v>
      </c>
      <c r="X30" s="70">
        <v>0</v>
      </c>
      <c r="Y30" s="80">
        <v>0</v>
      </c>
      <c r="Z30" s="70">
        <v>0</v>
      </c>
      <c r="AA30" s="70">
        <v>0</v>
      </c>
      <c r="AB30" s="70">
        <v>0</v>
      </c>
      <c r="AC30" s="80">
        <v>0</v>
      </c>
      <c r="AD30" s="70">
        <v>0</v>
      </c>
      <c r="AE30" s="70">
        <v>0</v>
      </c>
      <c r="AF30" s="70">
        <v>0</v>
      </c>
      <c r="AG30" s="80">
        <v>0</v>
      </c>
      <c r="AH30" s="70">
        <v>0</v>
      </c>
      <c r="AI30" s="70">
        <v>0</v>
      </c>
      <c r="AJ30" s="70">
        <v>0</v>
      </c>
      <c r="AK30" s="80">
        <v>0</v>
      </c>
      <c r="AL30" s="70">
        <v>0</v>
      </c>
      <c r="AM30" s="70">
        <v>0</v>
      </c>
      <c r="AN30" s="70">
        <v>0</v>
      </c>
      <c r="AO30" s="80">
        <v>0</v>
      </c>
      <c r="AP30" s="70">
        <v>0</v>
      </c>
      <c r="AQ30" s="70">
        <v>0</v>
      </c>
      <c r="AR30" s="70">
        <v>0</v>
      </c>
      <c r="AS30" s="70">
        <v>0</v>
      </c>
      <c r="AT30" s="70">
        <v>0</v>
      </c>
    </row>
    <row r="31" spans="1:46" x14ac:dyDescent="0.25">
      <c r="A31" s="19" t="s">
        <v>27</v>
      </c>
      <c r="B31" s="70">
        <v>0</v>
      </c>
      <c r="C31" s="70">
        <v>0</v>
      </c>
      <c r="D31" s="70">
        <v>0</v>
      </c>
      <c r="E31" s="80">
        <v>0</v>
      </c>
      <c r="F31" s="70">
        <v>0</v>
      </c>
      <c r="G31" s="70">
        <v>0</v>
      </c>
      <c r="H31" s="70">
        <v>0</v>
      </c>
      <c r="I31" s="80">
        <v>0</v>
      </c>
      <c r="J31" s="70">
        <v>0</v>
      </c>
      <c r="K31" s="70">
        <v>0</v>
      </c>
      <c r="L31" s="70">
        <v>0</v>
      </c>
      <c r="M31" s="80">
        <v>0</v>
      </c>
      <c r="N31" s="70">
        <v>0</v>
      </c>
      <c r="O31" s="70">
        <v>0</v>
      </c>
      <c r="P31" s="70">
        <v>0</v>
      </c>
      <c r="Q31" s="80">
        <v>0</v>
      </c>
      <c r="R31" s="70">
        <v>0</v>
      </c>
      <c r="S31" s="70">
        <v>0</v>
      </c>
      <c r="T31" s="70">
        <v>0</v>
      </c>
      <c r="U31" s="80">
        <v>0</v>
      </c>
      <c r="V31" s="70">
        <v>0</v>
      </c>
      <c r="W31" s="70">
        <v>0</v>
      </c>
      <c r="X31" s="70">
        <v>0</v>
      </c>
      <c r="Y31" s="80">
        <v>0</v>
      </c>
      <c r="Z31" s="70">
        <v>0</v>
      </c>
      <c r="AA31" s="70">
        <v>0</v>
      </c>
      <c r="AB31" s="70">
        <v>0</v>
      </c>
      <c r="AC31" s="80">
        <v>0</v>
      </c>
      <c r="AD31" s="70">
        <v>0</v>
      </c>
      <c r="AE31" s="70">
        <v>0</v>
      </c>
      <c r="AF31" s="70">
        <v>0</v>
      </c>
      <c r="AG31" s="80">
        <v>0</v>
      </c>
      <c r="AH31" s="70">
        <v>0</v>
      </c>
      <c r="AI31" s="70">
        <v>0</v>
      </c>
      <c r="AJ31" s="70">
        <v>0</v>
      </c>
      <c r="AK31" s="80">
        <v>0</v>
      </c>
      <c r="AL31" s="70">
        <v>0</v>
      </c>
      <c r="AM31" s="70">
        <v>0</v>
      </c>
      <c r="AN31" s="70">
        <v>0</v>
      </c>
      <c r="AO31" s="80">
        <v>0</v>
      </c>
      <c r="AP31" s="70">
        <v>0</v>
      </c>
      <c r="AQ31" s="70">
        <v>0</v>
      </c>
      <c r="AR31" s="70">
        <v>0</v>
      </c>
      <c r="AS31" s="70">
        <v>0</v>
      </c>
      <c r="AT31" s="70">
        <v>0</v>
      </c>
    </row>
    <row r="32" spans="1:46" x14ac:dyDescent="0.25">
      <c r="A32" s="19" t="s">
        <v>28</v>
      </c>
      <c r="B32" s="70">
        <v>0</v>
      </c>
      <c r="C32" s="70">
        <v>0</v>
      </c>
      <c r="D32" s="70">
        <v>0</v>
      </c>
      <c r="E32" s="80">
        <v>0</v>
      </c>
      <c r="F32" s="70">
        <v>0</v>
      </c>
      <c r="G32" s="70">
        <v>0</v>
      </c>
      <c r="H32" s="70">
        <v>0</v>
      </c>
      <c r="I32" s="80">
        <v>0</v>
      </c>
      <c r="J32" s="70">
        <v>0</v>
      </c>
      <c r="K32" s="70">
        <v>0</v>
      </c>
      <c r="L32" s="70">
        <v>0</v>
      </c>
      <c r="M32" s="80">
        <v>0</v>
      </c>
      <c r="N32" s="70">
        <v>0</v>
      </c>
      <c r="O32" s="70">
        <v>0</v>
      </c>
      <c r="P32" s="70">
        <v>0</v>
      </c>
      <c r="Q32" s="80">
        <v>0</v>
      </c>
      <c r="R32" s="70">
        <v>0</v>
      </c>
      <c r="S32" s="70">
        <v>0</v>
      </c>
      <c r="T32" s="70">
        <v>0</v>
      </c>
      <c r="U32" s="80">
        <v>0</v>
      </c>
      <c r="V32" s="70">
        <v>0</v>
      </c>
      <c r="W32" s="70">
        <v>0</v>
      </c>
      <c r="X32" s="70">
        <v>0</v>
      </c>
      <c r="Y32" s="80">
        <v>0</v>
      </c>
      <c r="Z32" s="70">
        <v>0</v>
      </c>
      <c r="AA32" s="70">
        <v>0</v>
      </c>
      <c r="AB32" s="70">
        <v>0</v>
      </c>
      <c r="AC32" s="80">
        <v>0</v>
      </c>
      <c r="AD32" s="70">
        <v>0</v>
      </c>
      <c r="AE32" s="70">
        <v>0</v>
      </c>
      <c r="AF32" s="70">
        <v>0</v>
      </c>
      <c r="AG32" s="80">
        <v>0</v>
      </c>
      <c r="AH32" s="70">
        <v>0</v>
      </c>
      <c r="AI32" s="70">
        <v>0</v>
      </c>
      <c r="AJ32" s="70">
        <v>0</v>
      </c>
      <c r="AK32" s="80">
        <v>0</v>
      </c>
      <c r="AL32" s="70">
        <v>0</v>
      </c>
      <c r="AM32" s="70">
        <v>0</v>
      </c>
      <c r="AN32" s="70">
        <v>0</v>
      </c>
      <c r="AO32" s="80">
        <v>0</v>
      </c>
      <c r="AP32" s="70">
        <v>0</v>
      </c>
      <c r="AQ32" s="70">
        <v>0</v>
      </c>
      <c r="AR32" s="70">
        <v>0</v>
      </c>
      <c r="AS32" s="70">
        <v>0</v>
      </c>
      <c r="AT32" s="70">
        <v>0</v>
      </c>
    </row>
    <row r="33" spans="1:46" x14ac:dyDescent="0.25">
      <c r="A33" s="19" t="s">
        <v>29</v>
      </c>
      <c r="B33" s="70">
        <v>4312106</v>
      </c>
      <c r="C33" s="70">
        <v>0</v>
      </c>
      <c r="D33" s="70">
        <v>0</v>
      </c>
      <c r="E33" s="80">
        <v>0</v>
      </c>
      <c r="F33" s="70">
        <v>0</v>
      </c>
      <c r="G33" s="70">
        <v>4312106</v>
      </c>
      <c r="H33" s="70">
        <v>4312106</v>
      </c>
      <c r="I33" s="80">
        <v>0</v>
      </c>
      <c r="J33" s="70">
        <v>0</v>
      </c>
      <c r="K33" s="70">
        <v>0</v>
      </c>
      <c r="L33" s="70">
        <v>0</v>
      </c>
      <c r="M33" s="80">
        <v>0</v>
      </c>
      <c r="N33" s="70">
        <v>0</v>
      </c>
      <c r="O33" s="70">
        <v>0</v>
      </c>
      <c r="P33" s="70">
        <v>0</v>
      </c>
      <c r="Q33" s="80">
        <v>0</v>
      </c>
      <c r="R33" s="70">
        <v>0</v>
      </c>
      <c r="S33" s="70">
        <v>0</v>
      </c>
      <c r="T33" s="70">
        <v>0</v>
      </c>
      <c r="U33" s="80">
        <v>0</v>
      </c>
      <c r="V33" s="70">
        <v>0</v>
      </c>
      <c r="W33" s="70">
        <v>0</v>
      </c>
      <c r="X33" s="70">
        <v>0</v>
      </c>
      <c r="Y33" s="80">
        <v>0</v>
      </c>
      <c r="Z33" s="70">
        <v>0</v>
      </c>
      <c r="AA33" s="70">
        <v>0</v>
      </c>
      <c r="AB33" s="70">
        <v>0</v>
      </c>
      <c r="AC33" s="80">
        <v>0</v>
      </c>
      <c r="AD33" s="70">
        <v>0</v>
      </c>
      <c r="AE33" s="70">
        <v>0</v>
      </c>
      <c r="AF33" s="70">
        <v>0</v>
      </c>
      <c r="AG33" s="80">
        <v>0</v>
      </c>
      <c r="AH33" s="70">
        <v>0</v>
      </c>
      <c r="AI33" s="70">
        <v>0</v>
      </c>
      <c r="AJ33" s="70">
        <v>0</v>
      </c>
      <c r="AK33" s="80">
        <v>0</v>
      </c>
      <c r="AL33" s="70">
        <v>0</v>
      </c>
      <c r="AM33" s="70">
        <v>0</v>
      </c>
      <c r="AN33" s="70">
        <v>0</v>
      </c>
      <c r="AO33" s="80">
        <v>0</v>
      </c>
      <c r="AP33" s="70">
        <v>0</v>
      </c>
      <c r="AQ33" s="70">
        <v>0</v>
      </c>
      <c r="AR33" s="70">
        <v>4312106</v>
      </c>
      <c r="AS33" s="70">
        <v>0</v>
      </c>
      <c r="AT33" s="70">
        <v>0</v>
      </c>
    </row>
    <row r="34" spans="1:46" x14ac:dyDescent="0.25">
      <c r="A34" s="19" t="s">
        <v>30</v>
      </c>
      <c r="B34" s="70">
        <v>0</v>
      </c>
      <c r="C34" s="70">
        <v>0</v>
      </c>
      <c r="D34" s="70">
        <v>0</v>
      </c>
      <c r="E34" s="80">
        <v>0</v>
      </c>
      <c r="F34" s="70">
        <v>0</v>
      </c>
      <c r="G34" s="70">
        <v>0</v>
      </c>
      <c r="H34" s="70">
        <v>0</v>
      </c>
      <c r="I34" s="80">
        <v>0</v>
      </c>
      <c r="J34" s="70">
        <v>0</v>
      </c>
      <c r="K34" s="70">
        <v>0</v>
      </c>
      <c r="L34" s="70">
        <v>0</v>
      </c>
      <c r="M34" s="80">
        <v>0</v>
      </c>
      <c r="N34" s="70">
        <v>0</v>
      </c>
      <c r="O34" s="70">
        <v>0</v>
      </c>
      <c r="P34" s="70">
        <v>0</v>
      </c>
      <c r="Q34" s="80">
        <v>0</v>
      </c>
      <c r="R34" s="70">
        <v>0</v>
      </c>
      <c r="S34" s="70">
        <v>0</v>
      </c>
      <c r="T34" s="70">
        <v>0</v>
      </c>
      <c r="U34" s="80">
        <v>0</v>
      </c>
      <c r="V34" s="70">
        <v>0</v>
      </c>
      <c r="W34" s="70">
        <v>0</v>
      </c>
      <c r="X34" s="70">
        <v>0</v>
      </c>
      <c r="Y34" s="80">
        <v>0</v>
      </c>
      <c r="Z34" s="70">
        <v>0</v>
      </c>
      <c r="AA34" s="70">
        <v>0</v>
      </c>
      <c r="AB34" s="70">
        <v>0</v>
      </c>
      <c r="AC34" s="80">
        <v>0</v>
      </c>
      <c r="AD34" s="70">
        <v>0</v>
      </c>
      <c r="AE34" s="70">
        <v>0</v>
      </c>
      <c r="AF34" s="70">
        <v>0</v>
      </c>
      <c r="AG34" s="80">
        <v>0</v>
      </c>
      <c r="AH34" s="70">
        <v>0</v>
      </c>
      <c r="AI34" s="70">
        <v>0</v>
      </c>
      <c r="AJ34" s="70">
        <v>0</v>
      </c>
      <c r="AK34" s="80">
        <v>0</v>
      </c>
      <c r="AL34" s="70">
        <v>0</v>
      </c>
      <c r="AM34" s="70">
        <v>0</v>
      </c>
      <c r="AN34" s="70">
        <v>0</v>
      </c>
      <c r="AO34" s="80">
        <v>0</v>
      </c>
      <c r="AP34" s="70">
        <v>0</v>
      </c>
      <c r="AQ34" s="70">
        <v>0</v>
      </c>
      <c r="AR34" s="70">
        <v>0</v>
      </c>
      <c r="AS34" s="70">
        <v>0</v>
      </c>
      <c r="AT34" s="70">
        <v>0</v>
      </c>
    </row>
    <row r="35" spans="1:46" x14ac:dyDescent="0.25">
      <c r="A35" s="19" t="s">
        <v>31</v>
      </c>
      <c r="B35" s="70">
        <v>0</v>
      </c>
      <c r="C35" s="70">
        <v>0</v>
      </c>
      <c r="D35" s="70">
        <v>0</v>
      </c>
      <c r="E35" s="80">
        <v>0</v>
      </c>
      <c r="F35" s="70">
        <v>0</v>
      </c>
      <c r="G35" s="70">
        <v>0</v>
      </c>
      <c r="H35" s="70">
        <v>0</v>
      </c>
      <c r="I35" s="80">
        <v>0</v>
      </c>
      <c r="J35" s="70">
        <v>0</v>
      </c>
      <c r="K35" s="70">
        <v>0</v>
      </c>
      <c r="L35" s="70">
        <v>0</v>
      </c>
      <c r="M35" s="80">
        <v>0</v>
      </c>
      <c r="N35" s="70">
        <v>0</v>
      </c>
      <c r="O35" s="70">
        <v>0</v>
      </c>
      <c r="P35" s="70">
        <v>0</v>
      </c>
      <c r="Q35" s="80">
        <v>0</v>
      </c>
      <c r="R35" s="70">
        <v>0</v>
      </c>
      <c r="S35" s="70">
        <v>0</v>
      </c>
      <c r="T35" s="70">
        <v>0</v>
      </c>
      <c r="U35" s="80">
        <v>0</v>
      </c>
      <c r="V35" s="70">
        <v>0</v>
      </c>
      <c r="W35" s="70">
        <v>0</v>
      </c>
      <c r="X35" s="70">
        <v>0</v>
      </c>
      <c r="Y35" s="80">
        <v>0</v>
      </c>
      <c r="Z35" s="70">
        <v>0</v>
      </c>
      <c r="AA35" s="70">
        <v>0</v>
      </c>
      <c r="AB35" s="70">
        <v>0</v>
      </c>
      <c r="AC35" s="80">
        <v>0</v>
      </c>
      <c r="AD35" s="70">
        <v>0</v>
      </c>
      <c r="AE35" s="70">
        <v>0</v>
      </c>
      <c r="AF35" s="70">
        <v>0</v>
      </c>
      <c r="AG35" s="80">
        <v>0</v>
      </c>
      <c r="AH35" s="70">
        <v>0</v>
      </c>
      <c r="AI35" s="70">
        <v>0</v>
      </c>
      <c r="AJ35" s="70">
        <v>0</v>
      </c>
      <c r="AK35" s="80">
        <v>0</v>
      </c>
      <c r="AL35" s="70">
        <v>0</v>
      </c>
      <c r="AM35" s="70">
        <v>0</v>
      </c>
      <c r="AN35" s="70">
        <v>0</v>
      </c>
      <c r="AO35" s="80">
        <v>0</v>
      </c>
      <c r="AP35" s="70">
        <v>0</v>
      </c>
      <c r="AQ35" s="70">
        <v>0</v>
      </c>
      <c r="AR35" s="70">
        <v>0</v>
      </c>
      <c r="AS35" s="70">
        <v>0</v>
      </c>
      <c r="AT35" s="70">
        <v>0</v>
      </c>
    </row>
    <row r="36" spans="1:46" x14ac:dyDescent="0.25">
      <c r="A36" s="19" t="s">
        <v>32</v>
      </c>
      <c r="B36" s="70">
        <v>10859744</v>
      </c>
      <c r="C36" s="70">
        <v>0</v>
      </c>
      <c r="D36" s="70">
        <v>0</v>
      </c>
      <c r="E36" s="80">
        <v>0</v>
      </c>
      <c r="F36" s="70">
        <v>0</v>
      </c>
      <c r="G36" s="70">
        <v>10859744</v>
      </c>
      <c r="H36" s="70">
        <v>10859744</v>
      </c>
      <c r="I36" s="80">
        <v>0</v>
      </c>
      <c r="J36" s="70">
        <v>0</v>
      </c>
      <c r="K36" s="70">
        <v>0</v>
      </c>
      <c r="L36" s="70">
        <v>0</v>
      </c>
      <c r="M36" s="80">
        <v>0</v>
      </c>
      <c r="N36" s="70">
        <v>0</v>
      </c>
      <c r="O36" s="70">
        <v>0</v>
      </c>
      <c r="P36" s="70">
        <v>0</v>
      </c>
      <c r="Q36" s="80">
        <v>0</v>
      </c>
      <c r="R36" s="70">
        <v>0</v>
      </c>
      <c r="S36" s="70">
        <v>0</v>
      </c>
      <c r="T36" s="70">
        <v>0</v>
      </c>
      <c r="U36" s="80">
        <v>0</v>
      </c>
      <c r="V36" s="70">
        <v>0</v>
      </c>
      <c r="W36" s="70">
        <v>0</v>
      </c>
      <c r="X36" s="70">
        <v>0</v>
      </c>
      <c r="Y36" s="80">
        <v>0</v>
      </c>
      <c r="Z36" s="70">
        <v>0</v>
      </c>
      <c r="AA36" s="70">
        <v>0</v>
      </c>
      <c r="AB36" s="70">
        <v>0</v>
      </c>
      <c r="AC36" s="80">
        <v>0</v>
      </c>
      <c r="AD36" s="70">
        <v>0</v>
      </c>
      <c r="AE36" s="70">
        <v>0</v>
      </c>
      <c r="AF36" s="70">
        <v>0</v>
      </c>
      <c r="AG36" s="80">
        <v>0</v>
      </c>
      <c r="AH36" s="70">
        <v>0</v>
      </c>
      <c r="AI36" s="70">
        <v>0</v>
      </c>
      <c r="AJ36" s="70">
        <v>0</v>
      </c>
      <c r="AK36" s="80">
        <v>0</v>
      </c>
      <c r="AL36" s="70">
        <v>0</v>
      </c>
      <c r="AM36" s="70">
        <v>0</v>
      </c>
      <c r="AN36" s="70">
        <v>0</v>
      </c>
      <c r="AO36" s="80">
        <v>0</v>
      </c>
      <c r="AP36" s="70">
        <v>0</v>
      </c>
      <c r="AQ36" s="70">
        <v>0</v>
      </c>
      <c r="AR36" s="70">
        <v>10859744</v>
      </c>
      <c r="AS36" s="70">
        <v>0</v>
      </c>
      <c r="AT36" s="70">
        <v>0</v>
      </c>
    </row>
    <row r="37" spans="1:46" x14ac:dyDescent="0.25">
      <c r="A37" s="19" t="s">
        <v>33</v>
      </c>
      <c r="B37" s="70">
        <v>239917352</v>
      </c>
      <c r="C37" s="70">
        <v>0</v>
      </c>
      <c r="D37" s="70">
        <v>0</v>
      </c>
      <c r="E37" s="80">
        <v>0</v>
      </c>
      <c r="F37" s="70">
        <v>0</v>
      </c>
      <c r="G37" s="70">
        <v>239917352</v>
      </c>
      <c r="H37" s="70">
        <v>239917352</v>
      </c>
      <c r="I37" s="80">
        <v>0</v>
      </c>
      <c r="J37" s="70">
        <v>0</v>
      </c>
      <c r="K37" s="70">
        <v>0</v>
      </c>
      <c r="L37" s="70">
        <v>0</v>
      </c>
      <c r="M37" s="80">
        <v>0</v>
      </c>
      <c r="N37" s="70">
        <v>0</v>
      </c>
      <c r="O37" s="70">
        <v>0</v>
      </c>
      <c r="P37" s="70">
        <v>0</v>
      </c>
      <c r="Q37" s="80">
        <v>0</v>
      </c>
      <c r="R37" s="70">
        <v>0</v>
      </c>
      <c r="S37" s="70">
        <v>0</v>
      </c>
      <c r="T37" s="70">
        <v>0</v>
      </c>
      <c r="U37" s="80">
        <v>0</v>
      </c>
      <c r="V37" s="70">
        <v>0</v>
      </c>
      <c r="W37" s="70">
        <v>0</v>
      </c>
      <c r="X37" s="70">
        <v>0</v>
      </c>
      <c r="Y37" s="80">
        <v>0</v>
      </c>
      <c r="Z37" s="70">
        <v>0</v>
      </c>
      <c r="AA37" s="70">
        <v>0</v>
      </c>
      <c r="AB37" s="70">
        <v>0</v>
      </c>
      <c r="AC37" s="80">
        <v>0</v>
      </c>
      <c r="AD37" s="70">
        <v>0</v>
      </c>
      <c r="AE37" s="70">
        <v>0</v>
      </c>
      <c r="AF37" s="70">
        <v>0</v>
      </c>
      <c r="AG37" s="80">
        <v>0</v>
      </c>
      <c r="AH37" s="70">
        <v>0</v>
      </c>
      <c r="AI37" s="70">
        <v>0</v>
      </c>
      <c r="AJ37" s="70">
        <v>0</v>
      </c>
      <c r="AK37" s="80">
        <v>0</v>
      </c>
      <c r="AL37" s="70">
        <v>0</v>
      </c>
      <c r="AM37" s="70">
        <v>0</v>
      </c>
      <c r="AN37" s="70">
        <v>0</v>
      </c>
      <c r="AO37" s="80">
        <v>0</v>
      </c>
      <c r="AP37" s="70">
        <v>0</v>
      </c>
      <c r="AQ37" s="70">
        <v>0</v>
      </c>
      <c r="AR37" s="70">
        <v>239917352</v>
      </c>
      <c r="AS37" s="70">
        <v>0</v>
      </c>
      <c r="AT37" s="70">
        <v>0</v>
      </c>
    </row>
    <row r="38" spans="1:46" x14ac:dyDescent="0.25">
      <c r="A38" s="19" t="s">
        <v>34</v>
      </c>
      <c r="B38" s="70">
        <v>29603580</v>
      </c>
      <c r="C38" s="70">
        <v>0</v>
      </c>
      <c r="D38" s="70">
        <v>0</v>
      </c>
      <c r="E38" s="80">
        <v>0</v>
      </c>
      <c r="F38" s="70">
        <v>0</v>
      </c>
      <c r="G38" s="70">
        <v>0</v>
      </c>
      <c r="H38" s="70">
        <v>0</v>
      </c>
      <c r="I38" s="80">
        <v>0</v>
      </c>
      <c r="J38" s="70">
        <v>0</v>
      </c>
      <c r="K38" s="70">
        <v>0</v>
      </c>
      <c r="L38" s="70">
        <v>0</v>
      </c>
      <c r="M38" s="80">
        <v>0</v>
      </c>
      <c r="N38" s="70">
        <v>1003580</v>
      </c>
      <c r="O38" s="70">
        <v>1003580</v>
      </c>
      <c r="P38" s="70">
        <v>0</v>
      </c>
      <c r="Q38" s="80">
        <v>0</v>
      </c>
      <c r="R38" s="70">
        <v>0</v>
      </c>
      <c r="S38" s="70">
        <v>0</v>
      </c>
      <c r="T38" s="70">
        <v>0</v>
      </c>
      <c r="U38" s="80">
        <v>0</v>
      </c>
      <c r="V38" s="70">
        <v>0</v>
      </c>
      <c r="W38" s="70">
        <v>28600000</v>
      </c>
      <c r="X38" s="70">
        <v>28600000</v>
      </c>
      <c r="Y38" s="80">
        <v>0</v>
      </c>
      <c r="Z38" s="70">
        <v>0</v>
      </c>
      <c r="AA38" s="70">
        <v>0</v>
      </c>
      <c r="AB38" s="70">
        <v>0</v>
      </c>
      <c r="AC38" s="80">
        <v>0</v>
      </c>
      <c r="AD38" s="70">
        <v>0</v>
      </c>
      <c r="AE38" s="70">
        <v>0</v>
      </c>
      <c r="AF38" s="70">
        <v>0</v>
      </c>
      <c r="AG38" s="80">
        <v>0</v>
      </c>
      <c r="AH38" s="70">
        <v>0</v>
      </c>
      <c r="AI38" s="70">
        <v>0</v>
      </c>
      <c r="AJ38" s="70">
        <v>0</v>
      </c>
      <c r="AK38" s="80">
        <v>0</v>
      </c>
      <c r="AL38" s="70">
        <v>0</v>
      </c>
      <c r="AM38" s="70">
        <v>0</v>
      </c>
      <c r="AN38" s="70">
        <v>0</v>
      </c>
      <c r="AO38" s="80">
        <v>0</v>
      </c>
      <c r="AP38" s="70">
        <v>0</v>
      </c>
      <c r="AQ38" s="70">
        <v>0</v>
      </c>
      <c r="AR38" s="70">
        <v>29603580</v>
      </c>
      <c r="AS38" s="70">
        <v>0</v>
      </c>
      <c r="AT38" s="70">
        <v>0</v>
      </c>
    </row>
    <row r="39" spans="1:46" x14ac:dyDescent="0.25">
      <c r="A39" s="19" t="s">
        <v>35</v>
      </c>
      <c r="B39" s="70">
        <v>0</v>
      </c>
      <c r="C39" s="70">
        <v>0</v>
      </c>
      <c r="D39" s="70">
        <v>0</v>
      </c>
      <c r="E39" s="80">
        <v>0</v>
      </c>
      <c r="F39" s="70">
        <v>0</v>
      </c>
      <c r="G39" s="70">
        <v>0</v>
      </c>
      <c r="H39" s="70">
        <v>0</v>
      </c>
      <c r="I39" s="80">
        <v>0</v>
      </c>
      <c r="J39" s="70">
        <v>0</v>
      </c>
      <c r="K39" s="70">
        <v>0</v>
      </c>
      <c r="L39" s="70">
        <v>0</v>
      </c>
      <c r="M39" s="80">
        <v>0</v>
      </c>
      <c r="N39" s="70">
        <v>0</v>
      </c>
      <c r="O39" s="70">
        <v>0</v>
      </c>
      <c r="P39" s="70">
        <v>0</v>
      </c>
      <c r="Q39" s="80">
        <v>0</v>
      </c>
      <c r="R39" s="70">
        <v>0</v>
      </c>
      <c r="S39" s="70">
        <v>0</v>
      </c>
      <c r="T39" s="70">
        <v>0</v>
      </c>
      <c r="U39" s="80">
        <v>0</v>
      </c>
      <c r="V39" s="70">
        <v>0</v>
      </c>
      <c r="W39" s="70">
        <v>0</v>
      </c>
      <c r="X39" s="70">
        <v>0</v>
      </c>
      <c r="Y39" s="80">
        <v>0</v>
      </c>
      <c r="Z39" s="70">
        <v>0</v>
      </c>
      <c r="AA39" s="70">
        <v>0</v>
      </c>
      <c r="AB39" s="70">
        <v>0</v>
      </c>
      <c r="AC39" s="80">
        <v>0</v>
      </c>
      <c r="AD39" s="70">
        <v>0</v>
      </c>
      <c r="AE39" s="70">
        <v>0</v>
      </c>
      <c r="AF39" s="70">
        <v>0</v>
      </c>
      <c r="AG39" s="80">
        <v>0</v>
      </c>
      <c r="AH39" s="70">
        <v>0</v>
      </c>
      <c r="AI39" s="70">
        <v>0</v>
      </c>
      <c r="AJ39" s="70">
        <v>0</v>
      </c>
      <c r="AK39" s="80">
        <v>0</v>
      </c>
      <c r="AL39" s="70">
        <v>0</v>
      </c>
      <c r="AM39" s="70">
        <v>0</v>
      </c>
      <c r="AN39" s="70">
        <v>0</v>
      </c>
      <c r="AO39" s="80">
        <v>0</v>
      </c>
      <c r="AP39" s="70">
        <v>0</v>
      </c>
      <c r="AQ39" s="70">
        <v>0</v>
      </c>
      <c r="AR39" s="70">
        <v>0</v>
      </c>
      <c r="AS39" s="70">
        <v>0</v>
      </c>
      <c r="AT39" s="70">
        <v>0</v>
      </c>
    </row>
    <row r="40" spans="1:46" x14ac:dyDescent="0.25">
      <c r="A40" s="19" t="s">
        <v>36</v>
      </c>
      <c r="B40" s="70">
        <v>0</v>
      </c>
      <c r="C40" s="70">
        <v>0</v>
      </c>
      <c r="D40" s="70">
        <v>0</v>
      </c>
      <c r="E40" s="80">
        <v>0</v>
      </c>
      <c r="F40" s="70">
        <v>0</v>
      </c>
      <c r="G40" s="70">
        <v>0</v>
      </c>
      <c r="H40" s="70">
        <v>0</v>
      </c>
      <c r="I40" s="80">
        <v>0</v>
      </c>
      <c r="J40" s="70">
        <v>0</v>
      </c>
      <c r="K40" s="70">
        <v>0</v>
      </c>
      <c r="L40" s="70">
        <v>0</v>
      </c>
      <c r="M40" s="80">
        <v>0</v>
      </c>
      <c r="N40" s="70">
        <v>0</v>
      </c>
      <c r="O40" s="70">
        <v>0</v>
      </c>
      <c r="P40" s="70">
        <v>0</v>
      </c>
      <c r="Q40" s="80">
        <v>0</v>
      </c>
      <c r="R40" s="70">
        <v>0</v>
      </c>
      <c r="S40" s="70">
        <v>0</v>
      </c>
      <c r="T40" s="70">
        <v>0</v>
      </c>
      <c r="U40" s="80">
        <v>0</v>
      </c>
      <c r="V40" s="70">
        <v>0</v>
      </c>
      <c r="W40" s="70">
        <v>0</v>
      </c>
      <c r="X40" s="70">
        <v>0</v>
      </c>
      <c r="Y40" s="80">
        <v>0</v>
      </c>
      <c r="Z40" s="70">
        <v>0</v>
      </c>
      <c r="AA40" s="70">
        <v>0</v>
      </c>
      <c r="AB40" s="70">
        <v>0</v>
      </c>
      <c r="AC40" s="80">
        <v>0</v>
      </c>
      <c r="AD40" s="70">
        <v>0</v>
      </c>
      <c r="AE40" s="70">
        <v>0</v>
      </c>
      <c r="AF40" s="70">
        <v>0</v>
      </c>
      <c r="AG40" s="80">
        <v>0</v>
      </c>
      <c r="AH40" s="70">
        <v>0</v>
      </c>
      <c r="AI40" s="70">
        <v>0</v>
      </c>
      <c r="AJ40" s="70">
        <v>0</v>
      </c>
      <c r="AK40" s="80">
        <v>0</v>
      </c>
      <c r="AL40" s="70">
        <v>0</v>
      </c>
      <c r="AM40" s="70">
        <v>0</v>
      </c>
      <c r="AN40" s="70">
        <v>0</v>
      </c>
      <c r="AO40" s="80">
        <v>0</v>
      </c>
      <c r="AP40" s="70">
        <v>0</v>
      </c>
      <c r="AQ40" s="70">
        <v>0</v>
      </c>
      <c r="AR40" s="70">
        <v>0</v>
      </c>
      <c r="AS40" s="70">
        <v>0</v>
      </c>
      <c r="AT40" s="70">
        <v>0</v>
      </c>
    </row>
    <row r="41" spans="1:46" x14ac:dyDescent="0.25">
      <c r="A41" s="19" t="s">
        <v>37</v>
      </c>
      <c r="B41" s="70">
        <v>0</v>
      </c>
      <c r="C41" s="70">
        <v>0</v>
      </c>
      <c r="D41" s="70">
        <v>0</v>
      </c>
      <c r="E41" s="80">
        <v>0</v>
      </c>
      <c r="F41" s="70">
        <v>0</v>
      </c>
      <c r="G41" s="70">
        <v>0</v>
      </c>
      <c r="H41" s="70">
        <v>0</v>
      </c>
      <c r="I41" s="80">
        <v>0</v>
      </c>
      <c r="J41" s="70">
        <v>0</v>
      </c>
      <c r="K41" s="70">
        <v>0</v>
      </c>
      <c r="L41" s="70">
        <v>0</v>
      </c>
      <c r="M41" s="80">
        <v>0</v>
      </c>
      <c r="N41" s="70">
        <v>0</v>
      </c>
      <c r="O41" s="70">
        <v>0</v>
      </c>
      <c r="P41" s="70">
        <v>0</v>
      </c>
      <c r="Q41" s="80">
        <v>0</v>
      </c>
      <c r="R41" s="70">
        <v>0</v>
      </c>
      <c r="S41" s="70">
        <v>0</v>
      </c>
      <c r="T41" s="70">
        <v>0</v>
      </c>
      <c r="U41" s="80">
        <v>0</v>
      </c>
      <c r="V41" s="70">
        <v>0</v>
      </c>
      <c r="W41" s="70">
        <v>0</v>
      </c>
      <c r="X41" s="70">
        <v>0</v>
      </c>
      <c r="Y41" s="80">
        <v>0</v>
      </c>
      <c r="Z41" s="70">
        <v>0</v>
      </c>
      <c r="AA41" s="70">
        <v>0</v>
      </c>
      <c r="AB41" s="70">
        <v>0</v>
      </c>
      <c r="AC41" s="80">
        <v>0</v>
      </c>
      <c r="AD41" s="70">
        <v>0</v>
      </c>
      <c r="AE41" s="70">
        <v>0</v>
      </c>
      <c r="AF41" s="70">
        <v>0</v>
      </c>
      <c r="AG41" s="80">
        <v>0</v>
      </c>
      <c r="AH41" s="70">
        <v>0</v>
      </c>
      <c r="AI41" s="70">
        <v>0</v>
      </c>
      <c r="AJ41" s="70">
        <v>0</v>
      </c>
      <c r="AK41" s="80">
        <v>0</v>
      </c>
      <c r="AL41" s="70">
        <v>0</v>
      </c>
      <c r="AM41" s="70">
        <v>0</v>
      </c>
      <c r="AN41" s="70">
        <v>0</v>
      </c>
      <c r="AO41" s="80">
        <v>0</v>
      </c>
      <c r="AP41" s="70">
        <v>0</v>
      </c>
      <c r="AQ41" s="70">
        <v>0</v>
      </c>
      <c r="AR41" s="70">
        <v>0</v>
      </c>
      <c r="AS41" s="70">
        <v>0</v>
      </c>
      <c r="AT41" s="70">
        <v>0</v>
      </c>
    </row>
    <row r="42" spans="1:46" x14ac:dyDescent="0.25">
      <c r="A42" s="19" t="s">
        <v>38</v>
      </c>
      <c r="B42" s="70">
        <v>16381097</v>
      </c>
      <c r="C42" s="70">
        <v>0</v>
      </c>
      <c r="D42" s="70">
        <v>0</v>
      </c>
      <c r="E42" s="80">
        <v>0</v>
      </c>
      <c r="F42" s="70">
        <v>0</v>
      </c>
      <c r="G42" s="70">
        <v>13923932</v>
      </c>
      <c r="H42" s="70">
        <v>13923932</v>
      </c>
      <c r="I42" s="80">
        <v>0</v>
      </c>
      <c r="J42" s="70">
        <v>0</v>
      </c>
      <c r="K42" s="70">
        <v>0</v>
      </c>
      <c r="L42" s="70">
        <v>0</v>
      </c>
      <c r="M42" s="80">
        <v>0</v>
      </c>
      <c r="N42" s="70">
        <v>0</v>
      </c>
      <c r="O42" s="70">
        <v>0</v>
      </c>
      <c r="P42" s="70">
        <v>0</v>
      </c>
      <c r="Q42" s="80">
        <v>0</v>
      </c>
      <c r="R42" s="70">
        <v>0</v>
      </c>
      <c r="S42" s="70">
        <v>0</v>
      </c>
      <c r="T42" s="70">
        <v>0</v>
      </c>
      <c r="U42" s="80">
        <v>0</v>
      </c>
      <c r="V42" s="70">
        <v>0</v>
      </c>
      <c r="W42" s="70">
        <v>0</v>
      </c>
      <c r="X42" s="70">
        <v>0</v>
      </c>
      <c r="Y42" s="80">
        <v>0</v>
      </c>
      <c r="Z42" s="70">
        <v>0</v>
      </c>
      <c r="AA42" s="70">
        <v>0</v>
      </c>
      <c r="AB42" s="70">
        <v>0</v>
      </c>
      <c r="AC42" s="80">
        <v>0</v>
      </c>
      <c r="AD42" s="70">
        <v>0</v>
      </c>
      <c r="AE42" s="70">
        <v>0</v>
      </c>
      <c r="AF42" s="70">
        <v>0</v>
      </c>
      <c r="AG42" s="80">
        <v>0</v>
      </c>
      <c r="AH42" s="70">
        <v>0</v>
      </c>
      <c r="AI42" s="70">
        <v>0</v>
      </c>
      <c r="AJ42" s="70">
        <v>0</v>
      </c>
      <c r="AK42" s="80">
        <v>0</v>
      </c>
      <c r="AL42" s="70">
        <v>0</v>
      </c>
      <c r="AM42" s="70">
        <v>2457165</v>
      </c>
      <c r="AN42" s="70">
        <v>2457165</v>
      </c>
      <c r="AO42" s="80">
        <v>0</v>
      </c>
      <c r="AP42" s="70">
        <v>0</v>
      </c>
      <c r="AQ42" s="70">
        <v>0</v>
      </c>
      <c r="AR42" s="70">
        <v>16381097</v>
      </c>
      <c r="AS42" s="70">
        <v>0</v>
      </c>
      <c r="AT42" s="70">
        <v>0</v>
      </c>
    </row>
    <row r="43" spans="1:46" x14ac:dyDescent="0.25">
      <c r="A43" s="19" t="s">
        <v>39</v>
      </c>
      <c r="B43" s="70">
        <v>0</v>
      </c>
      <c r="C43" s="70">
        <v>0</v>
      </c>
      <c r="D43" s="70">
        <v>0</v>
      </c>
      <c r="E43" s="80">
        <v>0</v>
      </c>
      <c r="F43" s="70">
        <v>0</v>
      </c>
      <c r="G43" s="70">
        <v>0</v>
      </c>
      <c r="H43" s="70">
        <v>0</v>
      </c>
      <c r="I43" s="80">
        <v>0</v>
      </c>
      <c r="J43" s="70">
        <v>0</v>
      </c>
      <c r="K43" s="70">
        <v>0</v>
      </c>
      <c r="L43" s="70">
        <v>0</v>
      </c>
      <c r="M43" s="80">
        <v>0</v>
      </c>
      <c r="N43" s="70">
        <v>0</v>
      </c>
      <c r="O43" s="70">
        <v>0</v>
      </c>
      <c r="P43" s="70">
        <v>0</v>
      </c>
      <c r="Q43" s="80">
        <v>0</v>
      </c>
      <c r="R43" s="70">
        <v>0</v>
      </c>
      <c r="S43" s="70">
        <v>0</v>
      </c>
      <c r="T43" s="70">
        <v>0</v>
      </c>
      <c r="U43" s="80">
        <v>0</v>
      </c>
      <c r="V43" s="70">
        <v>0</v>
      </c>
      <c r="W43" s="70">
        <v>0</v>
      </c>
      <c r="X43" s="70">
        <v>0</v>
      </c>
      <c r="Y43" s="80">
        <v>0</v>
      </c>
      <c r="Z43" s="70">
        <v>0</v>
      </c>
      <c r="AA43" s="70">
        <v>0</v>
      </c>
      <c r="AB43" s="70">
        <v>0</v>
      </c>
      <c r="AC43" s="80">
        <v>0</v>
      </c>
      <c r="AD43" s="70">
        <v>0</v>
      </c>
      <c r="AE43" s="70">
        <v>0</v>
      </c>
      <c r="AF43" s="70">
        <v>0</v>
      </c>
      <c r="AG43" s="80">
        <v>0</v>
      </c>
      <c r="AH43" s="70">
        <v>0</v>
      </c>
      <c r="AI43" s="70">
        <v>0</v>
      </c>
      <c r="AJ43" s="70">
        <v>0</v>
      </c>
      <c r="AK43" s="80">
        <v>0</v>
      </c>
      <c r="AL43" s="70">
        <v>0</v>
      </c>
      <c r="AM43" s="70">
        <v>0</v>
      </c>
      <c r="AN43" s="70">
        <v>0</v>
      </c>
      <c r="AO43" s="80">
        <v>0</v>
      </c>
      <c r="AP43" s="70">
        <v>0</v>
      </c>
      <c r="AQ43" s="70">
        <v>0</v>
      </c>
      <c r="AR43" s="70">
        <v>0</v>
      </c>
      <c r="AS43" s="70">
        <v>0</v>
      </c>
      <c r="AT43" s="70">
        <v>0</v>
      </c>
    </row>
    <row r="44" spans="1:46" x14ac:dyDescent="0.25">
      <c r="A44" s="19" t="s">
        <v>40</v>
      </c>
      <c r="B44" s="70">
        <v>0</v>
      </c>
      <c r="C44" s="70">
        <v>0</v>
      </c>
      <c r="D44" s="70">
        <v>0</v>
      </c>
      <c r="E44" s="80">
        <v>0</v>
      </c>
      <c r="F44" s="70">
        <v>0</v>
      </c>
      <c r="G44" s="70">
        <v>0</v>
      </c>
      <c r="H44" s="70">
        <v>0</v>
      </c>
      <c r="I44" s="80">
        <v>0</v>
      </c>
      <c r="J44" s="70">
        <v>0</v>
      </c>
      <c r="K44" s="70">
        <v>0</v>
      </c>
      <c r="L44" s="70">
        <v>0</v>
      </c>
      <c r="M44" s="80">
        <v>0</v>
      </c>
      <c r="N44" s="70">
        <v>0</v>
      </c>
      <c r="O44" s="70">
        <v>0</v>
      </c>
      <c r="P44" s="70">
        <v>0</v>
      </c>
      <c r="Q44" s="80">
        <v>0</v>
      </c>
      <c r="R44" s="70">
        <v>0</v>
      </c>
      <c r="S44" s="70">
        <v>0</v>
      </c>
      <c r="T44" s="70">
        <v>0</v>
      </c>
      <c r="U44" s="80">
        <v>0</v>
      </c>
      <c r="V44" s="70">
        <v>0</v>
      </c>
      <c r="W44" s="70">
        <v>0</v>
      </c>
      <c r="X44" s="70">
        <v>0</v>
      </c>
      <c r="Y44" s="80">
        <v>0</v>
      </c>
      <c r="Z44" s="70">
        <v>0</v>
      </c>
      <c r="AA44" s="70">
        <v>0</v>
      </c>
      <c r="AB44" s="70">
        <v>0</v>
      </c>
      <c r="AC44" s="80">
        <v>0</v>
      </c>
      <c r="AD44" s="70">
        <v>0</v>
      </c>
      <c r="AE44" s="70">
        <v>0</v>
      </c>
      <c r="AF44" s="70">
        <v>0</v>
      </c>
      <c r="AG44" s="80">
        <v>0</v>
      </c>
      <c r="AH44" s="70">
        <v>0</v>
      </c>
      <c r="AI44" s="70">
        <v>0</v>
      </c>
      <c r="AJ44" s="70">
        <v>0</v>
      </c>
      <c r="AK44" s="80">
        <v>0</v>
      </c>
      <c r="AL44" s="70">
        <v>0</v>
      </c>
      <c r="AM44" s="70">
        <v>0</v>
      </c>
      <c r="AN44" s="70">
        <v>0</v>
      </c>
      <c r="AO44" s="80">
        <v>0</v>
      </c>
      <c r="AP44" s="70">
        <v>0</v>
      </c>
      <c r="AQ44" s="70">
        <v>0</v>
      </c>
      <c r="AR44" s="70">
        <v>0</v>
      </c>
      <c r="AS44" s="70">
        <v>0</v>
      </c>
      <c r="AT44" s="70">
        <v>0</v>
      </c>
    </row>
    <row r="45" spans="1:46" x14ac:dyDescent="0.25">
      <c r="A45" s="19" t="s">
        <v>41</v>
      </c>
      <c r="B45" s="70">
        <v>9817722</v>
      </c>
      <c r="C45" s="70">
        <v>0</v>
      </c>
      <c r="D45" s="70">
        <v>0</v>
      </c>
      <c r="E45" s="80">
        <v>0</v>
      </c>
      <c r="F45" s="70">
        <v>0</v>
      </c>
      <c r="G45" s="70">
        <v>9817722</v>
      </c>
      <c r="H45" s="70">
        <v>9817722</v>
      </c>
      <c r="I45" s="80">
        <v>0</v>
      </c>
      <c r="J45" s="70">
        <v>0</v>
      </c>
      <c r="K45" s="70">
        <v>0</v>
      </c>
      <c r="L45" s="70">
        <v>0</v>
      </c>
      <c r="M45" s="80">
        <v>0</v>
      </c>
      <c r="N45" s="70">
        <v>0</v>
      </c>
      <c r="O45" s="70">
        <v>0</v>
      </c>
      <c r="P45" s="70">
        <v>0</v>
      </c>
      <c r="Q45" s="80">
        <v>0</v>
      </c>
      <c r="R45" s="70">
        <v>0</v>
      </c>
      <c r="S45" s="70">
        <v>0</v>
      </c>
      <c r="T45" s="70">
        <v>0</v>
      </c>
      <c r="U45" s="80">
        <v>0</v>
      </c>
      <c r="V45" s="70">
        <v>0</v>
      </c>
      <c r="W45" s="70">
        <v>0</v>
      </c>
      <c r="X45" s="70">
        <v>0</v>
      </c>
      <c r="Y45" s="80">
        <v>0</v>
      </c>
      <c r="Z45" s="70">
        <v>0</v>
      </c>
      <c r="AA45" s="70">
        <v>0</v>
      </c>
      <c r="AB45" s="70">
        <v>0</v>
      </c>
      <c r="AC45" s="80">
        <v>0</v>
      </c>
      <c r="AD45" s="70">
        <v>0</v>
      </c>
      <c r="AE45" s="70">
        <v>0</v>
      </c>
      <c r="AF45" s="70">
        <v>0</v>
      </c>
      <c r="AG45" s="80">
        <v>0</v>
      </c>
      <c r="AH45" s="70">
        <v>0</v>
      </c>
      <c r="AI45" s="70">
        <v>0</v>
      </c>
      <c r="AJ45" s="70">
        <v>0</v>
      </c>
      <c r="AK45" s="80">
        <v>0</v>
      </c>
      <c r="AL45" s="70">
        <v>0</v>
      </c>
      <c r="AM45" s="70">
        <v>0</v>
      </c>
      <c r="AN45" s="70">
        <v>0</v>
      </c>
      <c r="AO45" s="80">
        <v>0</v>
      </c>
      <c r="AP45" s="70">
        <v>0</v>
      </c>
      <c r="AQ45" s="70">
        <v>0</v>
      </c>
      <c r="AR45" s="70">
        <v>9817722</v>
      </c>
      <c r="AS45" s="70">
        <v>0</v>
      </c>
      <c r="AT45" s="70">
        <v>0</v>
      </c>
    </row>
    <row r="46" spans="1:46" x14ac:dyDescent="0.25">
      <c r="A46" s="19" t="s">
        <v>42</v>
      </c>
      <c r="B46" s="70">
        <v>0</v>
      </c>
      <c r="C46" s="70">
        <v>0</v>
      </c>
      <c r="D46" s="70">
        <v>0</v>
      </c>
      <c r="E46" s="80">
        <v>0</v>
      </c>
      <c r="F46" s="70">
        <v>0</v>
      </c>
      <c r="G46" s="70">
        <v>0</v>
      </c>
      <c r="H46" s="70">
        <v>0</v>
      </c>
      <c r="I46" s="80">
        <v>0</v>
      </c>
      <c r="J46" s="70">
        <v>0</v>
      </c>
      <c r="K46" s="70">
        <v>0</v>
      </c>
      <c r="L46" s="70">
        <v>0</v>
      </c>
      <c r="M46" s="80">
        <v>0</v>
      </c>
      <c r="N46" s="70">
        <v>0</v>
      </c>
      <c r="O46" s="70">
        <v>0</v>
      </c>
      <c r="P46" s="70">
        <v>0</v>
      </c>
      <c r="Q46" s="80">
        <v>0</v>
      </c>
      <c r="R46" s="70">
        <v>0</v>
      </c>
      <c r="S46" s="70">
        <v>0</v>
      </c>
      <c r="T46" s="70">
        <v>0</v>
      </c>
      <c r="U46" s="80">
        <v>0</v>
      </c>
      <c r="V46" s="70">
        <v>0</v>
      </c>
      <c r="W46" s="70">
        <v>0</v>
      </c>
      <c r="X46" s="70">
        <v>0</v>
      </c>
      <c r="Y46" s="80">
        <v>0</v>
      </c>
      <c r="Z46" s="70">
        <v>0</v>
      </c>
      <c r="AA46" s="70">
        <v>0</v>
      </c>
      <c r="AB46" s="70">
        <v>0</v>
      </c>
      <c r="AC46" s="80">
        <v>0</v>
      </c>
      <c r="AD46" s="70">
        <v>0</v>
      </c>
      <c r="AE46" s="70">
        <v>0</v>
      </c>
      <c r="AF46" s="70">
        <v>0</v>
      </c>
      <c r="AG46" s="80">
        <v>0</v>
      </c>
      <c r="AH46" s="70">
        <v>0</v>
      </c>
      <c r="AI46" s="70">
        <v>0</v>
      </c>
      <c r="AJ46" s="70">
        <v>0</v>
      </c>
      <c r="AK46" s="80">
        <v>0</v>
      </c>
      <c r="AL46" s="70">
        <v>0</v>
      </c>
      <c r="AM46" s="70">
        <v>0</v>
      </c>
      <c r="AN46" s="70">
        <v>0</v>
      </c>
      <c r="AO46" s="80">
        <v>0</v>
      </c>
      <c r="AP46" s="70">
        <v>0</v>
      </c>
      <c r="AQ46" s="70">
        <v>0</v>
      </c>
      <c r="AR46" s="70">
        <v>0</v>
      </c>
      <c r="AS46" s="70">
        <v>0</v>
      </c>
      <c r="AT46" s="70">
        <v>0</v>
      </c>
    </row>
    <row r="47" spans="1:46" x14ac:dyDescent="0.25">
      <c r="A47" s="19" t="s">
        <v>43</v>
      </c>
      <c r="B47" s="70">
        <v>18809327</v>
      </c>
      <c r="C47" s="70">
        <v>0</v>
      </c>
      <c r="D47" s="70">
        <v>0</v>
      </c>
      <c r="E47" s="80">
        <v>0</v>
      </c>
      <c r="F47" s="70">
        <v>0</v>
      </c>
      <c r="G47" s="70">
        <v>18809327</v>
      </c>
      <c r="H47" s="70">
        <v>18809327</v>
      </c>
      <c r="I47" s="80">
        <v>0</v>
      </c>
      <c r="J47" s="70">
        <v>0</v>
      </c>
      <c r="K47" s="70">
        <v>0</v>
      </c>
      <c r="L47" s="70">
        <v>0</v>
      </c>
      <c r="M47" s="80">
        <v>0</v>
      </c>
      <c r="N47" s="70">
        <v>0</v>
      </c>
      <c r="O47" s="70">
        <v>0</v>
      </c>
      <c r="P47" s="70">
        <v>0</v>
      </c>
      <c r="Q47" s="80">
        <v>0</v>
      </c>
      <c r="R47" s="70">
        <v>0</v>
      </c>
      <c r="S47" s="70">
        <v>0</v>
      </c>
      <c r="T47" s="70">
        <v>0</v>
      </c>
      <c r="U47" s="80">
        <v>0</v>
      </c>
      <c r="V47" s="70">
        <v>0</v>
      </c>
      <c r="W47" s="70">
        <v>0</v>
      </c>
      <c r="X47" s="70">
        <v>0</v>
      </c>
      <c r="Y47" s="80">
        <v>0</v>
      </c>
      <c r="Z47" s="70">
        <v>0</v>
      </c>
      <c r="AA47" s="70">
        <v>0</v>
      </c>
      <c r="AB47" s="70">
        <v>0</v>
      </c>
      <c r="AC47" s="80">
        <v>0</v>
      </c>
      <c r="AD47" s="70">
        <v>0</v>
      </c>
      <c r="AE47" s="70">
        <v>0</v>
      </c>
      <c r="AF47" s="70">
        <v>0</v>
      </c>
      <c r="AG47" s="80">
        <v>0</v>
      </c>
      <c r="AH47" s="70">
        <v>0</v>
      </c>
      <c r="AI47" s="70">
        <v>0</v>
      </c>
      <c r="AJ47" s="70">
        <v>0</v>
      </c>
      <c r="AK47" s="80">
        <v>0</v>
      </c>
      <c r="AL47" s="70">
        <v>0</v>
      </c>
      <c r="AM47" s="70">
        <v>0</v>
      </c>
      <c r="AN47" s="70">
        <v>0</v>
      </c>
      <c r="AO47" s="80">
        <v>0</v>
      </c>
      <c r="AP47" s="70">
        <v>0</v>
      </c>
      <c r="AQ47" s="70">
        <v>0</v>
      </c>
      <c r="AR47" s="70">
        <v>18809327</v>
      </c>
      <c r="AS47" s="70">
        <v>0</v>
      </c>
      <c r="AT47" s="70">
        <v>0</v>
      </c>
    </row>
    <row r="48" spans="1:46" x14ac:dyDescent="0.25">
      <c r="A48" s="19" t="s">
        <v>44</v>
      </c>
      <c r="B48" s="70">
        <v>47754705</v>
      </c>
      <c r="C48" s="70">
        <v>0</v>
      </c>
      <c r="D48" s="70">
        <v>0</v>
      </c>
      <c r="E48" s="80">
        <v>0</v>
      </c>
      <c r="F48" s="70">
        <v>0</v>
      </c>
      <c r="G48" s="70">
        <v>0</v>
      </c>
      <c r="H48" s="70">
        <v>0</v>
      </c>
      <c r="I48" s="80">
        <v>0</v>
      </c>
      <c r="J48" s="70">
        <v>0</v>
      </c>
      <c r="K48" s="70">
        <v>0</v>
      </c>
      <c r="L48" s="70">
        <v>0</v>
      </c>
      <c r="M48" s="80">
        <v>0</v>
      </c>
      <c r="N48" s="70">
        <v>47754705</v>
      </c>
      <c r="O48" s="70">
        <v>47754705</v>
      </c>
      <c r="P48" s="70">
        <v>0</v>
      </c>
      <c r="Q48" s="80">
        <v>0</v>
      </c>
      <c r="R48" s="70">
        <v>0</v>
      </c>
      <c r="S48" s="70">
        <v>0</v>
      </c>
      <c r="T48" s="70">
        <v>0</v>
      </c>
      <c r="U48" s="80">
        <v>0</v>
      </c>
      <c r="V48" s="70">
        <v>0</v>
      </c>
      <c r="W48" s="70">
        <v>0</v>
      </c>
      <c r="X48" s="70">
        <v>0</v>
      </c>
      <c r="Y48" s="80">
        <v>0</v>
      </c>
      <c r="Z48" s="70">
        <v>0</v>
      </c>
      <c r="AA48" s="70">
        <v>0</v>
      </c>
      <c r="AB48" s="70">
        <v>0</v>
      </c>
      <c r="AC48" s="80">
        <v>0</v>
      </c>
      <c r="AD48" s="70">
        <v>0</v>
      </c>
      <c r="AE48" s="70">
        <v>0</v>
      </c>
      <c r="AF48" s="70">
        <v>0</v>
      </c>
      <c r="AG48" s="80">
        <v>0</v>
      </c>
      <c r="AH48" s="70">
        <v>0</v>
      </c>
      <c r="AI48" s="70">
        <v>0</v>
      </c>
      <c r="AJ48" s="70">
        <v>0</v>
      </c>
      <c r="AK48" s="80">
        <v>0</v>
      </c>
      <c r="AL48" s="70">
        <v>0</v>
      </c>
      <c r="AM48" s="70">
        <v>0</v>
      </c>
      <c r="AN48" s="70">
        <v>0</v>
      </c>
      <c r="AO48" s="80">
        <v>0</v>
      </c>
      <c r="AP48" s="70">
        <v>0</v>
      </c>
      <c r="AQ48" s="70">
        <v>0</v>
      </c>
      <c r="AR48" s="70">
        <v>47754705</v>
      </c>
      <c r="AS48" s="70">
        <v>0</v>
      </c>
      <c r="AT48" s="70">
        <v>0</v>
      </c>
    </row>
    <row r="49" spans="1:46" x14ac:dyDescent="0.25">
      <c r="A49" s="19" t="s">
        <v>45</v>
      </c>
      <c r="B49" s="70">
        <v>0</v>
      </c>
      <c r="C49" s="70">
        <v>0</v>
      </c>
      <c r="D49" s="70">
        <v>0</v>
      </c>
      <c r="E49" s="80">
        <v>0</v>
      </c>
      <c r="F49" s="70">
        <v>0</v>
      </c>
      <c r="G49" s="70">
        <v>0</v>
      </c>
      <c r="H49" s="70">
        <v>0</v>
      </c>
      <c r="I49" s="80">
        <v>0</v>
      </c>
      <c r="J49" s="70">
        <v>0</v>
      </c>
      <c r="K49" s="70">
        <v>0</v>
      </c>
      <c r="L49" s="70">
        <v>0</v>
      </c>
      <c r="M49" s="80">
        <v>0</v>
      </c>
      <c r="N49" s="70">
        <v>0</v>
      </c>
      <c r="O49" s="70">
        <v>0</v>
      </c>
      <c r="P49" s="70">
        <v>0</v>
      </c>
      <c r="Q49" s="80">
        <v>0</v>
      </c>
      <c r="R49" s="70">
        <v>0</v>
      </c>
      <c r="S49" s="70">
        <v>0</v>
      </c>
      <c r="T49" s="70">
        <v>0</v>
      </c>
      <c r="U49" s="80">
        <v>0</v>
      </c>
      <c r="V49" s="70">
        <v>0</v>
      </c>
      <c r="W49" s="70">
        <v>0</v>
      </c>
      <c r="X49" s="70">
        <v>0</v>
      </c>
      <c r="Y49" s="80">
        <v>0</v>
      </c>
      <c r="Z49" s="70">
        <v>0</v>
      </c>
      <c r="AA49" s="70">
        <v>0</v>
      </c>
      <c r="AB49" s="70">
        <v>0</v>
      </c>
      <c r="AC49" s="80">
        <v>0</v>
      </c>
      <c r="AD49" s="70">
        <v>0</v>
      </c>
      <c r="AE49" s="70">
        <v>0</v>
      </c>
      <c r="AF49" s="70">
        <v>0</v>
      </c>
      <c r="AG49" s="80">
        <v>0</v>
      </c>
      <c r="AH49" s="70">
        <v>0</v>
      </c>
      <c r="AI49" s="70">
        <v>0</v>
      </c>
      <c r="AJ49" s="70">
        <v>0</v>
      </c>
      <c r="AK49" s="80">
        <v>0</v>
      </c>
      <c r="AL49" s="70">
        <v>0</v>
      </c>
      <c r="AM49" s="70">
        <v>0</v>
      </c>
      <c r="AN49" s="70">
        <v>0</v>
      </c>
      <c r="AO49" s="80">
        <v>0</v>
      </c>
      <c r="AP49" s="70">
        <v>0</v>
      </c>
      <c r="AQ49" s="70">
        <v>0</v>
      </c>
      <c r="AR49" s="70">
        <v>0</v>
      </c>
      <c r="AS49" s="70">
        <v>0</v>
      </c>
      <c r="AT49" s="70">
        <v>0</v>
      </c>
    </row>
    <row r="50" spans="1:46" x14ac:dyDescent="0.25">
      <c r="A50" s="19" t="s">
        <v>46</v>
      </c>
      <c r="B50" s="70">
        <v>0</v>
      </c>
      <c r="C50" s="70">
        <v>0</v>
      </c>
      <c r="D50" s="70">
        <v>0</v>
      </c>
      <c r="E50" s="80">
        <v>0</v>
      </c>
      <c r="F50" s="70">
        <v>0</v>
      </c>
      <c r="G50" s="70">
        <v>0</v>
      </c>
      <c r="H50" s="70">
        <v>0</v>
      </c>
      <c r="I50" s="80">
        <v>0</v>
      </c>
      <c r="J50" s="70">
        <v>0</v>
      </c>
      <c r="K50" s="70">
        <v>0</v>
      </c>
      <c r="L50" s="70">
        <v>0</v>
      </c>
      <c r="M50" s="80">
        <v>0</v>
      </c>
      <c r="N50" s="70">
        <v>0</v>
      </c>
      <c r="O50" s="70">
        <v>0</v>
      </c>
      <c r="P50" s="70">
        <v>0</v>
      </c>
      <c r="Q50" s="80">
        <v>0</v>
      </c>
      <c r="R50" s="70">
        <v>0</v>
      </c>
      <c r="S50" s="70">
        <v>0</v>
      </c>
      <c r="T50" s="70">
        <v>0</v>
      </c>
      <c r="U50" s="80">
        <v>0</v>
      </c>
      <c r="V50" s="70">
        <v>0</v>
      </c>
      <c r="W50" s="70">
        <v>0</v>
      </c>
      <c r="X50" s="70">
        <v>0</v>
      </c>
      <c r="Y50" s="80">
        <v>0</v>
      </c>
      <c r="Z50" s="70">
        <v>0</v>
      </c>
      <c r="AA50" s="70">
        <v>0</v>
      </c>
      <c r="AB50" s="70">
        <v>0</v>
      </c>
      <c r="AC50" s="80">
        <v>0</v>
      </c>
      <c r="AD50" s="70">
        <v>0</v>
      </c>
      <c r="AE50" s="70">
        <v>0</v>
      </c>
      <c r="AF50" s="70">
        <v>0</v>
      </c>
      <c r="AG50" s="80">
        <v>0</v>
      </c>
      <c r="AH50" s="70">
        <v>0</v>
      </c>
      <c r="AI50" s="70">
        <v>0</v>
      </c>
      <c r="AJ50" s="70">
        <v>0</v>
      </c>
      <c r="AK50" s="80">
        <v>0</v>
      </c>
      <c r="AL50" s="70">
        <v>0</v>
      </c>
      <c r="AM50" s="70">
        <v>0</v>
      </c>
      <c r="AN50" s="70">
        <v>0</v>
      </c>
      <c r="AO50" s="80">
        <v>0</v>
      </c>
      <c r="AP50" s="70">
        <v>0</v>
      </c>
      <c r="AQ50" s="70">
        <v>0</v>
      </c>
      <c r="AR50" s="70">
        <v>0</v>
      </c>
      <c r="AS50" s="70">
        <v>0</v>
      </c>
      <c r="AT50" s="70">
        <v>0</v>
      </c>
    </row>
    <row r="51" spans="1:46" x14ac:dyDescent="0.25">
      <c r="A51" s="19" t="s">
        <v>47</v>
      </c>
      <c r="B51" s="70">
        <v>0</v>
      </c>
      <c r="C51" s="70">
        <v>0</v>
      </c>
      <c r="D51" s="70">
        <v>0</v>
      </c>
      <c r="E51" s="80">
        <v>0</v>
      </c>
      <c r="F51" s="70">
        <v>0</v>
      </c>
      <c r="G51" s="70">
        <v>0</v>
      </c>
      <c r="H51" s="70">
        <v>0</v>
      </c>
      <c r="I51" s="80">
        <v>0</v>
      </c>
      <c r="J51" s="70">
        <v>0</v>
      </c>
      <c r="K51" s="70">
        <v>0</v>
      </c>
      <c r="L51" s="70">
        <v>0</v>
      </c>
      <c r="M51" s="80">
        <v>0</v>
      </c>
      <c r="N51" s="70">
        <v>0</v>
      </c>
      <c r="O51" s="70">
        <v>0</v>
      </c>
      <c r="P51" s="70">
        <v>0</v>
      </c>
      <c r="Q51" s="80">
        <v>0</v>
      </c>
      <c r="R51" s="70">
        <v>0</v>
      </c>
      <c r="S51" s="70">
        <v>0</v>
      </c>
      <c r="T51" s="70">
        <v>0</v>
      </c>
      <c r="U51" s="80">
        <v>0</v>
      </c>
      <c r="V51" s="70">
        <v>0</v>
      </c>
      <c r="W51" s="70">
        <v>0</v>
      </c>
      <c r="X51" s="70">
        <v>0</v>
      </c>
      <c r="Y51" s="80">
        <v>0</v>
      </c>
      <c r="Z51" s="70">
        <v>0</v>
      </c>
      <c r="AA51" s="70">
        <v>0</v>
      </c>
      <c r="AB51" s="70">
        <v>0</v>
      </c>
      <c r="AC51" s="80">
        <v>0</v>
      </c>
      <c r="AD51" s="70">
        <v>0</v>
      </c>
      <c r="AE51" s="70">
        <v>0</v>
      </c>
      <c r="AF51" s="70">
        <v>0</v>
      </c>
      <c r="AG51" s="80">
        <v>0</v>
      </c>
      <c r="AH51" s="70">
        <v>0</v>
      </c>
      <c r="AI51" s="70">
        <v>0</v>
      </c>
      <c r="AJ51" s="70">
        <v>0</v>
      </c>
      <c r="AK51" s="80">
        <v>0</v>
      </c>
      <c r="AL51" s="70">
        <v>0</v>
      </c>
      <c r="AM51" s="70">
        <v>0</v>
      </c>
      <c r="AN51" s="70">
        <v>0</v>
      </c>
      <c r="AO51" s="80">
        <v>0</v>
      </c>
      <c r="AP51" s="70">
        <v>0</v>
      </c>
      <c r="AQ51" s="70">
        <v>0</v>
      </c>
      <c r="AR51" s="70">
        <v>0</v>
      </c>
      <c r="AS51" s="70">
        <v>0</v>
      </c>
      <c r="AT51" s="70">
        <v>0</v>
      </c>
    </row>
    <row r="52" spans="1:46" x14ac:dyDescent="0.25">
      <c r="A52" s="19" t="s">
        <v>48</v>
      </c>
      <c r="B52" s="70">
        <v>37369915</v>
      </c>
      <c r="C52" s="70">
        <v>0</v>
      </c>
      <c r="D52" s="70">
        <v>0</v>
      </c>
      <c r="E52" s="80">
        <v>0</v>
      </c>
      <c r="F52" s="70">
        <v>0</v>
      </c>
      <c r="G52" s="70">
        <v>37369915</v>
      </c>
      <c r="H52" s="70">
        <v>37369915</v>
      </c>
      <c r="I52" s="80">
        <v>0</v>
      </c>
      <c r="J52" s="70">
        <v>0</v>
      </c>
      <c r="K52" s="70">
        <v>0</v>
      </c>
      <c r="L52" s="70">
        <v>0</v>
      </c>
      <c r="M52" s="80">
        <v>0</v>
      </c>
      <c r="N52" s="70">
        <v>0</v>
      </c>
      <c r="O52" s="70">
        <v>0</v>
      </c>
      <c r="P52" s="70">
        <v>0</v>
      </c>
      <c r="Q52" s="80">
        <v>0</v>
      </c>
      <c r="R52" s="70">
        <v>0</v>
      </c>
      <c r="S52" s="70">
        <v>0</v>
      </c>
      <c r="T52" s="70">
        <v>0</v>
      </c>
      <c r="U52" s="80">
        <v>0</v>
      </c>
      <c r="V52" s="70">
        <v>0</v>
      </c>
      <c r="W52" s="70">
        <v>0</v>
      </c>
      <c r="X52" s="70">
        <v>0</v>
      </c>
      <c r="Y52" s="80">
        <v>0</v>
      </c>
      <c r="Z52" s="70">
        <v>0</v>
      </c>
      <c r="AA52" s="70">
        <v>0</v>
      </c>
      <c r="AB52" s="70">
        <v>0</v>
      </c>
      <c r="AC52" s="80">
        <v>0</v>
      </c>
      <c r="AD52" s="70">
        <v>0</v>
      </c>
      <c r="AE52" s="70">
        <v>0</v>
      </c>
      <c r="AF52" s="70">
        <v>0</v>
      </c>
      <c r="AG52" s="80">
        <v>0</v>
      </c>
      <c r="AH52" s="70">
        <v>0</v>
      </c>
      <c r="AI52" s="70">
        <v>0</v>
      </c>
      <c r="AJ52" s="70">
        <v>0</v>
      </c>
      <c r="AK52" s="80">
        <v>0</v>
      </c>
      <c r="AL52" s="70">
        <v>0</v>
      </c>
      <c r="AM52" s="70">
        <v>0</v>
      </c>
      <c r="AN52" s="70">
        <v>0</v>
      </c>
      <c r="AO52" s="80">
        <v>0</v>
      </c>
      <c r="AP52" s="70">
        <v>0</v>
      </c>
      <c r="AQ52" s="70">
        <v>0</v>
      </c>
      <c r="AR52" s="70">
        <v>37369915</v>
      </c>
      <c r="AS52" s="70">
        <v>0</v>
      </c>
      <c r="AT52" s="70">
        <v>0</v>
      </c>
    </row>
    <row r="53" spans="1:46" x14ac:dyDescent="0.25">
      <c r="A53" s="19" t="s">
        <v>49</v>
      </c>
      <c r="B53" s="70">
        <v>0</v>
      </c>
      <c r="C53" s="70">
        <v>0</v>
      </c>
      <c r="D53" s="70">
        <v>0</v>
      </c>
      <c r="E53" s="80">
        <v>0</v>
      </c>
      <c r="F53" s="70">
        <v>0</v>
      </c>
      <c r="G53" s="70">
        <v>0</v>
      </c>
      <c r="H53" s="70">
        <v>0</v>
      </c>
      <c r="I53" s="80">
        <v>0</v>
      </c>
      <c r="J53" s="70">
        <v>0</v>
      </c>
      <c r="K53" s="70">
        <v>0</v>
      </c>
      <c r="L53" s="70">
        <v>0</v>
      </c>
      <c r="M53" s="80">
        <v>0</v>
      </c>
      <c r="N53" s="70">
        <v>0</v>
      </c>
      <c r="O53" s="70">
        <v>0</v>
      </c>
      <c r="P53" s="70">
        <v>0</v>
      </c>
      <c r="Q53" s="80">
        <v>0</v>
      </c>
      <c r="R53" s="70">
        <v>0</v>
      </c>
      <c r="S53" s="70">
        <v>0</v>
      </c>
      <c r="T53" s="70">
        <v>0</v>
      </c>
      <c r="U53" s="80">
        <v>0</v>
      </c>
      <c r="V53" s="70">
        <v>0</v>
      </c>
      <c r="W53" s="70">
        <v>0</v>
      </c>
      <c r="X53" s="70">
        <v>0</v>
      </c>
      <c r="Y53" s="80">
        <v>0</v>
      </c>
      <c r="Z53" s="70">
        <v>0</v>
      </c>
      <c r="AA53" s="70">
        <v>0</v>
      </c>
      <c r="AB53" s="70">
        <v>0</v>
      </c>
      <c r="AC53" s="80">
        <v>0</v>
      </c>
      <c r="AD53" s="70">
        <v>0</v>
      </c>
      <c r="AE53" s="70">
        <v>0</v>
      </c>
      <c r="AF53" s="70">
        <v>0</v>
      </c>
      <c r="AG53" s="80">
        <v>0</v>
      </c>
      <c r="AH53" s="70">
        <v>0</v>
      </c>
      <c r="AI53" s="70">
        <v>0</v>
      </c>
      <c r="AJ53" s="70">
        <v>0</v>
      </c>
      <c r="AK53" s="80">
        <v>0</v>
      </c>
      <c r="AL53" s="70">
        <v>0</v>
      </c>
      <c r="AM53" s="70">
        <v>0</v>
      </c>
      <c r="AN53" s="70">
        <v>0</v>
      </c>
      <c r="AO53" s="80">
        <v>0</v>
      </c>
      <c r="AP53" s="70">
        <v>0</v>
      </c>
      <c r="AQ53" s="70">
        <v>0</v>
      </c>
      <c r="AR53" s="70">
        <v>0</v>
      </c>
      <c r="AS53" s="70">
        <v>0</v>
      </c>
      <c r="AT53" s="70">
        <v>0</v>
      </c>
    </row>
    <row r="54" spans="1:46" x14ac:dyDescent="0.25">
      <c r="A54" s="19" t="s">
        <v>50</v>
      </c>
      <c r="B54" s="70">
        <v>30827358</v>
      </c>
      <c r="C54" s="70">
        <v>0</v>
      </c>
      <c r="D54" s="70">
        <v>0</v>
      </c>
      <c r="E54" s="80">
        <v>0</v>
      </c>
      <c r="F54" s="70">
        <v>0</v>
      </c>
      <c r="G54" s="70">
        <v>0</v>
      </c>
      <c r="H54" s="70">
        <v>0</v>
      </c>
      <c r="I54" s="80">
        <v>0</v>
      </c>
      <c r="J54" s="70">
        <v>0</v>
      </c>
      <c r="K54" s="70">
        <v>0</v>
      </c>
      <c r="L54" s="70">
        <v>0</v>
      </c>
      <c r="M54" s="80">
        <v>0</v>
      </c>
      <c r="N54" s="70">
        <v>0</v>
      </c>
      <c r="O54" s="70">
        <v>0</v>
      </c>
      <c r="P54" s="70">
        <v>0</v>
      </c>
      <c r="Q54" s="80">
        <v>0</v>
      </c>
      <c r="R54" s="70">
        <v>0</v>
      </c>
      <c r="S54" s="70">
        <v>0</v>
      </c>
      <c r="T54" s="70">
        <v>0</v>
      </c>
      <c r="U54" s="80">
        <v>0</v>
      </c>
      <c r="V54" s="70">
        <v>0</v>
      </c>
      <c r="W54" s="70">
        <v>0</v>
      </c>
      <c r="X54" s="70">
        <v>0</v>
      </c>
      <c r="Y54" s="80">
        <v>0</v>
      </c>
      <c r="Z54" s="70">
        <v>0</v>
      </c>
      <c r="AA54" s="70">
        <v>30827358</v>
      </c>
      <c r="AB54" s="70">
        <v>0</v>
      </c>
      <c r="AC54" s="80">
        <v>0</v>
      </c>
      <c r="AD54" s="70">
        <v>0</v>
      </c>
      <c r="AE54" s="70">
        <v>0</v>
      </c>
      <c r="AF54" s="70">
        <v>0</v>
      </c>
      <c r="AG54" s="80">
        <v>0</v>
      </c>
      <c r="AH54" s="70">
        <v>0</v>
      </c>
      <c r="AI54" s="70">
        <v>0</v>
      </c>
      <c r="AJ54" s="70">
        <v>0</v>
      </c>
      <c r="AK54" s="80">
        <v>0</v>
      </c>
      <c r="AL54" s="70">
        <v>0</v>
      </c>
      <c r="AM54" s="70">
        <v>0</v>
      </c>
      <c r="AN54" s="70">
        <v>0</v>
      </c>
      <c r="AO54" s="80">
        <v>0</v>
      </c>
      <c r="AP54" s="70">
        <v>0</v>
      </c>
      <c r="AQ54" s="70">
        <v>0</v>
      </c>
      <c r="AR54" s="70">
        <v>30827358</v>
      </c>
      <c r="AS54" s="70">
        <v>0</v>
      </c>
      <c r="AT54" s="70">
        <v>0</v>
      </c>
    </row>
    <row r="55" spans="1:46" x14ac:dyDescent="0.25">
      <c r="A55" s="3" t="s">
        <v>51</v>
      </c>
      <c r="B55" s="70">
        <v>0</v>
      </c>
      <c r="C55" s="70">
        <v>0</v>
      </c>
      <c r="D55" s="70">
        <v>0</v>
      </c>
      <c r="E55" s="81">
        <v>0</v>
      </c>
      <c r="F55" s="70">
        <v>0</v>
      </c>
      <c r="G55" s="70">
        <v>0</v>
      </c>
      <c r="H55" s="70">
        <v>0</v>
      </c>
      <c r="I55" s="81">
        <v>0</v>
      </c>
      <c r="J55" s="70">
        <v>0</v>
      </c>
      <c r="K55" s="70">
        <v>0</v>
      </c>
      <c r="L55" s="70">
        <v>0</v>
      </c>
      <c r="M55" s="81">
        <v>0</v>
      </c>
      <c r="N55" s="70">
        <v>0</v>
      </c>
      <c r="O55" s="70">
        <v>0</v>
      </c>
      <c r="P55" s="70">
        <v>0</v>
      </c>
      <c r="Q55" s="81">
        <v>0</v>
      </c>
      <c r="R55" s="70">
        <v>0</v>
      </c>
      <c r="S55" s="70">
        <v>0</v>
      </c>
      <c r="T55" s="70">
        <v>0</v>
      </c>
      <c r="U55" s="81">
        <v>0</v>
      </c>
      <c r="V55" s="70">
        <v>0</v>
      </c>
      <c r="W55" s="70">
        <v>0</v>
      </c>
      <c r="X55" s="70">
        <v>0</v>
      </c>
      <c r="Y55" s="81">
        <v>0</v>
      </c>
      <c r="Z55" s="70">
        <v>0</v>
      </c>
      <c r="AA55" s="70">
        <v>0</v>
      </c>
      <c r="AB55" s="70">
        <v>0</v>
      </c>
      <c r="AC55" s="81">
        <v>0</v>
      </c>
      <c r="AD55" s="70">
        <v>0</v>
      </c>
      <c r="AE55" s="70">
        <v>0</v>
      </c>
      <c r="AF55" s="70">
        <v>0</v>
      </c>
      <c r="AG55" s="81">
        <v>0</v>
      </c>
      <c r="AH55" s="70">
        <v>0</v>
      </c>
      <c r="AI55" s="70">
        <v>0</v>
      </c>
      <c r="AJ55" s="70">
        <v>0</v>
      </c>
      <c r="AK55" s="81">
        <v>0</v>
      </c>
      <c r="AL55" s="70">
        <v>0</v>
      </c>
      <c r="AM55" s="70">
        <v>0</v>
      </c>
      <c r="AN55" s="70">
        <v>0</v>
      </c>
      <c r="AO55" s="81">
        <v>0</v>
      </c>
      <c r="AP55" s="70">
        <v>0</v>
      </c>
      <c r="AQ55" s="70">
        <v>0</v>
      </c>
      <c r="AR55" s="70">
        <v>0</v>
      </c>
      <c r="AS55" s="70">
        <v>0</v>
      </c>
      <c r="AT55" s="70">
        <v>0</v>
      </c>
    </row>
    <row r="56" spans="1:46" ht="43.5" customHeight="1" x14ac:dyDescent="0.25">
      <c r="A56" s="248" t="s">
        <v>371</v>
      </c>
      <c r="B56" s="288" t="s">
        <v>266</v>
      </c>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47"/>
      <c r="AI56" s="247"/>
      <c r="AJ56" s="247"/>
      <c r="AK56" s="247"/>
      <c r="AL56" s="247"/>
      <c r="AM56" s="247"/>
      <c r="AN56" s="247"/>
      <c r="AO56" s="247"/>
      <c r="AP56" s="247"/>
      <c r="AQ56" s="247"/>
      <c r="AR56" s="247"/>
    </row>
    <row r="57" spans="1:46" x14ac:dyDescent="0.25">
      <c r="A57" s="160"/>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row>
    <row r="58" spans="1:46" x14ac:dyDescent="0.25">
      <c r="A58" s="111"/>
      <c r="B58" s="111"/>
      <c r="C58" s="111"/>
      <c r="D58" s="111"/>
      <c r="E58" s="111"/>
      <c r="F58" s="111"/>
      <c r="G58" s="111"/>
      <c r="H58" s="111"/>
      <c r="I58" s="111"/>
      <c r="J58" s="111"/>
      <c r="K58" s="111"/>
      <c r="L58" s="111"/>
      <c r="M58" s="111"/>
      <c r="N58" s="111"/>
      <c r="O58" s="111"/>
    </row>
    <row r="59" spans="1:46" x14ac:dyDescent="0.25">
      <c r="A59" s="111"/>
      <c r="B59" s="111"/>
      <c r="C59" s="111"/>
      <c r="D59" s="111"/>
      <c r="E59" s="111"/>
      <c r="F59" s="111"/>
      <c r="G59" s="111"/>
      <c r="H59" s="111"/>
      <c r="I59" s="111"/>
      <c r="J59" s="111"/>
      <c r="K59" s="111"/>
      <c r="L59" s="111"/>
      <c r="M59" s="111"/>
      <c r="N59" s="111"/>
      <c r="O59" s="111"/>
    </row>
    <row r="60" spans="1:46" x14ac:dyDescent="0.25">
      <c r="A60" s="111"/>
      <c r="B60" s="111"/>
      <c r="C60" s="111"/>
      <c r="D60" s="111"/>
      <c r="E60" s="111"/>
      <c r="F60" s="111"/>
      <c r="G60" s="111"/>
      <c r="H60" s="111"/>
      <c r="I60" s="111"/>
      <c r="J60" s="111"/>
      <c r="K60" s="111"/>
      <c r="L60" s="111"/>
      <c r="M60" s="111"/>
      <c r="N60" s="111"/>
      <c r="O60" s="111"/>
    </row>
    <row r="61" spans="1:46" x14ac:dyDescent="0.25">
      <c r="A61" s="111"/>
      <c r="B61" s="111"/>
      <c r="C61" s="111"/>
      <c r="D61" s="111"/>
      <c r="E61" s="111"/>
      <c r="F61" s="111"/>
      <c r="G61" s="111"/>
      <c r="H61" s="111"/>
      <c r="I61" s="111"/>
      <c r="J61" s="111"/>
      <c r="K61" s="111"/>
      <c r="L61" s="111"/>
      <c r="M61" s="111"/>
      <c r="N61" s="111"/>
      <c r="O61" s="111"/>
    </row>
  </sheetData>
  <mergeCells count="3">
    <mergeCell ref="N2:Q2"/>
    <mergeCell ref="AM2:AP2"/>
    <mergeCell ref="B56:AG56"/>
  </mergeCells>
  <conditionalFormatting sqref="B4:AT55">
    <cfRule type="cellIs" dxfId="1" priority="1" operator="lessThan">
      <formula>0</formula>
    </cfRule>
  </conditionalFormatting>
  <pageMargins left="0.25" right="0.25" top="0.75" bottom="0.75" header="0.3" footer="0.3"/>
  <pageSetup scale="57" fitToWidth="0" orientation="landscape" r:id="rId1"/>
  <headerFooter differentFirst="1">
    <oddHeader>&amp;L&amp;"Arial,Regular"&amp;12E.5.: Expenditures using Contingency Funds, FY 2016</oddHeader>
    <oddFooter>&amp;CPage &amp;P of &amp;N</oddFooter>
    <firstFooter>&amp;CPage &amp;P of &amp;N</firstFooter>
  </headerFooter>
  <colBreaks count="1" manualBreakCount="1">
    <brk id="33" max="5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6"/>
  </sheetPr>
  <dimension ref="A1:B10"/>
  <sheetViews>
    <sheetView zoomScaleNormal="100" workbookViewId="0">
      <selection activeCell="A33" sqref="A33"/>
    </sheetView>
  </sheetViews>
  <sheetFormatPr defaultRowHeight="15" x14ac:dyDescent="0.25"/>
  <cols>
    <col min="1" max="1" width="46.7109375" customWidth="1"/>
    <col min="2" max="2" width="34" customWidth="1"/>
  </cols>
  <sheetData>
    <row r="1" spans="1:2" ht="15.75" x14ac:dyDescent="0.25">
      <c r="A1" s="266" t="s">
        <v>289</v>
      </c>
      <c r="B1" s="267"/>
    </row>
    <row r="2" spans="1:2" x14ac:dyDescent="0.25">
      <c r="A2" s="143" t="s">
        <v>370</v>
      </c>
      <c r="B2" s="144"/>
    </row>
    <row r="3" spans="1:2" x14ac:dyDescent="0.25">
      <c r="A3" s="44" t="s">
        <v>63</v>
      </c>
      <c r="B3" s="46">
        <f>'E.2 SFAG'!B4</f>
        <v>16294279396</v>
      </c>
    </row>
    <row r="4" spans="1:2" x14ac:dyDescent="0.25">
      <c r="A4" s="44" t="s">
        <v>64</v>
      </c>
      <c r="B4" s="46">
        <f>'E.5 Contingency'!B4</f>
        <v>583000000</v>
      </c>
    </row>
    <row r="5" spans="1:2" x14ac:dyDescent="0.25">
      <c r="A5" s="45" t="s">
        <v>374</v>
      </c>
      <c r="B5" s="46">
        <f>SUM(B3:B4)</f>
        <v>16877279396</v>
      </c>
    </row>
    <row r="6" spans="1:2" x14ac:dyDescent="0.25">
      <c r="A6" s="143" t="s">
        <v>65</v>
      </c>
      <c r="B6" s="144"/>
    </row>
    <row r="7" spans="1:2" x14ac:dyDescent="0.25">
      <c r="A7" s="44" t="s">
        <v>63</v>
      </c>
      <c r="B7" s="46">
        <f>'E.2 SFAG'!F4</f>
        <v>3691235919</v>
      </c>
    </row>
    <row r="8" spans="1:2" x14ac:dyDescent="0.25">
      <c r="A8" s="44" t="s">
        <v>75</v>
      </c>
      <c r="B8" s="46">
        <f>'E.6 ECF'!F3</f>
        <v>5315276</v>
      </c>
    </row>
    <row r="9" spans="1:2" x14ac:dyDescent="0.25">
      <c r="A9" s="45" t="s">
        <v>66</v>
      </c>
      <c r="B9" s="46">
        <f>B7+B8</f>
        <v>3696551195</v>
      </c>
    </row>
    <row r="10" spans="1:2" x14ac:dyDescent="0.25">
      <c r="A10" s="145" t="s">
        <v>67</v>
      </c>
      <c r="B10" s="119">
        <f>B5+B9</f>
        <v>20573830591</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9" tint="0.39997558519241921"/>
    <pageSetUpPr fitToPage="1"/>
  </sheetPr>
  <dimension ref="A1:BC68"/>
  <sheetViews>
    <sheetView zoomScaleNormal="100" workbookViewId="0">
      <pane xSplit="5" ySplit="2" topLeftCell="F3" activePane="bottomRight" state="frozenSplit"/>
      <selection pane="topRight" activeCell="F1" sqref="F1"/>
      <selection pane="bottomLeft" activeCell="A4" sqref="A4"/>
      <selection pane="bottomRight" activeCell="AV2" sqref="AV2"/>
    </sheetView>
  </sheetViews>
  <sheetFormatPr defaultColWidth="9.140625" defaultRowHeight="15" x14ac:dyDescent="0.25"/>
  <cols>
    <col min="1" max="1" width="20.7109375" style="11" customWidth="1"/>
    <col min="2" max="5" width="15.7109375" style="11" hidden="1" customWidth="1"/>
    <col min="6" max="6" width="15.7109375" style="11" customWidth="1"/>
    <col min="7" max="7" width="15.7109375" style="11" hidden="1" customWidth="1"/>
    <col min="8" max="8" width="25" style="11" customWidth="1"/>
    <col min="9" max="43" width="15.7109375" style="11" hidden="1" customWidth="1"/>
    <col min="44" max="44" width="15.7109375" style="11" customWidth="1"/>
    <col min="45" max="45" width="15.7109375" style="11" hidden="1" customWidth="1"/>
    <col min="46" max="57" width="15.7109375" style="11" customWidth="1"/>
    <col min="58" max="16384" width="9.140625" style="11"/>
  </cols>
  <sheetData>
    <row r="1" spans="1:55" ht="15" customHeight="1" x14ac:dyDescent="0.25">
      <c r="A1" s="182" t="s">
        <v>278</v>
      </c>
      <c r="B1" s="161"/>
      <c r="C1" s="161"/>
      <c r="D1" s="161"/>
      <c r="E1" s="162"/>
      <c r="F1" s="152"/>
      <c r="G1" s="162"/>
      <c r="H1" s="162"/>
      <c r="I1" s="162"/>
      <c r="J1" s="162"/>
      <c r="K1" s="162"/>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row>
    <row r="2" spans="1:55" ht="58.5" x14ac:dyDescent="0.25">
      <c r="A2" s="73" t="s">
        <v>0</v>
      </c>
      <c r="B2" s="73" t="s">
        <v>196</v>
      </c>
      <c r="C2" s="73" t="s">
        <v>197</v>
      </c>
      <c r="D2" s="73" t="s">
        <v>246</v>
      </c>
      <c r="E2" s="73" t="s">
        <v>198</v>
      </c>
      <c r="F2" s="73" t="s">
        <v>199</v>
      </c>
      <c r="G2" s="73" t="s">
        <v>200</v>
      </c>
      <c r="H2" s="159" t="s">
        <v>221</v>
      </c>
      <c r="I2" s="112" t="s">
        <v>222</v>
      </c>
      <c r="J2" s="73" t="s">
        <v>201</v>
      </c>
      <c r="K2" s="112" t="s">
        <v>223</v>
      </c>
      <c r="L2" s="112" t="s">
        <v>224</v>
      </c>
      <c r="M2" s="112" t="s">
        <v>225</v>
      </c>
      <c r="N2" s="73" t="s">
        <v>202</v>
      </c>
      <c r="O2" s="112" t="s">
        <v>226</v>
      </c>
      <c r="P2" s="112" t="s">
        <v>227</v>
      </c>
      <c r="Q2" s="112" t="s">
        <v>228</v>
      </c>
      <c r="R2" s="73" t="s">
        <v>203</v>
      </c>
      <c r="S2" s="112" t="s">
        <v>229</v>
      </c>
      <c r="T2" s="112" t="s">
        <v>230</v>
      </c>
      <c r="U2" s="112" t="s">
        <v>231</v>
      </c>
      <c r="V2" s="73" t="s">
        <v>204</v>
      </c>
      <c r="W2" s="73" t="s">
        <v>205</v>
      </c>
      <c r="X2" s="159" t="s">
        <v>232</v>
      </c>
      <c r="Y2" s="112" t="s">
        <v>233</v>
      </c>
      <c r="Z2" s="73" t="s">
        <v>206</v>
      </c>
      <c r="AA2" s="73" t="s">
        <v>207</v>
      </c>
      <c r="AB2" s="73" t="s">
        <v>208</v>
      </c>
      <c r="AC2" s="73" t="s">
        <v>209</v>
      </c>
      <c r="AD2" s="73" t="s">
        <v>210</v>
      </c>
      <c r="AE2" s="73" t="s">
        <v>211</v>
      </c>
      <c r="AF2" s="73" t="s">
        <v>212</v>
      </c>
      <c r="AG2" s="73" t="s">
        <v>213</v>
      </c>
      <c r="AH2" s="73" t="s">
        <v>214</v>
      </c>
      <c r="AI2" s="112" t="s">
        <v>234</v>
      </c>
      <c r="AJ2" s="112" t="s">
        <v>235</v>
      </c>
      <c r="AK2" s="112" t="s">
        <v>236</v>
      </c>
      <c r="AL2" s="73" t="s">
        <v>215</v>
      </c>
      <c r="AM2" s="73" t="s">
        <v>216</v>
      </c>
      <c r="AN2" s="112" t="s">
        <v>237</v>
      </c>
      <c r="AO2" s="112" t="s">
        <v>238</v>
      </c>
      <c r="AP2" s="159" t="s">
        <v>239</v>
      </c>
      <c r="AQ2" s="73" t="s">
        <v>217</v>
      </c>
      <c r="AR2" s="73" t="s">
        <v>218</v>
      </c>
      <c r="AS2" s="73" t="s">
        <v>219</v>
      </c>
      <c r="AT2" s="73" t="s">
        <v>220</v>
      </c>
      <c r="AU2" s="85"/>
      <c r="AV2" s="202"/>
      <c r="AW2" s="85"/>
      <c r="AX2" s="85"/>
      <c r="AY2" s="47"/>
      <c r="AZ2" s="47"/>
      <c r="BA2" s="47"/>
      <c r="BB2" s="47"/>
      <c r="BC2" s="47"/>
    </row>
    <row r="3" spans="1:55" x14ac:dyDescent="0.25">
      <c r="A3" s="156" t="s">
        <v>52</v>
      </c>
      <c r="B3" s="157">
        <v>0</v>
      </c>
      <c r="C3" s="157">
        <v>0</v>
      </c>
      <c r="D3" s="157">
        <v>0</v>
      </c>
      <c r="E3" s="157">
        <v>0</v>
      </c>
      <c r="F3" s="157">
        <v>5315276</v>
      </c>
      <c r="G3" s="157">
        <v>5250000</v>
      </c>
      <c r="H3" s="157">
        <v>5250000</v>
      </c>
      <c r="I3" s="157">
        <v>0</v>
      </c>
      <c r="J3" s="157">
        <v>0</v>
      </c>
      <c r="K3" s="157">
        <v>0</v>
      </c>
      <c r="L3" s="157">
        <v>0</v>
      </c>
      <c r="M3" s="157">
        <v>0</v>
      </c>
      <c r="N3" s="157">
        <v>0</v>
      </c>
      <c r="O3" s="157">
        <v>0</v>
      </c>
      <c r="P3" s="157">
        <v>0</v>
      </c>
      <c r="Q3" s="157">
        <v>0</v>
      </c>
      <c r="R3" s="157">
        <v>0</v>
      </c>
      <c r="S3" s="157">
        <v>0</v>
      </c>
      <c r="T3" s="157">
        <v>0</v>
      </c>
      <c r="U3" s="157">
        <v>0</v>
      </c>
      <c r="V3" s="157">
        <v>0</v>
      </c>
      <c r="W3" s="157">
        <v>0</v>
      </c>
      <c r="X3" s="157">
        <v>0</v>
      </c>
      <c r="Y3" s="157">
        <v>0</v>
      </c>
      <c r="Z3" s="157">
        <v>0</v>
      </c>
      <c r="AA3" s="157">
        <v>0</v>
      </c>
      <c r="AB3" s="157">
        <v>0</v>
      </c>
      <c r="AC3" s="157">
        <v>0</v>
      </c>
      <c r="AD3" s="157">
        <v>0</v>
      </c>
      <c r="AE3" s="157">
        <v>0</v>
      </c>
      <c r="AF3" s="157">
        <v>0</v>
      </c>
      <c r="AG3" s="157">
        <v>0</v>
      </c>
      <c r="AH3" s="157">
        <v>0</v>
      </c>
      <c r="AI3" s="157">
        <v>0</v>
      </c>
      <c r="AJ3" s="157">
        <v>0</v>
      </c>
      <c r="AK3" s="157">
        <v>0</v>
      </c>
      <c r="AL3" s="157">
        <v>0</v>
      </c>
      <c r="AM3" s="157">
        <v>0</v>
      </c>
      <c r="AN3" s="157">
        <v>0</v>
      </c>
      <c r="AO3" s="157">
        <v>0</v>
      </c>
      <c r="AP3" s="157">
        <v>0</v>
      </c>
      <c r="AQ3" s="157">
        <v>0</v>
      </c>
      <c r="AR3" s="157">
        <v>5250000</v>
      </c>
      <c r="AS3" s="157">
        <v>0</v>
      </c>
      <c r="AT3" s="157">
        <v>65276</v>
      </c>
      <c r="AW3" s="16"/>
    </row>
    <row r="4" spans="1:55" x14ac:dyDescent="0.25">
      <c r="A4" s="19" t="s">
        <v>1</v>
      </c>
      <c r="B4" s="70">
        <v>0</v>
      </c>
      <c r="C4" s="70">
        <v>0</v>
      </c>
      <c r="D4" s="70">
        <v>0</v>
      </c>
      <c r="E4" s="80">
        <v>0</v>
      </c>
      <c r="F4" s="70">
        <v>0</v>
      </c>
      <c r="G4" s="70">
        <v>0</v>
      </c>
      <c r="H4" s="70">
        <v>0</v>
      </c>
      <c r="I4" s="80">
        <v>0</v>
      </c>
      <c r="J4" s="70">
        <v>0</v>
      </c>
      <c r="K4" s="70">
        <v>0</v>
      </c>
      <c r="L4" s="70">
        <v>0</v>
      </c>
      <c r="M4" s="80">
        <v>0</v>
      </c>
      <c r="N4" s="70">
        <v>0</v>
      </c>
      <c r="O4" s="70">
        <v>0</v>
      </c>
      <c r="P4" s="70">
        <v>0</v>
      </c>
      <c r="Q4" s="80">
        <v>0</v>
      </c>
      <c r="R4" s="70">
        <v>0</v>
      </c>
      <c r="S4" s="70">
        <v>0</v>
      </c>
      <c r="T4" s="70">
        <v>0</v>
      </c>
      <c r="U4" s="80">
        <v>0</v>
      </c>
      <c r="V4" s="70">
        <v>0</v>
      </c>
      <c r="W4" s="70">
        <v>0</v>
      </c>
      <c r="X4" s="70">
        <v>0</v>
      </c>
      <c r="Y4" s="80">
        <v>0</v>
      </c>
      <c r="Z4" s="70">
        <v>0</v>
      </c>
      <c r="AA4" s="70">
        <v>0</v>
      </c>
      <c r="AB4" s="70">
        <v>0</v>
      </c>
      <c r="AC4" s="80">
        <v>0</v>
      </c>
      <c r="AD4" s="70">
        <v>0</v>
      </c>
      <c r="AE4" s="70">
        <v>0</v>
      </c>
      <c r="AF4" s="70">
        <v>0</v>
      </c>
      <c r="AG4" s="80">
        <v>0</v>
      </c>
      <c r="AH4" s="70">
        <v>0</v>
      </c>
      <c r="AI4" s="70">
        <v>0</v>
      </c>
      <c r="AJ4" s="70">
        <v>0</v>
      </c>
      <c r="AK4" s="80">
        <v>0</v>
      </c>
      <c r="AL4" s="70">
        <v>0</v>
      </c>
      <c r="AM4" s="70">
        <v>0</v>
      </c>
      <c r="AN4" s="70">
        <v>0</v>
      </c>
      <c r="AO4" s="80">
        <v>0</v>
      </c>
      <c r="AP4" s="70">
        <v>0</v>
      </c>
      <c r="AQ4" s="70">
        <v>0</v>
      </c>
      <c r="AR4" s="70">
        <v>0</v>
      </c>
      <c r="AS4" s="70">
        <v>0</v>
      </c>
      <c r="AT4" s="70">
        <v>0</v>
      </c>
      <c r="AW4" s="16"/>
    </row>
    <row r="5" spans="1:55" x14ac:dyDescent="0.25">
      <c r="A5" s="19" t="s">
        <v>2</v>
      </c>
      <c r="B5" s="70">
        <v>0</v>
      </c>
      <c r="C5" s="70">
        <v>0</v>
      </c>
      <c r="D5" s="70">
        <v>0</v>
      </c>
      <c r="E5" s="80">
        <v>0</v>
      </c>
      <c r="F5" s="70">
        <v>0</v>
      </c>
      <c r="G5" s="70">
        <v>0</v>
      </c>
      <c r="H5" s="70">
        <v>0</v>
      </c>
      <c r="I5" s="80">
        <v>0</v>
      </c>
      <c r="J5" s="70">
        <v>0</v>
      </c>
      <c r="K5" s="70">
        <v>0</v>
      </c>
      <c r="L5" s="70">
        <v>0</v>
      </c>
      <c r="M5" s="80">
        <v>0</v>
      </c>
      <c r="N5" s="70">
        <v>0</v>
      </c>
      <c r="O5" s="70">
        <v>0</v>
      </c>
      <c r="P5" s="70">
        <v>0</v>
      </c>
      <c r="Q5" s="80">
        <v>0</v>
      </c>
      <c r="R5" s="70">
        <v>0</v>
      </c>
      <c r="S5" s="70">
        <v>0</v>
      </c>
      <c r="T5" s="70">
        <v>0</v>
      </c>
      <c r="U5" s="80">
        <v>0</v>
      </c>
      <c r="V5" s="70">
        <v>0</v>
      </c>
      <c r="W5" s="70">
        <v>0</v>
      </c>
      <c r="X5" s="70">
        <v>0</v>
      </c>
      <c r="Y5" s="80">
        <v>0</v>
      </c>
      <c r="Z5" s="70">
        <v>0</v>
      </c>
      <c r="AA5" s="70">
        <v>0</v>
      </c>
      <c r="AB5" s="70">
        <v>0</v>
      </c>
      <c r="AC5" s="80">
        <v>0</v>
      </c>
      <c r="AD5" s="70">
        <v>0</v>
      </c>
      <c r="AE5" s="70">
        <v>0</v>
      </c>
      <c r="AF5" s="70">
        <v>0</v>
      </c>
      <c r="AG5" s="80">
        <v>0</v>
      </c>
      <c r="AH5" s="70">
        <v>0</v>
      </c>
      <c r="AI5" s="70">
        <v>0</v>
      </c>
      <c r="AJ5" s="70">
        <v>0</v>
      </c>
      <c r="AK5" s="80">
        <v>0</v>
      </c>
      <c r="AL5" s="70">
        <v>0</v>
      </c>
      <c r="AM5" s="70">
        <v>0</v>
      </c>
      <c r="AN5" s="70">
        <v>0</v>
      </c>
      <c r="AO5" s="80">
        <v>0</v>
      </c>
      <c r="AP5" s="70">
        <v>0</v>
      </c>
      <c r="AQ5" s="70">
        <v>0</v>
      </c>
      <c r="AR5" s="70">
        <v>0</v>
      </c>
      <c r="AS5" s="70">
        <v>0</v>
      </c>
      <c r="AT5" s="70">
        <v>0</v>
      </c>
      <c r="AW5" s="16"/>
    </row>
    <row r="6" spans="1:55" x14ac:dyDescent="0.25">
      <c r="A6" s="19" t="s">
        <v>3</v>
      </c>
      <c r="B6" s="70">
        <v>0</v>
      </c>
      <c r="C6" s="70">
        <v>0</v>
      </c>
      <c r="D6" s="70">
        <v>0</v>
      </c>
      <c r="E6" s="80">
        <v>0</v>
      </c>
      <c r="F6" s="70">
        <v>0</v>
      </c>
      <c r="G6" s="70">
        <v>0</v>
      </c>
      <c r="H6" s="70">
        <v>0</v>
      </c>
      <c r="I6" s="80">
        <v>0</v>
      </c>
      <c r="J6" s="70">
        <v>0</v>
      </c>
      <c r="K6" s="70">
        <v>0</v>
      </c>
      <c r="L6" s="70">
        <v>0</v>
      </c>
      <c r="M6" s="80">
        <v>0</v>
      </c>
      <c r="N6" s="70">
        <v>0</v>
      </c>
      <c r="O6" s="70">
        <v>0</v>
      </c>
      <c r="P6" s="70">
        <v>0</v>
      </c>
      <c r="Q6" s="80">
        <v>0</v>
      </c>
      <c r="R6" s="70">
        <v>0</v>
      </c>
      <c r="S6" s="70">
        <v>0</v>
      </c>
      <c r="T6" s="70">
        <v>0</v>
      </c>
      <c r="U6" s="80">
        <v>0</v>
      </c>
      <c r="V6" s="70">
        <v>0</v>
      </c>
      <c r="W6" s="70">
        <v>0</v>
      </c>
      <c r="X6" s="70">
        <v>0</v>
      </c>
      <c r="Y6" s="80">
        <v>0</v>
      </c>
      <c r="Z6" s="70">
        <v>0</v>
      </c>
      <c r="AA6" s="70">
        <v>0</v>
      </c>
      <c r="AB6" s="70">
        <v>0</v>
      </c>
      <c r="AC6" s="80">
        <v>0</v>
      </c>
      <c r="AD6" s="70">
        <v>0</v>
      </c>
      <c r="AE6" s="70">
        <v>0</v>
      </c>
      <c r="AF6" s="70">
        <v>0</v>
      </c>
      <c r="AG6" s="80">
        <v>0</v>
      </c>
      <c r="AH6" s="70">
        <v>0</v>
      </c>
      <c r="AI6" s="70">
        <v>0</v>
      </c>
      <c r="AJ6" s="70">
        <v>0</v>
      </c>
      <c r="AK6" s="80">
        <v>0</v>
      </c>
      <c r="AL6" s="70">
        <v>0</v>
      </c>
      <c r="AM6" s="70">
        <v>0</v>
      </c>
      <c r="AN6" s="70">
        <v>0</v>
      </c>
      <c r="AO6" s="80">
        <v>0</v>
      </c>
      <c r="AP6" s="70">
        <v>0</v>
      </c>
      <c r="AQ6" s="70">
        <v>0</v>
      </c>
      <c r="AR6" s="70">
        <v>0</v>
      </c>
      <c r="AS6" s="70">
        <v>0</v>
      </c>
      <c r="AT6" s="70">
        <v>0</v>
      </c>
      <c r="AW6" s="16"/>
    </row>
    <row r="7" spans="1:55" x14ac:dyDescent="0.25">
      <c r="A7" s="19" t="s">
        <v>4</v>
      </c>
      <c r="B7" s="70">
        <v>0</v>
      </c>
      <c r="C7" s="70">
        <v>0</v>
      </c>
      <c r="D7" s="70">
        <v>0</v>
      </c>
      <c r="E7" s="80">
        <v>0</v>
      </c>
      <c r="F7" s="70">
        <v>0</v>
      </c>
      <c r="G7" s="70">
        <v>0</v>
      </c>
      <c r="H7" s="70">
        <v>0</v>
      </c>
      <c r="I7" s="80">
        <v>0</v>
      </c>
      <c r="J7" s="70">
        <v>0</v>
      </c>
      <c r="K7" s="70">
        <v>0</v>
      </c>
      <c r="L7" s="70">
        <v>0</v>
      </c>
      <c r="M7" s="80">
        <v>0</v>
      </c>
      <c r="N7" s="70">
        <v>0</v>
      </c>
      <c r="O7" s="70">
        <v>0</v>
      </c>
      <c r="P7" s="70">
        <v>0</v>
      </c>
      <c r="Q7" s="80">
        <v>0</v>
      </c>
      <c r="R7" s="70">
        <v>0</v>
      </c>
      <c r="S7" s="70">
        <v>0</v>
      </c>
      <c r="T7" s="70">
        <v>0</v>
      </c>
      <c r="U7" s="80">
        <v>0</v>
      </c>
      <c r="V7" s="70">
        <v>0</v>
      </c>
      <c r="W7" s="70">
        <v>0</v>
      </c>
      <c r="X7" s="70">
        <v>0</v>
      </c>
      <c r="Y7" s="80">
        <v>0</v>
      </c>
      <c r="Z7" s="70">
        <v>0</v>
      </c>
      <c r="AA7" s="70">
        <v>0</v>
      </c>
      <c r="AB7" s="70">
        <v>0</v>
      </c>
      <c r="AC7" s="80">
        <v>0</v>
      </c>
      <c r="AD7" s="70">
        <v>0</v>
      </c>
      <c r="AE7" s="70">
        <v>0</v>
      </c>
      <c r="AF7" s="70">
        <v>0</v>
      </c>
      <c r="AG7" s="80">
        <v>0</v>
      </c>
      <c r="AH7" s="70">
        <v>0</v>
      </c>
      <c r="AI7" s="70">
        <v>0</v>
      </c>
      <c r="AJ7" s="70">
        <v>0</v>
      </c>
      <c r="AK7" s="80">
        <v>0</v>
      </c>
      <c r="AL7" s="70">
        <v>0</v>
      </c>
      <c r="AM7" s="70">
        <v>0</v>
      </c>
      <c r="AN7" s="70">
        <v>0</v>
      </c>
      <c r="AO7" s="80">
        <v>0</v>
      </c>
      <c r="AP7" s="70">
        <v>0</v>
      </c>
      <c r="AQ7" s="70">
        <v>0</v>
      </c>
      <c r="AR7" s="70">
        <v>0</v>
      </c>
      <c r="AS7" s="70">
        <v>0</v>
      </c>
      <c r="AT7" s="70">
        <v>0</v>
      </c>
      <c r="AW7" s="16"/>
    </row>
    <row r="8" spans="1:55" x14ac:dyDescent="0.25">
      <c r="A8" s="19" t="s">
        <v>5</v>
      </c>
      <c r="B8" s="70">
        <v>0</v>
      </c>
      <c r="C8" s="70">
        <v>0</v>
      </c>
      <c r="D8" s="70">
        <v>0</v>
      </c>
      <c r="E8" s="80">
        <v>0</v>
      </c>
      <c r="F8" s="70">
        <v>0</v>
      </c>
      <c r="G8" s="70">
        <v>0</v>
      </c>
      <c r="H8" s="70">
        <v>0</v>
      </c>
      <c r="I8" s="80">
        <v>0</v>
      </c>
      <c r="J8" s="70">
        <v>0</v>
      </c>
      <c r="K8" s="70">
        <v>0</v>
      </c>
      <c r="L8" s="70">
        <v>0</v>
      </c>
      <c r="M8" s="80">
        <v>0</v>
      </c>
      <c r="N8" s="70">
        <v>0</v>
      </c>
      <c r="O8" s="70">
        <v>0</v>
      </c>
      <c r="P8" s="70">
        <v>0</v>
      </c>
      <c r="Q8" s="80">
        <v>0</v>
      </c>
      <c r="R8" s="70">
        <v>0</v>
      </c>
      <c r="S8" s="70">
        <v>0</v>
      </c>
      <c r="T8" s="70">
        <v>0</v>
      </c>
      <c r="U8" s="80">
        <v>0</v>
      </c>
      <c r="V8" s="70">
        <v>0</v>
      </c>
      <c r="W8" s="70">
        <v>0</v>
      </c>
      <c r="X8" s="70">
        <v>0</v>
      </c>
      <c r="Y8" s="80">
        <v>0</v>
      </c>
      <c r="Z8" s="70">
        <v>0</v>
      </c>
      <c r="AA8" s="70">
        <v>0</v>
      </c>
      <c r="AB8" s="70">
        <v>0</v>
      </c>
      <c r="AC8" s="80">
        <v>0</v>
      </c>
      <c r="AD8" s="70">
        <v>0</v>
      </c>
      <c r="AE8" s="70">
        <v>0</v>
      </c>
      <c r="AF8" s="70">
        <v>0</v>
      </c>
      <c r="AG8" s="80">
        <v>0</v>
      </c>
      <c r="AH8" s="70">
        <v>0</v>
      </c>
      <c r="AI8" s="70">
        <v>0</v>
      </c>
      <c r="AJ8" s="70">
        <v>0</v>
      </c>
      <c r="AK8" s="80">
        <v>0</v>
      </c>
      <c r="AL8" s="70">
        <v>0</v>
      </c>
      <c r="AM8" s="70">
        <v>0</v>
      </c>
      <c r="AN8" s="70">
        <v>0</v>
      </c>
      <c r="AO8" s="80">
        <v>0</v>
      </c>
      <c r="AP8" s="70">
        <v>0</v>
      </c>
      <c r="AQ8" s="70">
        <v>0</v>
      </c>
      <c r="AR8" s="70">
        <v>0</v>
      </c>
      <c r="AS8" s="70">
        <v>0</v>
      </c>
      <c r="AT8" s="70">
        <v>0</v>
      </c>
      <c r="AW8" s="16"/>
    </row>
    <row r="9" spans="1:55" x14ac:dyDescent="0.25">
      <c r="A9" s="19" t="s">
        <v>6</v>
      </c>
      <c r="B9" s="70">
        <v>0</v>
      </c>
      <c r="C9" s="70">
        <v>0</v>
      </c>
      <c r="D9" s="70">
        <v>0</v>
      </c>
      <c r="E9" s="80">
        <v>0</v>
      </c>
      <c r="F9" s="70">
        <v>0</v>
      </c>
      <c r="G9" s="70">
        <v>0</v>
      </c>
      <c r="H9" s="70">
        <v>0</v>
      </c>
      <c r="I9" s="80">
        <v>0</v>
      </c>
      <c r="J9" s="70">
        <v>0</v>
      </c>
      <c r="K9" s="70">
        <v>0</v>
      </c>
      <c r="L9" s="70">
        <v>0</v>
      </c>
      <c r="M9" s="80">
        <v>0</v>
      </c>
      <c r="N9" s="70">
        <v>0</v>
      </c>
      <c r="O9" s="70">
        <v>0</v>
      </c>
      <c r="P9" s="70">
        <v>0</v>
      </c>
      <c r="Q9" s="80">
        <v>0</v>
      </c>
      <c r="R9" s="70">
        <v>0</v>
      </c>
      <c r="S9" s="70">
        <v>0</v>
      </c>
      <c r="T9" s="70">
        <v>0</v>
      </c>
      <c r="U9" s="80">
        <v>0</v>
      </c>
      <c r="V9" s="70">
        <v>0</v>
      </c>
      <c r="W9" s="70">
        <v>0</v>
      </c>
      <c r="X9" s="70">
        <v>0</v>
      </c>
      <c r="Y9" s="80">
        <v>0</v>
      </c>
      <c r="Z9" s="70">
        <v>0</v>
      </c>
      <c r="AA9" s="70">
        <v>0</v>
      </c>
      <c r="AB9" s="70">
        <v>0</v>
      </c>
      <c r="AC9" s="80">
        <v>0</v>
      </c>
      <c r="AD9" s="70">
        <v>0</v>
      </c>
      <c r="AE9" s="70">
        <v>0</v>
      </c>
      <c r="AF9" s="70">
        <v>0</v>
      </c>
      <c r="AG9" s="80">
        <v>0</v>
      </c>
      <c r="AH9" s="70">
        <v>0</v>
      </c>
      <c r="AI9" s="70">
        <v>0</v>
      </c>
      <c r="AJ9" s="70">
        <v>0</v>
      </c>
      <c r="AK9" s="80">
        <v>0</v>
      </c>
      <c r="AL9" s="70">
        <v>0</v>
      </c>
      <c r="AM9" s="70">
        <v>0</v>
      </c>
      <c r="AN9" s="70">
        <v>0</v>
      </c>
      <c r="AO9" s="80">
        <v>0</v>
      </c>
      <c r="AP9" s="70">
        <v>0</v>
      </c>
      <c r="AQ9" s="70">
        <v>0</v>
      </c>
      <c r="AR9" s="70">
        <v>0</v>
      </c>
      <c r="AS9" s="70">
        <v>0</v>
      </c>
      <c r="AT9" s="70">
        <v>0</v>
      </c>
      <c r="AW9" s="16"/>
    </row>
    <row r="10" spans="1:55" x14ac:dyDescent="0.25">
      <c r="A10" s="19" t="s">
        <v>7</v>
      </c>
      <c r="B10" s="70">
        <v>0</v>
      </c>
      <c r="C10" s="70">
        <v>0</v>
      </c>
      <c r="D10" s="70">
        <v>0</v>
      </c>
      <c r="E10" s="80">
        <v>0</v>
      </c>
      <c r="F10" s="70">
        <v>0</v>
      </c>
      <c r="G10" s="70">
        <v>0</v>
      </c>
      <c r="H10" s="70">
        <v>0</v>
      </c>
      <c r="I10" s="80">
        <v>0</v>
      </c>
      <c r="J10" s="70">
        <v>0</v>
      </c>
      <c r="K10" s="70">
        <v>0</v>
      </c>
      <c r="L10" s="70">
        <v>0</v>
      </c>
      <c r="M10" s="80">
        <v>0</v>
      </c>
      <c r="N10" s="70">
        <v>0</v>
      </c>
      <c r="O10" s="70">
        <v>0</v>
      </c>
      <c r="P10" s="70">
        <v>0</v>
      </c>
      <c r="Q10" s="80">
        <v>0</v>
      </c>
      <c r="R10" s="70">
        <v>0</v>
      </c>
      <c r="S10" s="70">
        <v>0</v>
      </c>
      <c r="T10" s="70">
        <v>0</v>
      </c>
      <c r="U10" s="80">
        <v>0</v>
      </c>
      <c r="V10" s="70">
        <v>0</v>
      </c>
      <c r="W10" s="70">
        <v>0</v>
      </c>
      <c r="X10" s="70">
        <v>0</v>
      </c>
      <c r="Y10" s="80">
        <v>0</v>
      </c>
      <c r="Z10" s="70">
        <v>0</v>
      </c>
      <c r="AA10" s="70">
        <v>0</v>
      </c>
      <c r="AB10" s="70">
        <v>0</v>
      </c>
      <c r="AC10" s="80">
        <v>0</v>
      </c>
      <c r="AD10" s="70">
        <v>0</v>
      </c>
      <c r="AE10" s="70">
        <v>0</v>
      </c>
      <c r="AF10" s="70">
        <v>0</v>
      </c>
      <c r="AG10" s="80">
        <v>0</v>
      </c>
      <c r="AH10" s="70">
        <v>0</v>
      </c>
      <c r="AI10" s="70">
        <v>0</v>
      </c>
      <c r="AJ10" s="70">
        <v>0</v>
      </c>
      <c r="AK10" s="80">
        <v>0</v>
      </c>
      <c r="AL10" s="70">
        <v>0</v>
      </c>
      <c r="AM10" s="70">
        <v>0</v>
      </c>
      <c r="AN10" s="70">
        <v>0</v>
      </c>
      <c r="AO10" s="80">
        <v>0</v>
      </c>
      <c r="AP10" s="70">
        <v>0</v>
      </c>
      <c r="AQ10" s="70">
        <v>0</v>
      </c>
      <c r="AR10" s="70">
        <v>0</v>
      </c>
      <c r="AS10" s="70">
        <v>0</v>
      </c>
      <c r="AT10" s="70">
        <v>0</v>
      </c>
      <c r="AW10" s="16"/>
    </row>
    <row r="11" spans="1:55" x14ac:dyDescent="0.25">
      <c r="A11" s="19" t="s">
        <v>8</v>
      </c>
      <c r="B11" s="70">
        <v>0</v>
      </c>
      <c r="C11" s="70">
        <v>0</v>
      </c>
      <c r="D11" s="70">
        <v>0</v>
      </c>
      <c r="E11" s="80">
        <v>0</v>
      </c>
      <c r="F11" s="70">
        <v>0</v>
      </c>
      <c r="G11" s="70">
        <v>0</v>
      </c>
      <c r="H11" s="70">
        <v>0</v>
      </c>
      <c r="I11" s="80">
        <v>0</v>
      </c>
      <c r="J11" s="70">
        <v>0</v>
      </c>
      <c r="K11" s="70">
        <v>0</v>
      </c>
      <c r="L11" s="70">
        <v>0</v>
      </c>
      <c r="M11" s="80">
        <v>0</v>
      </c>
      <c r="N11" s="70">
        <v>0</v>
      </c>
      <c r="O11" s="70">
        <v>0</v>
      </c>
      <c r="P11" s="70">
        <v>0</v>
      </c>
      <c r="Q11" s="80">
        <v>0</v>
      </c>
      <c r="R11" s="70">
        <v>0</v>
      </c>
      <c r="S11" s="70">
        <v>0</v>
      </c>
      <c r="T11" s="70">
        <v>0</v>
      </c>
      <c r="U11" s="80">
        <v>0</v>
      </c>
      <c r="V11" s="70">
        <v>0</v>
      </c>
      <c r="W11" s="70">
        <v>0</v>
      </c>
      <c r="X11" s="70">
        <v>0</v>
      </c>
      <c r="Y11" s="80">
        <v>0</v>
      </c>
      <c r="Z11" s="70">
        <v>0</v>
      </c>
      <c r="AA11" s="70">
        <v>0</v>
      </c>
      <c r="AB11" s="70">
        <v>0</v>
      </c>
      <c r="AC11" s="80">
        <v>0</v>
      </c>
      <c r="AD11" s="70">
        <v>0</v>
      </c>
      <c r="AE11" s="70">
        <v>0</v>
      </c>
      <c r="AF11" s="70">
        <v>0</v>
      </c>
      <c r="AG11" s="80">
        <v>0</v>
      </c>
      <c r="AH11" s="70">
        <v>0</v>
      </c>
      <c r="AI11" s="70">
        <v>0</v>
      </c>
      <c r="AJ11" s="70">
        <v>0</v>
      </c>
      <c r="AK11" s="80">
        <v>0</v>
      </c>
      <c r="AL11" s="70">
        <v>0</v>
      </c>
      <c r="AM11" s="70">
        <v>0</v>
      </c>
      <c r="AN11" s="70">
        <v>0</v>
      </c>
      <c r="AO11" s="80">
        <v>0</v>
      </c>
      <c r="AP11" s="70">
        <v>0</v>
      </c>
      <c r="AQ11" s="70">
        <v>0</v>
      </c>
      <c r="AR11" s="70">
        <v>0</v>
      </c>
      <c r="AS11" s="70">
        <v>0</v>
      </c>
      <c r="AT11" s="70">
        <v>0</v>
      </c>
      <c r="AW11" s="16"/>
    </row>
    <row r="12" spans="1:55" x14ac:dyDescent="0.25">
      <c r="A12" s="19" t="s">
        <v>9</v>
      </c>
      <c r="B12" s="70">
        <v>0</v>
      </c>
      <c r="C12" s="70">
        <v>0</v>
      </c>
      <c r="D12" s="70">
        <v>0</v>
      </c>
      <c r="E12" s="80">
        <v>0</v>
      </c>
      <c r="F12" s="70">
        <v>0</v>
      </c>
      <c r="G12" s="70">
        <v>0</v>
      </c>
      <c r="H12" s="70">
        <v>0</v>
      </c>
      <c r="I12" s="80">
        <v>0</v>
      </c>
      <c r="J12" s="70">
        <v>0</v>
      </c>
      <c r="K12" s="70">
        <v>0</v>
      </c>
      <c r="L12" s="70">
        <v>0</v>
      </c>
      <c r="M12" s="80">
        <v>0</v>
      </c>
      <c r="N12" s="70">
        <v>0</v>
      </c>
      <c r="O12" s="70">
        <v>0</v>
      </c>
      <c r="P12" s="70">
        <v>0</v>
      </c>
      <c r="Q12" s="80">
        <v>0</v>
      </c>
      <c r="R12" s="70">
        <v>0</v>
      </c>
      <c r="S12" s="70">
        <v>0</v>
      </c>
      <c r="T12" s="70">
        <v>0</v>
      </c>
      <c r="U12" s="80">
        <v>0</v>
      </c>
      <c r="V12" s="70">
        <v>0</v>
      </c>
      <c r="W12" s="70">
        <v>0</v>
      </c>
      <c r="X12" s="70">
        <v>0</v>
      </c>
      <c r="Y12" s="80">
        <v>0</v>
      </c>
      <c r="Z12" s="70">
        <v>0</v>
      </c>
      <c r="AA12" s="70">
        <v>0</v>
      </c>
      <c r="AB12" s="70">
        <v>0</v>
      </c>
      <c r="AC12" s="80">
        <v>0</v>
      </c>
      <c r="AD12" s="70">
        <v>0</v>
      </c>
      <c r="AE12" s="70">
        <v>0</v>
      </c>
      <c r="AF12" s="70">
        <v>0</v>
      </c>
      <c r="AG12" s="80">
        <v>0</v>
      </c>
      <c r="AH12" s="70">
        <v>0</v>
      </c>
      <c r="AI12" s="70">
        <v>0</v>
      </c>
      <c r="AJ12" s="70">
        <v>0</v>
      </c>
      <c r="AK12" s="80">
        <v>0</v>
      </c>
      <c r="AL12" s="70">
        <v>0</v>
      </c>
      <c r="AM12" s="70">
        <v>0</v>
      </c>
      <c r="AN12" s="70">
        <v>0</v>
      </c>
      <c r="AO12" s="80">
        <v>0</v>
      </c>
      <c r="AP12" s="70">
        <v>0</v>
      </c>
      <c r="AQ12" s="70">
        <v>0</v>
      </c>
      <c r="AR12" s="70">
        <v>0</v>
      </c>
      <c r="AS12" s="70">
        <v>0</v>
      </c>
      <c r="AT12" s="70">
        <v>0</v>
      </c>
      <c r="AW12" s="16"/>
    </row>
    <row r="13" spans="1:55" x14ac:dyDescent="0.25">
      <c r="A13" s="19" t="s">
        <v>10</v>
      </c>
      <c r="B13" s="70">
        <v>0</v>
      </c>
      <c r="C13" s="70">
        <v>0</v>
      </c>
      <c r="D13" s="70">
        <v>0</v>
      </c>
      <c r="E13" s="80">
        <v>0</v>
      </c>
      <c r="F13" s="70">
        <v>0</v>
      </c>
      <c r="G13" s="70">
        <v>0</v>
      </c>
      <c r="H13" s="70">
        <v>0</v>
      </c>
      <c r="I13" s="80">
        <v>0</v>
      </c>
      <c r="J13" s="70">
        <v>0</v>
      </c>
      <c r="K13" s="70">
        <v>0</v>
      </c>
      <c r="L13" s="70">
        <v>0</v>
      </c>
      <c r="M13" s="80">
        <v>0</v>
      </c>
      <c r="N13" s="70">
        <v>0</v>
      </c>
      <c r="O13" s="70">
        <v>0</v>
      </c>
      <c r="P13" s="70">
        <v>0</v>
      </c>
      <c r="Q13" s="80">
        <v>0</v>
      </c>
      <c r="R13" s="70">
        <v>0</v>
      </c>
      <c r="S13" s="70">
        <v>0</v>
      </c>
      <c r="T13" s="70">
        <v>0</v>
      </c>
      <c r="U13" s="80">
        <v>0</v>
      </c>
      <c r="V13" s="70">
        <v>0</v>
      </c>
      <c r="W13" s="70">
        <v>0</v>
      </c>
      <c r="X13" s="70">
        <v>0</v>
      </c>
      <c r="Y13" s="80">
        <v>0</v>
      </c>
      <c r="Z13" s="70">
        <v>0</v>
      </c>
      <c r="AA13" s="70">
        <v>0</v>
      </c>
      <c r="AB13" s="70">
        <v>0</v>
      </c>
      <c r="AC13" s="80">
        <v>0</v>
      </c>
      <c r="AD13" s="70">
        <v>0</v>
      </c>
      <c r="AE13" s="70">
        <v>0</v>
      </c>
      <c r="AF13" s="70">
        <v>0</v>
      </c>
      <c r="AG13" s="80">
        <v>0</v>
      </c>
      <c r="AH13" s="70">
        <v>0</v>
      </c>
      <c r="AI13" s="70">
        <v>0</v>
      </c>
      <c r="AJ13" s="70">
        <v>0</v>
      </c>
      <c r="AK13" s="80">
        <v>0</v>
      </c>
      <c r="AL13" s="70">
        <v>0</v>
      </c>
      <c r="AM13" s="70">
        <v>0</v>
      </c>
      <c r="AN13" s="70">
        <v>0</v>
      </c>
      <c r="AO13" s="80">
        <v>0</v>
      </c>
      <c r="AP13" s="70">
        <v>0</v>
      </c>
      <c r="AQ13" s="70">
        <v>0</v>
      </c>
      <c r="AR13" s="70">
        <v>0</v>
      </c>
      <c r="AS13" s="70">
        <v>0</v>
      </c>
      <c r="AT13" s="70">
        <v>0</v>
      </c>
      <c r="AW13" s="16"/>
    </row>
    <row r="14" spans="1:55" x14ac:dyDescent="0.25">
      <c r="A14" s="19" t="s">
        <v>11</v>
      </c>
      <c r="B14" s="70">
        <v>0</v>
      </c>
      <c r="C14" s="70">
        <v>0</v>
      </c>
      <c r="D14" s="70">
        <v>0</v>
      </c>
      <c r="E14" s="80">
        <v>0</v>
      </c>
      <c r="F14" s="70">
        <v>0</v>
      </c>
      <c r="G14" s="70">
        <v>0</v>
      </c>
      <c r="H14" s="70">
        <v>0</v>
      </c>
      <c r="I14" s="80">
        <v>0</v>
      </c>
      <c r="J14" s="70">
        <v>0</v>
      </c>
      <c r="K14" s="70">
        <v>0</v>
      </c>
      <c r="L14" s="70">
        <v>0</v>
      </c>
      <c r="M14" s="80">
        <v>0</v>
      </c>
      <c r="N14" s="70">
        <v>0</v>
      </c>
      <c r="O14" s="70">
        <v>0</v>
      </c>
      <c r="P14" s="70">
        <v>0</v>
      </c>
      <c r="Q14" s="80">
        <v>0</v>
      </c>
      <c r="R14" s="70">
        <v>0</v>
      </c>
      <c r="S14" s="70">
        <v>0</v>
      </c>
      <c r="T14" s="70">
        <v>0</v>
      </c>
      <c r="U14" s="80">
        <v>0</v>
      </c>
      <c r="V14" s="70">
        <v>0</v>
      </c>
      <c r="W14" s="70">
        <v>0</v>
      </c>
      <c r="X14" s="70">
        <v>0</v>
      </c>
      <c r="Y14" s="80">
        <v>0</v>
      </c>
      <c r="Z14" s="70">
        <v>0</v>
      </c>
      <c r="AA14" s="70">
        <v>0</v>
      </c>
      <c r="AB14" s="70">
        <v>0</v>
      </c>
      <c r="AC14" s="80">
        <v>0</v>
      </c>
      <c r="AD14" s="70">
        <v>0</v>
      </c>
      <c r="AE14" s="70">
        <v>0</v>
      </c>
      <c r="AF14" s="70">
        <v>0</v>
      </c>
      <c r="AG14" s="80">
        <v>0</v>
      </c>
      <c r="AH14" s="70">
        <v>0</v>
      </c>
      <c r="AI14" s="70">
        <v>0</v>
      </c>
      <c r="AJ14" s="70">
        <v>0</v>
      </c>
      <c r="AK14" s="80">
        <v>0</v>
      </c>
      <c r="AL14" s="70">
        <v>0</v>
      </c>
      <c r="AM14" s="70">
        <v>0</v>
      </c>
      <c r="AN14" s="70">
        <v>0</v>
      </c>
      <c r="AO14" s="80">
        <v>0</v>
      </c>
      <c r="AP14" s="70">
        <v>0</v>
      </c>
      <c r="AQ14" s="70">
        <v>0</v>
      </c>
      <c r="AR14" s="70">
        <v>0</v>
      </c>
      <c r="AS14" s="70">
        <v>0</v>
      </c>
      <c r="AT14" s="70">
        <v>0</v>
      </c>
      <c r="AW14" s="16"/>
    </row>
    <row r="15" spans="1:55" x14ac:dyDescent="0.25">
      <c r="A15" s="19" t="s">
        <v>12</v>
      </c>
      <c r="B15" s="70">
        <v>0</v>
      </c>
      <c r="C15" s="70">
        <v>0</v>
      </c>
      <c r="D15" s="70">
        <v>0</v>
      </c>
      <c r="E15" s="80">
        <v>0</v>
      </c>
      <c r="F15" s="70">
        <v>0</v>
      </c>
      <c r="G15" s="70">
        <v>0</v>
      </c>
      <c r="H15" s="70">
        <v>0</v>
      </c>
      <c r="I15" s="80">
        <v>0</v>
      </c>
      <c r="J15" s="70">
        <v>0</v>
      </c>
      <c r="K15" s="70">
        <v>0</v>
      </c>
      <c r="L15" s="70">
        <v>0</v>
      </c>
      <c r="M15" s="80">
        <v>0</v>
      </c>
      <c r="N15" s="70">
        <v>0</v>
      </c>
      <c r="O15" s="70">
        <v>0</v>
      </c>
      <c r="P15" s="70">
        <v>0</v>
      </c>
      <c r="Q15" s="80">
        <v>0</v>
      </c>
      <c r="R15" s="70">
        <v>0</v>
      </c>
      <c r="S15" s="70">
        <v>0</v>
      </c>
      <c r="T15" s="70">
        <v>0</v>
      </c>
      <c r="U15" s="80">
        <v>0</v>
      </c>
      <c r="V15" s="70">
        <v>0</v>
      </c>
      <c r="W15" s="70">
        <v>0</v>
      </c>
      <c r="X15" s="70">
        <v>0</v>
      </c>
      <c r="Y15" s="80">
        <v>0</v>
      </c>
      <c r="Z15" s="70">
        <v>0</v>
      </c>
      <c r="AA15" s="70">
        <v>0</v>
      </c>
      <c r="AB15" s="70">
        <v>0</v>
      </c>
      <c r="AC15" s="80">
        <v>0</v>
      </c>
      <c r="AD15" s="70">
        <v>0</v>
      </c>
      <c r="AE15" s="70">
        <v>0</v>
      </c>
      <c r="AF15" s="70">
        <v>0</v>
      </c>
      <c r="AG15" s="80">
        <v>0</v>
      </c>
      <c r="AH15" s="70">
        <v>0</v>
      </c>
      <c r="AI15" s="70">
        <v>0</v>
      </c>
      <c r="AJ15" s="70">
        <v>0</v>
      </c>
      <c r="AK15" s="80">
        <v>0</v>
      </c>
      <c r="AL15" s="70">
        <v>0</v>
      </c>
      <c r="AM15" s="70">
        <v>0</v>
      </c>
      <c r="AN15" s="70">
        <v>0</v>
      </c>
      <c r="AO15" s="80">
        <v>0</v>
      </c>
      <c r="AP15" s="70">
        <v>0</v>
      </c>
      <c r="AQ15" s="70">
        <v>0</v>
      </c>
      <c r="AR15" s="70">
        <v>0</v>
      </c>
      <c r="AS15" s="70">
        <v>0</v>
      </c>
      <c r="AT15" s="70">
        <v>0</v>
      </c>
      <c r="AW15" s="16"/>
    </row>
    <row r="16" spans="1:55" x14ac:dyDescent="0.25">
      <c r="A16" s="19" t="s">
        <v>13</v>
      </c>
      <c r="B16" s="70">
        <v>0</v>
      </c>
      <c r="C16" s="70">
        <v>0</v>
      </c>
      <c r="D16" s="70">
        <v>0</v>
      </c>
      <c r="E16" s="80">
        <v>0</v>
      </c>
      <c r="F16" s="70">
        <v>0</v>
      </c>
      <c r="G16" s="70">
        <v>0</v>
      </c>
      <c r="H16" s="70">
        <v>0</v>
      </c>
      <c r="I16" s="80">
        <v>0</v>
      </c>
      <c r="J16" s="70">
        <v>0</v>
      </c>
      <c r="K16" s="70">
        <v>0</v>
      </c>
      <c r="L16" s="70">
        <v>0</v>
      </c>
      <c r="M16" s="80">
        <v>0</v>
      </c>
      <c r="N16" s="70">
        <v>0</v>
      </c>
      <c r="O16" s="70">
        <v>0</v>
      </c>
      <c r="P16" s="70">
        <v>0</v>
      </c>
      <c r="Q16" s="80">
        <v>0</v>
      </c>
      <c r="R16" s="70">
        <v>0</v>
      </c>
      <c r="S16" s="70">
        <v>0</v>
      </c>
      <c r="T16" s="70">
        <v>0</v>
      </c>
      <c r="U16" s="80">
        <v>0</v>
      </c>
      <c r="V16" s="70">
        <v>0</v>
      </c>
      <c r="W16" s="70">
        <v>0</v>
      </c>
      <c r="X16" s="70">
        <v>0</v>
      </c>
      <c r="Y16" s="80">
        <v>0</v>
      </c>
      <c r="Z16" s="70">
        <v>0</v>
      </c>
      <c r="AA16" s="70">
        <v>0</v>
      </c>
      <c r="AB16" s="70">
        <v>0</v>
      </c>
      <c r="AC16" s="80">
        <v>0</v>
      </c>
      <c r="AD16" s="70">
        <v>0</v>
      </c>
      <c r="AE16" s="70">
        <v>0</v>
      </c>
      <c r="AF16" s="70">
        <v>0</v>
      </c>
      <c r="AG16" s="80">
        <v>0</v>
      </c>
      <c r="AH16" s="70">
        <v>0</v>
      </c>
      <c r="AI16" s="70">
        <v>0</v>
      </c>
      <c r="AJ16" s="70">
        <v>0</v>
      </c>
      <c r="AK16" s="80">
        <v>0</v>
      </c>
      <c r="AL16" s="70">
        <v>0</v>
      </c>
      <c r="AM16" s="70">
        <v>0</v>
      </c>
      <c r="AN16" s="70">
        <v>0</v>
      </c>
      <c r="AO16" s="80">
        <v>0</v>
      </c>
      <c r="AP16" s="70">
        <v>0</v>
      </c>
      <c r="AQ16" s="70">
        <v>0</v>
      </c>
      <c r="AR16" s="70">
        <v>0</v>
      </c>
      <c r="AS16" s="70">
        <v>0</v>
      </c>
      <c r="AT16" s="70">
        <v>0</v>
      </c>
      <c r="AW16" s="16"/>
    </row>
    <row r="17" spans="1:49" x14ac:dyDescent="0.25">
      <c r="A17" s="19" t="s">
        <v>14</v>
      </c>
      <c r="B17" s="70">
        <v>0</v>
      </c>
      <c r="C17" s="70">
        <v>0</v>
      </c>
      <c r="D17" s="70">
        <v>0</v>
      </c>
      <c r="E17" s="80">
        <v>0</v>
      </c>
      <c r="F17" s="70">
        <v>0</v>
      </c>
      <c r="G17" s="70">
        <v>0</v>
      </c>
      <c r="H17" s="70">
        <v>0</v>
      </c>
      <c r="I17" s="80">
        <v>0</v>
      </c>
      <c r="J17" s="70">
        <v>0</v>
      </c>
      <c r="K17" s="70">
        <v>0</v>
      </c>
      <c r="L17" s="70">
        <v>0</v>
      </c>
      <c r="M17" s="80">
        <v>0</v>
      </c>
      <c r="N17" s="70">
        <v>0</v>
      </c>
      <c r="O17" s="70">
        <v>0</v>
      </c>
      <c r="P17" s="70">
        <v>0</v>
      </c>
      <c r="Q17" s="80">
        <v>0</v>
      </c>
      <c r="R17" s="70">
        <v>0</v>
      </c>
      <c r="S17" s="70">
        <v>0</v>
      </c>
      <c r="T17" s="70">
        <v>0</v>
      </c>
      <c r="U17" s="80">
        <v>0</v>
      </c>
      <c r="V17" s="70">
        <v>0</v>
      </c>
      <c r="W17" s="70">
        <v>0</v>
      </c>
      <c r="X17" s="70">
        <v>0</v>
      </c>
      <c r="Y17" s="80">
        <v>0</v>
      </c>
      <c r="Z17" s="70">
        <v>0</v>
      </c>
      <c r="AA17" s="70">
        <v>0</v>
      </c>
      <c r="AB17" s="70">
        <v>0</v>
      </c>
      <c r="AC17" s="80">
        <v>0</v>
      </c>
      <c r="AD17" s="70">
        <v>0</v>
      </c>
      <c r="AE17" s="70">
        <v>0</v>
      </c>
      <c r="AF17" s="70">
        <v>0</v>
      </c>
      <c r="AG17" s="80">
        <v>0</v>
      </c>
      <c r="AH17" s="70">
        <v>0</v>
      </c>
      <c r="AI17" s="70">
        <v>0</v>
      </c>
      <c r="AJ17" s="70">
        <v>0</v>
      </c>
      <c r="AK17" s="80">
        <v>0</v>
      </c>
      <c r="AL17" s="70">
        <v>0</v>
      </c>
      <c r="AM17" s="70">
        <v>0</v>
      </c>
      <c r="AN17" s="70">
        <v>0</v>
      </c>
      <c r="AO17" s="80">
        <v>0</v>
      </c>
      <c r="AP17" s="70">
        <v>0</v>
      </c>
      <c r="AQ17" s="70">
        <v>0</v>
      </c>
      <c r="AR17" s="70">
        <v>0</v>
      </c>
      <c r="AS17" s="70">
        <v>0</v>
      </c>
      <c r="AT17" s="70">
        <v>0</v>
      </c>
      <c r="AW17" s="16"/>
    </row>
    <row r="18" spans="1:49" x14ac:dyDescent="0.25">
      <c r="A18" s="19" t="s">
        <v>15</v>
      </c>
      <c r="B18" s="70">
        <v>0</v>
      </c>
      <c r="C18" s="70">
        <v>0</v>
      </c>
      <c r="D18" s="70">
        <v>0</v>
      </c>
      <c r="E18" s="80">
        <v>0</v>
      </c>
      <c r="F18" s="70">
        <v>5250000</v>
      </c>
      <c r="G18" s="70">
        <v>5250000</v>
      </c>
      <c r="H18" s="70">
        <v>5250000</v>
      </c>
      <c r="I18" s="80">
        <v>0</v>
      </c>
      <c r="J18" s="70">
        <v>0</v>
      </c>
      <c r="K18" s="70">
        <v>0</v>
      </c>
      <c r="L18" s="70">
        <v>0</v>
      </c>
      <c r="M18" s="80">
        <v>0</v>
      </c>
      <c r="N18" s="70">
        <v>0</v>
      </c>
      <c r="O18" s="70">
        <v>0</v>
      </c>
      <c r="P18" s="70">
        <v>0</v>
      </c>
      <c r="Q18" s="80">
        <v>0</v>
      </c>
      <c r="R18" s="70">
        <v>0</v>
      </c>
      <c r="S18" s="70">
        <v>0</v>
      </c>
      <c r="T18" s="70">
        <v>0</v>
      </c>
      <c r="U18" s="80">
        <v>0</v>
      </c>
      <c r="V18" s="70">
        <v>0</v>
      </c>
      <c r="W18" s="70">
        <v>0</v>
      </c>
      <c r="X18" s="70">
        <v>0</v>
      </c>
      <c r="Y18" s="80">
        <v>0</v>
      </c>
      <c r="Z18" s="70">
        <v>0</v>
      </c>
      <c r="AA18" s="70">
        <v>0</v>
      </c>
      <c r="AB18" s="70">
        <v>0</v>
      </c>
      <c r="AC18" s="80">
        <v>0</v>
      </c>
      <c r="AD18" s="70">
        <v>0</v>
      </c>
      <c r="AE18" s="70">
        <v>0</v>
      </c>
      <c r="AF18" s="70">
        <v>0</v>
      </c>
      <c r="AG18" s="80">
        <v>0</v>
      </c>
      <c r="AH18" s="70">
        <v>0</v>
      </c>
      <c r="AI18" s="70">
        <v>0</v>
      </c>
      <c r="AJ18" s="70">
        <v>0</v>
      </c>
      <c r="AK18" s="80">
        <v>0</v>
      </c>
      <c r="AL18" s="70">
        <v>0</v>
      </c>
      <c r="AM18" s="70">
        <v>0</v>
      </c>
      <c r="AN18" s="70">
        <v>0</v>
      </c>
      <c r="AO18" s="80">
        <v>0</v>
      </c>
      <c r="AP18" s="70">
        <v>0</v>
      </c>
      <c r="AQ18" s="70">
        <v>0</v>
      </c>
      <c r="AR18" s="70">
        <v>5250000</v>
      </c>
      <c r="AS18" s="70">
        <v>0</v>
      </c>
      <c r="AT18" s="70">
        <v>0</v>
      </c>
      <c r="AW18" s="16"/>
    </row>
    <row r="19" spans="1:49" x14ac:dyDescent="0.25">
      <c r="A19" s="19" t="s">
        <v>16</v>
      </c>
      <c r="B19" s="70">
        <v>0</v>
      </c>
      <c r="C19" s="70">
        <v>0</v>
      </c>
      <c r="D19" s="70">
        <v>0</v>
      </c>
      <c r="E19" s="80">
        <v>0</v>
      </c>
      <c r="F19" s="70">
        <v>0</v>
      </c>
      <c r="G19" s="70">
        <v>0</v>
      </c>
      <c r="H19" s="70">
        <v>0</v>
      </c>
      <c r="I19" s="80">
        <v>0</v>
      </c>
      <c r="J19" s="70">
        <v>0</v>
      </c>
      <c r="K19" s="70">
        <v>0</v>
      </c>
      <c r="L19" s="70">
        <v>0</v>
      </c>
      <c r="M19" s="80">
        <v>0</v>
      </c>
      <c r="N19" s="70">
        <v>0</v>
      </c>
      <c r="O19" s="70">
        <v>0</v>
      </c>
      <c r="P19" s="70">
        <v>0</v>
      </c>
      <c r="Q19" s="80">
        <v>0</v>
      </c>
      <c r="R19" s="70">
        <v>0</v>
      </c>
      <c r="S19" s="70">
        <v>0</v>
      </c>
      <c r="T19" s="70">
        <v>0</v>
      </c>
      <c r="U19" s="80">
        <v>0</v>
      </c>
      <c r="V19" s="70">
        <v>0</v>
      </c>
      <c r="W19" s="70">
        <v>0</v>
      </c>
      <c r="X19" s="70">
        <v>0</v>
      </c>
      <c r="Y19" s="80">
        <v>0</v>
      </c>
      <c r="Z19" s="70">
        <v>0</v>
      </c>
      <c r="AA19" s="70">
        <v>0</v>
      </c>
      <c r="AB19" s="70">
        <v>0</v>
      </c>
      <c r="AC19" s="80">
        <v>0</v>
      </c>
      <c r="AD19" s="70">
        <v>0</v>
      </c>
      <c r="AE19" s="70">
        <v>0</v>
      </c>
      <c r="AF19" s="70">
        <v>0</v>
      </c>
      <c r="AG19" s="80">
        <v>0</v>
      </c>
      <c r="AH19" s="70">
        <v>0</v>
      </c>
      <c r="AI19" s="70">
        <v>0</v>
      </c>
      <c r="AJ19" s="70">
        <v>0</v>
      </c>
      <c r="AK19" s="80">
        <v>0</v>
      </c>
      <c r="AL19" s="70">
        <v>0</v>
      </c>
      <c r="AM19" s="70">
        <v>0</v>
      </c>
      <c r="AN19" s="70">
        <v>0</v>
      </c>
      <c r="AO19" s="80">
        <v>0</v>
      </c>
      <c r="AP19" s="70">
        <v>0</v>
      </c>
      <c r="AQ19" s="70">
        <v>0</v>
      </c>
      <c r="AR19" s="70">
        <v>0</v>
      </c>
      <c r="AS19" s="70">
        <v>0</v>
      </c>
      <c r="AT19" s="70">
        <v>0</v>
      </c>
      <c r="AW19" s="16"/>
    </row>
    <row r="20" spans="1:49" x14ac:dyDescent="0.25">
      <c r="A20" s="19" t="s">
        <v>17</v>
      </c>
      <c r="B20" s="70">
        <v>0</v>
      </c>
      <c r="C20" s="70">
        <v>0</v>
      </c>
      <c r="D20" s="70">
        <v>0</v>
      </c>
      <c r="E20" s="80">
        <v>0</v>
      </c>
      <c r="F20" s="70">
        <v>0</v>
      </c>
      <c r="G20" s="70">
        <v>0</v>
      </c>
      <c r="H20" s="70">
        <v>0</v>
      </c>
      <c r="I20" s="80">
        <v>0</v>
      </c>
      <c r="J20" s="70">
        <v>0</v>
      </c>
      <c r="K20" s="70">
        <v>0</v>
      </c>
      <c r="L20" s="70">
        <v>0</v>
      </c>
      <c r="M20" s="80">
        <v>0</v>
      </c>
      <c r="N20" s="70">
        <v>0</v>
      </c>
      <c r="O20" s="70">
        <v>0</v>
      </c>
      <c r="P20" s="70">
        <v>0</v>
      </c>
      <c r="Q20" s="80">
        <v>0</v>
      </c>
      <c r="R20" s="70">
        <v>0</v>
      </c>
      <c r="S20" s="70">
        <v>0</v>
      </c>
      <c r="T20" s="70">
        <v>0</v>
      </c>
      <c r="U20" s="80">
        <v>0</v>
      </c>
      <c r="V20" s="70">
        <v>0</v>
      </c>
      <c r="W20" s="70">
        <v>0</v>
      </c>
      <c r="X20" s="70">
        <v>0</v>
      </c>
      <c r="Y20" s="80">
        <v>0</v>
      </c>
      <c r="Z20" s="70">
        <v>0</v>
      </c>
      <c r="AA20" s="70">
        <v>0</v>
      </c>
      <c r="AB20" s="70">
        <v>0</v>
      </c>
      <c r="AC20" s="80">
        <v>0</v>
      </c>
      <c r="AD20" s="70">
        <v>0</v>
      </c>
      <c r="AE20" s="70">
        <v>0</v>
      </c>
      <c r="AF20" s="70">
        <v>0</v>
      </c>
      <c r="AG20" s="80">
        <v>0</v>
      </c>
      <c r="AH20" s="70">
        <v>0</v>
      </c>
      <c r="AI20" s="70">
        <v>0</v>
      </c>
      <c r="AJ20" s="70">
        <v>0</v>
      </c>
      <c r="AK20" s="80">
        <v>0</v>
      </c>
      <c r="AL20" s="70">
        <v>0</v>
      </c>
      <c r="AM20" s="70">
        <v>0</v>
      </c>
      <c r="AN20" s="70">
        <v>0</v>
      </c>
      <c r="AO20" s="80">
        <v>0</v>
      </c>
      <c r="AP20" s="70">
        <v>0</v>
      </c>
      <c r="AQ20" s="70">
        <v>0</v>
      </c>
      <c r="AR20" s="70">
        <v>0</v>
      </c>
      <c r="AS20" s="70">
        <v>0</v>
      </c>
      <c r="AT20" s="70">
        <v>0</v>
      </c>
      <c r="AW20" s="16"/>
    </row>
    <row r="21" spans="1:49" x14ac:dyDescent="0.25">
      <c r="A21" s="19" t="s">
        <v>18</v>
      </c>
      <c r="B21" s="70">
        <v>0</v>
      </c>
      <c r="C21" s="70">
        <v>0</v>
      </c>
      <c r="D21" s="70">
        <v>0</v>
      </c>
      <c r="E21" s="80">
        <v>0</v>
      </c>
      <c r="F21" s="70">
        <v>0</v>
      </c>
      <c r="G21" s="70">
        <v>0</v>
      </c>
      <c r="H21" s="70">
        <v>0</v>
      </c>
      <c r="I21" s="80">
        <v>0</v>
      </c>
      <c r="J21" s="70">
        <v>0</v>
      </c>
      <c r="K21" s="70">
        <v>0</v>
      </c>
      <c r="L21" s="70">
        <v>0</v>
      </c>
      <c r="M21" s="80">
        <v>0</v>
      </c>
      <c r="N21" s="70">
        <v>0</v>
      </c>
      <c r="O21" s="70">
        <v>0</v>
      </c>
      <c r="P21" s="70">
        <v>0</v>
      </c>
      <c r="Q21" s="80">
        <v>0</v>
      </c>
      <c r="R21" s="70">
        <v>0</v>
      </c>
      <c r="S21" s="70">
        <v>0</v>
      </c>
      <c r="T21" s="70">
        <v>0</v>
      </c>
      <c r="U21" s="80">
        <v>0</v>
      </c>
      <c r="V21" s="70">
        <v>0</v>
      </c>
      <c r="W21" s="70">
        <v>0</v>
      </c>
      <c r="X21" s="70">
        <v>0</v>
      </c>
      <c r="Y21" s="80">
        <v>0</v>
      </c>
      <c r="Z21" s="70">
        <v>0</v>
      </c>
      <c r="AA21" s="70">
        <v>0</v>
      </c>
      <c r="AB21" s="70">
        <v>0</v>
      </c>
      <c r="AC21" s="80">
        <v>0</v>
      </c>
      <c r="AD21" s="70">
        <v>0</v>
      </c>
      <c r="AE21" s="70">
        <v>0</v>
      </c>
      <c r="AF21" s="70">
        <v>0</v>
      </c>
      <c r="AG21" s="80">
        <v>0</v>
      </c>
      <c r="AH21" s="70">
        <v>0</v>
      </c>
      <c r="AI21" s="70">
        <v>0</v>
      </c>
      <c r="AJ21" s="70">
        <v>0</v>
      </c>
      <c r="AK21" s="80">
        <v>0</v>
      </c>
      <c r="AL21" s="70">
        <v>0</v>
      </c>
      <c r="AM21" s="70">
        <v>0</v>
      </c>
      <c r="AN21" s="70">
        <v>0</v>
      </c>
      <c r="AO21" s="80">
        <v>0</v>
      </c>
      <c r="AP21" s="70">
        <v>0</v>
      </c>
      <c r="AQ21" s="70">
        <v>0</v>
      </c>
      <c r="AR21" s="70">
        <v>0</v>
      </c>
      <c r="AS21" s="70">
        <v>0</v>
      </c>
      <c r="AT21" s="70">
        <v>0</v>
      </c>
      <c r="AW21" s="16"/>
    </row>
    <row r="22" spans="1:49" x14ac:dyDescent="0.25">
      <c r="A22" s="19" t="s">
        <v>19</v>
      </c>
      <c r="B22" s="70">
        <v>0</v>
      </c>
      <c r="C22" s="70">
        <v>0</v>
      </c>
      <c r="D22" s="70">
        <v>0</v>
      </c>
      <c r="E22" s="80">
        <v>0</v>
      </c>
      <c r="F22" s="70">
        <v>0</v>
      </c>
      <c r="G22" s="70">
        <v>0</v>
      </c>
      <c r="H22" s="70">
        <v>0</v>
      </c>
      <c r="I22" s="80">
        <v>0</v>
      </c>
      <c r="J22" s="70">
        <v>0</v>
      </c>
      <c r="K22" s="70">
        <v>0</v>
      </c>
      <c r="L22" s="70">
        <v>0</v>
      </c>
      <c r="M22" s="80">
        <v>0</v>
      </c>
      <c r="N22" s="70">
        <v>0</v>
      </c>
      <c r="O22" s="70">
        <v>0</v>
      </c>
      <c r="P22" s="70">
        <v>0</v>
      </c>
      <c r="Q22" s="80">
        <v>0</v>
      </c>
      <c r="R22" s="70">
        <v>0</v>
      </c>
      <c r="S22" s="70">
        <v>0</v>
      </c>
      <c r="T22" s="70">
        <v>0</v>
      </c>
      <c r="U22" s="80">
        <v>0</v>
      </c>
      <c r="V22" s="70">
        <v>0</v>
      </c>
      <c r="W22" s="70">
        <v>0</v>
      </c>
      <c r="X22" s="70">
        <v>0</v>
      </c>
      <c r="Y22" s="80">
        <v>0</v>
      </c>
      <c r="Z22" s="70">
        <v>0</v>
      </c>
      <c r="AA22" s="70">
        <v>0</v>
      </c>
      <c r="AB22" s="70">
        <v>0</v>
      </c>
      <c r="AC22" s="80">
        <v>0</v>
      </c>
      <c r="AD22" s="70">
        <v>0</v>
      </c>
      <c r="AE22" s="70">
        <v>0</v>
      </c>
      <c r="AF22" s="70">
        <v>0</v>
      </c>
      <c r="AG22" s="80">
        <v>0</v>
      </c>
      <c r="AH22" s="70">
        <v>0</v>
      </c>
      <c r="AI22" s="70">
        <v>0</v>
      </c>
      <c r="AJ22" s="70">
        <v>0</v>
      </c>
      <c r="AK22" s="80">
        <v>0</v>
      </c>
      <c r="AL22" s="70">
        <v>0</v>
      </c>
      <c r="AM22" s="70">
        <v>0</v>
      </c>
      <c r="AN22" s="70">
        <v>0</v>
      </c>
      <c r="AO22" s="80">
        <v>0</v>
      </c>
      <c r="AP22" s="70">
        <v>0</v>
      </c>
      <c r="AQ22" s="70">
        <v>0</v>
      </c>
      <c r="AR22" s="70">
        <v>0</v>
      </c>
      <c r="AS22" s="70">
        <v>0</v>
      </c>
      <c r="AT22" s="70">
        <v>0</v>
      </c>
      <c r="AW22" s="16"/>
    </row>
    <row r="23" spans="1:49" x14ac:dyDescent="0.25">
      <c r="A23" s="19" t="s">
        <v>20</v>
      </c>
      <c r="B23" s="70">
        <v>0</v>
      </c>
      <c r="C23" s="70">
        <v>0</v>
      </c>
      <c r="D23" s="70">
        <v>0</v>
      </c>
      <c r="E23" s="80">
        <v>0</v>
      </c>
      <c r="F23" s="70">
        <v>0</v>
      </c>
      <c r="G23" s="70">
        <v>0</v>
      </c>
      <c r="H23" s="70">
        <v>0</v>
      </c>
      <c r="I23" s="80">
        <v>0</v>
      </c>
      <c r="J23" s="70">
        <v>0</v>
      </c>
      <c r="K23" s="70">
        <v>0</v>
      </c>
      <c r="L23" s="70">
        <v>0</v>
      </c>
      <c r="M23" s="80">
        <v>0</v>
      </c>
      <c r="N23" s="70">
        <v>0</v>
      </c>
      <c r="O23" s="70">
        <v>0</v>
      </c>
      <c r="P23" s="70">
        <v>0</v>
      </c>
      <c r="Q23" s="80">
        <v>0</v>
      </c>
      <c r="R23" s="70">
        <v>0</v>
      </c>
      <c r="S23" s="70">
        <v>0</v>
      </c>
      <c r="T23" s="70">
        <v>0</v>
      </c>
      <c r="U23" s="80">
        <v>0</v>
      </c>
      <c r="V23" s="70">
        <v>0</v>
      </c>
      <c r="W23" s="70">
        <v>0</v>
      </c>
      <c r="X23" s="70">
        <v>0</v>
      </c>
      <c r="Y23" s="80">
        <v>0</v>
      </c>
      <c r="Z23" s="70">
        <v>0</v>
      </c>
      <c r="AA23" s="70">
        <v>0</v>
      </c>
      <c r="AB23" s="70">
        <v>0</v>
      </c>
      <c r="AC23" s="80">
        <v>0</v>
      </c>
      <c r="AD23" s="70">
        <v>0</v>
      </c>
      <c r="AE23" s="70">
        <v>0</v>
      </c>
      <c r="AF23" s="70">
        <v>0</v>
      </c>
      <c r="AG23" s="80">
        <v>0</v>
      </c>
      <c r="AH23" s="70">
        <v>0</v>
      </c>
      <c r="AI23" s="70">
        <v>0</v>
      </c>
      <c r="AJ23" s="70">
        <v>0</v>
      </c>
      <c r="AK23" s="80">
        <v>0</v>
      </c>
      <c r="AL23" s="70">
        <v>0</v>
      </c>
      <c r="AM23" s="70">
        <v>0</v>
      </c>
      <c r="AN23" s="70">
        <v>0</v>
      </c>
      <c r="AO23" s="80">
        <v>0</v>
      </c>
      <c r="AP23" s="70">
        <v>0</v>
      </c>
      <c r="AQ23" s="70">
        <v>0</v>
      </c>
      <c r="AR23" s="70">
        <v>0</v>
      </c>
      <c r="AS23" s="70">
        <v>0</v>
      </c>
      <c r="AT23" s="70">
        <v>0</v>
      </c>
      <c r="AW23" s="16"/>
    </row>
    <row r="24" spans="1:49" x14ac:dyDescent="0.25">
      <c r="A24" s="19" t="s">
        <v>21</v>
      </c>
      <c r="B24" s="70">
        <v>0</v>
      </c>
      <c r="C24" s="70">
        <v>0</v>
      </c>
      <c r="D24" s="70">
        <v>0</v>
      </c>
      <c r="E24" s="80">
        <v>0</v>
      </c>
      <c r="F24" s="70">
        <v>0</v>
      </c>
      <c r="G24" s="70">
        <v>0</v>
      </c>
      <c r="H24" s="70">
        <v>0</v>
      </c>
      <c r="I24" s="80">
        <v>0</v>
      </c>
      <c r="J24" s="70">
        <v>0</v>
      </c>
      <c r="K24" s="70">
        <v>0</v>
      </c>
      <c r="L24" s="70">
        <v>0</v>
      </c>
      <c r="M24" s="80">
        <v>0</v>
      </c>
      <c r="N24" s="70">
        <v>0</v>
      </c>
      <c r="O24" s="70">
        <v>0</v>
      </c>
      <c r="P24" s="70">
        <v>0</v>
      </c>
      <c r="Q24" s="80">
        <v>0</v>
      </c>
      <c r="R24" s="70">
        <v>0</v>
      </c>
      <c r="S24" s="70">
        <v>0</v>
      </c>
      <c r="T24" s="70">
        <v>0</v>
      </c>
      <c r="U24" s="80">
        <v>0</v>
      </c>
      <c r="V24" s="70">
        <v>0</v>
      </c>
      <c r="W24" s="70">
        <v>0</v>
      </c>
      <c r="X24" s="70">
        <v>0</v>
      </c>
      <c r="Y24" s="80">
        <v>0</v>
      </c>
      <c r="Z24" s="70">
        <v>0</v>
      </c>
      <c r="AA24" s="70">
        <v>0</v>
      </c>
      <c r="AB24" s="70">
        <v>0</v>
      </c>
      <c r="AC24" s="80">
        <v>0</v>
      </c>
      <c r="AD24" s="70">
        <v>0</v>
      </c>
      <c r="AE24" s="70">
        <v>0</v>
      </c>
      <c r="AF24" s="70">
        <v>0</v>
      </c>
      <c r="AG24" s="80">
        <v>0</v>
      </c>
      <c r="AH24" s="70">
        <v>0</v>
      </c>
      <c r="AI24" s="70">
        <v>0</v>
      </c>
      <c r="AJ24" s="70">
        <v>0</v>
      </c>
      <c r="AK24" s="80">
        <v>0</v>
      </c>
      <c r="AL24" s="70">
        <v>0</v>
      </c>
      <c r="AM24" s="70">
        <v>0</v>
      </c>
      <c r="AN24" s="70">
        <v>0</v>
      </c>
      <c r="AO24" s="80">
        <v>0</v>
      </c>
      <c r="AP24" s="70">
        <v>0</v>
      </c>
      <c r="AQ24" s="70">
        <v>0</v>
      </c>
      <c r="AR24" s="70">
        <v>0</v>
      </c>
      <c r="AS24" s="70">
        <v>0</v>
      </c>
      <c r="AT24" s="70">
        <v>0</v>
      </c>
      <c r="AW24" s="16"/>
    </row>
    <row r="25" spans="1:49" x14ac:dyDescent="0.25">
      <c r="A25" s="19" t="s">
        <v>22</v>
      </c>
      <c r="B25" s="70">
        <v>0</v>
      </c>
      <c r="C25" s="70">
        <v>0</v>
      </c>
      <c r="D25" s="70">
        <v>0</v>
      </c>
      <c r="E25" s="80">
        <v>0</v>
      </c>
      <c r="F25" s="70">
        <v>0</v>
      </c>
      <c r="G25" s="70">
        <v>0</v>
      </c>
      <c r="H25" s="70">
        <v>0</v>
      </c>
      <c r="I25" s="80">
        <v>0</v>
      </c>
      <c r="J25" s="70">
        <v>0</v>
      </c>
      <c r="K25" s="70">
        <v>0</v>
      </c>
      <c r="L25" s="70">
        <v>0</v>
      </c>
      <c r="M25" s="80">
        <v>0</v>
      </c>
      <c r="N25" s="70">
        <v>0</v>
      </c>
      <c r="O25" s="70">
        <v>0</v>
      </c>
      <c r="P25" s="70">
        <v>0</v>
      </c>
      <c r="Q25" s="80">
        <v>0</v>
      </c>
      <c r="R25" s="70">
        <v>0</v>
      </c>
      <c r="S25" s="70">
        <v>0</v>
      </c>
      <c r="T25" s="70">
        <v>0</v>
      </c>
      <c r="U25" s="80">
        <v>0</v>
      </c>
      <c r="V25" s="70">
        <v>0</v>
      </c>
      <c r="W25" s="70">
        <v>0</v>
      </c>
      <c r="X25" s="70">
        <v>0</v>
      </c>
      <c r="Y25" s="80">
        <v>0</v>
      </c>
      <c r="Z25" s="70">
        <v>0</v>
      </c>
      <c r="AA25" s="70">
        <v>0</v>
      </c>
      <c r="AB25" s="70">
        <v>0</v>
      </c>
      <c r="AC25" s="80">
        <v>0</v>
      </c>
      <c r="AD25" s="70">
        <v>0</v>
      </c>
      <c r="AE25" s="70">
        <v>0</v>
      </c>
      <c r="AF25" s="70">
        <v>0</v>
      </c>
      <c r="AG25" s="80">
        <v>0</v>
      </c>
      <c r="AH25" s="70">
        <v>0</v>
      </c>
      <c r="AI25" s="70">
        <v>0</v>
      </c>
      <c r="AJ25" s="70">
        <v>0</v>
      </c>
      <c r="AK25" s="80">
        <v>0</v>
      </c>
      <c r="AL25" s="70">
        <v>0</v>
      </c>
      <c r="AM25" s="70">
        <v>0</v>
      </c>
      <c r="AN25" s="70">
        <v>0</v>
      </c>
      <c r="AO25" s="80">
        <v>0</v>
      </c>
      <c r="AP25" s="70">
        <v>0</v>
      </c>
      <c r="AQ25" s="70">
        <v>0</v>
      </c>
      <c r="AR25" s="70">
        <v>0</v>
      </c>
      <c r="AS25" s="70">
        <v>0</v>
      </c>
      <c r="AT25" s="70">
        <v>0</v>
      </c>
      <c r="AW25" s="16"/>
    </row>
    <row r="26" spans="1:49" x14ac:dyDescent="0.25">
      <c r="A26" s="19" t="s">
        <v>23</v>
      </c>
      <c r="B26" s="70">
        <v>0</v>
      </c>
      <c r="C26" s="70">
        <v>0</v>
      </c>
      <c r="D26" s="70">
        <v>0</v>
      </c>
      <c r="E26" s="80">
        <v>0</v>
      </c>
      <c r="F26" s="70">
        <v>0</v>
      </c>
      <c r="G26" s="70">
        <v>0</v>
      </c>
      <c r="H26" s="70">
        <v>0</v>
      </c>
      <c r="I26" s="80">
        <v>0</v>
      </c>
      <c r="J26" s="70">
        <v>0</v>
      </c>
      <c r="K26" s="70">
        <v>0</v>
      </c>
      <c r="L26" s="70">
        <v>0</v>
      </c>
      <c r="M26" s="80">
        <v>0</v>
      </c>
      <c r="N26" s="70">
        <v>0</v>
      </c>
      <c r="O26" s="70">
        <v>0</v>
      </c>
      <c r="P26" s="70">
        <v>0</v>
      </c>
      <c r="Q26" s="80">
        <v>0</v>
      </c>
      <c r="R26" s="70">
        <v>0</v>
      </c>
      <c r="S26" s="70">
        <v>0</v>
      </c>
      <c r="T26" s="70">
        <v>0</v>
      </c>
      <c r="U26" s="80">
        <v>0</v>
      </c>
      <c r="V26" s="70">
        <v>0</v>
      </c>
      <c r="W26" s="70">
        <v>0</v>
      </c>
      <c r="X26" s="70">
        <v>0</v>
      </c>
      <c r="Y26" s="80">
        <v>0</v>
      </c>
      <c r="Z26" s="70">
        <v>0</v>
      </c>
      <c r="AA26" s="70">
        <v>0</v>
      </c>
      <c r="AB26" s="70">
        <v>0</v>
      </c>
      <c r="AC26" s="80">
        <v>0</v>
      </c>
      <c r="AD26" s="70">
        <v>0</v>
      </c>
      <c r="AE26" s="70">
        <v>0</v>
      </c>
      <c r="AF26" s="70">
        <v>0</v>
      </c>
      <c r="AG26" s="80">
        <v>0</v>
      </c>
      <c r="AH26" s="70">
        <v>0</v>
      </c>
      <c r="AI26" s="70">
        <v>0</v>
      </c>
      <c r="AJ26" s="70">
        <v>0</v>
      </c>
      <c r="AK26" s="80">
        <v>0</v>
      </c>
      <c r="AL26" s="70">
        <v>0</v>
      </c>
      <c r="AM26" s="70">
        <v>0</v>
      </c>
      <c r="AN26" s="70">
        <v>0</v>
      </c>
      <c r="AO26" s="80">
        <v>0</v>
      </c>
      <c r="AP26" s="70">
        <v>0</v>
      </c>
      <c r="AQ26" s="70">
        <v>0</v>
      </c>
      <c r="AR26" s="70">
        <v>0</v>
      </c>
      <c r="AS26" s="70">
        <v>0</v>
      </c>
      <c r="AT26" s="70">
        <v>0</v>
      </c>
      <c r="AW26" s="16"/>
    </row>
    <row r="27" spans="1:49" x14ac:dyDescent="0.25">
      <c r="A27" s="19" t="s">
        <v>24</v>
      </c>
      <c r="B27" s="70">
        <v>0</v>
      </c>
      <c r="C27" s="70">
        <v>0</v>
      </c>
      <c r="D27" s="70">
        <v>0</v>
      </c>
      <c r="E27" s="80">
        <v>0</v>
      </c>
      <c r="F27" s="70">
        <v>0</v>
      </c>
      <c r="G27" s="70">
        <v>0</v>
      </c>
      <c r="H27" s="70">
        <v>0</v>
      </c>
      <c r="I27" s="80">
        <v>0</v>
      </c>
      <c r="J27" s="70">
        <v>0</v>
      </c>
      <c r="K27" s="70">
        <v>0</v>
      </c>
      <c r="L27" s="70">
        <v>0</v>
      </c>
      <c r="M27" s="80">
        <v>0</v>
      </c>
      <c r="N27" s="70">
        <v>0</v>
      </c>
      <c r="O27" s="70">
        <v>0</v>
      </c>
      <c r="P27" s="70">
        <v>0</v>
      </c>
      <c r="Q27" s="80">
        <v>0</v>
      </c>
      <c r="R27" s="70">
        <v>0</v>
      </c>
      <c r="S27" s="70">
        <v>0</v>
      </c>
      <c r="T27" s="70">
        <v>0</v>
      </c>
      <c r="U27" s="80">
        <v>0</v>
      </c>
      <c r="V27" s="70">
        <v>0</v>
      </c>
      <c r="W27" s="70">
        <v>0</v>
      </c>
      <c r="X27" s="70">
        <v>0</v>
      </c>
      <c r="Y27" s="80">
        <v>0</v>
      </c>
      <c r="Z27" s="70">
        <v>0</v>
      </c>
      <c r="AA27" s="70">
        <v>0</v>
      </c>
      <c r="AB27" s="70">
        <v>0</v>
      </c>
      <c r="AC27" s="80">
        <v>0</v>
      </c>
      <c r="AD27" s="70">
        <v>0</v>
      </c>
      <c r="AE27" s="70">
        <v>0</v>
      </c>
      <c r="AF27" s="70">
        <v>0</v>
      </c>
      <c r="AG27" s="80">
        <v>0</v>
      </c>
      <c r="AH27" s="70">
        <v>0</v>
      </c>
      <c r="AI27" s="70">
        <v>0</v>
      </c>
      <c r="AJ27" s="70">
        <v>0</v>
      </c>
      <c r="AK27" s="80">
        <v>0</v>
      </c>
      <c r="AL27" s="70">
        <v>0</v>
      </c>
      <c r="AM27" s="70">
        <v>0</v>
      </c>
      <c r="AN27" s="70">
        <v>0</v>
      </c>
      <c r="AO27" s="80">
        <v>0</v>
      </c>
      <c r="AP27" s="70">
        <v>0</v>
      </c>
      <c r="AQ27" s="70">
        <v>0</v>
      </c>
      <c r="AR27" s="70">
        <v>0</v>
      </c>
      <c r="AS27" s="70">
        <v>0</v>
      </c>
      <c r="AT27" s="70">
        <v>0</v>
      </c>
      <c r="AW27" s="16"/>
    </row>
    <row r="28" spans="1:49" x14ac:dyDescent="0.25">
      <c r="A28" s="19" t="s">
        <v>25</v>
      </c>
      <c r="B28" s="70">
        <v>0</v>
      </c>
      <c r="C28" s="70">
        <v>0</v>
      </c>
      <c r="D28" s="70">
        <v>0</v>
      </c>
      <c r="E28" s="80">
        <v>0</v>
      </c>
      <c r="F28" s="70">
        <v>0</v>
      </c>
      <c r="G28" s="70">
        <v>0</v>
      </c>
      <c r="H28" s="70">
        <v>0</v>
      </c>
      <c r="I28" s="80">
        <v>0</v>
      </c>
      <c r="J28" s="70">
        <v>0</v>
      </c>
      <c r="K28" s="70">
        <v>0</v>
      </c>
      <c r="L28" s="70">
        <v>0</v>
      </c>
      <c r="M28" s="80">
        <v>0</v>
      </c>
      <c r="N28" s="70">
        <v>0</v>
      </c>
      <c r="O28" s="70">
        <v>0</v>
      </c>
      <c r="P28" s="70">
        <v>0</v>
      </c>
      <c r="Q28" s="80">
        <v>0</v>
      </c>
      <c r="R28" s="70">
        <v>0</v>
      </c>
      <c r="S28" s="70">
        <v>0</v>
      </c>
      <c r="T28" s="70">
        <v>0</v>
      </c>
      <c r="U28" s="80">
        <v>0</v>
      </c>
      <c r="V28" s="70">
        <v>0</v>
      </c>
      <c r="W28" s="70">
        <v>0</v>
      </c>
      <c r="X28" s="70">
        <v>0</v>
      </c>
      <c r="Y28" s="80">
        <v>0</v>
      </c>
      <c r="Z28" s="70">
        <v>0</v>
      </c>
      <c r="AA28" s="70">
        <v>0</v>
      </c>
      <c r="AB28" s="70">
        <v>0</v>
      </c>
      <c r="AC28" s="80">
        <v>0</v>
      </c>
      <c r="AD28" s="70">
        <v>0</v>
      </c>
      <c r="AE28" s="70">
        <v>0</v>
      </c>
      <c r="AF28" s="70">
        <v>0</v>
      </c>
      <c r="AG28" s="80">
        <v>0</v>
      </c>
      <c r="AH28" s="70">
        <v>0</v>
      </c>
      <c r="AI28" s="70">
        <v>0</v>
      </c>
      <c r="AJ28" s="70">
        <v>0</v>
      </c>
      <c r="AK28" s="80">
        <v>0</v>
      </c>
      <c r="AL28" s="70">
        <v>0</v>
      </c>
      <c r="AM28" s="70">
        <v>0</v>
      </c>
      <c r="AN28" s="70">
        <v>0</v>
      </c>
      <c r="AO28" s="80">
        <v>0</v>
      </c>
      <c r="AP28" s="70">
        <v>0</v>
      </c>
      <c r="AQ28" s="70">
        <v>0</v>
      </c>
      <c r="AR28" s="70">
        <v>0</v>
      </c>
      <c r="AS28" s="70">
        <v>0</v>
      </c>
      <c r="AT28" s="70">
        <v>0</v>
      </c>
      <c r="AW28" s="16"/>
    </row>
    <row r="29" spans="1:49" x14ac:dyDescent="0.25">
      <c r="A29" s="19" t="s">
        <v>26</v>
      </c>
      <c r="B29" s="70">
        <v>0</v>
      </c>
      <c r="C29" s="70">
        <v>0</v>
      </c>
      <c r="D29" s="70">
        <v>0</v>
      </c>
      <c r="E29" s="80">
        <v>0</v>
      </c>
      <c r="F29" s="70">
        <v>0</v>
      </c>
      <c r="G29" s="70">
        <v>0</v>
      </c>
      <c r="H29" s="70">
        <v>0</v>
      </c>
      <c r="I29" s="80">
        <v>0</v>
      </c>
      <c r="J29" s="70">
        <v>0</v>
      </c>
      <c r="K29" s="70">
        <v>0</v>
      </c>
      <c r="L29" s="70">
        <v>0</v>
      </c>
      <c r="M29" s="80">
        <v>0</v>
      </c>
      <c r="N29" s="70">
        <v>0</v>
      </c>
      <c r="O29" s="70">
        <v>0</v>
      </c>
      <c r="P29" s="70">
        <v>0</v>
      </c>
      <c r="Q29" s="80">
        <v>0</v>
      </c>
      <c r="R29" s="70">
        <v>0</v>
      </c>
      <c r="S29" s="70">
        <v>0</v>
      </c>
      <c r="T29" s="70">
        <v>0</v>
      </c>
      <c r="U29" s="80">
        <v>0</v>
      </c>
      <c r="V29" s="70">
        <v>0</v>
      </c>
      <c r="W29" s="70">
        <v>0</v>
      </c>
      <c r="X29" s="70">
        <v>0</v>
      </c>
      <c r="Y29" s="80">
        <v>0</v>
      </c>
      <c r="Z29" s="70">
        <v>0</v>
      </c>
      <c r="AA29" s="70">
        <v>0</v>
      </c>
      <c r="AB29" s="70">
        <v>0</v>
      </c>
      <c r="AC29" s="80">
        <v>0</v>
      </c>
      <c r="AD29" s="70">
        <v>0</v>
      </c>
      <c r="AE29" s="70">
        <v>0</v>
      </c>
      <c r="AF29" s="70">
        <v>0</v>
      </c>
      <c r="AG29" s="80">
        <v>0</v>
      </c>
      <c r="AH29" s="70">
        <v>0</v>
      </c>
      <c r="AI29" s="70">
        <v>0</v>
      </c>
      <c r="AJ29" s="70">
        <v>0</v>
      </c>
      <c r="AK29" s="80">
        <v>0</v>
      </c>
      <c r="AL29" s="70">
        <v>0</v>
      </c>
      <c r="AM29" s="70">
        <v>0</v>
      </c>
      <c r="AN29" s="70">
        <v>0</v>
      </c>
      <c r="AO29" s="80">
        <v>0</v>
      </c>
      <c r="AP29" s="70">
        <v>0</v>
      </c>
      <c r="AQ29" s="70">
        <v>0</v>
      </c>
      <c r="AR29" s="70">
        <v>0</v>
      </c>
      <c r="AS29" s="70">
        <v>0</v>
      </c>
      <c r="AT29" s="70">
        <v>0</v>
      </c>
      <c r="AW29" s="16"/>
    </row>
    <row r="30" spans="1:49" x14ac:dyDescent="0.25">
      <c r="A30" s="19" t="s">
        <v>27</v>
      </c>
      <c r="B30" s="70">
        <v>0</v>
      </c>
      <c r="C30" s="70">
        <v>0</v>
      </c>
      <c r="D30" s="70">
        <v>0</v>
      </c>
      <c r="E30" s="80">
        <v>0</v>
      </c>
      <c r="F30" s="70">
        <v>0</v>
      </c>
      <c r="G30" s="70">
        <v>0</v>
      </c>
      <c r="H30" s="70">
        <v>0</v>
      </c>
      <c r="I30" s="80">
        <v>0</v>
      </c>
      <c r="J30" s="70">
        <v>0</v>
      </c>
      <c r="K30" s="70">
        <v>0</v>
      </c>
      <c r="L30" s="70">
        <v>0</v>
      </c>
      <c r="M30" s="80">
        <v>0</v>
      </c>
      <c r="N30" s="70">
        <v>0</v>
      </c>
      <c r="O30" s="70">
        <v>0</v>
      </c>
      <c r="P30" s="70">
        <v>0</v>
      </c>
      <c r="Q30" s="80">
        <v>0</v>
      </c>
      <c r="R30" s="70">
        <v>0</v>
      </c>
      <c r="S30" s="70">
        <v>0</v>
      </c>
      <c r="T30" s="70">
        <v>0</v>
      </c>
      <c r="U30" s="80">
        <v>0</v>
      </c>
      <c r="V30" s="70">
        <v>0</v>
      </c>
      <c r="W30" s="70">
        <v>0</v>
      </c>
      <c r="X30" s="70">
        <v>0</v>
      </c>
      <c r="Y30" s="80">
        <v>0</v>
      </c>
      <c r="Z30" s="70">
        <v>0</v>
      </c>
      <c r="AA30" s="70">
        <v>0</v>
      </c>
      <c r="AB30" s="70">
        <v>0</v>
      </c>
      <c r="AC30" s="80">
        <v>0</v>
      </c>
      <c r="AD30" s="70">
        <v>0</v>
      </c>
      <c r="AE30" s="70">
        <v>0</v>
      </c>
      <c r="AF30" s="70">
        <v>0</v>
      </c>
      <c r="AG30" s="80">
        <v>0</v>
      </c>
      <c r="AH30" s="70">
        <v>0</v>
      </c>
      <c r="AI30" s="70">
        <v>0</v>
      </c>
      <c r="AJ30" s="70">
        <v>0</v>
      </c>
      <c r="AK30" s="80">
        <v>0</v>
      </c>
      <c r="AL30" s="70">
        <v>0</v>
      </c>
      <c r="AM30" s="70">
        <v>0</v>
      </c>
      <c r="AN30" s="70">
        <v>0</v>
      </c>
      <c r="AO30" s="80">
        <v>0</v>
      </c>
      <c r="AP30" s="70">
        <v>0</v>
      </c>
      <c r="AQ30" s="70">
        <v>0</v>
      </c>
      <c r="AR30" s="70">
        <v>0</v>
      </c>
      <c r="AS30" s="70">
        <v>0</v>
      </c>
      <c r="AT30" s="70">
        <v>0</v>
      </c>
      <c r="AW30" s="16"/>
    </row>
    <row r="31" spans="1:49" x14ac:dyDescent="0.25">
      <c r="A31" s="19" t="s">
        <v>28</v>
      </c>
      <c r="B31" s="70">
        <v>0</v>
      </c>
      <c r="C31" s="70">
        <v>0</v>
      </c>
      <c r="D31" s="70">
        <v>0</v>
      </c>
      <c r="E31" s="80">
        <v>0</v>
      </c>
      <c r="F31" s="70">
        <v>0</v>
      </c>
      <c r="G31" s="70">
        <v>0</v>
      </c>
      <c r="H31" s="70">
        <v>0</v>
      </c>
      <c r="I31" s="80">
        <v>0</v>
      </c>
      <c r="J31" s="70">
        <v>0</v>
      </c>
      <c r="K31" s="70">
        <v>0</v>
      </c>
      <c r="L31" s="70">
        <v>0</v>
      </c>
      <c r="M31" s="80">
        <v>0</v>
      </c>
      <c r="N31" s="70">
        <v>0</v>
      </c>
      <c r="O31" s="70">
        <v>0</v>
      </c>
      <c r="P31" s="70">
        <v>0</v>
      </c>
      <c r="Q31" s="80">
        <v>0</v>
      </c>
      <c r="R31" s="70">
        <v>0</v>
      </c>
      <c r="S31" s="70">
        <v>0</v>
      </c>
      <c r="T31" s="70">
        <v>0</v>
      </c>
      <c r="U31" s="80">
        <v>0</v>
      </c>
      <c r="V31" s="70">
        <v>0</v>
      </c>
      <c r="W31" s="70">
        <v>0</v>
      </c>
      <c r="X31" s="70">
        <v>0</v>
      </c>
      <c r="Y31" s="80">
        <v>0</v>
      </c>
      <c r="Z31" s="70">
        <v>0</v>
      </c>
      <c r="AA31" s="70">
        <v>0</v>
      </c>
      <c r="AB31" s="70">
        <v>0</v>
      </c>
      <c r="AC31" s="80">
        <v>0</v>
      </c>
      <c r="AD31" s="70">
        <v>0</v>
      </c>
      <c r="AE31" s="70">
        <v>0</v>
      </c>
      <c r="AF31" s="70">
        <v>0</v>
      </c>
      <c r="AG31" s="80">
        <v>0</v>
      </c>
      <c r="AH31" s="70">
        <v>0</v>
      </c>
      <c r="AI31" s="70">
        <v>0</v>
      </c>
      <c r="AJ31" s="70">
        <v>0</v>
      </c>
      <c r="AK31" s="80">
        <v>0</v>
      </c>
      <c r="AL31" s="70">
        <v>0</v>
      </c>
      <c r="AM31" s="70">
        <v>0</v>
      </c>
      <c r="AN31" s="70">
        <v>0</v>
      </c>
      <c r="AO31" s="80">
        <v>0</v>
      </c>
      <c r="AP31" s="70">
        <v>0</v>
      </c>
      <c r="AQ31" s="70">
        <v>0</v>
      </c>
      <c r="AR31" s="70">
        <v>0</v>
      </c>
      <c r="AS31" s="70">
        <v>0</v>
      </c>
      <c r="AT31" s="70">
        <v>0</v>
      </c>
      <c r="AW31" s="16"/>
    </row>
    <row r="32" spans="1:49" x14ac:dyDescent="0.25">
      <c r="A32" s="19" t="s">
        <v>29</v>
      </c>
      <c r="B32" s="70">
        <v>0</v>
      </c>
      <c r="C32" s="70">
        <v>0</v>
      </c>
      <c r="D32" s="70">
        <v>0</v>
      </c>
      <c r="E32" s="80">
        <v>0</v>
      </c>
      <c r="F32" s="70">
        <v>0</v>
      </c>
      <c r="G32" s="70">
        <v>0</v>
      </c>
      <c r="H32" s="70">
        <v>0</v>
      </c>
      <c r="I32" s="80">
        <v>0</v>
      </c>
      <c r="J32" s="70">
        <v>0</v>
      </c>
      <c r="K32" s="70">
        <v>0</v>
      </c>
      <c r="L32" s="70">
        <v>0</v>
      </c>
      <c r="M32" s="80">
        <v>0</v>
      </c>
      <c r="N32" s="70">
        <v>0</v>
      </c>
      <c r="O32" s="70">
        <v>0</v>
      </c>
      <c r="P32" s="70">
        <v>0</v>
      </c>
      <c r="Q32" s="80">
        <v>0</v>
      </c>
      <c r="R32" s="70">
        <v>0</v>
      </c>
      <c r="S32" s="70">
        <v>0</v>
      </c>
      <c r="T32" s="70">
        <v>0</v>
      </c>
      <c r="U32" s="80">
        <v>0</v>
      </c>
      <c r="V32" s="70">
        <v>0</v>
      </c>
      <c r="W32" s="70">
        <v>0</v>
      </c>
      <c r="X32" s="70">
        <v>0</v>
      </c>
      <c r="Y32" s="80">
        <v>0</v>
      </c>
      <c r="Z32" s="70">
        <v>0</v>
      </c>
      <c r="AA32" s="70">
        <v>0</v>
      </c>
      <c r="AB32" s="70">
        <v>0</v>
      </c>
      <c r="AC32" s="80">
        <v>0</v>
      </c>
      <c r="AD32" s="70">
        <v>0</v>
      </c>
      <c r="AE32" s="70">
        <v>0</v>
      </c>
      <c r="AF32" s="70">
        <v>0</v>
      </c>
      <c r="AG32" s="80">
        <v>0</v>
      </c>
      <c r="AH32" s="70">
        <v>0</v>
      </c>
      <c r="AI32" s="70">
        <v>0</v>
      </c>
      <c r="AJ32" s="70">
        <v>0</v>
      </c>
      <c r="AK32" s="80">
        <v>0</v>
      </c>
      <c r="AL32" s="70">
        <v>0</v>
      </c>
      <c r="AM32" s="70">
        <v>0</v>
      </c>
      <c r="AN32" s="70">
        <v>0</v>
      </c>
      <c r="AO32" s="80">
        <v>0</v>
      </c>
      <c r="AP32" s="70">
        <v>0</v>
      </c>
      <c r="AQ32" s="70">
        <v>0</v>
      </c>
      <c r="AR32" s="70">
        <v>0</v>
      </c>
      <c r="AS32" s="70">
        <v>0</v>
      </c>
      <c r="AT32" s="70">
        <v>0</v>
      </c>
      <c r="AW32" s="16"/>
    </row>
    <row r="33" spans="1:49" x14ac:dyDescent="0.25">
      <c r="A33" s="19" t="s">
        <v>30</v>
      </c>
      <c r="B33" s="70">
        <v>0</v>
      </c>
      <c r="C33" s="70">
        <v>0</v>
      </c>
      <c r="D33" s="70">
        <v>0</v>
      </c>
      <c r="E33" s="80">
        <v>0</v>
      </c>
      <c r="F33" s="70">
        <v>0</v>
      </c>
      <c r="G33" s="70">
        <v>0</v>
      </c>
      <c r="H33" s="70">
        <v>0</v>
      </c>
      <c r="I33" s="80">
        <v>0</v>
      </c>
      <c r="J33" s="70">
        <v>0</v>
      </c>
      <c r="K33" s="70">
        <v>0</v>
      </c>
      <c r="L33" s="70">
        <v>0</v>
      </c>
      <c r="M33" s="80">
        <v>0</v>
      </c>
      <c r="N33" s="70">
        <v>0</v>
      </c>
      <c r="O33" s="70">
        <v>0</v>
      </c>
      <c r="P33" s="70">
        <v>0</v>
      </c>
      <c r="Q33" s="80">
        <v>0</v>
      </c>
      <c r="R33" s="70">
        <v>0</v>
      </c>
      <c r="S33" s="70">
        <v>0</v>
      </c>
      <c r="T33" s="70">
        <v>0</v>
      </c>
      <c r="U33" s="80">
        <v>0</v>
      </c>
      <c r="V33" s="70">
        <v>0</v>
      </c>
      <c r="W33" s="70">
        <v>0</v>
      </c>
      <c r="X33" s="70">
        <v>0</v>
      </c>
      <c r="Y33" s="80">
        <v>0</v>
      </c>
      <c r="Z33" s="70">
        <v>0</v>
      </c>
      <c r="AA33" s="70">
        <v>0</v>
      </c>
      <c r="AB33" s="70">
        <v>0</v>
      </c>
      <c r="AC33" s="80">
        <v>0</v>
      </c>
      <c r="AD33" s="70">
        <v>0</v>
      </c>
      <c r="AE33" s="70">
        <v>0</v>
      </c>
      <c r="AF33" s="70">
        <v>0</v>
      </c>
      <c r="AG33" s="80">
        <v>0</v>
      </c>
      <c r="AH33" s="70">
        <v>0</v>
      </c>
      <c r="AI33" s="70">
        <v>0</v>
      </c>
      <c r="AJ33" s="70">
        <v>0</v>
      </c>
      <c r="AK33" s="80">
        <v>0</v>
      </c>
      <c r="AL33" s="70">
        <v>0</v>
      </c>
      <c r="AM33" s="70">
        <v>0</v>
      </c>
      <c r="AN33" s="70">
        <v>0</v>
      </c>
      <c r="AO33" s="80">
        <v>0</v>
      </c>
      <c r="AP33" s="70">
        <v>0</v>
      </c>
      <c r="AQ33" s="70">
        <v>0</v>
      </c>
      <c r="AR33" s="70">
        <v>0</v>
      </c>
      <c r="AS33" s="70">
        <v>0</v>
      </c>
      <c r="AT33" s="70">
        <v>0</v>
      </c>
      <c r="AW33" s="16"/>
    </row>
    <row r="34" spans="1:49" x14ac:dyDescent="0.25">
      <c r="A34" s="19" t="s">
        <v>31</v>
      </c>
      <c r="B34" s="70">
        <v>0</v>
      </c>
      <c r="C34" s="70">
        <v>0</v>
      </c>
      <c r="D34" s="70">
        <v>0</v>
      </c>
      <c r="E34" s="80">
        <v>0</v>
      </c>
      <c r="F34" s="70">
        <v>0</v>
      </c>
      <c r="G34" s="70">
        <v>0</v>
      </c>
      <c r="H34" s="70">
        <v>0</v>
      </c>
      <c r="I34" s="80">
        <v>0</v>
      </c>
      <c r="J34" s="70">
        <v>0</v>
      </c>
      <c r="K34" s="70">
        <v>0</v>
      </c>
      <c r="L34" s="70">
        <v>0</v>
      </c>
      <c r="M34" s="80">
        <v>0</v>
      </c>
      <c r="N34" s="70">
        <v>0</v>
      </c>
      <c r="O34" s="70">
        <v>0</v>
      </c>
      <c r="P34" s="70">
        <v>0</v>
      </c>
      <c r="Q34" s="80">
        <v>0</v>
      </c>
      <c r="R34" s="70">
        <v>0</v>
      </c>
      <c r="S34" s="70">
        <v>0</v>
      </c>
      <c r="T34" s="70">
        <v>0</v>
      </c>
      <c r="U34" s="80">
        <v>0</v>
      </c>
      <c r="V34" s="70">
        <v>0</v>
      </c>
      <c r="W34" s="70">
        <v>0</v>
      </c>
      <c r="X34" s="70">
        <v>0</v>
      </c>
      <c r="Y34" s="80">
        <v>0</v>
      </c>
      <c r="Z34" s="70">
        <v>0</v>
      </c>
      <c r="AA34" s="70">
        <v>0</v>
      </c>
      <c r="AB34" s="70">
        <v>0</v>
      </c>
      <c r="AC34" s="80">
        <v>0</v>
      </c>
      <c r="AD34" s="70">
        <v>0</v>
      </c>
      <c r="AE34" s="70">
        <v>0</v>
      </c>
      <c r="AF34" s="70">
        <v>0</v>
      </c>
      <c r="AG34" s="80">
        <v>0</v>
      </c>
      <c r="AH34" s="70">
        <v>0</v>
      </c>
      <c r="AI34" s="70">
        <v>0</v>
      </c>
      <c r="AJ34" s="70">
        <v>0</v>
      </c>
      <c r="AK34" s="80">
        <v>0</v>
      </c>
      <c r="AL34" s="70">
        <v>0</v>
      </c>
      <c r="AM34" s="70">
        <v>0</v>
      </c>
      <c r="AN34" s="70">
        <v>0</v>
      </c>
      <c r="AO34" s="80">
        <v>0</v>
      </c>
      <c r="AP34" s="70">
        <v>0</v>
      </c>
      <c r="AQ34" s="70">
        <v>0</v>
      </c>
      <c r="AR34" s="70">
        <v>0</v>
      </c>
      <c r="AS34" s="70">
        <v>0</v>
      </c>
      <c r="AT34" s="70">
        <v>0</v>
      </c>
      <c r="AW34" s="16"/>
    </row>
    <row r="35" spans="1:49" x14ac:dyDescent="0.25">
      <c r="A35" s="19" t="s">
        <v>32</v>
      </c>
      <c r="B35" s="70">
        <v>0</v>
      </c>
      <c r="C35" s="70">
        <v>0</v>
      </c>
      <c r="D35" s="70">
        <v>0</v>
      </c>
      <c r="E35" s="80">
        <v>0</v>
      </c>
      <c r="F35" s="70">
        <v>0</v>
      </c>
      <c r="G35" s="70">
        <v>0</v>
      </c>
      <c r="H35" s="70">
        <v>0</v>
      </c>
      <c r="I35" s="80">
        <v>0</v>
      </c>
      <c r="J35" s="70">
        <v>0</v>
      </c>
      <c r="K35" s="70">
        <v>0</v>
      </c>
      <c r="L35" s="70">
        <v>0</v>
      </c>
      <c r="M35" s="80">
        <v>0</v>
      </c>
      <c r="N35" s="70">
        <v>0</v>
      </c>
      <c r="O35" s="70">
        <v>0</v>
      </c>
      <c r="P35" s="70">
        <v>0</v>
      </c>
      <c r="Q35" s="80">
        <v>0</v>
      </c>
      <c r="R35" s="70">
        <v>0</v>
      </c>
      <c r="S35" s="70">
        <v>0</v>
      </c>
      <c r="T35" s="70">
        <v>0</v>
      </c>
      <c r="U35" s="80">
        <v>0</v>
      </c>
      <c r="V35" s="70">
        <v>0</v>
      </c>
      <c r="W35" s="70">
        <v>0</v>
      </c>
      <c r="X35" s="70">
        <v>0</v>
      </c>
      <c r="Y35" s="80">
        <v>0</v>
      </c>
      <c r="Z35" s="70">
        <v>0</v>
      </c>
      <c r="AA35" s="70">
        <v>0</v>
      </c>
      <c r="AB35" s="70">
        <v>0</v>
      </c>
      <c r="AC35" s="80">
        <v>0</v>
      </c>
      <c r="AD35" s="70">
        <v>0</v>
      </c>
      <c r="AE35" s="70">
        <v>0</v>
      </c>
      <c r="AF35" s="70">
        <v>0</v>
      </c>
      <c r="AG35" s="80">
        <v>0</v>
      </c>
      <c r="AH35" s="70">
        <v>0</v>
      </c>
      <c r="AI35" s="70">
        <v>0</v>
      </c>
      <c r="AJ35" s="70">
        <v>0</v>
      </c>
      <c r="AK35" s="80">
        <v>0</v>
      </c>
      <c r="AL35" s="70">
        <v>0</v>
      </c>
      <c r="AM35" s="70">
        <v>0</v>
      </c>
      <c r="AN35" s="70">
        <v>0</v>
      </c>
      <c r="AO35" s="80">
        <v>0</v>
      </c>
      <c r="AP35" s="70">
        <v>0</v>
      </c>
      <c r="AQ35" s="70">
        <v>0</v>
      </c>
      <c r="AR35" s="70">
        <v>0</v>
      </c>
      <c r="AS35" s="70">
        <v>0</v>
      </c>
      <c r="AT35" s="70">
        <v>0</v>
      </c>
      <c r="AW35" s="16"/>
    </row>
    <row r="36" spans="1:49" x14ac:dyDescent="0.25">
      <c r="A36" s="19" t="s">
        <v>33</v>
      </c>
      <c r="B36" s="70">
        <v>0</v>
      </c>
      <c r="C36" s="70">
        <v>0</v>
      </c>
      <c r="D36" s="70">
        <v>0</v>
      </c>
      <c r="E36" s="80">
        <v>0</v>
      </c>
      <c r="F36" s="70">
        <v>0</v>
      </c>
      <c r="G36" s="70">
        <v>0</v>
      </c>
      <c r="H36" s="70">
        <v>0</v>
      </c>
      <c r="I36" s="80">
        <v>0</v>
      </c>
      <c r="J36" s="70">
        <v>0</v>
      </c>
      <c r="K36" s="70">
        <v>0</v>
      </c>
      <c r="L36" s="70">
        <v>0</v>
      </c>
      <c r="M36" s="80">
        <v>0</v>
      </c>
      <c r="N36" s="70">
        <v>0</v>
      </c>
      <c r="O36" s="70">
        <v>0</v>
      </c>
      <c r="P36" s="70">
        <v>0</v>
      </c>
      <c r="Q36" s="80">
        <v>0</v>
      </c>
      <c r="R36" s="70">
        <v>0</v>
      </c>
      <c r="S36" s="70">
        <v>0</v>
      </c>
      <c r="T36" s="70">
        <v>0</v>
      </c>
      <c r="U36" s="80">
        <v>0</v>
      </c>
      <c r="V36" s="70">
        <v>0</v>
      </c>
      <c r="W36" s="70">
        <v>0</v>
      </c>
      <c r="X36" s="70">
        <v>0</v>
      </c>
      <c r="Y36" s="80">
        <v>0</v>
      </c>
      <c r="Z36" s="70">
        <v>0</v>
      </c>
      <c r="AA36" s="70">
        <v>0</v>
      </c>
      <c r="AB36" s="70">
        <v>0</v>
      </c>
      <c r="AC36" s="80">
        <v>0</v>
      </c>
      <c r="AD36" s="70">
        <v>0</v>
      </c>
      <c r="AE36" s="70">
        <v>0</v>
      </c>
      <c r="AF36" s="70">
        <v>0</v>
      </c>
      <c r="AG36" s="80">
        <v>0</v>
      </c>
      <c r="AH36" s="70">
        <v>0</v>
      </c>
      <c r="AI36" s="70">
        <v>0</v>
      </c>
      <c r="AJ36" s="70">
        <v>0</v>
      </c>
      <c r="AK36" s="80">
        <v>0</v>
      </c>
      <c r="AL36" s="70">
        <v>0</v>
      </c>
      <c r="AM36" s="70">
        <v>0</v>
      </c>
      <c r="AN36" s="70">
        <v>0</v>
      </c>
      <c r="AO36" s="80">
        <v>0</v>
      </c>
      <c r="AP36" s="70">
        <v>0</v>
      </c>
      <c r="AQ36" s="70">
        <v>0</v>
      </c>
      <c r="AR36" s="70">
        <v>0</v>
      </c>
      <c r="AS36" s="70">
        <v>0</v>
      </c>
      <c r="AT36" s="70">
        <v>0</v>
      </c>
      <c r="AW36" s="16"/>
    </row>
    <row r="37" spans="1:49" x14ac:dyDescent="0.25">
      <c r="A37" s="19" t="s">
        <v>34</v>
      </c>
      <c r="B37" s="70">
        <v>0</v>
      </c>
      <c r="C37" s="70">
        <v>0</v>
      </c>
      <c r="D37" s="70">
        <v>0</v>
      </c>
      <c r="E37" s="80">
        <v>0</v>
      </c>
      <c r="F37" s="70">
        <v>0</v>
      </c>
      <c r="G37" s="70">
        <v>0</v>
      </c>
      <c r="H37" s="70">
        <v>0</v>
      </c>
      <c r="I37" s="80">
        <v>0</v>
      </c>
      <c r="J37" s="70">
        <v>0</v>
      </c>
      <c r="K37" s="70">
        <v>0</v>
      </c>
      <c r="L37" s="70">
        <v>0</v>
      </c>
      <c r="M37" s="80">
        <v>0</v>
      </c>
      <c r="N37" s="70">
        <v>0</v>
      </c>
      <c r="O37" s="70">
        <v>0</v>
      </c>
      <c r="P37" s="70">
        <v>0</v>
      </c>
      <c r="Q37" s="80">
        <v>0</v>
      </c>
      <c r="R37" s="70">
        <v>0</v>
      </c>
      <c r="S37" s="70">
        <v>0</v>
      </c>
      <c r="T37" s="70">
        <v>0</v>
      </c>
      <c r="U37" s="80">
        <v>0</v>
      </c>
      <c r="V37" s="70">
        <v>0</v>
      </c>
      <c r="W37" s="70">
        <v>0</v>
      </c>
      <c r="X37" s="70">
        <v>0</v>
      </c>
      <c r="Y37" s="80">
        <v>0</v>
      </c>
      <c r="Z37" s="70">
        <v>0</v>
      </c>
      <c r="AA37" s="70">
        <v>0</v>
      </c>
      <c r="AB37" s="70">
        <v>0</v>
      </c>
      <c r="AC37" s="80">
        <v>0</v>
      </c>
      <c r="AD37" s="70">
        <v>0</v>
      </c>
      <c r="AE37" s="70">
        <v>0</v>
      </c>
      <c r="AF37" s="70">
        <v>0</v>
      </c>
      <c r="AG37" s="80">
        <v>0</v>
      </c>
      <c r="AH37" s="70">
        <v>0</v>
      </c>
      <c r="AI37" s="70">
        <v>0</v>
      </c>
      <c r="AJ37" s="70">
        <v>0</v>
      </c>
      <c r="AK37" s="80">
        <v>0</v>
      </c>
      <c r="AL37" s="70">
        <v>0</v>
      </c>
      <c r="AM37" s="70">
        <v>0</v>
      </c>
      <c r="AN37" s="70">
        <v>0</v>
      </c>
      <c r="AO37" s="80">
        <v>0</v>
      </c>
      <c r="AP37" s="70">
        <v>0</v>
      </c>
      <c r="AQ37" s="70">
        <v>0</v>
      </c>
      <c r="AR37" s="70">
        <v>0</v>
      </c>
      <c r="AS37" s="70">
        <v>0</v>
      </c>
      <c r="AT37" s="70">
        <v>0</v>
      </c>
      <c r="AW37" s="16"/>
    </row>
    <row r="38" spans="1:49" x14ac:dyDescent="0.25">
      <c r="A38" s="19" t="s">
        <v>35</v>
      </c>
      <c r="B38" s="70">
        <v>0</v>
      </c>
      <c r="C38" s="70">
        <v>0</v>
      </c>
      <c r="D38" s="70">
        <v>0</v>
      </c>
      <c r="E38" s="80">
        <v>0</v>
      </c>
      <c r="F38" s="70">
        <v>0</v>
      </c>
      <c r="G38" s="70">
        <v>0</v>
      </c>
      <c r="H38" s="70">
        <v>0</v>
      </c>
      <c r="I38" s="80">
        <v>0</v>
      </c>
      <c r="J38" s="70">
        <v>0</v>
      </c>
      <c r="K38" s="70">
        <v>0</v>
      </c>
      <c r="L38" s="70">
        <v>0</v>
      </c>
      <c r="M38" s="80">
        <v>0</v>
      </c>
      <c r="N38" s="70">
        <v>0</v>
      </c>
      <c r="O38" s="70">
        <v>0</v>
      </c>
      <c r="P38" s="70">
        <v>0</v>
      </c>
      <c r="Q38" s="80">
        <v>0</v>
      </c>
      <c r="R38" s="70">
        <v>0</v>
      </c>
      <c r="S38" s="70">
        <v>0</v>
      </c>
      <c r="T38" s="70">
        <v>0</v>
      </c>
      <c r="U38" s="80">
        <v>0</v>
      </c>
      <c r="V38" s="70">
        <v>0</v>
      </c>
      <c r="W38" s="70">
        <v>0</v>
      </c>
      <c r="X38" s="70">
        <v>0</v>
      </c>
      <c r="Y38" s="80">
        <v>0</v>
      </c>
      <c r="Z38" s="70">
        <v>0</v>
      </c>
      <c r="AA38" s="70">
        <v>0</v>
      </c>
      <c r="AB38" s="70">
        <v>0</v>
      </c>
      <c r="AC38" s="80">
        <v>0</v>
      </c>
      <c r="AD38" s="70">
        <v>0</v>
      </c>
      <c r="AE38" s="70">
        <v>0</v>
      </c>
      <c r="AF38" s="70">
        <v>0</v>
      </c>
      <c r="AG38" s="80">
        <v>0</v>
      </c>
      <c r="AH38" s="70">
        <v>0</v>
      </c>
      <c r="AI38" s="70">
        <v>0</v>
      </c>
      <c r="AJ38" s="70">
        <v>0</v>
      </c>
      <c r="AK38" s="80">
        <v>0</v>
      </c>
      <c r="AL38" s="70">
        <v>0</v>
      </c>
      <c r="AM38" s="70">
        <v>0</v>
      </c>
      <c r="AN38" s="70">
        <v>0</v>
      </c>
      <c r="AO38" s="80">
        <v>0</v>
      </c>
      <c r="AP38" s="70">
        <v>0</v>
      </c>
      <c r="AQ38" s="70">
        <v>0</v>
      </c>
      <c r="AR38" s="70">
        <v>0</v>
      </c>
      <c r="AS38" s="70">
        <v>0</v>
      </c>
      <c r="AT38" s="70">
        <v>0</v>
      </c>
      <c r="AW38" s="16"/>
    </row>
    <row r="39" spans="1:49" x14ac:dyDescent="0.25">
      <c r="A39" s="19" t="s">
        <v>36</v>
      </c>
      <c r="B39" s="70">
        <v>0</v>
      </c>
      <c r="C39" s="70">
        <v>0</v>
      </c>
      <c r="D39" s="70">
        <v>0</v>
      </c>
      <c r="E39" s="80">
        <v>0</v>
      </c>
      <c r="F39" s="70">
        <v>0</v>
      </c>
      <c r="G39" s="70">
        <v>0</v>
      </c>
      <c r="H39" s="70">
        <v>0</v>
      </c>
      <c r="I39" s="80">
        <v>0</v>
      </c>
      <c r="J39" s="70">
        <v>0</v>
      </c>
      <c r="K39" s="70">
        <v>0</v>
      </c>
      <c r="L39" s="70">
        <v>0</v>
      </c>
      <c r="M39" s="80">
        <v>0</v>
      </c>
      <c r="N39" s="70">
        <v>0</v>
      </c>
      <c r="O39" s="70">
        <v>0</v>
      </c>
      <c r="P39" s="70">
        <v>0</v>
      </c>
      <c r="Q39" s="80">
        <v>0</v>
      </c>
      <c r="R39" s="70">
        <v>0</v>
      </c>
      <c r="S39" s="70">
        <v>0</v>
      </c>
      <c r="T39" s="70">
        <v>0</v>
      </c>
      <c r="U39" s="80">
        <v>0</v>
      </c>
      <c r="V39" s="70">
        <v>0</v>
      </c>
      <c r="W39" s="70">
        <v>0</v>
      </c>
      <c r="X39" s="70">
        <v>0</v>
      </c>
      <c r="Y39" s="80">
        <v>0</v>
      </c>
      <c r="Z39" s="70">
        <v>0</v>
      </c>
      <c r="AA39" s="70">
        <v>0</v>
      </c>
      <c r="AB39" s="70">
        <v>0</v>
      </c>
      <c r="AC39" s="80">
        <v>0</v>
      </c>
      <c r="AD39" s="70">
        <v>0</v>
      </c>
      <c r="AE39" s="70">
        <v>0</v>
      </c>
      <c r="AF39" s="70">
        <v>0</v>
      </c>
      <c r="AG39" s="80">
        <v>0</v>
      </c>
      <c r="AH39" s="70">
        <v>0</v>
      </c>
      <c r="AI39" s="70">
        <v>0</v>
      </c>
      <c r="AJ39" s="70">
        <v>0</v>
      </c>
      <c r="AK39" s="80">
        <v>0</v>
      </c>
      <c r="AL39" s="70">
        <v>0</v>
      </c>
      <c r="AM39" s="70">
        <v>0</v>
      </c>
      <c r="AN39" s="70">
        <v>0</v>
      </c>
      <c r="AO39" s="80">
        <v>0</v>
      </c>
      <c r="AP39" s="70">
        <v>0</v>
      </c>
      <c r="AQ39" s="70">
        <v>0</v>
      </c>
      <c r="AR39" s="70">
        <v>0</v>
      </c>
      <c r="AS39" s="70">
        <v>0</v>
      </c>
      <c r="AT39" s="70">
        <v>0</v>
      </c>
      <c r="AW39" s="16"/>
    </row>
    <row r="40" spans="1:49" x14ac:dyDescent="0.25">
      <c r="A40" s="19" t="s">
        <v>37</v>
      </c>
      <c r="B40" s="70">
        <v>0</v>
      </c>
      <c r="C40" s="70">
        <v>0</v>
      </c>
      <c r="D40" s="70">
        <v>0</v>
      </c>
      <c r="E40" s="80">
        <v>0</v>
      </c>
      <c r="F40" s="70">
        <v>0</v>
      </c>
      <c r="G40" s="70">
        <v>0</v>
      </c>
      <c r="H40" s="70">
        <v>0</v>
      </c>
      <c r="I40" s="80">
        <v>0</v>
      </c>
      <c r="J40" s="70">
        <v>0</v>
      </c>
      <c r="K40" s="70">
        <v>0</v>
      </c>
      <c r="L40" s="70">
        <v>0</v>
      </c>
      <c r="M40" s="80">
        <v>0</v>
      </c>
      <c r="N40" s="70">
        <v>0</v>
      </c>
      <c r="O40" s="70">
        <v>0</v>
      </c>
      <c r="P40" s="70">
        <v>0</v>
      </c>
      <c r="Q40" s="80">
        <v>0</v>
      </c>
      <c r="R40" s="70">
        <v>0</v>
      </c>
      <c r="S40" s="70">
        <v>0</v>
      </c>
      <c r="T40" s="70">
        <v>0</v>
      </c>
      <c r="U40" s="80">
        <v>0</v>
      </c>
      <c r="V40" s="70">
        <v>0</v>
      </c>
      <c r="W40" s="70">
        <v>0</v>
      </c>
      <c r="X40" s="70">
        <v>0</v>
      </c>
      <c r="Y40" s="80">
        <v>0</v>
      </c>
      <c r="Z40" s="70">
        <v>0</v>
      </c>
      <c r="AA40" s="70">
        <v>0</v>
      </c>
      <c r="AB40" s="70">
        <v>0</v>
      </c>
      <c r="AC40" s="80">
        <v>0</v>
      </c>
      <c r="AD40" s="70">
        <v>0</v>
      </c>
      <c r="AE40" s="70">
        <v>0</v>
      </c>
      <c r="AF40" s="70">
        <v>0</v>
      </c>
      <c r="AG40" s="80">
        <v>0</v>
      </c>
      <c r="AH40" s="70">
        <v>0</v>
      </c>
      <c r="AI40" s="70">
        <v>0</v>
      </c>
      <c r="AJ40" s="70">
        <v>0</v>
      </c>
      <c r="AK40" s="80">
        <v>0</v>
      </c>
      <c r="AL40" s="70">
        <v>0</v>
      </c>
      <c r="AM40" s="70">
        <v>0</v>
      </c>
      <c r="AN40" s="70">
        <v>0</v>
      </c>
      <c r="AO40" s="80">
        <v>0</v>
      </c>
      <c r="AP40" s="70">
        <v>0</v>
      </c>
      <c r="AQ40" s="70">
        <v>0</v>
      </c>
      <c r="AR40" s="70">
        <v>0</v>
      </c>
      <c r="AS40" s="70">
        <v>0</v>
      </c>
      <c r="AT40" s="70">
        <v>0</v>
      </c>
      <c r="AW40" s="16"/>
    </row>
    <row r="41" spans="1:49" x14ac:dyDescent="0.25">
      <c r="A41" s="19" t="s">
        <v>38</v>
      </c>
      <c r="B41" s="70">
        <v>0</v>
      </c>
      <c r="C41" s="70">
        <v>0</v>
      </c>
      <c r="D41" s="70">
        <v>0</v>
      </c>
      <c r="E41" s="80">
        <v>0</v>
      </c>
      <c r="F41" s="70">
        <v>0</v>
      </c>
      <c r="G41" s="70">
        <v>0</v>
      </c>
      <c r="H41" s="70">
        <v>0</v>
      </c>
      <c r="I41" s="80">
        <v>0</v>
      </c>
      <c r="J41" s="70">
        <v>0</v>
      </c>
      <c r="K41" s="70">
        <v>0</v>
      </c>
      <c r="L41" s="70">
        <v>0</v>
      </c>
      <c r="M41" s="80">
        <v>0</v>
      </c>
      <c r="N41" s="70">
        <v>0</v>
      </c>
      <c r="O41" s="70">
        <v>0</v>
      </c>
      <c r="P41" s="70">
        <v>0</v>
      </c>
      <c r="Q41" s="80">
        <v>0</v>
      </c>
      <c r="R41" s="70">
        <v>0</v>
      </c>
      <c r="S41" s="70">
        <v>0</v>
      </c>
      <c r="T41" s="70">
        <v>0</v>
      </c>
      <c r="U41" s="80">
        <v>0</v>
      </c>
      <c r="V41" s="70">
        <v>0</v>
      </c>
      <c r="W41" s="70">
        <v>0</v>
      </c>
      <c r="X41" s="70">
        <v>0</v>
      </c>
      <c r="Y41" s="80">
        <v>0</v>
      </c>
      <c r="Z41" s="70">
        <v>0</v>
      </c>
      <c r="AA41" s="70">
        <v>0</v>
      </c>
      <c r="AB41" s="70">
        <v>0</v>
      </c>
      <c r="AC41" s="80">
        <v>0</v>
      </c>
      <c r="AD41" s="70">
        <v>0</v>
      </c>
      <c r="AE41" s="70">
        <v>0</v>
      </c>
      <c r="AF41" s="70">
        <v>0</v>
      </c>
      <c r="AG41" s="80">
        <v>0</v>
      </c>
      <c r="AH41" s="70">
        <v>0</v>
      </c>
      <c r="AI41" s="70">
        <v>0</v>
      </c>
      <c r="AJ41" s="70">
        <v>0</v>
      </c>
      <c r="AK41" s="80">
        <v>0</v>
      </c>
      <c r="AL41" s="70">
        <v>0</v>
      </c>
      <c r="AM41" s="70">
        <v>0</v>
      </c>
      <c r="AN41" s="70">
        <v>0</v>
      </c>
      <c r="AO41" s="80">
        <v>0</v>
      </c>
      <c r="AP41" s="70">
        <v>0</v>
      </c>
      <c r="AQ41" s="70">
        <v>0</v>
      </c>
      <c r="AR41" s="70">
        <v>0</v>
      </c>
      <c r="AS41" s="70">
        <v>0</v>
      </c>
      <c r="AT41" s="70">
        <v>0</v>
      </c>
      <c r="AW41" s="16"/>
    </row>
    <row r="42" spans="1:49" x14ac:dyDescent="0.25">
      <c r="A42" s="19" t="s">
        <v>39</v>
      </c>
      <c r="B42" s="70">
        <v>0</v>
      </c>
      <c r="C42" s="70">
        <v>0</v>
      </c>
      <c r="D42" s="70">
        <v>0</v>
      </c>
      <c r="E42" s="80">
        <v>0</v>
      </c>
      <c r="F42" s="70">
        <v>0</v>
      </c>
      <c r="G42" s="70">
        <v>0</v>
      </c>
      <c r="H42" s="70">
        <v>0</v>
      </c>
      <c r="I42" s="80">
        <v>0</v>
      </c>
      <c r="J42" s="70">
        <v>0</v>
      </c>
      <c r="K42" s="70">
        <v>0</v>
      </c>
      <c r="L42" s="70">
        <v>0</v>
      </c>
      <c r="M42" s="80">
        <v>0</v>
      </c>
      <c r="N42" s="70">
        <v>0</v>
      </c>
      <c r="O42" s="70">
        <v>0</v>
      </c>
      <c r="P42" s="70">
        <v>0</v>
      </c>
      <c r="Q42" s="80">
        <v>0</v>
      </c>
      <c r="R42" s="70">
        <v>0</v>
      </c>
      <c r="S42" s="70">
        <v>0</v>
      </c>
      <c r="T42" s="70">
        <v>0</v>
      </c>
      <c r="U42" s="80">
        <v>0</v>
      </c>
      <c r="V42" s="70">
        <v>0</v>
      </c>
      <c r="W42" s="70">
        <v>0</v>
      </c>
      <c r="X42" s="70">
        <v>0</v>
      </c>
      <c r="Y42" s="80">
        <v>0</v>
      </c>
      <c r="Z42" s="70">
        <v>0</v>
      </c>
      <c r="AA42" s="70">
        <v>0</v>
      </c>
      <c r="AB42" s="70">
        <v>0</v>
      </c>
      <c r="AC42" s="80">
        <v>0</v>
      </c>
      <c r="AD42" s="70">
        <v>0</v>
      </c>
      <c r="AE42" s="70">
        <v>0</v>
      </c>
      <c r="AF42" s="70">
        <v>0</v>
      </c>
      <c r="AG42" s="80">
        <v>0</v>
      </c>
      <c r="AH42" s="70">
        <v>0</v>
      </c>
      <c r="AI42" s="70">
        <v>0</v>
      </c>
      <c r="AJ42" s="70">
        <v>0</v>
      </c>
      <c r="AK42" s="80">
        <v>0</v>
      </c>
      <c r="AL42" s="70">
        <v>0</v>
      </c>
      <c r="AM42" s="70">
        <v>0</v>
      </c>
      <c r="AN42" s="70">
        <v>0</v>
      </c>
      <c r="AO42" s="80">
        <v>0</v>
      </c>
      <c r="AP42" s="70">
        <v>0</v>
      </c>
      <c r="AQ42" s="70">
        <v>0</v>
      </c>
      <c r="AR42" s="70">
        <v>0</v>
      </c>
      <c r="AS42" s="70">
        <v>0</v>
      </c>
      <c r="AT42" s="70">
        <v>0</v>
      </c>
      <c r="AW42" s="16"/>
    </row>
    <row r="43" spans="1:49" x14ac:dyDescent="0.25">
      <c r="A43" s="19" t="s">
        <v>40</v>
      </c>
      <c r="B43" s="70">
        <v>0</v>
      </c>
      <c r="C43" s="70">
        <v>0</v>
      </c>
      <c r="D43" s="70">
        <v>0</v>
      </c>
      <c r="E43" s="80">
        <v>0</v>
      </c>
      <c r="F43" s="70">
        <v>0</v>
      </c>
      <c r="G43" s="70">
        <v>0</v>
      </c>
      <c r="H43" s="70">
        <v>0</v>
      </c>
      <c r="I43" s="80">
        <v>0</v>
      </c>
      <c r="J43" s="70">
        <v>0</v>
      </c>
      <c r="K43" s="70">
        <v>0</v>
      </c>
      <c r="L43" s="70">
        <v>0</v>
      </c>
      <c r="M43" s="80">
        <v>0</v>
      </c>
      <c r="N43" s="70">
        <v>0</v>
      </c>
      <c r="O43" s="70">
        <v>0</v>
      </c>
      <c r="P43" s="70">
        <v>0</v>
      </c>
      <c r="Q43" s="80">
        <v>0</v>
      </c>
      <c r="R43" s="70">
        <v>0</v>
      </c>
      <c r="S43" s="70">
        <v>0</v>
      </c>
      <c r="T43" s="70">
        <v>0</v>
      </c>
      <c r="U43" s="80">
        <v>0</v>
      </c>
      <c r="V43" s="70">
        <v>0</v>
      </c>
      <c r="W43" s="70">
        <v>0</v>
      </c>
      <c r="X43" s="70">
        <v>0</v>
      </c>
      <c r="Y43" s="80">
        <v>0</v>
      </c>
      <c r="Z43" s="70">
        <v>0</v>
      </c>
      <c r="AA43" s="70">
        <v>0</v>
      </c>
      <c r="AB43" s="70">
        <v>0</v>
      </c>
      <c r="AC43" s="80">
        <v>0</v>
      </c>
      <c r="AD43" s="70">
        <v>0</v>
      </c>
      <c r="AE43" s="70">
        <v>0</v>
      </c>
      <c r="AF43" s="70">
        <v>0</v>
      </c>
      <c r="AG43" s="80">
        <v>0</v>
      </c>
      <c r="AH43" s="70">
        <v>0</v>
      </c>
      <c r="AI43" s="70">
        <v>0</v>
      </c>
      <c r="AJ43" s="70">
        <v>0</v>
      </c>
      <c r="AK43" s="80">
        <v>0</v>
      </c>
      <c r="AL43" s="70">
        <v>0</v>
      </c>
      <c r="AM43" s="70">
        <v>0</v>
      </c>
      <c r="AN43" s="70">
        <v>0</v>
      </c>
      <c r="AO43" s="80">
        <v>0</v>
      </c>
      <c r="AP43" s="70">
        <v>0</v>
      </c>
      <c r="AQ43" s="70">
        <v>0</v>
      </c>
      <c r="AR43" s="70">
        <v>0</v>
      </c>
      <c r="AS43" s="70">
        <v>0</v>
      </c>
      <c r="AT43" s="70">
        <v>0</v>
      </c>
      <c r="AW43" s="16"/>
    </row>
    <row r="44" spans="1:49" x14ac:dyDescent="0.25">
      <c r="A44" s="19" t="s">
        <v>41</v>
      </c>
      <c r="B44" s="70">
        <v>0</v>
      </c>
      <c r="C44" s="70">
        <v>0</v>
      </c>
      <c r="D44" s="70">
        <v>0</v>
      </c>
      <c r="E44" s="80">
        <v>0</v>
      </c>
      <c r="F44" s="70">
        <v>0</v>
      </c>
      <c r="G44" s="70">
        <v>0</v>
      </c>
      <c r="H44" s="70">
        <v>0</v>
      </c>
      <c r="I44" s="80">
        <v>0</v>
      </c>
      <c r="J44" s="70">
        <v>0</v>
      </c>
      <c r="K44" s="70">
        <v>0</v>
      </c>
      <c r="L44" s="70">
        <v>0</v>
      </c>
      <c r="M44" s="80">
        <v>0</v>
      </c>
      <c r="N44" s="70">
        <v>0</v>
      </c>
      <c r="O44" s="70">
        <v>0</v>
      </c>
      <c r="P44" s="70">
        <v>0</v>
      </c>
      <c r="Q44" s="80">
        <v>0</v>
      </c>
      <c r="R44" s="70">
        <v>0</v>
      </c>
      <c r="S44" s="70">
        <v>0</v>
      </c>
      <c r="T44" s="70">
        <v>0</v>
      </c>
      <c r="U44" s="80">
        <v>0</v>
      </c>
      <c r="V44" s="70">
        <v>0</v>
      </c>
      <c r="W44" s="70">
        <v>0</v>
      </c>
      <c r="X44" s="70">
        <v>0</v>
      </c>
      <c r="Y44" s="80">
        <v>0</v>
      </c>
      <c r="Z44" s="70">
        <v>0</v>
      </c>
      <c r="AA44" s="70">
        <v>0</v>
      </c>
      <c r="AB44" s="70">
        <v>0</v>
      </c>
      <c r="AC44" s="80">
        <v>0</v>
      </c>
      <c r="AD44" s="70">
        <v>0</v>
      </c>
      <c r="AE44" s="70">
        <v>0</v>
      </c>
      <c r="AF44" s="70">
        <v>0</v>
      </c>
      <c r="AG44" s="80">
        <v>0</v>
      </c>
      <c r="AH44" s="70">
        <v>0</v>
      </c>
      <c r="AI44" s="70">
        <v>0</v>
      </c>
      <c r="AJ44" s="70">
        <v>0</v>
      </c>
      <c r="AK44" s="80">
        <v>0</v>
      </c>
      <c r="AL44" s="70">
        <v>0</v>
      </c>
      <c r="AM44" s="70">
        <v>0</v>
      </c>
      <c r="AN44" s="70">
        <v>0</v>
      </c>
      <c r="AO44" s="80">
        <v>0</v>
      </c>
      <c r="AP44" s="70">
        <v>0</v>
      </c>
      <c r="AQ44" s="70">
        <v>0</v>
      </c>
      <c r="AR44" s="70">
        <v>0</v>
      </c>
      <c r="AS44" s="70">
        <v>0</v>
      </c>
      <c r="AT44" s="70">
        <v>0</v>
      </c>
      <c r="AW44" s="16"/>
    </row>
    <row r="45" spans="1:49" x14ac:dyDescent="0.25">
      <c r="A45" s="19" t="s">
        <v>42</v>
      </c>
      <c r="B45" s="70">
        <v>0</v>
      </c>
      <c r="C45" s="70">
        <v>0</v>
      </c>
      <c r="D45" s="70">
        <v>0</v>
      </c>
      <c r="E45" s="80">
        <v>0</v>
      </c>
      <c r="F45" s="70">
        <v>0</v>
      </c>
      <c r="G45" s="70">
        <v>0</v>
      </c>
      <c r="H45" s="70">
        <v>0</v>
      </c>
      <c r="I45" s="80">
        <v>0</v>
      </c>
      <c r="J45" s="70">
        <v>0</v>
      </c>
      <c r="K45" s="70">
        <v>0</v>
      </c>
      <c r="L45" s="70">
        <v>0</v>
      </c>
      <c r="M45" s="80">
        <v>0</v>
      </c>
      <c r="N45" s="70">
        <v>0</v>
      </c>
      <c r="O45" s="70">
        <v>0</v>
      </c>
      <c r="P45" s="70">
        <v>0</v>
      </c>
      <c r="Q45" s="80">
        <v>0</v>
      </c>
      <c r="R45" s="70">
        <v>0</v>
      </c>
      <c r="S45" s="70">
        <v>0</v>
      </c>
      <c r="T45" s="70">
        <v>0</v>
      </c>
      <c r="U45" s="80">
        <v>0</v>
      </c>
      <c r="V45" s="70">
        <v>0</v>
      </c>
      <c r="W45" s="70">
        <v>0</v>
      </c>
      <c r="X45" s="70">
        <v>0</v>
      </c>
      <c r="Y45" s="80">
        <v>0</v>
      </c>
      <c r="Z45" s="70">
        <v>0</v>
      </c>
      <c r="AA45" s="70">
        <v>0</v>
      </c>
      <c r="AB45" s="70">
        <v>0</v>
      </c>
      <c r="AC45" s="80">
        <v>0</v>
      </c>
      <c r="AD45" s="70">
        <v>0</v>
      </c>
      <c r="AE45" s="70">
        <v>0</v>
      </c>
      <c r="AF45" s="70">
        <v>0</v>
      </c>
      <c r="AG45" s="80">
        <v>0</v>
      </c>
      <c r="AH45" s="70">
        <v>0</v>
      </c>
      <c r="AI45" s="70">
        <v>0</v>
      </c>
      <c r="AJ45" s="70">
        <v>0</v>
      </c>
      <c r="AK45" s="80">
        <v>0</v>
      </c>
      <c r="AL45" s="70">
        <v>0</v>
      </c>
      <c r="AM45" s="70">
        <v>0</v>
      </c>
      <c r="AN45" s="70">
        <v>0</v>
      </c>
      <c r="AO45" s="80">
        <v>0</v>
      </c>
      <c r="AP45" s="70">
        <v>0</v>
      </c>
      <c r="AQ45" s="70">
        <v>0</v>
      </c>
      <c r="AR45" s="70">
        <v>0</v>
      </c>
      <c r="AS45" s="70">
        <v>0</v>
      </c>
      <c r="AT45" s="70">
        <v>0</v>
      </c>
      <c r="AW45" s="16"/>
    </row>
    <row r="46" spans="1:49" x14ac:dyDescent="0.25">
      <c r="A46" s="19" t="s">
        <v>43</v>
      </c>
      <c r="B46" s="70">
        <v>0</v>
      </c>
      <c r="C46" s="70">
        <v>0</v>
      </c>
      <c r="D46" s="70">
        <v>0</v>
      </c>
      <c r="E46" s="80">
        <v>0</v>
      </c>
      <c r="F46" s="70">
        <v>0</v>
      </c>
      <c r="G46" s="70">
        <v>0</v>
      </c>
      <c r="H46" s="70">
        <v>0</v>
      </c>
      <c r="I46" s="80">
        <v>0</v>
      </c>
      <c r="J46" s="70">
        <v>0</v>
      </c>
      <c r="K46" s="70">
        <v>0</v>
      </c>
      <c r="L46" s="70">
        <v>0</v>
      </c>
      <c r="M46" s="80">
        <v>0</v>
      </c>
      <c r="N46" s="70">
        <v>0</v>
      </c>
      <c r="O46" s="70">
        <v>0</v>
      </c>
      <c r="P46" s="70">
        <v>0</v>
      </c>
      <c r="Q46" s="80">
        <v>0</v>
      </c>
      <c r="R46" s="70">
        <v>0</v>
      </c>
      <c r="S46" s="70">
        <v>0</v>
      </c>
      <c r="T46" s="70">
        <v>0</v>
      </c>
      <c r="U46" s="80">
        <v>0</v>
      </c>
      <c r="V46" s="70">
        <v>0</v>
      </c>
      <c r="W46" s="70">
        <v>0</v>
      </c>
      <c r="X46" s="70">
        <v>0</v>
      </c>
      <c r="Y46" s="80">
        <v>0</v>
      </c>
      <c r="Z46" s="70">
        <v>0</v>
      </c>
      <c r="AA46" s="70">
        <v>0</v>
      </c>
      <c r="AB46" s="70">
        <v>0</v>
      </c>
      <c r="AC46" s="80">
        <v>0</v>
      </c>
      <c r="AD46" s="70">
        <v>0</v>
      </c>
      <c r="AE46" s="70">
        <v>0</v>
      </c>
      <c r="AF46" s="70">
        <v>0</v>
      </c>
      <c r="AG46" s="80">
        <v>0</v>
      </c>
      <c r="AH46" s="70">
        <v>0</v>
      </c>
      <c r="AI46" s="70">
        <v>0</v>
      </c>
      <c r="AJ46" s="70">
        <v>0</v>
      </c>
      <c r="AK46" s="80">
        <v>0</v>
      </c>
      <c r="AL46" s="70">
        <v>0</v>
      </c>
      <c r="AM46" s="70">
        <v>0</v>
      </c>
      <c r="AN46" s="70">
        <v>0</v>
      </c>
      <c r="AO46" s="80">
        <v>0</v>
      </c>
      <c r="AP46" s="70">
        <v>0</v>
      </c>
      <c r="AQ46" s="70">
        <v>0</v>
      </c>
      <c r="AR46" s="70">
        <v>0</v>
      </c>
      <c r="AS46" s="70">
        <v>0</v>
      </c>
      <c r="AT46" s="70">
        <v>0</v>
      </c>
      <c r="AW46" s="16"/>
    </row>
    <row r="47" spans="1:49" x14ac:dyDescent="0.25">
      <c r="A47" s="19" t="s">
        <v>44</v>
      </c>
      <c r="B47" s="70">
        <v>0</v>
      </c>
      <c r="C47" s="70">
        <v>0</v>
      </c>
      <c r="D47" s="70">
        <v>0</v>
      </c>
      <c r="E47" s="80">
        <v>0</v>
      </c>
      <c r="F47" s="70">
        <v>0</v>
      </c>
      <c r="G47" s="70">
        <v>0</v>
      </c>
      <c r="H47" s="70">
        <v>0</v>
      </c>
      <c r="I47" s="80">
        <v>0</v>
      </c>
      <c r="J47" s="70">
        <v>0</v>
      </c>
      <c r="K47" s="70">
        <v>0</v>
      </c>
      <c r="L47" s="70">
        <v>0</v>
      </c>
      <c r="M47" s="80">
        <v>0</v>
      </c>
      <c r="N47" s="70">
        <v>0</v>
      </c>
      <c r="O47" s="70">
        <v>0</v>
      </c>
      <c r="P47" s="70">
        <v>0</v>
      </c>
      <c r="Q47" s="80">
        <v>0</v>
      </c>
      <c r="R47" s="70">
        <v>0</v>
      </c>
      <c r="S47" s="70">
        <v>0</v>
      </c>
      <c r="T47" s="70">
        <v>0</v>
      </c>
      <c r="U47" s="80">
        <v>0</v>
      </c>
      <c r="V47" s="70">
        <v>0</v>
      </c>
      <c r="W47" s="70">
        <v>0</v>
      </c>
      <c r="X47" s="70">
        <v>0</v>
      </c>
      <c r="Y47" s="80">
        <v>0</v>
      </c>
      <c r="Z47" s="70">
        <v>0</v>
      </c>
      <c r="AA47" s="70">
        <v>0</v>
      </c>
      <c r="AB47" s="70">
        <v>0</v>
      </c>
      <c r="AC47" s="80">
        <v>0</v>
      </c>
      <c r="AD47" s="70">
        <v>0</v>
      </c>
      <c r="AE47" s="70">
        <v>0</v>
      </c>
      <c r="AF47" s="70">
        <v>0</v>
      </c>
      <c r="AG47" s="80">
        <v>0</v>
      </c>
      <c r="AH47" s="70">
        <v>0</v>
      </c>
      <c r="AI47" s="70">
        <v>0</v>
      </c>
      <c r="AJ47" s="70">
        <v>0</v>
      </c>
      <c r="AK47" s="80">
        <v>0</v>
      </c>
      <c r="AL47" s="70">
        <v>0</v>
      </c>
      <c r="AM47" s="70">
        <v>0</v>
      </c>
      <c r="AN47" s="70">
        <v>0</v>
      </c>
      <c r="AO47" s="80">
        <v>0</v>
      </c>
      <c r="AP47" s="70">
        <v>0</v>
      </c>
      <c r="AQ47" s="70">
        <v>0</v>
      </c>
      <c r="AR47" s="70">
        <v>0</v>
      </c>
      <c r="AS47" s="70">
        <v>0</v>
      </c>
      <c r="AT47" s="70">
        <v>0</v>
      </c>
      <c r="AW47" s="16"/>
    </row>
    <row r="48" spans="1:49" x14ac:dyDescent="0.25">
      <c r="A48" s="19" t="s">
        <v>45</v>
      </c>
      <c r="B48" s="70">
        <v>0</v>
      </c>
      <c r="C48" s="70">
        <v>0</v>
      </c>
      <c r="D48" s="70">
        <v>0</v>
      </c>
      <c r="E48" s="80">
        <v>0</v>
      </c>
      <c r="F48" s="70">
        <v>0</v>
      </c>
      <c r="G48" s="70">
        <v>0</v>
      </c>
      <c r="H48" s="70">
        <v>0</v>
      </c>
      <c r="I48" s="80">
        <v>0</v>
      </c>
      <c r="J48" s="70">
        <v>0</v>
      </c>
      <c r="K48" s="70">
        <v>0</v>
      </c>
      <c r="L48" s="70">
        <v>0</v>
      </c>
      <c r="M48" s="80">
        <v>0</v>
      </c>
      <c r="N48" s="70">
        <v>0</v>
      </c>
      <c r="O48" s="70">
        <v>0</v>
      </c>
      <c r="P48" s="70">
        <v>0</v>
      </c>
      <c r="Q48" s="80">
        <v>0</v>
      </c>
      <c r="R48" s="70">
        <v>0</v>
      </c>
      <c r="S48" s="70">
        <v>0</v>
      </c>
      <c r="T48" s="70">
        <v>0</v>
      </c>
      <c r="U48" s="80">
        <v>0</v>
      </c>
      <c r="V48" s="70">
        <v>0</v>
      </c>
      <c r="W48" s="70">
        <v>0</v>
      </c>
      <c r="X48" s="70">
        <v>0</v>
      </c>
      <c r="Y48" s="80">
        <v>0</v>
      </c>
      <c r="Z48" s="70">
        <v>0</v>
      </c>
      <c r="AA48" s="70">
        <v>0</v>
      </c>
      <c r="AB48" s="70">
        <v>0</v>
      </c>
      <c r="AC48" s="80">
        <v>0</v>
      </c>
      <c r="AD48" s="70">
        <v>0</v>
      </c>
      <c r="AE48" s="70">
        <v>0</v>
      </c>
      <c r="AF48" s="70">
        <v>0</v>
      </c>
      <c r="AG48" s="80">
        <v>0</v>
      </c>
      <c r="AH48" s="70">
        <v>0</v>
      </c>
      <c r="AI48" s="70">
        <v>0</v>
      </c>
      <c r="AJ48" s="70">
        <v>0</v>
      </c>
      <c r="AK48" s="80">
        <v>0</v>
      </c>
      <c r="AL48" s="70">
        <v>0</v>
      </c>
      <c r="AM48" s="70">
        <v>0</v>
      </c>
      <c r="AN48" s="70">
        <v>0</v>
      </c>
      <c r="AO48" s="80">
        <v>0</v>
      </c>
      <c r="AP48" s="70">
        <v>0</v>
      </c>
      <c r="AQ48" s="70">
        <v>0</v>
      </c>
      <c r="AR48" s="70">
        <v>0</v>
      </c>
      <c r="AS48" s="70">
        <v>0</v>
      </c>
      <c r="AT48" s="70">
        <v>0</v>
      </c>
      <c r="AW48" s="16"/>
    </row>
    <row r="49" spans="1:49" x14ac:dyDescent="0.25">
      <c r="A49" s="19" t="s">
        <v>46</v>
      </c>
      <c r="B49" s="70">
        <v>0</v>
      </c>
      <c r="C49" s="70">
        <v>0</v>
      </c>
      <c r="D49" s="70">
        <v>0</v>
      </c>
      <c r="E49" s="80">
        <v>0</v>
      </c>
      <c r="F49" s="70">
        <v>0</v>
      </c>
      <c r="G49" s="70">
        <v>0</v>
      </c>
      <c r="H49" s="70">
        <v>0</v>
      </c>
      <c r="I49" s="80">
        <v>0</v>
      </c>
      <c r="J49" s="70">
        <v>0</v>
      </c>
      <c r="K49" s="70">
        <v>0</v>
      </c>
      <c r="L49" s="70">
        <v>0</v>
      </c>
      <c r="M49" s="80">
        <v>0</v>
      </c>
      <c r="N49" s="70">
        <v>0</v>
      </c>
      <c r="O49" s="70">
        <v>0</v>
      </c>
      <c r="P49" s="70">
        <v>0</v>
      </c>
      <c r="Q49" s="80">
        <v>0</v>
      </c>
      <c r="R49" s="70">
        <v>0</v>
      </c>
      <c r="S49" s="70">
        <v>0</v>
      </c>
      <c r="T49" s="70">
        <v>0</v>
      </c>
      <c r="U49" s="80">
        <v>0</v>
      </c>
      <c r="V49" s="70">
        <v>0</v>
      </c>
      <c r="W49" s="70">
        <v>0</v>
      </c>
      <c r="X49" s="70">
        <v>0</v>
      </c>
      <c r="Y49" s="80">
        <v>0</v>
      </c>
      <c r="Z49" s="70">
        <v>0</v>
      </c>
      <c r="AA49" s="70">
        <v>0</v>
      </c>
      <c r="AB49" s="70">
        <v>0</v>
      </c>
      <c r="AC49" s="80">
        <v>0</v>
      </c>
      <c r="AD49" s="70">
        <v>0</v>
      </c>
      <c r="AE49" s="70">
        <v>0</v>
      </c>
      <c r="AF49" s="70">
        <v>0</v>
      </c>
      <c r="AG49" s="80">
        <v>0</v>
      </c>
      <c r="AH49" s="70">
        <v>0</v>
      </c>
      <c r="AI49" s="70">
        <v>0</v>
      </c>
      <c r="AJ49" s="70">
        <v>0</v>
      </c>
      <c r="AK49" s="80">
        <v>0</v>
      </c>
      <c r="AL49" s="70">
        <v>0</v>
      </c>
      <c r="AM49" s="70">
        <v>0</v>
      </c>
      <c r="AN49" s="70">
        <v>0</v>
      </c>
      <c r="AO49" s="80">
        <v>0</v>
      </c>
      <c r="AP49" s="70">
        <v>0</v>
      </c>
      <c r="AQ49" s="70">
        <v>0</v>
      </c>
      <c r="AR49" s="70">
        <v>0</v>
      </c>
      <c r="AS49" s="70">
        <v>0</v>
      </c>
      <c r="AT49" s="70">
        <v>0</v>
      </c>
      <c r="AW49" s="16"/>
    </row>
    <row r="50" spans="1:49" x14ac:dyDescent="0.25">
      <c r="A50" s="19" t="s">
        <v>47</v>
      </c>
      <c r="B50" s="70">
        <v>0</v>
      </c>
      <c r="C50" s="70">
        <v>0</v>
      </c>
      <c r="D50" s="70">
        <v>0</v>
      </c>
      <c r="E50" s="80">
        <v>0</v>
      </c>
      <c r="F50" s="70">
        <v>0</v>
      </c>
      <c r="G50" s="70">
        <v>0</v>
      </c>
      <c r="H50" s="70">
        <v>0</v>
      </c>
      <c r="I50" s="80">
        <v>0</v>
      </c>
      <c r="J50" s="70">
        <v>0</v>
      </c>
      <c r="K50" s="70">
        <v>0</v>
      </c>
      <c r="L50" s="70">
        <v>0</v>
      </c>
      <c r="M50" s="80">
        <v>0</v>
      </c>
      <c r="N50" s="70">
        <v>0</v>
      </c>
      <c r="O50" s="70">
        <v>0</v>
      </c>
      <c r="P50" s="70">
        <v>0</v>
      </c>
      <c r="Q50" s="80">
        <v>0</v>
      </c>
      <c r="R50" s="70">
        <v>0</v>
      </c>
      <c r="S50" s="70">
        <v>0</v>
      </c>
      <c r="T50" s="70">
        <v>0</v>
      </c>
      <c r="U50" s="80">
        <v>0</v>
      </c>
      <c r="V50" s="70">
        <v>0</v>
      </c>
      <c r="W50" s="70">
        <v>0</v>
      </c>
      <c r="X50" s="70">
        <v>0</v>
      </c>
      <c r="Y50" s="80">
        <v>0</v>
      </c>
      <c r="Z50" s="70">
        <v>0</v>
      </c>
      <c r="AA50" s="70">
        <v>0</v>
      </c>
      <c r="AB50" s="70">
        <v>0</v>
      </c>
      <c r="AC50" s="80">
        <v>0</v>
      </c>
      <c r="AD50" s="70">
        <v>0</v>
      </c>
      <c r="AE50" s="70">
        <v>0</v>
      </c>
      <c r="AF50" s="70">
        <v>0</v>
      </c>
      <c r="AG50" s="80">
        <v>0</v>
      </c>
      <c r="AH50" s="70">
        <v>0</v>
      </c>
      <c r="AI50" s="70">
        <v>0</v>
      </c>
      <c r="AJ50" s="70">
        <v>0</v>
      </c>
      <c r="AK50" s="80">
        <v>0</v>
      </c>
      <c r="AL50" s="70">
        <v>0</v>
      </c>
      <c r="AM50" s="70">
        <v>0</v>
      </c>
      <c r="AN50" s="70">
        <v>0</v>
      </c>
      <c r="AO50" s="80">
        <v>0</v>
      </c>
      <c r="AP50" s="70">
        <v>0</v>
      </c>
      <c r="AQ50" s="70">
        <v>0</v>
      </c>
      <c r="AR50" s="70">
        <v>0</v>
      </c>
      <c r="AS50" s="70">
        <v>0</v>
      </c>
      <c r="AT50" s="70">
        <v>0</v>
      </c>
      <c r="AW50" s="16"/>
    </row>
    <row r="51" spans="1:49" x14ac:dyDescent="0.25">
      <c r="A51" s="19" t="s">
        <v>48</v>
      </c>
      <c r="B51" s="70">
        <v>0</v>
      </c>
      <c r="C51" s="70">
        <v>0</v>
      </c>
      <c r="D51" s="70">
        <v>0</v>
      </c>
      <c r="E51" s="80">
        <v>0</v>
      </c>
      <c r="F51" s="70">
        <v>0</v>
      </c>
      <c r="G51" s="70">
        <v>0</v>
      </c>
      <c r="H51" s="70">
        <v>0</v>
      </c>
      <c r="I51" s="80">
        <v>0</v>
      </c>
      <c r="J51" s="70">
        <v>0</v>
      </c>
      <c r="K51" s="70">
        <v>0</v>
      </c>
      <c r="L51" s="70">
        <v>0</v>
      </c>
      <c r="M51" s="80">
        <v>0</v>
      </c>
      <c r="N51" s="70">
        <v>0</v>
      </c>
      <c r="O51" s="70">
        <v>0</v>
      </c>
      <c r="P51" s="70">
        <v>0</v>
      </c>
      <c r="Q51" s="80">
        <v>0</v>
      </c>
      <c r="R51" s="70">
        <v>0</v>
      </c>
      <c r="S51" s="70">
        <v>0</v>
      </c>
      <c r="T51" s="70">
        <v>0</v>
      </c>
      <c r="U51" s="80">
        <v>0</v>
      </c>
      <c r="V51" s="70">
        <v>0</v>
      </c>
      <c r="W51" s="70">
        <v>0</v>
      </c>
      <c r="X51" s="70">
        <v>0</v>
      </c>
      <c r="Y51" s="80">
        <v>0</v>
      </c>
      <c r="Z51" s="70">
        <v>0</v>
      </c>
      <c r="AA51" s="70">
        <v>0</v>
      </c>
      <c r="AB51" s="70">
        <v>0</v>
      </c>
      <c r="AC51" s="80">
        <v>0</v>
      </c>
      <c r="AD51" s="70">
        <v>0</v>
      </c>
      <c r="AE51" s="70">
        <v>0</v>
      </c>
      <c r="AF51" s="70">
        <v>0</v>
      </c>
      <c r="AG51" s="80">
        <v>0</v>
      </c>
      <c r="AH51" s="70">
        <v>0</v>
      </c>
      <c r="AI51" s="70">
        <v>0</v>
      </c>
      <c r="AJ51" s="70">
        <v>0</v>
      </c>
      <c r="AK51" s="80">
        <v>0</v>
      </c>
      <c r="AL51" s="70">
        <v>0</v>
      </c>
      <c r="AM51" s="70">
        <v>0</v>
      </c>
      <c r="AN51" s="70">
        <v>0</v>
      </c>
      <c r="AO51" s="80">
        <v>0</v>
      </c>
      <c r="AP51" s="70">
        <v>0</v>
      </c>
      <c r="AQ51" s="70">
        <v>0</v>
      </c>
      <c r="AR51" s="70">
        <v>0</v>
      </c>
      <c r="AS51" s="70">
        <v>0</v>
      </c>
      <c r="AT51" s="70">
        <v>0</v>
      </c>
      <c r="AW51" s="16"/>
    </row>
    <row r="52" spans="1:49" x14ac:dyDescent="0.25">
      <c r="A52" s="19" t="s">
        <v>49</v>
      </c>
      <c r="B52" s="70">
        <v>0</v>
      </c>
      <c r="C52" s="70">
        <v>0</v>
      </c>
      <c r="D52" s="70">
        <v>0</v>
      </c>
      <c r="E52" s="80">
        <v>0</v>
      </c>
      <c r="F52" s="70">
        <v>65276</v>
      </c>
      <c r="G52" s="70">
        <v>0</v>
      </c>
      <c r="H52" s="70">
        <v>0</v>
      </c>
      <c r="I52" s="80">
        <v>0</v>
      </c>
      <c r="J52" s="70">
        <v>0</v>
      </c>
      <c r="K52" s="70">
        <v>0</v>
      </c>
      <c r="L52" s="70">
        <v>0</v>
      </c>
      <c r="M52" s="80">
        <v>0</v>
      </c>
      <c r="N52" s="70">
        <v>0</v>
      </c>
      <c r="O52" s="70">
        <v>0</v>
      </c>
      <c r="P52" s="70">
        <v>0</v>
      </c>
      <c r="Q52" s="80">
        <v>0</v>
      </c>
      <c r="R52" s="70">
        <v>0</v>
      </c>
      <c r="S52" s="70">
        <v>0</v>
      </c>
      <c r="T52" s="70">
        <v>0</v>
      </c>
      <c r="U52" s="80">
        <v>0</v>
      </c>
      <c r="V52" s="70">
        <v>0</v>
      </c>
      <c r="W52" s="70">
        <v>0</v>
      </c>
      <c r="X52" s="70">
        <v>0</v>
      </c>
      <c r="Y52" s="80">
        <v>0</v>
      </c>
      <c r="Z52" s="70">
        <v>0</v>
      </c>
      <c r="AA52" s="70">
        <v>0</v>
      </c>
      <c r="AB52" s="70">
        <v>0</v>
      </c>
      <c r="AC52" s="80">
        <v>0</v>
      </c>
      <c r="AD52" s="70">
        <v>0</v>
      </c>
      <c r="AE52" s="70">
        <v>0</v>
      </c>
      <c r="AF52" s="70">
        <v>0</v>
      </c>
      <c r="AG52" s="80">
        <v>0</v>
      </c>
      <c r="AH52" s="70">
        <v>0</v>
      </c>
      <c r="AI52" s="70">
        <v>0</v>
      </c>
      <c r="AJ52" s="70">
        <v>0</v>
      </c>
      <c r="AK52" s="80">
        <v>0</v>
      </c>
      <c r="AL52" s="70">
        <v>0</v>
      </c>
      <c r="AM52" s="70">
        <v>0</v>
      </c>
      <c r="AN52" s="70">
        <v>0</v>
      </c>
      <c r="AO52" s="80">
        <v>0</v>
      </c>
      <c r="AP52" s="70">
        <v>0</v>
      </c>
      <c r="AQ52" s="70">
        <v>0</v>
      </c>
      <c r="AR52" s="70">
        <v>0</v>
      </c>
      <c r="AS52" s="70">
        <v>0</v>
      </c>
      <c r="AT52" s="70">
        <v>65276</v>
      </c>
      <c r="AW52" s="16"/>
    </row>
    <row r="53" spans="1:49" x14ac:dyDescent="0.25">
      <c r="A53" s="19" t="s">
        <v>50</v>
      </c>
      <c r="B53" s="70">
        <v>0</v>
      </c>
      <c r="C53" s="70">
        <v>0</v>
      </c>
      <c r="D53" s="70">
        <v>0</v>
      </c>
      <c r="E53" s="80">
        <v>0</v>
      </c>
      <c r="F53" s="70">
        <v>0</v>
      </c>
      <c r="G53" s="70">
        <v>0</v>
      </c>
      <c r="H53" s="70">
        <v>0</v>
      </c>
      <c r="I53" s="80">
        <v>0</v>
      </c>
      <c r="J53" s="70">
        <v>0</v>
      </c>
      <c r="K53" s="70">
        <v>0</v>
      </c>
      <c r="L53" s="70">
        <v>0</v>
      </c>
      <c r="M53" s="80">
        <v>0</v>
      </c>
      <c r="N53" s="70">
        <v>0</v>
      </c>
      <c r="O53" s="70">
        <v>0</v>
      </c>
      <c r="P53" s="70">
        <v>0</v>
      </c>
      <c r="Q53" s="80">
        <v>0</v>
      </c>
      <c r="R53" s="70">
        <v>0</v>
      </c>
      <c r="S53" s="70">
        <v>0</v>
      </c>
      <c r="T53" s="70">
        <v>0</v>
      </c>
      <c r="U53" s="80">
        <v>0</v>
      </c>
      <c r="V53" s="70">
        <v>0</v>
      </c>
      <c r="W53" s="70">
        <v>0</v>
      </c>
      <c r="X53" s="70">
        <v>0</v>
      </c>
      <c r="Y53" s="80">
        <v>0</v>
      </c>
      <c r="Z53" s="70">
        <v>0</v>
      </c>
      <c r="AA53" s="70">
        <v>0</v>
      </c>
      <c r="AB53" s="70">
        <v>0</v>
      </c>
      <c r="AC53" s="80">
        <v>0</v>
      </c>
      <c r="AD53" s="70">
        <v>0</v>
      </c>
      <c r="AE53" s="70">
        <v>0</v>
      </c>
      <c r="AF53" s="70">
        <v>0</v>
      </c>
      <c r="AG53" s="80">
        <v>0</v>
      </c>
      <c r="AH53" s="70">
        <v>0</v>
      </c>
      <c r="AI53" s="70">
        <v>0</v>
      </c>
      <c r="AJ53" s="70">
        <v>0</v>
      </c>
      <c r="AK53" s="80">
        <v>0</v>
      </c>
      <c r="AL53" s="70">
        <v>0</v>
      </c>
      <c r="AM53" s="70">
        <v>0</v>
      </c>
      <c r="AN53" s="70">
        <v>0</v>
      </c>
      <c r="AO53" s="80">
        <v>0</v>
      </c>
      <c r="AP53" s="70">
        <v>0</v>
      </c>
      <c r="AQ53" s="70">
        <v>0</v>
      </c>
      <c r="AR53" s="70">
        <v>0</v>
      </c>
      <c r="AS53" s="70">
        <v>0</v>
      </c>
      <c r="AT53" s="70">
        <v>0</v>
      </c>
      <c r="AW53" s="16"/>
    </row>
    <row r="54" spans="1:49" x14ac:dyDescent="0.25">
      <c r="A54" s="3" t="s">
        <v>51</v>
      </c>
      <c r="B54" s="70">
        <v>0</v>
      </c>
      <c r="C54" s="70">
        <v>0</v>
      </c>
      <c r="D54" s="70">
        <v>0</v>
      </c>
      <c r="E54" s="81">
        <v>0</v>
      </c>
      <c r="F54" s="70">
        <v>0</v>
      </c>
      <c r="G54" s="70">
        <v>0</v>
      </c>
      <c r="H54" s="70">
        <v>0</v>
      </c>
      <c r="I54" s="81">
        <v>0</v>
      </c>
      <c r="J54" s="70">
        <v>0</v>
      </c>
      <c r="K54" s="70">
        <v>0</v>
      </c>
      <c r="L54" s="70">
        <v>0</v>
      </c>
      <c r="M54" s="81">
        <v>0</v>
      </c>
      <c r="N54" s="70">
        <v>0</v>
      </c>
      <c r="O54" s="70">
        <v>0</v>
      </c>
      <c r="P54" s="70">
        <v>0</v>
      </c>
      <c r="Q54" s="81">
        <v>0</v>
      </c>
      <c r="R54" s="70">
        <v>0</v>
      </c>
      <c r="S54" s="70">
        <v>0</v>
      </c>
      <c r="T54" s="70">
        <v>0</v>
      </c>
      <c r="U54" s="81">
        <v>0</v>
      </c>
      <c r="V54" s="70">
        <v>0</v>
      </c>
      <c r="W54" s="70">
        <v>0</v>
      </c>
      <c r="X54" s="70">
        <v>0</v>
      </c>
      <c r="Y54" s="81">
        <v>0</v>
      </c>
      <c r="Z54" s="70">
        <v>0</v>
      </c>
      <c r="AA54" s="70">
        <v>0</v>
      </c>
      <c r="AB54" s="70">
        <v>0</v>
      </c>
      <c r="AC54" s="81">
        <v>0</v>
      </c>
      <c r="AD54" s="70">
        <v>0</v>
      </c>
      <c r="AE54" s="70">
        <v>0</v>
      </c>
      <c r="AF54" s="70">
        <v>0</v>
      </c>
      <c r="AG54" s="81">
        <v>0</v>
      </c>
      <c r="AH54" s="70">
        <v>0</v>
      </c>
      <c r="AI54" s="70">
        <v>0</v>
      </c>
      <c r="AJ54" s="70">
        <v>0</v>
      </c>
      <c r="AK54" s="81">
        <v>0</v>
      </c>
      <c r="AL54" s="70">
        <v>0</v>
      </c>
      <c r="AM54" s="70">
        <v>0</v>
      </c>
      <c r="AN54" s="70">
        <v>0</v>
      </c>
      <c r="AO54" s="81">
        <v>0</v>
      </c>
      <c r="AP54" s="70">
        <v>0</v>
      </c>
      <c r="AQ54" s="70">
        <v>0</v>
      </c>
      <c r="AR54" s="70">
        <v>0</v>
      </c>
      <c r="AS54" s="70">
        <v>0</v>
      </c>
      <c r="AT54" s="70">
        <v>0</v>
      </c>
      <c r="AW54" s="16"/>
    </row>
    <row r="55" spans="1:49" ht="15" customHeight="1" x14ac:dyDescent="0.25">
      <c r="A55" s="290" t="s">
        <v>267</v>
      </c>
      <c r="B55" s="291"/>
      <c r="C55" s="291"/>
      <c r="D55" s="291"/>
      <c r="E55" s="291"/>
      <c r="F55" s="291"/>
      <c r="G55" s="291"/>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1"/>
      <c r="AI55" s="291"/>
      <c r="AJ55" s="291"/>
      <c r="AK55" s="291"/>
      <c r="AL55" s="291"/>
      <c r="AM55" s="291"/>
      <c r="AN55" s="291"/>
      <c r="AO55" s="291"/>
      <c r="AP55" s="291"/>
      <c r="AQ55" s="291"/>
      <c r="AR55" s="291"/>
      <c r="AS55" s="291"/>
      <c r="AT55" s="291"/>
    </row>
    <row r="56" spans="1:49" x14ac:dyDescent="0.25">
      <c r="A56" s="242" t="s">
        <v>371</v>
      </c>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row>
    <row r="57" spans="1:49" x14ac:dyDescent="0.25">
      <c r="A57" s="111"/>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11"/>
      <c r="AS57" s="111"/>
      <c r="AT57" s="111"/>
    </row>
    <row r="58" spans="1:49" x14ac:dyDescent="0.25">
      <c r="A58" s="163"/>
      <c r="B58" s="163"/>
      <c r="C58" s="163"/>
      <c r="D58" s="163"/>
      <c r="E58" s="163"/>
      <c r="F58" s="163"/>
      <c r="G58" s="163"/>
      <c r="H58" s="163"/>
      <c r="I58" s="163"/>
      <c r="J58" s="163"/>
      <c r="K58" s="163"/>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row>
    <row r="59" spans="1:49" x14ac:dyDescent="0.25">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row>
    <row r="60" spans="1:49" x14ac:dyDescent="0.25">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row>
    <row r="61" spans="1:49" x14ac:dyDescent="0.25">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row>
    <row r="62" spans="1:49" x14ac:dyDescent="0.25">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row>
    <row r="63" spans="1:49" x14ac:dyDescent="0.25">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row>
    <row r="64" spans="1:49" x14ac:dyDescent="0.25">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row>
    <row r="65" spans="1:46" x14ac:dyDescent="0.2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row>
    <row r="66" spans="1:46" x14ac:dyDescent="0.25">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row>
    <row r="67" spans="1:46" x14ac:dyDescent="0.2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c r="AO67" s="111"/>
      <c r="AP67" s="111"/>
      <c r="AQ67" s="111"/>
      <c r="AR67" s="111"/>
      <c r="AS67" s="111"/>
      <c r="AT67" s="111"/>
    </row>
    <row r="68" spans="1:46" x14ac:dyDescent="0.25">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row>
  </sheetData>
  <mergeCells count="1">
    <mergeCell ref="A55:AT55"/>
  </mergeCells>
  <conditionalFormatting sqref="B3:AT54">
    <cfRule type="cellIs" dxfId="0" priority="1" operator="lessThan">
      <formula>0</formula>
    </cfRule>
  </conditionalFormatting>
  <pageMargins left="0.25" right="0.25" top="0.75" bottom="0.75" header="0.3" footer="0.3"/>
  <pageSetup scale="80"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Q67"/>
  <sheetViews>
    <sheetView zoomScaleNormal="100" workbookViewId="0">
      <pane ySplit="3" topLeftCell="A4" activePane="bottomLeft" state="frozenSplit"/>
      <selection activeCell="A4" sqref="A4"/>
      <selection pane="bottomLeft" activeCell="C7" sqref="C7"/>
    </sheetView>
  </sheetViews>
  <sheetFormatPr defaultColWidth="9.140625" defaultRowHeight="15" x14ac:dyDescent="0.25"/>
  <cols>
    <col min="1" max="1" width="21" style="49" customWidth="1"/>
    <col min="2" max="2" width="15.42578125" style="49" bestFit="1" customWidth="1"/>
    <col min="3" max="3" width="13.7109375" customWidth="1"/>
    <col min="4" max="4" width="14" style="11" customWidth="1"/>
    <col min="5" max="5" width="12.5703125" customWidth="1"/>
    <col min="6" max="6" width="15.7109375" customWidth="1"/>
    <col min="7" max="7" width="14.7109375" style="1" customWidth="1"/>
    <col min="8" max="8" width="14.7109375" style="11" hidden="1" customWidth="1"/>
    <col min="9" max="9" width="15.7109375" style="11" hidden="1" customWidth="1"/>
    <col min="10" max="10" width="13.140625" style="49" bestFit="1" customWidth="1"/>
    <col min="11" max="11" width="11.28515625" customWidth="1"/>
    <col min="12" max="12" width="13.85546875" style="11" customWidth="1"/>
    <col min="13" max="13" width="11.28515625" bestFit="1" customWidth="1"/>
    <col min="14" max="14" width="15.7109375" customWidth="1"/>
    <col min="15" max="15" width="14.7109375" style="1" hidden="1" customWidth="1"/>
    <col min="16" max="16" width="14.7109375" style="11" hidden="1" customWidth="1"/>
    <col min="17" max="17" width="15.7109375" style="11" hidden="1" customWidth="1"/>
    <col min="18" max="16384" width="9.140625" style="49"/>
  </cols>
  <sheetData>
    <row r="1" spans="1:17" s="72" customFormat="1" ht="15" customHeight="1" x14ac:dyDescent="0.25">
      <c r="A1" s="250" t="s">
        <v>347</v>
      </c>
      <c r="B1" s="71"/>
      <c r="C1" s="11"/>
      <c r="D1" s="11"/>
      <c r="F1"/>
      <c r="J1" s="71"/>
      <c r="K1" s="11"/>
      <c r="L1" s="11"/>
      <c r="N1" s="11"/>
    </row>
    <row r="2" spans="1:17" s="72" customFormat="1" ht="15" customHeight="1" x14ac:dyDescent="0.25">
      <c r="A2" s="249"/>
      <c r="B2" s="292" t="s">
        <v>241</v>
      </c>
      <c r="C2" s="292"/>
      <c r="D2" s="292"/>
      <c r="E2" s="292"/>
      <c r="F2" s="292"/>
      <c r="G2" s="292"/>
      <c r="H2" s="292"/>
      <c r="I2" s="292"/>
      <c r="J2" s="292" t="s">
        <v>242</v>
      </c>
      <c r="K2" s="292"/>
      <c r="L2" s="292"/>
      <c r="M2" s="292"/>
      <c r="N2" s="292"/>
      <c r="O2" s="292"/>
      <c r="P2" s="292"/>
      <c r="Q2" s="292"/>
    </row>
    <row r="3" spans="1:17" x14ac:dyDescent="0.25">
      <c r="A3" s="167" t="s">
        <v>0</v>
      </c>
      <c r="B3" s="167" t="s">
        <v>240</v>
      </c>
      <c r="C3" s="167" t="s">
        <v>243</v>
      </c>
      <c r="D3" s="167" t="s">
        <v>244</v>
      </c>
      <c r="E3" s="167" t="s">
        <v>191</v>
      </c>
      <c r="F3" s="167" t="s">
        <v>192</v>
      </c>
      <c r="G3" s="167" t="s">
        <v>193</v>
      </c>
      <c r="H3" s="167" t="s">
        <v>194</v>
      </c>
      <c r="I3" s="167" t="s">
        <v>195</v>
      </c>
      <c r="J3" s="167" t="s">
        <v>240</v>
      </c>
      <c r="K3" s="167" t="s">
        <v>243</v>
      </c>
      <c r="L3" s="167" t="s">
        <v>244</v>
      </c>
      <c r="M3" s="167" t="s">
        <v>191</v>
      </c>
      <c r="N3" s="167" t="s">
        <v>192</v>
      </c>
      <c r="O3" s="167" t="s">
        <v>193</v>
      </c>
      <c r="P3" s="167" t="s">
        <v>194</v>
      </c>
      <c r="Q3" s="167" t="s">
        <v>195</v>
      </c>
    </row>
    <row r="4" spans="1:17" x14ac:dyDescent="0.25">
      <c r="A4" s="67" t="s">
        <v>52</v>
      </c>
      <c r="B4" s="70">
        <f t="shared" ref="B4:B35" si="0">C4+D4</f>
        <v>223872805</v>
      </c>
      <c r="C4" s="70">
        <f>E4+H4+I4</f>
        <v>64755705</v>
      </c>
      <c r="D4" s="70">
        <f>'F. Appendix'!G4+'F. Appendix'!F4</f>
        <v>159117100</v>
      </c>
      <c r="E4" s="70">
        <v>64755705</v>
      </c>
      <c r="F4" s="70">
        <v>153034216</v>
      </c>
      <c r="G4" s="70">
        <v>6082884</v>
      </c>
      <c r="H4" s="70">
        <v>0</v>
      </c>
      <c r="I4" s="70">
        <v>0</v>
      </c>
      <c r="J4" s="70">
        <f t="shared" ref="J4:J35" si="1">K4+L4</f>
        <v>10487677</v>
      </c>
      <c r="K4" s="70">
        <f>M4+P4+Q4</f>
        <v>7416047</v>
      </c>
      <c r="L4" s="70">
        <f>'F. Appendix'!O4+'F. Appendix'!N4</f>
        <v>3071630</v>
      </c>
      <c r="M4" s="79">
        <v>7416047</v>
      </c>
      <c r="N4" s="79">
        <v>3071630</v>
      </c>
      <c r="O4" s="79">
        <v>0</v>
      </c>
      <c r="P4" s="79">
        <v>0</v>
      </c>
      <c r="Q4" s="79">
        <v>0</v>
      </c>
    </row>
    <row r="5" spans="1:17" x14ac:dyDescent="0.25">
      <c r="A5" s="68" t="s">
        <v>1</v>
      </c>
      <c r="B5" s="70">
        <f t="shared" si="0"/>
        <v>245147</v>
      </c>
      <c r="C5" s="70">
        <f t="shared" ref="C5:C55" si="2">E5+H5+I5</f>
        <v>126269</v>
      </c>
      <c r="D5" s="70">
        <f>'F. Appendix'!G5+'F. Appendix'!F5</f>
        <v>118878</v>
      </c>
      <c r="E5" s="70">
        <v>126269</v>
      </c>
      <c r="F5" s="70">
        <v>118878</v>
      </c>
      <c r="G5" s="70">
        <v>0</v>
      </c>
      <c r="H5" s="70">
        <v>0</v>
      </c>
      <c r="I5" s="70">
        <v>0</v>
      </c>
      <c r="J5" s="70">
        <f t="shared" si="1"/>
        <v>140253</v>
      </c>
      <c r="K5" s="70">
        <f t="shared" ref="K5:K55" si="3">M5+P5+Q5</f>
        <v>140253</v>
      </c>
      <c r="L5" s="70">
        <f>'F. Appendix'!O5+'F. Appendix'!N5</f>
        <v>0</v>
      </c>
      <c r="M5" s="80">
        <v>140253</v>
      </c>
      <c r="N5" s="80">
        <v>0</v>
      </c>
      <c r="O5" s="80">
        <v>0</v>
      </c>
      <c r="P5" s="80">
        <v>0</v>
      </c>
      <c r="Q5" s="80">
        <v>0</v>
      </c>
    </row>
    <row r="6" spans="1:17" x14ac:dyDescent="0.25">
      <c r="A6" s="68" t="s">
        <v>2</v>
      </c>
      <c r="B6" s="70">
        <f t="shared" si="0"/>
        <v>0</v>
      </c>
      <c r="C6" s="70">
        <f t="shared" si="2"/>
        <v>0</v>
      </c>
      <c r="D6" s="70">
        <f>'F. Appendix'!G6+'F. Appendix'!F6</f>
        <v>0</v>
      </c>
      <c r="E6" s="70">
        <v>0</v>
      </c>
      <c r="F6" s="70">
        <v>0</v>
      </c>
      <c r="G6" s="70">
        <v>0</v>
      </c>
      <c r="H6" s="70">
        <v>0</v>
      </c>
      <c r="I6" s="70">
        <v>0</v>
      </c>
      <c r="J6" s="70">
        <f t="shared" si="1"/>
        <v>0</v>
      </c>
      <c r="K6" s="70">
        <f t="shared" si="3"/>
        <v>0</v>
      </c>
      <c r="L6" s="70">
        <f>'F. Appendix'!O6+'F. Appendix'!N6</f>
        <v>0</v>
      </c>
      <c r="M6" s="80">
        <v>0</v>
      </c>
      <c r="N6" s="80">
        <v>0</v>
      </c>
      <c r="O6" s="80">
        <v>0</v>
      </c>
      <c r="P6" s="80">
        <v>0</v>
      </c>
      <c r="Q6" s="80">
        <v>0</v>
      </c>
    </row>
    <row r="7" spans="1:17" x14ac:dyDescent="0.25">
      <c r="A7" s="68" t="s">
        <v>3</v>
      </c>
      <c r="B7" s="70">
        <f t="shared" si="0"/>
        <v>0</v>
      </c>
      <c r="C7" s="70">
        <f t="shared" si="2"/>
        <v>0</v>
      </c>
      <c r="D7" s="70">
        <f>'F. Appendix'!G7+'F. Appendix'!F7</f>
        <v>0</v>
      </c>
      <c r="E7" s="70">
        <v>0</v>
      </c>
      <c r="F7" s="70">
        <v>0</v>
      </c>
      <c r="G7" s="70">
        <v>0</v>
      </c>
      <c r="H7" s="70">
        <v>0</v>
      </c>
      <c r="I7" s="70">
        <v>0</v>
      </c>
      <c r="J7" s="70">
        <f t="shared" si="1"/>
        <v>0</v>
      </c>
      <c r="K7" s="70">
        <f t="shared" si="3"/>
        <v>0</v>
      </c>
      <c r="L7" s="70">
        <f>'F. Appendix'!O7+'F. Appendix'!N7</f>
        <v>0</v>
      </c>
      <c r="M7" s="80">
        <v>0</v>
      </c>
      <c r="N7" s="80">
        <v>0</v>
      </c>
      <c r="O7" s="80">
        <v>0</v>
      </c>
      <c r="P7" s="80">
        <v>0</v>
      </c>
      <c r="Q7" s="80">
        <v>0</v>
      </c>
    </row>
    <row r="8" spans="1:17" x14ac:dyDescent="0.25">
      <c r="A8" s="68" t="s">
        <v>4</v>
      </c>
      <c r="B8" s="70">
        <f t="shared" si="0"/>
        <v>339600</v>
      </c>
      <c r="C8" s="70">
        <f t="shared" si="2"/>
        <v>0</v>
      </c>
      <c r="D8" s="70">
        <f>'F. Appendix'!G8+'F. Appendix'!F8</f>
        <v>339600</v>
      </c>
      <c r="E8" s="70">
        <v>0</v>
      </c>
      <c r="F8" s="70">
        <v>339600</v>
      </c>
      <c r="G8" s="70">
        <v>0</v>
      </c>
      <c r="H8" s="70">
        <v>0</v>
      </c>
      <c r="I8" s="70">
        <v>0</v>
      </c>
      <c r="J8" s="70">
        <f t="shared" si="1"/>
        <v>0</v>
      </c>
      <c r="K8" s="70">
        <f t="shared" si="3"/>
        <v>0</v>
      </c>
      <c r="L8" s="70">
        <f>'F. Appendix'!O8+'F. Appendix'!N8</f>
        <v>0</v>
      </c>
      <c r="M8" s="80">
        <v>0</v>
      </c>
      <c r="N8" s="80">
        <v>0</v>
      </c>
      <c r="O8" s="80">
        <v>0</v>
      </c>
      <c r="P8" s="80">
        <v>0</v>
      </c>
      <c r="Q8" s="80">
        <v>0</v>
      </c>
    </row>
    <row r="9" spans="1:17" x14ac:dyDescent="0.25">
      <c r="A9" s="68" t="s">
        <v>5</v>
      </c>
      <c r="B9" s="70">
        <f t="shared" si="0"/>
        <v>198646367</v>
      </c>
      <c r="C9" s="70">
        <f t="shared" si="2"/>
        <v>48314661</v>
      </c>
      <c r="D9" s="70">
        <f>'F. Appendix'!G9+'F. Appendix'!F9</f>
        <v>150331706</v>
      </c>
      <c r="E9" s="70">
        <v>48314661</v>
      </c>
      <c r="F9" s="70">
        <v>150240443</v>
      </c>
      <c r="G9" s="70">
        <v>91263</v>
      </c>
      <c r="H9" s="70">
        <v>0</v>
      </c>
      <c r="I9" s="70">
        <v>0</v>
      </c>
      <c r="J9" s="70">
        <f t="shared" si="1"/>
        <v>0</v>
      </c>
      <c r="K9" s="70">
        <f t="shared" si="3"/>
        <v>0</v>
      </c>
      <c r="L9" s="70">
        <f>'F. Appendix'!O9+'F. Appendix'!N9</f>
        <v>0</v>
      </c>
      <c r="M9" s="80">
        <v>0</v>
      </c>
      <c r="N9" s="80">
        <v>0</v>
      </c>
      <c r="O9" s="80">
        <v>0</v>
      </c>
      <c r="P9" s="80">
        <v>0</v>
      </c>
      <c r="Q9" s="80">
        <v>0</v>
      </c>
    </row>
    <row r="10" spans="1:17" x14ac:dyDescent="0.25">
      <c r="A10" s="68" t="s">
        <v>6</v>
      </c>
      <c r="B10" s="70">
        <f t="shared" si="0"/>
        <v>838809</v>
      </c>
      <c r="C10" s="70">
        <f t="shared" si="2"/>
        <v>709970</v>
      </c>
      <c r="D10" s="70">
        <f>'F. Appendix'!G10+'F. Appendix'!F10</f>
        <v>128839</v>
      </c>
      <c r="E10" s="70">
        <v>709970</v>
      </c>
      <c r="F10" s="70">
        <v>128839</v>
      </c>
      <c r="G10" s="70">
        <v>0</v>
      </c>
      <c r="H10" s="70">
        <v>0</v>
      </c>
      <c r="I10" s="70">
        <v>0</v>
      </c>
      <c r="J10" s="70">
        <f t="shared" si="1"/>
        <v>0</v>
      </c>
      <c r="K10" s="70">
        <f t="shared" si="3"/>
        <v>0</v>
      </c>
      <c r="L10" s="70">
        <f>'F. Appendix'!O10+'F. Appendix'!N10</f>
        <v>0</v>
      </c>
      <c r="M10" s="80">
        <v>0</v>
      </c>
      <c r="N10" s="80">
        <v>0</v>
      </c>
      <c r="O10" s="80">
        <v>0</v>
      </c>
      <c r="P10" s="80">
        <v>0</v>
      </c>
      <c r="Q10" s="80">
        <v>0</v>
      </c>
    </row>
    <row r="11" spans="1:17" x14ac:dyDescent="0.25">
      <c r="A11" s="68" t="s">
        <v>7</v>
      </c>
      <c r="B11" s="70">
        <f t="shared" si="0"/>
        <v>5991621</v>
      </c>
      <c r="C11" s="70">
        <f t="shared" si="2"/>
        <v>0</v>
      </c>
      <c r="D11" s="70">
        <f>'F. Appendix'!G11+'F. Appendix'!F11</f>
        <v>5991621</v>
      </c>
      <c r="E11" s="70">
        <v>0</v>
      </c>
      <c r="F11" s="70">
        <v>0</v>
      </c>
      <c r="G11" s="70">
        <v>5991621</v>
      </c>
      <c r="H11" s="70">
        <v>0</v>
      </c>
      <c r="I11" s="70">
        <v>0</v>
      </c>
      <c r="J11" s="70">
        <f t="shared" si="1"/>
        <v>0</v>
      </c>
      <c r="K11" s="70">
        <f t="shared" si="3"/>
        <v>0</v>
      </c>
      <c r="L11" s="70">
        <f>'F. Appendix'!O11+'F. Appendix'!N11</f>
        <v>0</v>
      </c>
      <c r="M11" s="80">
        <v>0</v>
      </c>
      <c r="N11" s="80">
        <v>0</v>
      </c>
      <c r="O11" s="80">
        <v>0</v>
      </c>
      <c r="P11" s="80">
        <v>0</v>
      </c>
      <c r="Q11" s="80">
        <v>0</v>
      </c>
    </row>
    <row r="12" spans="1:17" x14ac:dyDescent="0.25">
      <c r="A12" s="68" t="s">
        <v>8</v>
      </c>
      <c r="B12" s="70">
        <f t="shared" si="0"/>
        <v>0</v>
      </c>
      <c r="C12" s="70">
        <f t="shared" si="2"/>
        <v>0</v>
      </c>
      <c r="D12" s="70">
        <f>'F. Appendix'!G12+'F. Appendix'!F12</f>
        <v>0</v>
      </c>
      <c r="E12" s="70">
        <v>0</v>
      </c>
      <c r="F12" s="70">
        <v>0</v>
      </c>
      <c r="G12" s="70">
        <v>0</v>
      </c>
      <c r="H12" s="70">
        <v>0</v>
      </c>
      <c r="I12" s="70">
        <v>0</v>
      </c>
      <c r="J12" s="70">
        <f t="shared" si="1"/>
        <v>0</v>
      </c>
      <c r="K12" s="70">
        <f t="shared" si="3"/>
        <v>0</v>
      </c>
      <c r="L12" s="70">
        <f>'F. Appendix'!O12+'F. Appendix'!N12</f>
        <v>0</v>
      </c>
      <c r="M12" s="80">
        <v>0</v>
      </c>
      <c r="N12" s="80">
        <v>0</v>
      </c>
      <c r="O12" s="80">
        <v>0</v>
      </c>
      <c r="P12" s="80">
        <v>0</v>
      </c>
      <c r="Q12" s="80">
        <v>0</v>
      </c>
    </row>
    <row r="13" spans="1:17" x14ac:dyDescent="0.25">
      <c r="A13" s="68" t="s">
        <v>95</v>
      </c>
      <c r="B13" s="70">
        <f t="shared" si="0"/>
        <v>0</v>
      </c>
      <c r="C13" s="70">
        <f t="shared" si="2"/>
        <v>0</v>
      </c>
      <c r="D13" s="70">
        <f>'F. Appendix'!G13+'F. Appendix'!F13</f>
        <v>0</v>
      </c>
      <c r="E13" s="70">
        <v>0</v>
      </c>
      <c r="F13" s="70">
        <v>0</v>
      </c>
      <c r="G13" s="70">
        <v>0</v>
      </c>
      <c r="H13" s="70">
        <v>0</v>
      </c>
      <c r="I13" s="70">
        <v>0</v>
      </c>
      <c r="J13" s="70">
        <f t="shared" si="1"/>
        <v>0</v>
      </c>
      <c r="K13" s="70">
        <f t="shared" si="3"/>
        <v>0</v>
      </c>
      <c r="L13" s="70">
        <f>'F. Appendix'!O13+'F. Appendix'!N13</f>
        <v>0</v>
      </c>
      <c r="M13" s="80">
        <v>0</v>
      </c>
      <c r="N13" s="80">
        <v>0</v>
      </c>
      <c r="O13" s="80">
        <v>0</v>
      </c>
      <c r="P13" s="80">
        <v>0</v>
      </c>
      <c r="Q13" s="80">
        <v>0</v>
      </c>
    </row>
    <row r="14" spans="1:17" x14ac:dyDescent="0.25">
      <c r="A14" s="68" t="s">
        <v>10</v>
      </c>
      <c r="B14" s="70">
        <f t="shared" si="0"/>
        <v>0</v>
      </c>
      <c r="C14" s="70">
        <f t="shared" si="2"/>
        <v>0</v>
      </c>
      <c r="D14" s="70">
        <f>'F. Appendix'!G14+'F. Appendix'!F14</f>
        <v>0</v>
      </c>
      <c r="E14" s="70">
        <v>0</v>
      </c>
      <c r="F14" s="70">
        <v>0</v>
      </c>
      <c r="G14" s="70">
        <v>0</v>
      </c>
      <c r="H14" s="70">
        <v>0</v>
      </c>
      <c r="I14" s="70">
        <v>0</v>
      </c>
      <c r="J14" s="70">
        <f t="shared" si="1"/>
        <v>0</v>
      </c>
      <c r="K14" s="70">
        <f t="shared" si="3"/>
        <v>0</v>
      </c>
      <c r="L14" s="70">
        <f>'F. Appendix'!O14+'F. Appendix'!N14</f>
        <v>0</v>
      </c>
      <c r="M14" s="80">
        <v>0</v>
      </c>
      <c r="N14" s="80">
        <v>0</v>
      </c>
      <c r="O14" s="80">
        <v>0</v>
      </c>
      <c r="P14" s="80">
        <v>0</v>
      </c>
      <c r="Q14" s="80">
        <v>0</v>
      </c>
    </row>
    <row r="15" spans="1:17" x14ac:dyDescent="0.25">
      <c r="A15" s="68" t="s">
        <v>11</v>
      </c>
      <c r="B15" s="70">
        <f t="shared" si="0"/>
        <v>0</v>
      </c>
      <c r="C15" s="70">
        <f t="shared" si="2"/>
        <v>0</v>
      </c>
      <c r="D15" s="70">
        <f>'F. Appendix'!G15+'F. Appendix'!F15</f>
        <v>0</v>
      </c>
      <c r="E15" s="70">
        <v>0</v>
      </c>
      <c r="F15" s="70">
        <v>0</v>
      </c>
      <c r="G15" s="70">
        <v>0</v>
      </c>
      <c r="H15" s="70">
        <v>0</v>
      </c>
      <c r="I15" s="70">
        <v>0</v>
      </c>
      <c r="J15" s="70">
        <f t="shared" si="1"/>
        <v>0</v>
      </c>
      <c r="K15" s="70">
        <f t="shared" si="3"/>
        <v>0</v>
      </c>
      <c r="L15" s="70">
        <f>'F. Appendix'!O15+'F. Appendix'!N15</f>
        <v>0</v>
      </c>
      <c r="M15" s="80">
        <v>0</v>
      </c>
      <c r="N15" s="80">
        <v>0</v>
      </c>
      <c r="O15" s="80">
        <v>0</v>
      </c>
      <c r="P15" s="80">
        <v>0</v>
      </c>
      <c r="Q15" s="80">
        <v>0</v>
      </c>
    </row>
    <row r="16" spans="1:17" x14ac:dyDescent="0.25">
      <c r="A16" s="68" t="s">
        <v>12</v>
      </c>
      <c r="B16" s="70">
        <f t="shared" si="0"/>
        <v>247525</v>
      </c>
      <c r="C16" s="70">
        <f t="shared" si="2"/>
        <v>148515</v>
      </c>
      <c r="D16" s="70">
        <f>'F. Appendix'!G16+'F. Appendix'!F16</f>
        <v>99010</v>
      </c>
      <c r="E16" s="70">
        <v>148515</v>
      </c>
      <c r="F16" s="70">
        <v>99010</v>
      </c>
      <c r="G16" s="70">
        <v>0</v>
      </c>
      <c r="H16" s="70">
        <v>0</v>
      </c>
      <c r="I16" s="70">
        <v>0</v>
      </c>
      <c r="J16" s="70">
        <f t="shared" si="1"/>
        <v>0</v>
      </c>
      <c r="K16" s="70">
        <f t="shared" si="3"/>
        <v>0</v>
      </c>
      <c r="L16" s="70">
        <f>'F. Appendix'!O16+'F. Appendix'!N16</f>
        <v>0</v>
      </c>
      <c r="M16" s="80">
        <v>0</v>
      </c>
      <c r="N16" s="80">
        <v>0</v>
      </c>
      <c r="O16" s="80">
        <v>0</v>
      </c>
      <c r="P16" s="80">
        <v>0</v>
      </c>
      <c r="Q16" s="80">
        <v>0</v>
      </c>
    </row>
    <row r="17" spans="1:17" x14ac:dyDescent="0.25">
      <c r="A17" s="68" t="s">
        <v>13</v>
      </c>
      <c r="B17" s="70">
        <f t="shared" si="0"/>
        <v>126158</v>
      </c>
      <c r="C17" s="70">
        <f t="shared" si="2"/>
        <v>34931</v>
      </c>
      <c r="D17" s="70">
        <f>'F. Appendix'!G17+'F. Appendix'!F17</f>
        <v>91227</v>
      </c>
      <c r="E17" s="70">
        <v>34931</v>
      </c>
      <c r="F17" s="70">
        <v>91227</v>
      </c>
      <c r="G17" s="70">
        <v>0</v>
      </c>
      <c r="H17" s="70">
        <v>0</v>
      </c>
      <c r="I17" s="70">
        <v>0</v>
      </c>
      <c r="J17" s="70">
        <f t="shared" si="1"/>
        <v>0</v>
      </c>
      <c r="K17" s="70">
        <f t="shared" si="3"/>
        <v>0</v>
      </c>
      <c r="L17" s="70">
        <f>'F. Appendix'!O17+'F. Appendix'!N17</f>
        <v>0</v>
      </c>
      <c r="M17" s="80">
        <v>0</v>
      </c>
      <c r="N17" s="80">
        <v>0</v>
      </c>
      <c r="O17" s="80">
        <v>0</v>
      </c>
      <c r="P17" s="80">
        <v>0</v>
      </c>
      <c r="Q17" s="80">
        <v>0</v>
      </c>
    </row>
    <row r="18" spans="1:17" x14ac:dyDescent="0.25">
      <c r="A18" s="68" t="s">
        <v>14</v>
      </c>
      <c r="B18" s="70">
        <f t="shared" si="0"/>
        <v>0</v>
      </c>
      <c r="C18" s="70">
        <f t="shared" si="2"/>
        <v>0</v>
      </c>
      <c r="D18" s="70">
        <f>'F. Appendix'!G18+'F. Appendix'!F18</f>
        <v>0</v>
      </c>
      <c r="E18" s="70">
        <v>0</v>
      </c>
      <c r="F18" s="70">
        <v>0</v>
      </c>
      <c r="G18" s="70">
        <v>0</v>
      </c>
      <c r="H18" s="70">
        <v>0</v>
      </c>
      <c r="I18" s="70">
        <v>0</v>
      </c>
      <c r="J18" s="70">
        <f t="shared" si="1"/>
        <v>0</v>
      </c>
      <c r="K18" s="70">
        <f t="shared" si="3"/>
        <v>0</v>
      </c>
      <c r="L18" s="70">
        <f>'F. Appendix'!O18+'F. Appendix'!N18</f>
        <v>0</v>
      </c>
      <c r="M18" s="80">
        <v>0</v>
      </c>
      <c r="N18" s="80">
        <v>0</v>
      </c>
      <c r="O18" s="80">
        <v>0</v>
      </c>
      <c r="P18" s="80">
        <v>0</v>
      </c>
      <c r="Q18" s="80">
        <v>0</v>
      </c>
    </row>
    <row r="19" spans="1:17" x14ac:dyDescent="0.25">
      <c r="A19" s="68" t="s">
        <v>15</v>
      </c>
      <c r="B19" s="70">
        <f t="shared" si="0"/>
        <v>0</v>
      </c>
      <c r="C19" s="70">
        <f t="shared" si="2"/>
        <v>0</v>
      </c>
      <c r="D19" s="70">
        <f>'F. Appendix'!G19+'F. Appendix'!F19</f>
        <v>0</v>
      </c>
      <c r="E19" s="70">
        <v>0</v>
      </c>
      <c r="F19" s="70">
        <v>0</v>
      </c>
      <c r="G19" s="70">
        <v>0</v>
      </c>
      <c r="H19" s="70">
        <v>0</v>
      </c>
      <c r="I19" s="70">
        <v>0</v>
      </c>
      <c r="J19" s="70">
        <f t="shared" si="1"/>
        <v>0</v>
      </c>
      <c r="K19" s="70">
        <f t="shared" si="3"/>
        <v>0</v>
      </c>
      <c r="L19" s="70">
        <f>'F. Appendix'!O19+'F. Appendix'!N19</f>
        <v>0</v>
      </c>
      <c r="M19" s="80">
        <v>0</v>
      </c>
      <c r="N19" s="80">
        <v>0</v>
      </c>
      <c r="O19" s="80">
        <v>0</v>
      </c>
      <c r="P19" s="80">
        <v>0</v>
      </c>
      <c r="Q19" s="80">
        <v>0</v>
      </c>
    </row>
    <row r="20" spans="1:17" x14ac:dyDescent="0.25">
      <c r="A20" s="68" t="s">
        <v>16</v>
      </c>
      <c r="B20" s="70">
        <f t="shared" si="0"/>
        <v>0</v>
      </c>
      <c r="C20" s="70">
        <f t="shared" si="2"/>
        <v>0</v>
      </c>
      <c r="D20" s="70">
        <f>'F. Appendix'!G20+'F. Appendix'!F20</f>
        <v>0</v>
      </c>
      <c r="E20" s="70">
        <v>0</v>
      </c>
      <c r="F20" s="70">
        <v>0</v>
      </c>
      <c r="G20" s="70">
        <v>0</v>
      </c>
      <c r="H20" s="70">
        <v>0</v>
      </c>
      <c r="I20" s="70">
        <v>0</v>
      </c>
      <c r="J20" s="70">
        <f t="shared" si="1"/>
        <v>0</v>
      </c>
      <c r="K20" s="70">
        <f t="shared" si="3"/>
        <v>0</v>
      </c>
      <c r="L20" s="70">
        <f>'F. Appendix'!O20+'F. Appendix'!N20</f>
        <v>0</v>
      </c>
      <c r="M20" s="80">
        <v>0</v>
      </c>
      <c r="N20" s="80">
        <v>0</v>
      </c>
      <c r="O20" s="80">
        <v>0</v>
      </c>
      <c r="P20" s="80">
        <v>0</v>
      </c>
      <c r="Q20" s="80">
        <v>0</v>
      </c>
    </row>
    <row r="21" spans="1:17" x14ac:dyDescent="0.25">
      <c r="A21" s="68" t="s">
        <v>77</v>
      </c>
      <c r="B21" s="70">
        <f t="shared" si="0"/>
        <v>1738690</v>
      </c>
      <c r="C21" s="70">
        <f t="shared" si="2"/>
        <v>1738690</v>
      </c>
      <c r="D21" s="70">
        <f>'F. Appendix'!G21+'F. Appendix'!F21</f>
        <v>0</v>
      </c>
      <c r="E21" s="70">
        <v>1738690</v>
      </c>
      <c r="F21" s="70">
        <v>0</v>
      </c>
      <c r="G21" s="70">
        <v>0</v>
      </c>
      <c r="H21" s="70">
        <v>0</v>
      </c>
      <c r="I21" s="70">
        <v>0</v>
      </c>
      <c r="J21" s="70">
        <f t="shared" si="1"/>
        <v>0</v>
      </c>
      <c r="K21" s="70">
        <f t="shared" si="3"/>
        <v>0</v>
      </c>
      <c r="L21" s="70">
        <f>'F. Appendix'!O21+'F. Appendix'!N21</f>
        <v>0</v>
      </c>
      <c r="M21" s="80">
        <v>0</v>
      </c>
      <c r="N21" s="80">
        <v>0</v>
      </c>
      <c r="O21" s="80">
        <v>0</v>
      </c>
      <c r="P21" s="80">
        <v>0</v>
      </c>
      <c r="Q21" s="80">
        <v>0</v>
      </c>
    </row>
    <row r="22" spans="1:17" x14ac:dyDescent="0.25">
      <c r="A22" s="68" t="s">
        <v>18</v>
      </c>
      <c r="B22" s="70">
        <f t="shared" si="0"/>
        <v>69</v>
      </c>
      <c r="C22" s="70">
        <f t="shared" si="2"/>
        <v>69</v>
      </c>
      <c r="D22" s="70">
        <f>'F. Appendix'!G22+'F. Appendix'!F22</f>
        <v>0</v>
      </c>
      <c r="E22" s="70">
        <v>69</v>
      </c>
      <c r="F22" s="70">
        <v>0</v>
      </c>
      <c r="G22" s="70">
        <v>0</v>
      </c>
      <c r="H22" s="70">
        <v>0</v>
      </c>
      <c r="I22" s="70">
        <v>0</v>
      </c>
      <c r="J22" s="70">
        <f t="shared" si="1"/>
        <v>0</v>
      </c>
      <c r="K22" s="70">
        <f t="shared" si="3"/>
        <v>0</v>
      </c>
      <c r="L22" s="70">
        <f>'F. Appendix'!O22+'F. Appendix'!N22</f>
        <v>0</v>
      </c>
      <c r="M22" s="80">
        <v>0</v>
      </c>
      <c r="N22" s="80">
        <v>0</v>
      </c>
      <c r="O22" s="80">
        <v>0</v>
      </c>
      <c r="P22" s="80">
        <v>0</v>
      </c>
      <c r="Q22" s="80">
        <v>0</v>
      </c>
    </row>
    <row r="23" spans="1:17" x14ac:dyDescent="0.25">
      <c r="A23" s="68" t="s">
        <v>78</v>
      </c>
      <c r="B23" s="70">
        <f t="shared" si="0"/>
        <v>0</v>
      </c>
      <c r="C23" s="70">
        <f t="shared" si="2"/>
        <v>0</v>
      </c>
      <c r="D23" s="70">
        <f>'F. Appendix'!G23+'F. Appendix'!F23</f>
        <v>0</v>
      </c>
      <c r="E23" s="70">
        <v>0</v>
      </c>
      <c r="F23" s="70">
        <v>0</v>
      </c>
      <c r="G23" s="70">
        <v>0</v>
      </c>
      <c r="H23" s="70">
        <v>0</v>
      </c>
      <c r="I23" s="70">
        <v>0</v>
      </c>
      <c r="J23" s="70">
        <f t="shared" si="1"/>
        <v>0</v>
      </c>
      <c r="K23" s="70">
        <f t="shared" si="3"/>
        <v>0</v>
      </c>
      <c r="L23" s="70">
        <f>'F. Appendix'!O23+'F. Appendix'!N23</f>
        <v>0</v>
      </c>
      <c r="M23" s="80">
        <v>0</v>
      </c>
      <c r="N23" s="80">
        <v>0</v>
      </c>
      <c r="O23" s="80">
        <v>0</v>
      </c>
      <c r="P23" s="80">
        <v>0</v>
      </c>
      <c r="Q23" s="80">
        <v>0</v>
      </c>
    </row>
    <row r="24" spans="1:17" x14ac:dyDescent="0.25">
      <c r="A24" s="68" t="s">
        <v>20</v>
      </c>
      <c r="B24" s="70">
        <f t="shared" si="0"/>
        <v>8289824</v>
      </c>
      <c r="C24" s="70">
        <f t="shared" si="2"/>
        <v>8289824</v>
      </c>
      <c r="D24" s="70">
        <f>'F. Appendix'!G24+'F. Appendix'!F24</f>
        <v>0</v>
      </c>
      <c r="E24" s="70">
        <v>8289824</v>
      </c>
      <c r="F24" s="70">
        <v>0</v>
      </c>
      <c r="G24" s="70">
        <v>0</v>
      </c>
      <c r="H24" s="70">
        <v>0</v>
      </c>
      <c r="I24" s="70">
        <v>0</v>
      </c>
      <c r="J24" s="70">
        <f t="shared" si="1"/>
        <v>0</v>
      </c>
      <c r="K24" s="70">
        <f t="shared" si="3"/>
        <v>0</v>
      </c>
      <c r="L24" s="70">
        <f>'F. Appendix'!O24+'F. Appendix'!N24</f>
        <v>0</v>
      </c>
      <c r="M24" s="80">
        <v>0</v>
      </c>
      <c r="N24" s="80">
        <v>0</v>
      </c>
      <c r="O24" s="80">
        <v>0</v>
      </c>
      <c r="P24" s="80">
        <v>0</v>
      </c>
      <c r="Q24" s="80">
        <v>0</v>
      </c>
    </row>
    <row r="25" spans="1:17" x14ac:dyDescent="0.25">
      <c r="A25" s="68" t="s">
        <v>21</v>
      </c>
      <c r="B25" s="70">
        <f t="shared" si="0"/>
        <v>0</v>
      </c>
      <c r="C25" s="70">
        <f t="shared" si="2"/>
        <v>0</v>
      </c>
      <c r="D25" s="70">
        <f>'F. Appendix'!G25+'F. Appendix'!F25</f>
        <v>0</v>
      </c>
      <c r="E25" s="70">
        <v>0</v>
      </c>
      <c r="F25" s="70">
        <v>0</v>
      </c>
      <c r="G25" s="70">
        <v>0</v>
      </c>
      <c r="H25" s="70">
        <v>0</v>
      </c>
      <c r="I25" s="70">
        <v>0</v>
      </c>
      <c r="J25" s="70">
        <f t="shared" si="1"/>
        <v>6217825</v>
      </c>
      <c r="K25" s="70">
        <f t="shared" si="3"/>
        <v>6217825</v>
      </c>
      <c r="L25" s="70">
        <f>'F. Appendix'!O25+'F. Appendix'!N25</f>
        <v>0</v>
      </c>
      <c r="M25" s="80">
        <v>6217825</v>
      </c>
      <c r="N25" s="80">
        <v>0</v>
      </c>
      <c r="O25" s="80">
        <v>0</v>
      </c>
      <c r="P25" s="80">
        <v>0</v>
      </c>
      <c r="Q25" s="80">
        <v>0</v>
      </c>
    </row>
    <row r="26" spans="1:17" x14ac:dyDescent="0.25">
      <c r="A26" s="68" t="s">
        <v>22</v>
      </c>
      <c r="B26" s="70">
        <f t="shared" si="0"/>
        <v>0</v>
      </c>
      <c r="C26" s="70">
        <f t="shared" si="2"/>
        <v>0</v>
      </c>
      <c r="D26" s="70">
        <f>'F. Appendix'!G26+'F. Appendix'!F26</f>
        <v>0</v>
      </c>
      <c r="E26" s="70">
        <v>0</v>
      </c>
      <c r="F26" s="70">
        <v>0</v>
      </c>
      <c r="G26" s="70">
        <v>0</v>
      </c>
      <c r="H26" s="70">
        <v>0</v>
      </c>
      <c r="I26" s="70">
        <v>0</v>
      </c>
      <c r="J26" s="70">
        <f t="shared" si="1"/>
        <v>0</v>
      </c>
      <c r="K26" s="70">
        <f t="shared" si="3"/>
        <v>0</v>
      </c>
      <c r="L26" s="70">
        <f>'F. Appendix'!O26+'F. Appendix'!N26</f>
        <v>0</v>
      </c>
      <c r="M26" s="80">
        <v>0</v>
      </c>
      <c r="N26" s="80">
        <v>0</v>
      </c>
      <c r="O26" s="80">
        <v>0</v>
      </c>
      <c r="P26" s="80">
        <v>0</v>
      </c>
      <c r="Q26" s="80">
        <v>0</v>
      </c>
    </row>
    <row r="27" spans="1:17" x14ac:dyDescent="0.25">
      <c r="A27" s="68" t="s">
        <v>23</v>
      </c>
      <c r="B27" s="70">
        <f t="shared" si="0"/>
        <v>0</v>
      </c>
      <c r="C27" s="70">
        <f t="shared" si="2"/>
        <v>0</v>
      </c>
      <c r="D27" s="70">
        <f>'F. Appendix'!G27+'F. Appendix'!F27</f>
        <v>0</v>
      </c>
      <c r="E27" s="70">
        <v>0</v>
      </c>
      <c r="F27" s="70">
        <v>0</v>
      </c>
      <c r="G27" s="70">
        <v>0</v>
      </c>
      <c r="H27" s="70">
        <v>0</v>
      </c>
      <c r="I27" s="70">
        <v>0</v>
      </c>
      <c r="J27" s="70">
        <f t="shared" si="1"/>
        <v>0</v>
      </c>
      <c r="K27" s="70">
        <f t="shared" si="3"/>
        <v>0</v>
      </c>
      <c r="L27" s="70">
        <f>'F. Appendix'!O27+'F. Appendix'!N27</f>
        <v>0</v>
      </c>
      <c r="M27" s="80">
        <v>0</v>
      </c>
      <c r="N27" s="80">
        <v>0</v>
      </c>
      <c r="O27" s="80">
        <v>0</v>
      </c>
      <c r="P27" s="80">
        <v>0</v>
      </c>
      <c r="Q27" s="80">
        <v>0</v>
      </c>
    </row>
    <row r="28" spans="1:17" x14ac:dyDescent="0.25">
      <c r="A28" s="68" t="s">
        <v>24</v>
      </c>
      <c r="B28" s="70">
        <f t="shared" si="0"/>
        <v>0</v>
      </c>
      <c r="C28" s="70">
        <f t="shared" si="2"/>
        <v>0</v>
      </c>
      <c r="D28" s="70">
        <f>'F. Appendix'!G28+'F. Appendix'!F28</f>
        <v>0</v>
      </c>
      <c r="E28" s="70">
        <v>0</v>
      </c>
      <c r="F28" s="70">
        <v>0</v>
      </c>
      <c r="G28" s="70">
        <v>0</v>
      </c>
      <c r="H28" s="70">
        <v>0</v>
      </c>
      <c r="I28" s="70">
        <v>0</v>
      </c>
      <c r="J28" s="70">
        <f t="shared" si="1"/>
        <v>0</v>
      </c>
      <c r="K28" s="70">
        <f t="shared" si="3"/>
        <v>0</v>
      </c>
      <c r="L28" s="70">
        <f>'F. Appendix'!O28+'F. Appendix'!N28</f>
        <v>0</v>
      </c>
      <c r="M28" s="80">
        <v>0</v>
      </c>
      <c r="N28" s="80">
        <v>0</v>
      </c>
      <c r="O28" s="80">
        <v>0</v>
      </c>
      <c r="P28" s="80">
        <v>0</v>
      </c>
      <c r="Q28" s="80">
        <v>0</v>
      </c>
    </row>
    <row r="29" spans="1:17" x14ac:dyDescent="0.25">
      <c r="A29" s="68" t="s">
        <v>25</v>
      </c>
      <c r="B29" s="70">
        <f t="shared" si="0"/>
        <v>3642200</v>
      </c>
      <c r="C29" s="70">
        <f t="shared" si="2"/>
        <v>2805767</v>
      </c>
      <c r="D29" s="70">
        <f>'F. Appendix'!G29+'F. Appendix'!F29</f>
        <v>836433</v>
      </c>
      <c r="E29" s="70">
        <v>2805767</v>
      </c>
      <c r="F29" s="70">
        <v>836433</v>
      </c>
      <c r="G29" s="70">
        <v>0</v>
      </c>
      <c r="H29" s="70">
        <v>0</v>
      </c>
      <c r="I29" s="70">
        <v>0</v>
      </c>
      <c r="J29" s="70">
        <f t="shared" si="1"/>
        <v>0</v>
      </c>
      <c r="K29" s="70">
        <f t="shared" si="3"/>
        <v>0</v>
      </c>
      <c r="L29" s="70">
        <f>'F. Appendix'!O29+'F. Appendix'!N29</f>
        <v>0</v>
      </c>
      <c r="M29" s="80">
        <v>0</v>
      </c>
      <c r="N29" s="80">
        <v>0</v>
      </c>
      <c r="O29" s="80">
        <v>0</v>
      </c>
      <c r="P29" s="80">
        <v>0</v>
      </c>
      <c r="Q29" s="80">
        <v>0</v>
      </c>
    </row>
    <row r="30" spans="1:17" x14ac:dyDescent="0.25">
      <c r="A30" s="68" t="s">
        <v>26</v>
      </c>
      <c r="B30" s="70">
        <f t="shared" si="0"/>
        <v>0</v>
      </c>
      <c r="C30" s="70">
        <f t="shared" si="2"/>
        <v>0</v>
      </c>
      <c r="D30" s="70">
        <f>'F. Appendix'!G30+'F. Appendix'!F30</f>
        <v>0</v>
      </c>
      <c r="E30" s="70">
        <v>0</v>
      </c>
      <c r="F30" s="70">
        <v>0</v>
      </c>
      <c r="G30" s="70">
        <v>0</v>
      </c>
      <c r="H30" s="70">
        <v>0</v>
      </c>
      <c r="I30" s="70">
        <v>0</v>
      </c>
      <c r="J30" s="70">
        <f t="shared" si="1"/>
        <v>0</v>
      </c>
      <c r="K30" s="70">
        <f t="shared" si="3"/>
        <v>0</v>
      </c>
      <c r="L30" s="70">
        <f>'F. Appendix'!O30+'F. Appendix'!N30</f>
        <v>0</v>
      </c>
      <c r="M30" s="80">
        <v>0</v>
      </c>
      <c r="N30" s="80">
        <v>0</v>
      </c>
      <c r="O30" s="80">
        <v>0</v>
      </c>
      <c r="P30" s="80">
        <v>0</v>
      </c>
      <c r="Q30" s="80">
        <v>0</v>
      </c>
    </row>
    <row r="31" spans="1:17" x14ac:dyDescent="0.25">
      <c r="A31" s="68" t="s">
        <v>27</v>
      </c>
      <c r="B31" s="70">
        <f t="shared" si="0"/>
        <v>0</v>
      </c>
      <c r="C31" s="70">
        <f t="shared" si="2"/>
        <v>0</v>
      </c>
      <c r="D31" s="70">
        <f>'F. Appendix'!G31+'F. Appendix'!F31</f>
        <v>0</v>
      </c>
      <c r="E31" s="70">
        <v>0</v>
      </c>
      <c r="F31" s="70">
        <v>0</v>
      </c>
      <c r="G31" s="70">
        <v>0</v>
      </c>
      <c r="H31" s="70">
        <v>0</v>
      </c>
      <c r="I31" s="70">
        <v>0</v>
      </c>
      <c r="J31" s="70">
        <f t="shared" si="1"/>
        <v>0</v>
      </c>
      <c r="K31" s="70">
        <f t="shared" si="3"/>
        <v>0</v>
      </c>
      <c r="L31" s="70">
        <f>'F. Appendix'!O31+'F. Appendix'!N31</f>
        <v>0</v>
      </c>
      <c r="M31" s="80">
        <v>0</v>
      </c>
      <c r="N31" s="80">
        <v>0</v>
      </c>
      <c r="O31" s="80">
        <v>0</v>
      </c>
      <c r="P31" s="80">
        <v>0</v>
      </c>
      <c r="Q31" s="80">
        <v>0</v>
      </c>
    </row>
    <row r="32" spans="1:17" x14ac:dyDescent="0.25">
      <c r="A32" s="68" t="s">
        <v>28</v>
      </c>
      <c r="B32" s="70">
        <f t="shared" si="0"/>
        <v>0</v>
      </c>
      <c r="C32" s="70">
        <f t="shared" si="2"/>
        <v>0</v>
      </c>
      <c r="D32" s="70">
        <f>'F. Appendix'!G32+'F. Appendix'!F32</f>
        <v>0</v>
      </c>
      <c r="E32" s="70">
        <v>0</v>
      </c>
      <c r="F32" s="70">
        <v>0</v>
      </c>
      <c r="G32" s="70">
        <v>0</v>
      </c>
      <c r="H32" s="70">
        <v>0</v>
      </c>
      <c r="I32" s="70">
        <v>0</v>
      </c>
      <c r="J32" s="70">
        <f t="shared" si="1"/>
        <v>0</v>
      </c>
      <c r="K32" s="70">
        <f t="shared" si="3"/>
        <v>0</v>
      </c>
      <c r="L32" s="70">
        <f>'F. Appendix'!O32+'F. Appendix'!N32</f>
        <v>0</v>
      </c>
      <c r="M32" s="80">
        <v>0</v>
      </c>
      <c r="N32" s="80">
        <v>0</v>
      </c>
      <c r="O32" s="80">
        <v>0</v>
      </c>
      <c r="P32" s="80">
        <v>0</v>
      </c>
      <c r="Q32" s="80">
        <v>0</v>
      </c>
    </row>
    <row r="33" spans="1:17" x14ac:dyDescent="0.25">
      <c r="A33" s="68" t="s">
        <v>29</v>
      </c>
      <c r="B33" s="70">
        <f t="shared" si="0"/>
        <v>0</v>
      </c>
      <c r="C33" s="70">
        <f t="shared" si="2"/>
        <v>0</v>
      </c>
      <c r="D33" s="70">
        <f>'F. Appendix'!G33+'F. Appendix'!F33</f>
        <v>0</v>
      </c>
      <c r="E33" s="70">
        <v>0</v>
      </c>
      <c r="F33" s="70">
        <v>0</v>
      </c>
      <c r="G33" s="70">
        <v>0</v>
      </c>
      <c r="H33" s="70">
        <v>0</v>
      </c>
      <c r="I33" s="70">
        <v>0</v>
      </c>
      <c r="J33" s="70">
        <f t="shared" si="1"/>
        <v>0</v>
      </c>
      <c r="K33" s="70">
        <f t="shared" si="3"/>
        <v>0</v>
      </c>
      <c r="L33" s="70">
        <f>'F. Appendix'!O33+'F. Appendix'!N33</f>
        <v>0</v>
      </c>
      <c r="M33" s="80">
        <v>0</v>
      </c>
      <c r="N33" s="80">
        <v>0</v>
      </c>
      <c r="O33" s="80">
        <v>0</v>
      </c>
      <c r="P33" s="80">
        <v>0</v>
      </c>
      <c r="Q33" s="80">
        <v>0</v>
      </c>
    </row>
    <row r="34" spans="1:17" x14ac:dyDescent="0.25">
      <c r="A34" s="68" t="s">
        <v>30</v>
      </c>
      <c r="B34" s="70">
        <f t="shared" si="0"/>
        <v>0</v>
      </c>
      <c r="C34" s="70">
        <f t="shared" si="2"/>
        <v>0</v>
      </c>
      <c r="D34" s="70">
        <f>'F. Appendix'!G34+'F. Appendix'!F34</f>
        <v>0</v>
      </c>
      <c r="E34" s="70">
        <v>0</v>
      </c>
      <c r="F34" s="70">
        <v>0</v>
      </c>
      <c r="G34" s="70">
        <v>0</v>
      </c>
      <c r="H34" s="70">
        <v>0</v>
      </c>
      <c r="I34" s="70">
        <v>0</v>
      </c>
      <c r="J34" s="70">
        <f t="shared" si="1"/>
        <v>0</v>
      </c>
      <c r="K34" s="70">
        <f t="shared" si="3"/>
        <v>0</v>
      </c>
      <c r="L34" s="70">
        <f>'F. Appendix'!O34+'F. Appendix'!N34</f>
        <v>0</v>
      </c>
      <c r="M34" s="80">
        <v>0</v>
      </c>
      <c r="N34" s="80">
        <v>0</v>
      </c>
      <c r="O34" s="80">
        <v>0</v>
      </c>
      <c r="P34" s="80">
        <v>0</v>
      </c>
      <c r="Q34" s="80">
        <v>0</v>
      </c>
    </row>
    <row r="35" spans="1:17" x14ac:dyDescent="0.25">
      <c r="A35" s="68" t="s">
        <v>31</v>
      </c>
      <c r="B35" s="70">
        <f t="shared" si="0"/>
        <v>0</v>
      </c>
      <c r="C35" s="70">
        <f t="shared" si="2"/>
        <v>0</v>
      </c>
      <c r="D35" s="70">
        <f>'F. Appendix'!G35+'F. Appendix'!F35</f>
        <v>0</v>
      </c>
      <c r="E35" s="70">
        <v>0</v>
      </c>
      <c r="F35" s="70">
        <v>0</v>
      </c>
      <c r="G35" s="70">
        <v>0</v>
      </c>
      <c r="H35" s="70">
        <v>0</v>
      </c>
      <c r="I35" s="70">
        <v>0</v>
      </c>
      <c r="J35" s="70">
        <f t="shared" si="1"/>
        <v>1057969</v>
      </c>
      <c r="K35" s="70">
        <f t="shared" si="3"/>
        <v>1057969</v>
      </c>
      <c r="L35" s="70">
        <f>'F. Appendix'!O35+'F. Appendix'!N35</f>
        <v>0</v>
      </c>
      <c r="M35" s="80">
        <v>1057969</v>
      </c>
      <c r="N35" s="80">
        <v>0</v>
      </c>
      <c r="O35" s="80">
        <v>0</v>
      </c>
      <c r="P35" s="80">
        <v>0</v>
      </c>
      <c r="Q35" s="80">
        <v>0</v>
      </c>
    </row>
    <row r="36" spans="1:17" x14ac:dyDescent="0.25">
      <c r="A36" s="68" t="s">
        <v>32</v>
      </c>
      <c r="B36" s="70">
        <f t="shared" ref="B36:B55" si="4">C36+D36</f>
        <v>0</v>
      </c>
      <c r="C36" s="70">
        <f t="shared" si="2"/>
        <v>0</v>
      </c>
      <c r="D36" s="70">
        <f>'F. Appendix'!G36+'F. Appendix'!F36</f>
        <v>0</v>
      </c>
      <c r="E36" s="70">
        <v>0</v>
      </c>
      <c r="F36" s="70">
        <v>0</v>
      </c>
      <c r="G36" s="70">
        <v>0</v>
      </c>
      <c r="H36" s="70">
        <v>0</v>
      </c>
      <c r="I36" s="70">
        <v>0</v>
      </c>
      <c r="J36" s="70">
        <f t="shared" ref="J36:J55" si="5">K36+L36</f>
        <v>0</v>
      </c>
      <c r="K36" s="70">
        <f t="shared" si="3"/>
        <v>0</v>
      </c>
      <c r="L36" s="70">
        <f>'F. Appendix'!O36+'F. Appendix'!N36</f>
        <v>0</v>
      </c>
      <c r="M36" s="80">
        <v>0</v>
      </c>
      <c r="N36" s="80">
        <v>0</v>
      </c>
      <c r="O36" s="80">
        <v>0</v>
      </c>
      <c r="P36" s="80">
        <v>0</v>
      </c>
      <c r="Q36" s="80">
        <v>0</v>
      </c>
    </row>
    <row r="37" spans="1:17" x14ac:dyDescent="0.25">
      <c r="A37" s="68" t="s">
        <v>79</v>
      </c>
      <c r="B37" s="70">
        <f t="shared" si="4"/>
        <v>15996</v>
      </c>
      <c r="C37" s="70">
        <f t="shared" si="2"/>
        <v>15675</v>
      </c>
      <c r="D37" s="70">
        <f>'F. Appendix'!G37+'F. Appendix'!F37</f>
        <v>321</v>
      </c>
      <c r="E37" s="70">
        <v>15675</v>
      </c>
      <c r="F37" s="70">
        <v>321</v>
      </c>
      <c r="G37" s="70">
        <v>0</v>
      </c>
      <c r="H37" s="70">
        <v>0</v>
      </c>
      <c r="I37" s="70">
        <v>0</v>
      </c>
      <c r="J37" s="70">
        <f t="shared" si="5"/>
        <v>0</v>
      </c>
      <c r="K37" s="70">
        <f t="shared" si="3"/>
        <v>0</v>
      </c>
      <c r="L37" s="70">
        <f>'F. Appendix'!O37+'F. Appendix'!N37</f>
        <v>0</v>
      </c>
      <c r="M37" s="80">
        <v>0</v>
      </c>
      <c r="N37" s="80">
        <v>0</v>
      </c>
      <c r="O37" s="80">
        <v>0</v>
      </c>
      <c r="P37" s="80">
        <v>0</v>
      </c>
      <c r="Q37" s="80">
        <v>0</v>
      </c>
    </row>
    <row r="38" spans="1:17" x14ac:dyDescent="0.25">
      <c r="A38" s="68" t="s">
        <v>34</v>
      </c>
      <c r="B38" s="70">
        <f t="shared" si="4"/>
        <v>1330680</v>
      </c>
      <c r="C38" s="70">
        <f t="shared" si="2"/>
        <v>311817</v>
      </c>
      <c r="D38" s="70">
        <f>'F. Appendix'!G38+'F. Appendix'!F38</f>
        <v>1018863</v>
      </c>
      <c r="E38" s="70">
        <v>311817</v>
      </c>
      <c r="F38" s="70">
        <v>1018863</v>
      </c>
      <c r="G38" s="70">
        <v>0</v>
      </c>
      <c r="H38" s="70">
        <v>0</v>
      </c>
      <c r="I38" s="70">
        <v>0</v>
      </c>
      <c r="J38" s="70">
        <f t="shared" si="5"/>
        <v>0</v>
      </c>
      <c r="K38" s="70">
        <f t="shared" si="3"/>
        <v>0</v>
      </c>
      <c r="L38" s="70">
        <f>'F. Appendix'!O38+'F. Appendix'!N38</f>
        <v>0</v>
      </c>
      <c r="M38" s="80">
        <v>0</v>
      </c>
      <c r="N38" s="80">
        <v>0</v>
      </c>
      <c r="O38" s="80">
        <v>0</v>
      </c>
      <c r="P38" s="80">
        <v>0</v>
      </c>
      <c r="Q38" s="80">
        <v>0</v>
      </c>
    </row>
    <row r="39" spans="1:17" x14ac:dyDescent="0.25">
      <c r="A39" s="68" t="s">
        <v>35</v>
      </c>
      <c r="B39" s="70">
        <f t="shared" si="4"/>
        <v>0</v>
      </c>
      <c r="C39" s="70">
        <f t="shared" si="2"/>
        <v>0</v>
      </c>
      <c r="D39" s="70">
        <f>'F. Appendix'!G39+'F. Appendix'!F39</f>
        <v>0</v>
      </c>
      <c r="E39" s="70">
        <v>0</v>
      </c>
      <c r="F39" s="70">
        <v>0</v>
      </c>
      <c r="G39" s="70">
        <v>0</v>
      </c>
      <c r="H39" s="70">
        <v>0</v>
      </c>
      <c r="I39" s="70">
        <v>0</v>
      </c>
      <c r="J39" s="70">
        <f t="shared" si="5"/>
        <v>0</v>
      </c>
      <c r="K39" s="70">
        <f t="shared" si="3"/>
        <v>0</v>
      </c>
      <c r="L39" s="70">
        <f>'F. Appendix'!O39+'F. Appendix'!N39</f>
        <v>0</v>
      </c>
      <c r="M39" s="80">
        <v>0</v>
      </c>
      <c r="N39" s="80">
        <v>0</v>
      </c>
      <c r="O39" s="80">
        <v>0</v>
      </c>
      <c r="P39" s="80">
        <v>0</v>
      </c>
      <c r="Q39" s="80">
        <v>0</v>
      </c>
    </row>
    <row r="40" spans="1:17" x14ac:dyDescent="0.25">
      <c r="A40" s="68" t="s">
        <v>36</v>
      </c>
      <c r="B40" s="70">
        <f t="shared" si="4"/>
        <v>45489</v>
      </c>
      <c r="C40" s="70">
        <f t="shared" si="2"/>
        <v>45489</v>
      </c>
      <c r="D40" s="70">
        <f>'F. Appendix'!G40+'F. Appendix'!F40</f>
        <v>0</v>
      </c>
      <c r="E40" s="70">
        <v>45489</v>
      </c>
      <c r="F40" s="70">
        <v>0</v>
      </c>
      <c r="G40" s="70">
        <v>0</v>
      </c>
      <c r="H40" s="70">
        <v>0</v>
      </c>
      <c r="I40" s="70">
        <v>0</v>
      </c>
      <c r="J40" s="70">
        <f t="shared" si="5"/>
        <v>0</v>
      </c>
      <c r="K40" s="70">
        <f t="shared" si="3"/>
        <v>0</v>
      </c>
      <c r="L40" s="70">
        <f>'F. Appendix'!O40+'F. Appendix'!N40</f>
        <v>0</v>
      </c>
      <c r="M40" s="80">
        <v>0</v>
      </c>
      <c r="N40" s="80">
        <v>0</v>
      </c>
      <c r="O40" s="80">
        <v>0</v>
      </c>
      <c r="P40" s="80">
        <v>0</v>
      </c>
      <c r="Q40" s="80">
        <v>0</v>
      </c>
    </row>
    <row r="41" spans="1:17" x14ac:dyDescent="0.25">
      <c r="A41" s="68" t="s">
        <v>37</v>
      </c>
      <c r="B41" s="70">
        <f t="shared" si="4"/>
        <v>0</v>
      </c>
      <c r="C41" s="70">
        <f t="shared" si="2"/>
        <v>0</v>
      </c>
      <c r="D41" s="70">
        <f>'F. Appendix'!G41+'F. Appendix'!F41</f>
        <v>0</v>
      </c>
      <c r="E41" s="70">
        <v>0</v>
      </c>
      <c r="F41" s="70">
        <v>0</v>
      </c>
      <c r="G41" s="70">
        <v>0</v>
      </c>
      <c r="H41" s="70">
        <v>0</v>
      </c>
      <c r="I41" s="70">
        <v>0</v>
      </c>
      <c r="J41" s="70">
        <f t="shared" si="5"/>
        <v>0</v>
      </c>
      <c r="K41" s="70">
        <f t="shared" si="3"/>
        <v>0</v>
      </c>
      <c r="L41" s="70">
        <f>'F. Appendix'!O41+'F. Appendix'!N41</f>
        <v>0</v>
      </c>
      <c r="M41" s="80">
        <v>0</v>
      </c>
      <c r="N41" s="80">
        <v>0</v>
      </c>
      <c r="O41" s="80">
        <v>0</v>
      </c>
      <c r="P41" s="80">
        <v>0</v>
      </c>
      <c r="Q41" s="80">
        <v>0</v>
      </c>
    </row>
    <row r="42" spans="1:17" x14ac:dyDescent="0.25">
      <c r="A42" s="68" t="s">
        <v>38</v>
      </c>
      <c r="B42" s="70">
        <f t="shared" si="4"/>
        <v>0</v>
      </c>
      <c r="C42" s="70">
        <f t="shared" si="2"/>
        <v>0</v>
      </c>
      <c r="D42" s="70">
        <f>'F. Appendix'!G42+'F. Appendix'!F42</f>
        <v>0</v>
      </c>
      <c r="E42" s="70">
        <v>0</v>
      </c>
      <c r="F42" s="70">
        <v>0</v>
      </c>
      <c r="G42" s="70">
        <v>0</v>
      </c>
      <c r="H42" s="70">
        <v>0</v>
      </c>
      <c r="I42" s="70">
        <v>0</v>
      </c>
      <c r="J42" s="70">
        <f t="shared" si="5"/>
        <v>0</v>
      </c>
      <c r="K42" s="70">
        <f t="shared" si="3"/>
        <v>0</v>
      </c>
      <c r="L42" s="70">
        <f>'F. Appendix'!O42+'F. Appendix'!N42</f>
        <v>0</v>
      </c>
      <c r="M42" s="80">
        <v>0</v>
      </c>
      <c r="N42" s="80">
        <v>0</v>
      </c>
      <c r="O42" s="80">
        <v>0</v>
      </c>
      <c r="P42" s="80">
        <v>0</v>
      </c>
      <c r="Q42" s="80">
        <v>0</v>
      </c>
    </row>
    <row r="43" spans="1:17" x14ac:dyDescent="0.25">
      <c r="A43" s="68" t="s">
        <v>39</v>
      </c>
      <c r="B43" s="70">
        <f t="shared" si="4"/>
        <v>0</v>
      </c>
      <c r="C43" s="70">
        <f t="shared" si="2"/>
        <v>0</v>
      </c>
      <c r="D43" s="70">
        <f>'F. Appendix'!G43+'F. Appendix'!F43</f>
        <v>0</v>
      </c>
      <c r="E43" s="70">
        <v>0</v>
      </c>
      <c r="F43" s="70">
        <v>0</v>
      </c>
      <c r="G43" s="70">
        <v>0</v>
      </c>
      <c r="H43" s="70">
        <v>0</v>
      </c>
      <c r="I43" s="70">
        <v>0</v>
      </c>
      <c r="J43" s="70">
        <f t="shared" si="5"/>
        <v>0</v>
      </c>
      <c r="K43" s="70">
        <f t="shared" si="3"/>
        <v>0</v>
      </c>
      <c r="L43" s="70">
        <f>'F. Appendix'!O43+'F. Appendix'!N43</f>
        <v>0</v>
      </c>
      <c r="M43" s="80">
        <v>0</v>
      </c>
      <c r="N43" s="80">
        <v>0</v>
      </c>
      <c r="O43" s="80">
        <v>0</v>
      </c>
      <c r="P43" s="80">
        <v>0</v>
      </c>
      <c r="Q43" s="80">
        <v>0</v>
      </c>
    </row>
    <row r="44" spans="1:17" x14ac:dyDescent="0.25">
      <c r="A44" s="68" t="s">
        <v>40</v>
      </c>
      <c r="B44" s="70">
        <f t="shared" si="4"/>
        <v>0</v>
      </c>
      <c r="C44" s="70">
        <f t="shared" si="2"/>
        <v>0</v>
      </c>
      <c r="D44" s="70">
        <f>'F. Appendix'!G44+'F. Appendix'!F44</f>
        <v>0</v>
      </c>
      <c r="E44" s="70">
        <v>0</v>
      </c>
      <c r="F44" s="70">
        <v>0</v>
      </c>
      <c r="G44" s="70">
        <v>0</v>
      </c>
      <c r="H44" s="70">
        <v>0</v>
      </c>
      <c r="I44" s="70">
        <v>0</v>
      </c>
      <c r="J44" s="70">
        <f t="shared" si="5"/>
        <v>0</v>
      </c>
      <c r="K44" s="70">
        <f t="shared" si="3"/>
        <v>0</v>
      </c>
      <c r="L44" s="70">
        <f>'F. Appendix'!O44+'F. Appendix'!N44</f>
        <v>0</v>
      </c>
      <c r="M44" s="80">
        <v>0</v>
      </c>
      <c r="N44" s="80">
        <v>0</v>
      </c>
      <c r="O44" s="80">
        <v>0</v>
      </c>
      <c r="P44" s="80">
        <v>0</v>
      </c>
      <c r="Q44" s="80">
        <v>0</v>
      </c>
    </row>
    <row r="45" spans="1:17" x14ac:dyDescent="0.25">
      <c r="A45" s="68" t="s">
        <v>41</v>
      </c>
      <c r="B45" s="70">
        <f t="shared" si="4"/>
        <v>451</v>
      </c>
      <c r="C45" s="70">
        <f t="shared" si="2"/>
        <v>451</v>
      </c>
      <c r="D45" s="70">
        <f>'F. Appendix'!G45+'F. Appendix'!F45</f>
        <v>0</v>
      </c>
      <c r="E45" s="70">
        <v>451</v>
      </c>
      <c r="F45" s="70">
        <v>0</v>
      </c>
      <c r="G45" s="70">
        <v>0</v>
      </c>
      <c r="H45" s="70">
        <v>0</v>
      </c>
      <c r="I45" s="70">
        <v>0</v>
      </c>
      <c r="J45" s="70">
        <f t="shared" si="5"/>
        <v>0</v>
      </c>
      <c r="K45" s="70">
        <f t="shared" si="3"/>
        <v>0</v>
      </c>
      <c r="L45" s="70">
        <f>'F. Appendix'!O45+'F. Appendix'!N45</f>
        <v>0</v>
      </c>
      <c r="M45" s="80">
        <v>0</v>
      </c>
      <c r="N45" s="80">
        <v>0</v>
      </c>
      <c r="O45" s="80">
        <v>0</v>
      </c>
      <c r="P45" s="80">
        <v>0</v>
      </c>
      <c r="Q45" s="80">
        <v>0</v>
      </c>
    </row>
    <row r="46" spans="1:17" x14ac:dyDescent="0.25">
      <c r="A46" s="68" t="s">
        <v>42</v>
      </c>
      <c r="B46" s="70">
        <f t="shared" si="4"/>
        <v>132269</v>
      </c>
      <c r="C46" s="70">
        <f t="shared" si="2"/>
        <v>66135</v>
      </c>
      <c r="D46" s="70">
        <f>'F. Appendix'!G46+'F. Appendix'!F46</f>
        <v>66134</v>
      </c>
      <c r="E46" s="70">
        <v>66135</v>
      </c>
      <c r="F46" s="70">
        <v>66134</v>
      </c>
      <c r="G46" s="70">
        <v>0</v>
      </c>
      <c r="H46" s="70">
        <v>0</v>
      </c>
      <c r="I46" s="70">
        <v>0</v>
      </c>
      <c r="J46" s="70">
        <f t="shared" si="5"/>
        <v>0</v>
      </c>
      <c r="K46" s="70">
        <f t="shared" si="3"/>
        <v>0</v>
      </c>
      <c r="L46" s="70">
        <f>'F. Appendix'!O46+'F. Appendix'!N46</f>
        <v>0</v>
      </c>
      <c r="M46" s="80">
        <v>0</v>
      </c>
      <c r="N46" s="80">
        <v>0</v>
      </c>
      <c r="O46" s="80">
        <v>0</v>
      </c>
      <c r="P46" s="80">
        <v>0</v>
      </c>
      <c r="Q46" s="80">
        <v>0</v>
      </c>
    </row>
    <row r="47" spans="1:17" x14ac:dyDescent="0.25">
      <c r="A47" s="68" t="s">
        <v>43</v>
      </c>
      <c r="B47" s="70">
        <f t="shared" si="4"/>
        <v>0</v>
      </c>
      <c r="C47" s="70">
        <f t="shared" si="2"/>
        <v>0</v>
      </c>
      <c r="D47" s="70">
        <f>'F. Appendix'!G47+'F. Appendix'!F47</f>
        <v>0</v>
      </c>
      <c r="E47" s="70">
        <v>0</v>
      </c>
      <c r="F47" s="70">
        <v>0</v>
      </c>
      <c r="G47" s="70">
        <v>0</v>
      </c>
      <c r="H47" s="70">
        <v>0</v>
      </c>
      <c r="I47" s="70">
        <v>0</v>
      </c>
      <c r="J47" s="70">
        <f t="shared" si="5"/>
        <v>0</v>
      </c>
      <c r="K47" s="70">
        <f t="shared" si="3"/>
        <v>0</v>
      </c>
      <c r="L47" s="70">
        <f>'F. Appendix'!O47+'F. Appendix'!N47</f>
        <v>0</v>
      </c>
      <c r="M47" s="80">
        <v>0</v>
      </c>
      <c r="N47" s="80">
        <v>0</v>
      </c>
      <c r="O47" s="80">
        <v>0</v>
      </c>
      <c r="P47" s="80">
        <v>0</v>
      </c>
      <c r="Q47" s="80">
        <v>0</v>
      </c>
    </row>
    <row r="48" spans="1:17" x14ac:dyDescent="0.25">
      <c r="A48" s="68" t="s">
        <v>44</v>
      </c>
      <c r="B48" s="70">
        <f t="shared" si="4"/>
        <v>30782</v>
      </c>
      <c r="C48" s="70">
        <f t="shared" si="2"/>
        <v>30782</v>
      </c>
      <c r="D48" s="70">
        <f>'F. Appendix'!G48+'F. Appendix'!F48</f>
        <v>0</v>
      </c>
      <c r="E48" s="70">
        <v>30782</v>
      </c>
      <c r="F48" s="70">
        <v>0</v>
      </c>
      <c r="G48" s="70">
        <v>0</v>
      </c>
      <c r="H48" s="70">
        <v>0</v>
      </c>
      <c r="I48" s="70">
        <v>0</v>
      </c>
      <c r="J48" s="70">
        <f t="shared" si="5"/>
        <v>0</v>
      </c>
      <c r="K48" s="70">
        <f t="shared" si="3"/>
        <v>0</v>
      </c>
      <c r="L48" s="70">
        <f>'F. Appendix'!O48+'F. Appendix'!N48</f>
        <v>0</v>
      </c>
      <c r="M48" s="80">
        <v>0</v>
      </c>
      <c r="N48" s="80">
        <v>0</v>
      </c>
      <c r="O48" s="80">
        <v>0</v>
      </c>
      <c r="P48" s="80">
        <v>0</v>
      </c>
      <c r="Q48" s="80">
        <v>0</v>
      </c>
    </row>
    <row r="49" spans="1:17" x14ac:dyDescent="0.25">
      <c r="A49" s="68" t="s">
        <v>45</v>
      </c>
      <c r="B49" s="70">
        <f t="shared" si="4"/>
        <v>0</v>
      </c>
      <c r="C49" s="70">
        <f t="shared" si="2"/>
        <v>0</v>
      </c>
      <c r="D49" s="70">
        <f>'F. Appendix'!G49+'F. Appendix'!F49</f>
        <v>0</v>
      </c>
      <c r="E49" s="70">
        <v>0</v>
      </c>
      <c r="F49" s="70">
        <v>0</v>
      </c>
      <c r="G49" s="70">
        <v>0</v>
      </c>
      <c r="H49" s="70">
        <v>0</v>
      </c>
      <c r="I49" s="70">
        <v>0</v>
      </c>
      <c r="J49" s="70">
        <f t="shared" si="5"/>
        <v>0</v>
      </c>
      <c r="K49" s="70">
        <f t="shared" si="3"/>
        <v>0</v>
      </c>
      <c r="L49" s="70">
        <f>'F. Appendix'!O49+'F. Appendix'!N49</f>
        <v>0</v>
      </c>
      <c r="M49" s="80">
        <v>0</v>
      </c>
      <c r="N49" s="80">
        <v>0</v>
      </c>
      <c r="O49" s="80">
        <v>0</v>
      </c>
      <c r="P49" s="80">
        <v>0</v>
      </c>
      <c r="Q49" s="80">
        <v>0</v>
      </c>
    </row>
    <row r="50" spans="1:17" x14ac:dyDescent="0.25">
      <c r="A50" s="68" t="s">
        <v>46</v>
      </c>
      <c r="B50" s="70">
        <f t="shared" si="4"/>
        <v>0</v>
      </c>
      <c r="C50" s="70">
        <f t="shared" si="2"/>
        <v>0</v>
      </c>
      <c r="D50" s="70">
        <f>'F. Appendix'!G50+'F. Appendix'!F50</f>
        <v>0</v>
      </c>
      <c r="E50" s="70">
        <v>0</v>
      </c>
      <c r="F50" s="70">
        <v>0</v>
      </c>
      <c r="G50" s="70">
        <v>0</v>
      </c>
      <c r="H50" s="70">
        <v>0</v>
      </c>
      <c r="I50" s="70">
        <v>0</v>
      </c>
      <c r="J50" s="70">
        <f t="shared" si="5"/>
        <v>0</v>
      </c>
      <c r="K50" s="70">
        <f t="shared" si="3"/>
        <v>0</v>
      </c>
      <c r="L50" s="70">
        <f>'F. Appendix'!O50+'F. Appendix'!N50</f>
        <v>0</v>
      </c>
      <c r="M50" s="80">
        <v>0</v>
      </c>
      <c r="N50" s="80">
        <v>0</v>
      </c>
      <c r="O50" s="80">
        <v>0</v>
      </c>
      <c r="P50" s="80">
        <v>0</v>
      </c>
      <c r="Q50" s="80">
        <v>0</v>
      </c>
    </row>
    <row r="51" spans="1:17" x14ac:dyDescent="0.25">
      <c r="A51" s="68" t="s">
        <v>47</v>
      </c>
      <c r="B51" s="70">
        <f t="shared" si="4"/>
        <v>0</v>
      </c>
      <c r="C51" s="70">
        <f t="shared" si="2"/>
        <v>0</v>
      </c>
      <c r="D51" s="70">
        <f>'F. Appendix'!G51+'F. Appendix'!F51</f>
        <v>0</v>
      </c>
      <c r="E51" s="70">
        <v>0</v>
      </c>
      <c r="F51" s="70">
        <v>0</v>
      </c>
      <c r="G51" s="70">
        <v>0</v>
      </c>
      <c r="H51" s="70">
        <v>0</v>
      </c>
      <c r="I51" s="70">
        <v>0</v>
      </c>
      <c r="J51" s="70">
        <f t="shared" si="5"/>
        <v>0</v>
      </c>
      <c r="K51" s="70">
        <f t="shared" si="3"/>
        <v>0</v>
      </c>
      <c r="L51" s="70">
        <f>'F. Appendix'!O51+'F. Appendix'!N51</f>
        <v>0</v>
      </c>
      <c r="M51" s="80">
        <v>0</v>
      </c>
      <c r="N51" s="80">
        <v>0</v>
      </c>
      <c r="O51" s="80">
        <v>0</v>
      </c>
      <c r="P51" s="80">
        <v>0</v>
      </c>
      <c r="Q51" s="80">
        <v>0</v>
      </c>
    </row>
    <row r="52" spans="1:17" x14ac:dyDescent="0.25">
      <c r="A52" s="68" t="s">
        <v>48</v>
      </c>
      <c r="B52" s="70">
        <f t="shared" si="4"/>
        <v>2211128</v>
      </c>
      <c r="C52" s="70">
        <f t="shared" si="2"/>
        <v>2116660</v>
      </c>
      <c r="D52" s="70">
        <f>'F. Appendix'!G52+'F. Appendix'!F52</f>
        <v>94468</v>
      </c>
      <c r="E52" s="70">
        <v>2116660</v>
      </c>
      <c r="F52" s="70">
        <v>94468</v>
      </c>
      <c r="G52" s="70">
        <v>0</v>
      </c>
      <c r="H52" s="70">
        <v>0</v>
      </c>
      <c r="I52" s="70">
        <v>0</v>
      </c>
      <c r="J52" s="70">
        <f t="shared" si="5"/>
        <v>0</v>
      </c>
      <c r="K52" s="70">
        <f t="shared" si="3"/>
        <v>0</v>
      </c>
      <c r="L52" s="70">
        <f>'F. Appendix'!O52+'F. Appendix'!N52</f>
        <v>0</v>
      </c>
      <c r="M52" s="80">
        <v>0</v>
      </c>
      <c r="N52" s="80">
        <v>0</v>
      </c>
      <c r="O52" s="80">
        <v>0</v>
      </c>
      <c r="P52" s="80">
        <v>0</v>
      </c>
      <c r="Q52" s="80">
        <v>0</v>
      </c>
    </row>
    <row r="53" spans="1:17" x14ac:dyDescent="0.25">
      <c r="A53" s="68" t="s">
        <v>49</v>
      </c>
      <c r="B53" s="70">
        <f t="shared" si="4"/>
        <v>0</v>
      </c>
      <c r="C53" s="70">
        <f t="shared" si="2"/>
        <v>0</v>
      </c>
      <c r="D53" s="70">
        <f>'F. Appendix'!G53+'F. Appendix'!F53</f>
        <v>0</v>
      </c>
      <c r="E53" s="70">
        <v>0</v>
      </c>
      <c r="F53" s="70">
        <v>0</v>
      </c>
      <c r="G53" s="70">
        <v>0</v>
      </c>
      <c r="H53" s="70">
        <v>0</v>
      </c>
      <c r="I53" s="70">
        <v>0</v>
      </c>
      <c r="J53" s="70">
        <f t="shared" si="5"/>
        <v>0</v>
      </c>
      <c r="K53" s="70">
        <f t="shared" si="3"/>
        <v>0</v>
      </c>
      <c r="L53" s="70">
        <f>'F. Appendix'!O53+'F. Appendix'!N53</f>
        <v>0</v>
      </c>
      <c r="M53" s="80">
        <v>0</v>
      </c>
      <c r="N53" s="80">
        <v>0</v>
      </c>
      <c r="O53" s="80">
        <v>0</v>
      </c>
      <c r="P53" s="80">
        <v>0</v>
      </c>
      <c r="Q53" s="80">
        <v>0</v>
      </c>
    </row>
    <row r="54" spans="1:17" x14ac:dyDescent="0.25">
      <c r="A54" s="68" t="s">
        <v>50</v>
      </c>
      <c r="B54" s="70">
        <f t="shared" si="4"/>
        <v>0</v>
      </c>
      <c r="C54" s="70">
        <f t="shared" si="2"/>
        <v>0</v>
      </c>
      <c r="D54" s="70">
        <f>'F. Appendix'!G54+'F. Appendix'!F54</f>
        <v>0</v>
      </c>
      <c r="E54" s="70">
        <v>0</v>
      </c>
      <c r="F54" s="70">
        <v>0</v>
      </c>
      <c r="G54" s="70">
        <v>0</v>
      </c>
      <c r="H54" s="70">
        <v>0</v>
      </c>
      <c r="I54" s="70">
        <v>0</v>
      </c>
      <c r="J54" s="70">
        <f t="shared" si="5"/>
        <v>3071630</v>
      </c>
      <c r="K54" s="70">
        <f t="shared" si="3"/>
        <v>0</v>
      </c>
      <c r="L54" s="70">
        <f>'F. Appendix'!O54+'F. Appendix'!N54</f>
        <v>3071630</v>
      </c>
      <c r="M54" s="80">
        <v>0</v>
      </c>
      <c r="N54" s="80">
        <v>3071630</v>
      </c>
      <c r="O54" s="80">
        <v>0</v>
      </c>
      <c r="P54" s="80">
        <v>0</v>
      </c>
      <c r="Q54" s="80">
        <v>0</v>
      </c>
    </row>
    <row r="55" spans="1:17" x14ac:dyDescent="0.25">
      <c r="A55" s="69" t="s">
        <v>51</v>
      </c>
      <c r="B55" s="70">
        <f t="shared" si="4"/>
        <v>0</v>
      </c>
      <c r="C55" s="70">
        <f t="shared" si="2"/>
        <v>0</v>
      </c>
      <c r="D55" s="78">
        <f>'F. Appendix'!G55+'F. Appendix'!F55</f>
        <v>0</v>
      </c>
      <c r="E55" s="70">
        <v>0</v>
      </c>
      <c r="F55" s="70">
        <v>0</v>
      </c>
      <c r="G55" s="70">
        <v>0</v>
      </c>
      <c r="H55" s="70">
        <v>0</v>
      </c>
      <c r="I55" s="70">
        <v>0</v>
      </c>
      <c r="J55" s="70">
        <f t="shared" si="5"/>
        <v>0</v>
      </c>
      <c r="K55" s="70">
        <f t="shared" si="3"/>
        <v>0</v>
      </c>
      <c r="L55" s="78">
        <f>'F. Appendix'!O55+'F. Appendix'!N55</f>
        <v>0</v>
      </c>
      <c r="M55" s="81">
        <v>0</v>
      </c>
      <c r="N55" s="81">
        <v>0</v>
      </c>
      <c r="O55" s="81">
        <v>0</v>
      </c>
      <c r="P55" s="81">
        <v>0</v>
      </c>
      <c r="Q55" s="81">
        <v>0</v>
      </c>
    </row>
    <row r="56" spans="1:17" x14ac:dyDescent="0.25">
      <c r="B56" s="51"/>
      <c r="D56" s="50"/>
      <c r="J56" s="51"/>
      <c r="L56" s="50"/>
    </row>
    <row r="57" spans="1:17" s="166" customFormat="1" ht="85.5" customHeight="1" x14ac:dyDescent="0.2">
      <c r="A57" s="293" t="s">
        <v>268</v>
      </c>
      <c r="B57" s="293"/>
      <c r="C57" s="293"/>
      <c r="D57" s="293"/>
      <c r="E57" s="293"/>
      <c r="F57" s="293"/>
      <c r="G57" s="293"/>
      <c r="H57" s="293"/>
      <c r="I57" s="293"/>
      <c r="J57" s="293"/>
      <c r="K57" s="293"/>
      <c r="L57" s="293"/>
      <c r="M57" s="293"/>
      <c r="N57" s="293"/>
      <c r="O57" s="165"/>
      <c r="P57" s="164"/>
      <c r="Q57" s="164"/>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N57"/>
  </mergeCells>
  <pageMargins left="0.7" right="0.7" top="0.75" bottom="0.75" header="0.3" footer="0.3"/>
  <pageSetup scale="5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6"/>
    <pageSetUpPr fitToPage="1"/>
  </sheetPr>
  <dimension ref="A1:L55"/>
  <sheetViews>
    <sheetView zoomScale="85" zoomScaleNormal="85" zoomScaleSheetLayoutView="55" workbookViewId="0">
      <pane ySplit="3" topLeftCell="A4" activePane="bottomLeft" state="frozenSplit"/>
      <selection activeCell="A4" sqref="A4"/>
      <selection pane="bottomLeft" activeCell="H13" sqref="H13"/>
    </sheetView>
  </sheetViews>
  <sheetFormatPr defaultRowHeight="15" x14ac:dyDescent="0.25"/>
  <cols>
    <col min="1" max="1" width="21" customWidth="1"/>
    <col min="2" max="3" width="18.42578125" customWidth="1"/>
    <col min="4" max="4" width="16.85546875" customWidth="1"/>
    <col min="5" max="5" width="20.28515625" customWidth="1"/>
    <col min="6" max="6" width="20.140625" customWidth="1"/>
    <col min="7" max="10" width="18.42578125" customWidth="1"/>
  </cols>
  <sheetData>
    <row r="1" spans="1:12" ht="18.75" x14ac:dyDescent="0.3">
      <c r="A1" s="175" t="s">
        <v>290</v>
      </c>
      <c r="B1" s="176"/>
      <c r="C1" s="176"/>
      <c r="D1" s="176"/>
      <c r="E1" s="176"/>
      <c r="F1" s="176"/>
      <c r="G1" s="176"/>
      <c r="H1" s="176"/>
      <c r="I1" s="176"/>
      <c r="J1" s="176"/>
    </row>
    <row r="2" spans="1:12" ht="35.25" customHeight="1" x14ac:dyDescent="0.25">
      <c r="A2" s="273" t="s">
        <v>0</v>
      </c>
      <c r="B2" s="7" t="s">
        <v>291</v>
      </c>
      <c r="C2" s="24" t="s">
        <v>57</v>
      </c>
      <c r="D2" s="26" t="s">
        <v>68</v>
      </c>
      <c r="E2" s="271" t="s">
        <v>260</v>
      </c>
      <c r="F2" s="272"/>
      <c r="G2" s="29" t="s">
        <v>69</v>
      </c>
      <c r="H2" s="275" t="s">
        <v>74</v>
      </c>
      <c r="I2" s="268" t="s">
        <v>55</v>
      </c>
      <c r="J2" s="269" t="s">
        <v>56</v>
      </c>
    </row>
    <row r="3" spans="1:12" ht="44.25" customHeight="1" x14ac:dyDescent="0.25">
      <c r="A3" s="274"/>
      <c r="B3" s="39" t="s">
        <v>259</v>
      </c>
      <c r="C3" s="37" t="s">
        <v>76</v>
      </c>
      <c r="D3" s="30" t="s">
        <v>292</v>
      </c>
      <c r="E3" s="137" t="s">
        <v>53</v>
      </c>
      <c r="F3" s="138" t="s">
        <v>54</v>
      </c>
      <c r="G3" s="31" t="s">
        <v>255</v>
      </c>
      <c r="H3" s="276"/>
      <c r="I3" s="268"/>
      <c r="J3" s="270"/>
    </row>
    <row r="4" spans="1:12" x14ac:dyDescent="0.25">
      <c r="A4" s="13" t="s">
        <v>52</v>
      </c>
      <c r="B4" s="43">
        <f>'E.2 SFAG'!B4+'E.5 Contingency'!B4+'E.6 ECF'!B3</f>
        <v>16877279396</v>
      </c>
      <c r="C4" s="15">
        <f>'E.2 SFAG'!F4+'E.6 ECF'!F3</f>
        <v>3696551195</v>
      </c>
      <c r="D4" s="27">
        <f>B4+C4</f>
        <v>20573830591</v>
      </c>
      <c r="E4" s="25">
        <f>'E.2 SFAG'!C4</f>
        <v>1403448661</v>
      </c>
      <c r="F4" s="27">
        <f>'E.2 SFAG'!D4</f>
        <v>1143016120</v>
      </c>
      <c r="G4" s="32">
        <f>D4-(E4+F4)</f>
        <v>18027365810</v>
      </c>
      <c r="H4" s="54">
        <f>'C.1 Federal Expenditures'!AR4</f>
        <v>13354049469</v>
      </c>
      <c r="I4" s="177">
        <f>'E.2 SFAG'!AS4+'E.6 ECF'!AS3</f>
        <v>1661505636</v>
      </c>
      <c r="J4" s="15">
        <f>'E.2 SFAG'!AT4+'E.6 ECF'!AT3</f>
        <v>3011810705</v>
      </c>
    </row>
    <row r="5" spans="1:12" x14ac:dyDescent="0.25">
      <c r="A5" s="14" t="s">
        <v>1</v>
      </c>
      <c r="B5" s="43">
        <f>'E.2 SFAG'!B5+'E.5 Contingency'!B5+'E.6 ECF'!B4</f>
        <v>102479587</v>
      </c>
      <c r="C5" s="43">
        <f>'E.2 SFAG'!F5+'E.6 ECF'!F4</f>
        <v>53083693</v>
      </c>
      <c r="D5" s="27">
        <f t="shared" ref="D5:D55" si="0">B5+C5</f>
        <v>155563280</v>
      </c>
      <c r="E5" s="25">
        <f>'E.2 SFAG'!C5</f>
        <v>18663041</v>
      </c>
      <c r="F5" s="27">
        <f>'E.2 SFAG'!D5</f>
        <v>9331520</v>
      </c>
      <c r="G5" s="32">
        <f t="shared" ref="G5:G55" si="1">D5-(E5+F5)</f>
        <v>127568719</v>
      </c>
      <c r="H5" s="54">
        <f>'C.1 Federal Expenditures'!AR5</f>
        <v>55631966</v>
      </c>
      <c r="I5" s="43">
        <f>'E.2 SFAG'!AS5+'E.6 ECF'!AS4</f>
        <v>11250000</v>
      </c>
      <c r="J5" s="43">
        <f>'E.2 SFAG'!AT5+'E.6 ECF'!AT4</f>
        <v>60686753</v>
      </c>
      <c r="L5" s="11"/>
    </row>
    <row r="6" spans="1:12" x14ac:dyDescent="0.25">
      <c r="A6" s="14" t="s">
        <v>2</v>
      </c>
      <c r="B6" s="43">
        <f>'E.2 SFAG'!B6+'E.5 Contingency'!B6+'E.6 ECF'!B5</f>
        <v>44607376</v>
      </c>
      <c r="C6" s="43">
        <f>'E.2 SFAG'!F6+'E.6 ECF'!F5</f>
        <v>57417223</v>
      </c>
      <c r="D6" s="27">
        <f t="shared" si="0"/>
        <v>102024599</v>
      </c>
      <c r="E6" s="25">
        <f>'E.2 SFAG'!C6</f>
        <v>8921475</v>
      </c>
      <c r="F6" s="27">
        <f>'E.2 SFAG'!D6</f>
        <v>4460738</v>
      </c>
      <c r="G6" s="32">
        <f t="shared" si="1"/>
        <v>88642386</v>
      </c>
      <c r="H6" s="54">
        <f>'C.1 Federal Expenditures'!AR6</f>
        <v>35098520</v>
      </c>
      <c r="I6" s="43">
        <f>'E.2 SFAG'!AS6+'E.6 ECF'!AS5</f>
        <v>0</v>
      </c>
      <c r="J6" s="43">
        <f>'E.2 SFAG'!AT6+'E.6 ECF'!AT5</f>
        <v>53543866</v>
      </c>
      <c r="L6" s="11"/>
    </row>
    <row r="7" spans="1:12" x14ac:dyDescent="0.25">
      <c r="A7" s="14" t="s">
        <v>3</v>
      </c>
      <c r="B7" s="43">
        <f>'E.2 SFAG'!B7+'E.5 Contingency'!B7+'E.6 ECF'!B6</f>
        <v>219796941</v>
      </c>
      <c r="C7" s="43">
        <f>'E.2 SFAG'!F7+'E.6 ECF'!F6</f>
        <v>4834012</v>
      </c>
      <c r="D7" s="27">
        <f t="shared" si="0"/>
        <v>224630953</v>
      </c>
      <c r="E7" s="25">
        <f>'E.2 SFAG'!C7</f>
        <v>0</v>
      </c>
      <c r="F7" s="27">
        <f>'E.2 SFAG'!D7</f>
        <v>20014130</v>
      </c>
      <c r="G7" s="32">
        <f t="shared" si="1"/>
        <v>204616823</v>
      </c>
      <c r="H7" s="54">
        <f>'C.1 Federal Expenditures'!AR7</f>
        <v>197876181</v>
      </c>
      <c r="I7" s="43">
        <f>'E.2 SFAG'!AS7+'E.6 ECF'!AS6</f>
        <v>0</v>
      </c>
      <c r="J7" s="43">
        <f>'E.2 SFAG'!AT7+'E.6 ECF'!AT6</f>
        <v>6740642</v>
      </c>
      <c r="L7" s="11"/>
    </row>
    <row r="8" spans="1:12" x14ac:dyDescent="0.25">
      <c r="A8" s="14" t="s">
        <v>4</v>
      </c>
      <c r="B8" s="43">
        <f>'E.2 SFAG'!B8+'E.5 Contingency'!B8+'E.6 ECF'!B7</f>
        <v>62304527</v>
      </c>
      <c r="C8" s="43">
        <f>'E.2 SFAG'!F8+'E.6 ECF'!F7</f>
        <v>44283924</v>
      </c>
      <c r="D8" s="27">
        <f t="shared" si="0"/>
        <v>106588451</v>
      </c>
      <c r="E8" s="25">
        <f>'E.2 SFAG'!C8</f>
        <v>0</v>
      </c>
      <c r="F8" s="27">
        <f>'E.2 SFAG'!D8</f>
        <v>0</v>
      </c>
      <c r="G8" s="32">
        <f t="shared" si="1"/>
        <v>106588451</v>
      </c>
      <c r="H8" s="54">
        <f>'C.1 Federal Expenditures'!AR8</f>
        <v>54459225</v>
      </c>
      <c r="I8" s="43">
        <f>'E.2 SFAG'!AS8+'E.6 ECF'!AS7</f>
        <v>34607929</v>
      </c>
      <c r="J8" s="43">
        <f>'E.2 SFAG'!AT8+'E.6 ECF'!AT7</f>
        <v>17521297</v>
      </c>
      <c r="L8" s="11"/>
    </row>
    <row r="9" spans="1:12" x14ac:dyDescent="0.25">
      <c r="A9" s="14" t="s">
        <v>5</v>
      </c>
      <c r="B9" s="43">
        <f>'E.2 SFAG'!B9+'E.5 Contingency'!B9+'E.6 ECF'!B8</f>
        <v>3651628884</v>
      </c>
      <c r="C9" s="43">
        <f>'E.2 SFAG'!F9+'E.6 ECF'!F8</f>
        <v>175108742</v>
      </c>
      <c r="D9" s="27">
        <f t="shared" si="0"/>
        <v>3826737626</v>
      </c>
      <c r="E9" s="25">
        <f>'E.2 SFAG'!C9</f>
        <v>0</v>
      </c>
      <c r="F9" s="27">
        <f>'E.2 SFAG'!D9</f>
        <v>361919546</v>
      </c>
      <c r="G9" s="32">
        <f t="shared" si="1"/>
        <v>3464818080</v>
      </c>
      <c r="H9" s="54">
        <f>'C.1 Federal Expenditures'!AR9</f>
        <v>3109323161</v>
      </c>
      <c r="I9" s="43">
        <f>'E.2 SFAG'!AS9+'E.6 ECF'!AS8</f>
        <v>355494919</v>
      </c>
      <c r="J9" s="43">
        <f>'E.2 SFAG'!AT9+'E.6 ECF'!AT8</f>
        <v>0</v>
      </c>
      <c r="L9" s="11"/>
    </row>
    <row r="10" spans="1:12" x14ac:dyDescent="0.25">
      <c r="A10" s="14" t="s">
        <v>6</v>
      </c>
      <c r="B10" s="43">
        <f>'E.2 SFAG'!B10+'E.5 Contingency'!B10+'E.6 ECF'!B9</f>
        <v>149418660</v>
      </c>
      <c r="C10" s="43">
        <f>'E.2 SFAG'!F10+'E.6 ECF'!F9</f>
        <v>78909172</v>
      </c>
      <c r="D10" s="27">
        <f t="shared" si="0"/>
        <v>228327832</v>
      </c>
      <c r="E10" s="25">
        <f>'E.2 SFAG'!C10</f>
        <v>4615733</v>
      </c>
      <c r="F10" s="27">
        <f>'E.2 SFAG'!D10</f>
        <v>331397</v>
      </c>
      <c r="G10" s="32">
        <f t="shared" si="1"/>
        <v>223380702</v>
      </c>
      <c r="H10" s="54">
        <f>'C.1 Federal Expenditures'!AR10</f>
        <v>135590861</v>
      </c>
      <c r="I10" s="43">
        <f>'E.2 SFAG'!AS10+'E.6 ECF'!AS9</f>
        <v>0</v>
      </c>
      <c r="J10" s="43">
        <f>'E.2 SFAG'!AT10+'E.6 ECF'!AT9</f>
        <v>87789841</v>
      </c>
      <c r="L10" s="11"/>
    </row>
    <row r="11" spans="1:12" x14ac:dyDescent="0.25">
      <c r="A11" s="14" t="s">
        <v>7</v>
      </c>
      <c r="B11" s="43">
        <f>'E.2 SFAG'!B11+'E.5 Contingency'!B11+'E.6 ECF'!B10</f>
        <v>266788107</v>
      </c>
      <c r="C11" s="43">
        <f>'E.2 SFAG'!F11+'E.6 ECF'!F10</f>
        <v>0</v>
      </c>
      <c r="D11" s="27">
        <f t="shared" si="0"/>
        <v>266788107</v>
      </c>
      <c r="E11" s="25">
        <f>'E.2 SFAG'!C11</f>
        <v>0</v>
      </c>
      <c r="F11" s="27">
        <f>'E.2 SFAG'!D11</f>
        <v>23898520</v>
      </c>
      <c r="G11" s="32">
        <f t="shared" si="1"/>
        <v>242889587</v>
      </c>
      <c r="H11" s="54">
        <f>'C.1 Federal Expenditures'!AR11</f>
        <v>242889587</v>
      </c>
      <c r="I11" s="43">
        <f>'E.2 SFAG'!AS11+'E.6 ECF'!AS10</f>
        <v>0</v>
      </c>
      <c r="J11" s="43">
        <f>'E.2 SFAG'!AT11+'E.6 ECF'!AT10</f>
        <v>0</v>
      </c>
      <c r="L11" s="11"/>
    </row>
    <row r="12" spans="1:12" x14ac:dyDescent="0.25">
      <c r="A12" s="14" t="s">
        <v>8</v>
      </c>
      <c r="B12" s="43">
        <f>'E.2 SFAG'!B12+'E.5 Contingency'!B12+'E.6 ECF'!B11</f>
        <v>35462240</v>
      </c>
      <c r="C12" s="43">
        <f>'E.2 SFAG'!F12+'E.6 ECF'!F11</f>
        <v>9906318</v>
      </c>
      <c r="D12" s="27">
        <f t="shared" si="0"/>
        <v>45368558</v>
      </c>
      <c r="E12" s="25">
        <f>'E.2 SFAG'!C12</f>
        <v>0</v>
      </c>
      <c r="F12" s="27">
        <f>'E.2 SFAG'!D12</f>
        <v>0</v>
      </c>
      <c r="G12" s="32">
        <f t="shared" si="1"/>
        <v>45368558</v>
      </c>
      <c r="H12" s="54">
        <f>'C.1 Federal Expenditures'!AR12</f>
        <v>36711419</v>
      </c>
      <c r="I12" s="43">
        <f>'E.2 SFAG'!AS12+'E.6 ECF'!AS11</f>
        <v>267249</v>
      </c>
      <c r="J12" s="43">
        <f>'E.2 SFAG'!AT12+'E.6 ECF'!AT11</f>
        <v>8389890</v>
      </c>
      <c r="L12" s="11"/>
    </row>
    <row r="13" spans="1:12" x14ac:dyDescent="0.25">
      <c r="A13" s="14" t="s">
        <v>9</v>
      </c>
      <c r="B13" s="43">
        <f>'E.2 SFAG'!B13+'E.5 Contingency'!B13+'E.6 ECF'!B12</f>
        <v>101704917</v>
      </c>
      <c r="C13" s="43">
        <f>'E.2 SFAG'!F13+'E.6 ECF'!F12</f>
        <v>89998782</v>
      </c>
      <c r="D13" s="27">
        <f t="shared" si="0"/>
        <v>191703699</v>
      </c>
      <c r="E13" s="25">
        <f>'E.2 SFAG'!C13</f>
        <v>0</v>
      </c>
      <c r="F13" s="27">
        <f>'E.2 SFAG'!D13</f>
        <v>3935917</v>
      </c>
      <c r="G13" s="32">
        <f t="shared" si="1"/>
        <v>187767782</v>
      </c>
      <c r="H13" s="54">
        <f>'C.1 Federal Expenditures'!AR13</f>
        <v>120688895</v>
      </c>
      <c r="I13" s="43">
        <f>'E.2 SFAG'!AS13+'E.6 ECF'!AS12</f>
        <v>0</v>
      </c>
      <c r="J13" s="43">
        <f>'E.2 SFAG'!AT13+'E.6 ECF'!AT12</f>
        <v>67078887</v>
      </c>
      <c r="L13" s="11"/>
    </row>
    <row r="14" spans="1:12" x14ac:dyDescent="0.25">
      <c r="A14" s="14" t="s">
        <v>10</v>
      </c>
      <c r="B14" s="43">
        <f>'E.2 SFAG'!B14+'E.5 Contingency'!B14+'E.6 ECF'!B13</f>
        <v>562340120</v>
      </c>
      <c r="C14" s="43">
        <f>'E.2 SFAG'!F14+'E.6 ECF'!F13</f>
        <v>85567769</v>
      </c>
      <c r="D14" s="27">
        <f t="shared" si="0"/>
        <v>647907889</v>
      </c>
      <c r="E14" s="25">
        <f>'E.2 SFAG'!C14</f>
        <v>110662021</v>
      </c>
      <c r="F14" s="27">
        <f>'E.2 SFAG'!D14</f>
        <v>56234011</v>
      </c>
      <c r="G14" s="32">
        <f t="shared" si="1"/>
        <v>481011857</v>
      </c>
      <c r="H14" s="54">
        <f>'C.1 Federal Expenditures'!AR14</f>
        <v>425840909</v>
      </c>
      <c r="I14" s="43">
        <f>'E.2 SFAG'!AS14+'E.6 ECF'!AS13</f>
        <v>0</v>
      </c>
      <c r="J14" s="43">
        <f>'E.2 SFAG'!AT14+'E.6 ECF'!AT13</f>
        <v>55170948</v>
      </c>
      <c r="L14" s="11"/>
    </row>
    <row r="15" spans="1:12" x14ac:dyDescent="0.25">
      <c r="A15" s="14" t="s">
        <v>11</v>
      </c>
      <c r="B15" s="43">
        <f>'E.2 SFAG'!B15+'E.5 Contingency'!B15+'E.6 ECF'!B14</f>
        <v>330741739</v>
      </c>
      <c r="C15" s="43">
        <f>'E.2 SFAG'!F15+'E.6 ECF'!F14</f>
        <v>42100993</v>
      </c>
      <c r="D15" s="27">
        <f t="shared" si="0"/>
        <v>372842732</v>
      </c>
      <c r="E15" s="25">
        <f>'E.2 SFAG'!C15</f>
        <v>0</v>
      </c>
      <c r="F15" s="27">
        <f>'E.2 SFAG'!D15</f>
        <v>5881073</v>
      </c>
      <c r="G15" s="32">
        <f t="shared" si="1"/>
        <v>366961659</v>
      </c>
      <c r="H15" s="54">
        <f>'C.1 Federal Expenditures'!AR15</f>
        <v>316263869</v>
      </c>
      <c r="I15" s="43">
        <f>'E.2 SFAG'!AS15+'E.6 ECF'!AS14</f>
        <v>37937517</v>
      </c>
      <c r="J15" s="43">
        <f>'E.2 SFAG'!AT15+'E.6 ECF'!AT14</f>
        <v>12760273</v>
      </c>
      <c r="L15" s="11"/>
    </row>
    <row r="16" spans="1:12" x14ac:dyDescent="0.25">
      <c r="A16" s="14" t="s">
        <v>12</v>
      </c>
      <c r="B16" s="43">
        <f>'E.2 SFAG'!B16+'E.5 Contingency'!B16+'E.6 ECF'!B15</f>
        <v>108618111</v>
      </c>
      <c r="C16" s="43">
        <f>'E.2 SFAG'!F16+'E.6 ECF'!F15</f>
        <v>134503562</v>
      </c>
      <c r="D16" s="27">
        <f t="shared" si="0"/>
        <v>243121673</v>
      </c>
      <c r="E16" s="25">
        <f>'E.2 SFAG'!C16</f>
        <v>0</v>
      </c>
      <c r="F16" s="27">
        <f>'E.2 SFAG'!D16</f>
        <v>9890000</v>
      </c>
      <c r="G16" s="32">
        <f t="shared" si="1"/>
        <v>233231673</v>
      </c>
      <c r="H16" s="54">
        <f>'C.1 Federal Expenditures'!AR16</f>
        <v>47022558</v>
      </c>
      <c r="I16" s="43">
        <f>'E.2 SFAG'!AS16+'E.6 ECF'!AS15</f>
        <v>7595696</v>
      </c>
      <c r="J16" s="43">
        <f>'E.2 SFAG'!AT16+'E.6 ECF'!AT15</f>
        <v>178613419</v>
      </c>
      <c r="L16" s="11"/>
    </row>
    <row r="17" spans="1:12" x14ac:dyDescent="0.25">
      <c r="A17" s="14" t="s">
        <v>13</v>
      </c>
      <c r="B17" s="43">
        <f>'E.2 SFAG'!B17+'E.5 Contingency'!B17+'E.6 ECF'!B16</f>
        <v>30412562</v>
      </c>
      <c r="C17" s="43">
        <f>'E.2 SFAG'!F17+'E.6 ECF'!F16</f>
        <v>30441563</v>
      </c>
      <c r="D17" s="27">
        <f t="shared" si="0"/>
        <v>60854125</v>
      </c>
      <c r="E17" s="25">
        <f>'E.2 SFAG'!C17</f>
        <v>7831234</v>
      </c>
      <c r="F17" s="27">
        <f>'E.2 SFAG'!D17</f>
        <v>1292534</v>
      </c>
      <c r="G17" s="32">
        <f t="shared" si="1"/>
        <v>51730357</v>
      </c>
      <c r="H17" s="54">
        <f>'C.1 Federal Expenditures'!AR17</f>
        <v>25834079</v>
      </c>
      <c r="I17" s="43">
        <f>'E.2 SFAG'!AS17+'E.6 ECF'!AS16</f>
        <v>0</v>
      </c>
      <c r="J17" s="43">
        <f>'E.2 SFAG'!AT17+'E.6 ECF'!AT16</f>
        <v>25896278</v>
      </c>
      <c r="L17" s="11"/>
    </row>
    <row r="18" spans="1:12" x14ac:dyDescent="0.25">
      <c r="A18" s="14" t="s">
        <v>14</v>
      </c>
      <c r="B18" s="43">
        <f>'E.2 SFAG'!B18+'E.5 Contingency'!B18+'E.6 ECF'!B17</f>
        <v>585056960</v>
      </c>
      <c r="C18" s="43">
        <f>'E.2 SFAG'!F18+'E.6 ECF'!F17</f>
        <v>0</v>
      </c>
      <c r="D18" s="27">
        <f t="shared" si="0"/>
        <v>585056960</v>
      </c>
      <c r="E18" s="25">
        <f>'E.2 SFAG'!C18</f>
        <v>0</v>
      </c>
      <c r="F18" s="27">
        <f>'E.2 SFAG'!D18</f>
        <v>1200000</v>
      </c>
      <c r="G18" s="32">
        <f t="shared" si="1"/>
        <v>583856960</v>
      </c>
      <c r="H18" s="54">
        <f>'C.1 Federal Expenditures'!AR18</f>
        <v>536453864</v>
      </c>
      <c r="I18" s="43">
        <f>'E.2 SFAG'!AS18+'E.6 ECF'!AS17</f>
        <v>0</v>
      </c>
      <c r="J18" s="43">
        <f>'E.2 SFAG'!AT18+'E.6 ECF'!AT17</f>
        <v>47403096</v>
      </c>
      <c r="L18" s="11"/>
    </row>
    <row r="19" spans="1:12" x14ac:dyDescent="0.25">
      <c r="A19" s="14" t="s">
        <v>15</v>
      </c>
      <c r="B19" s="43">
        <f>'E.2 SFAG'!B19+'E.5 Contingency'!B19+'E.6 ECF'!B18</f>
        <v>206799109</v>
      </c>
      <c r="C19" s="43">
        <f>'E.2 SFAG'!F19+'E.6 ECF'!F18</f>
        <v>329161219</v>
      </c>
      <c r="D19" s="27">
        <f t="shared" si="0"/>
        <v>535960328</v>
      </c>
      <c r="E19" s="25">
        <f>'E.2 SFAG'!C19</f>
        <v>62039733</v>
      </c>
      <c r="F19" s="27">
        <f>'E.2 SFAG'!D19</f>
        <v>0</v>
      </c>
      <c r="G19" s="32">
        <f t="shared" si="1"/>
        <v>473920595</v>
      </c>
      <c r="H19" s="54">
        <f>'C.1 Federal Expenditures'!AR19</f>
        <v>126536829</v>
      </c>
      <c r="I19" s="43">
        <f>'E.2 SFAG'!AS19+'E.6 ECF'!AS18</f>
        <v>95362650</v>
      </c>
      <c r="J19" s="43">
        <f>'E.2 SFAG'!AT19+'E.6 ECF'!AT18</f>
        <v>252021116</v>
      </c>
      <c r="L19" s="11"/>
    </row>
    <row r="20" spans="1:12" x14ac:dyDescent="0.25">
      <c r="A20" s="14" t="s">
        <v>16</v>
      </c>
      <c r="B20" s="43">
        <f>'E.2 SFAG'!B20+'E.5 Contingency'!B20+'E.6 ECF'!B19</f>
        <v>131019431</v>
      </c>
      <c r="C20" s="43">
        <f>'E.2 SFAG'!F20+'E.6 ECF'!F19</f>
        <v>22153559</v>
      </c>
      <c r="D20" s="27">
        <f t="shared" si="0"/>
        <v>153172990</v>
      </c>
      <c r="E20" s="25">
        <f>'E.2 SFAG'!C20</f>
        <v>26328097</v>
      </c>
      <c r="F20" s="27">
        <f>'E.2 SFAG'!D20</f>
        <v>12962008</v>
      </c>
      <c r="G20" s="32">
        <f t="shared" si="1"/>
        <v>113882885</v>
      </c>
      <c r="H20" s="54">
        <f>'C.1 Federal Expenditures'!AR20</f>
        <v>89902421</v>
      </c>
      <c r="I20" s="43">
        <f>'E.2 SFAG'!AS20+'E.6 ECF'!AS19</f>
        <v>17146215</v>
      </c>
      <c r="J20" s="43">
        <f>'E.2 SFAG'!AT20+'E.6 ECF'!AT19</f>
        <v>6834249</v>
      </c>
      <c r="L20" s="11"/>
    </row>
    <row r="21" spans="1:12" x14ac:dyDescent="0.25">
      <c r="A21" s="14" t="s">
        <v>17</v>
      </c>
      <c r="B21" s="43">
        <f>'E.2 SFAG'!B21+'E.5 Contingency'!B21+'E.6 ECF'!B20</f>
        <v>101901833</v>
      </c>
      <c r="C21" s="43">
        <f>'E.2 SFAG'!F21+'E.6 ECF'!F20</f>
        <v>60077086</v>
      </c>
      <c r="D21" s="27">
        <f t="shared" si="0"/>
        <v>161978919</v>
      </c>
      <c r="E21" s="25">
        <f>'E.2 SFAG'!C21</f>
        <v>0</v>
      </c>
      <c r="F21" s="27">
        <f>'E.2 SFAG'!D21</f>
        <v>10190183</v>
      </c>
      <c r="G21" s="32">
        <f t="shared" si="1"/>
        <v>151788736</v>
      </c>
      <c r="H21" s="54">
        <f>'C.1 Federal Expenditures'!AR21</f>
        <v>78108166</v>
      </c>
      <c r="I21" s="43">
        <f>'E.2 SFAG'!AS21+'E.6 ECF'!AS20</f>
        <v>73387976</v>
      </c>
      <c r="J21" s="43">
        <f>'E.2 SFAG'!AT21+'E.6 ECF'!AT20</f>
        <v>292594</v>
      </c>
      <c r="L21" s="11"/>
    </row>
    <row r="22" spans="1:12" x14ac:dyDescent="0.25">
      <c r="A22" s="14" t="s">
        <v>18</v>
      </c>
      <c r="B22" s="43">
        <f>'E.2 SFAG'!B22+'E.5 Contingency'!B22+'E.6 ECF'!B21</f>
        <v>181287669</v>
      </c>
      <c r="C22" s="43">
        <f>'E.2 SFAG'!F22+'E.6 ECF'!F21</f>
        <v>30228103</v>
      </c>
      <c r="D22" s="27">
        <f t="shared" si="0"/>
        <v>211515772</v>
      </c>
      <c r="E22" s="25">
        <f>'E.2 SFAG'!C22</f>
        <v>0</v>
      </c>
      <c r="F22" s="27">
        <f>'E.2 SFAG'!D22</f>
        <v>0</v>
      </c>
      <c r="G22" s="32">
        <f t="shared" si="1"/>
        <v>211515772</v>
      </c>
      <c r="H22" s="54">
        <f>'C.1 Federal Expenditures'!AR22</f>
        <v>145557582</v>
      </c>
      <c r="I22" s="43">
        <f>'E.2 SFAG'!AS22+'E.6 ECF'!AS21</f>
        <v>0</v>
      </c>
      <c r="J22" s="43">
        <f>'E.2 SFAG'!AT22+'E.6 ECF'!AT21</f>
        <v>65958190</v>
      </c>
      <c r="L22" s="11"/>
    </row>
    <row r="23" spans="1:12" x14ac:dyDescent="0.25">
      <c r="A23" s="14" t="s">
        <v>19</v>
      </c>
      <c r="B23" s="43">
        <f>'E.2 SFAG'!B23+'E.5 Contingency'!B23+'E.6 ECF'!B22</f>
        <v>163971985</v>
      </c>
      <c r="C23" s="43">
        <f>'E.2 SFAG'!F23+'E.6 ECF'!F22</f>
        <v>12949954</v>
      </c>
      <c r="D23" s="27">
        <f t="shared" si="0"/>
        <v>176921939</v>
      </c>
      <c r="E23" s="25">
        <f>'E.2 SFAG'!C23</f>
        <v>0</v>
      </c>
      <c r="F23" s="27">
        <f>'E.2 SFAG'!D23</f>
        <v>16397198</v>
      </c>
      <c r="G23" s="32">
        <f t="shared" si="1"/>
        <v>160524741</v>
      </c>
      <c r="H23" s="54">
        <f>'C.1 Federal Expenditures'!AR23</f>
        <v>160524741</v>
      </c>
      <c r="I23" s="43">
        <f>'E.2 SFAG'!AS23+'E.6 ECF'!AS22</f>
        <v>0</v>
      </c>
      <c r="J23" s="43">
        <f>'E.2 SFAG'!AT23+'E.6 ECF'!AT22</f>
        <v>0</v>
      </c>
      <c r="L23" s="11"/>
    </row>
    <row r="24" spans="1:12" x14ac:dyDescent="0.25">
      <c r="A24" s="14" t="s">
        <v>20</v>
      </c>
      <c r="B24" s="43">
        <f>'E.2 SFAG'!B24+'E.5 Contingency'!B24+'E.6 ECF'!B23</f>
        <v>78120889</v>
      </c>
      <c r="C24" s="43">
        <f>'E.2 SFAG'!F24+'E.6 ECF'!F23</f>
        <v>92013296</v>
      </c>
      <c r="D24" s="27">
        <f t="shared" si="0"/>
        <v>170134185</v>
      </c>
      <c r="E24" s="25">
        <f>'E.2 SFAG'!C24</f>
        <v>0</v>
      </c>
      <c r="F24" s="27">
        <f>'E.2 SFAG'!D24</f>
        <v>6222231</v>
      </c>
      <c r="G24" s="32">
        <f t="shared" si="1"/>
        <v>163911954</v>
      </c>
      <c r="H24" s="54">
        <f>'C.1 Federal Expenditures'!AR24</f>
        <v>44709372</v>
      </c>
      <c r="I24" s="43">
        <f>'E.2 SFAG'!AS24+'E.6 ECF'!AS23</f>
        <v>8403300</v>
      </c>
      <c r="J24" s="43">
        <f>'E.2 SFAG'!AT24+'E.6 ECF'!AT23</f>
        <v>110799282</v>
      </c>
      <c r="L24" s="11"/>
    </row>
    <row r="25" spans="1:12" x14ac:dyDescent="0.25">
      <c r="A25" s="14" t="s">
        <v>21</v>
      </c>
      <c r="B25" s="43">
        <f>'E.2 SFAG'!B25+'E.5 Contingency'!B25+'E.6 ECF'!B24</f>
        <v>251597483</v>
      </c>
      <c r="C25" s="43">
        <f>'E.2 SFAG'!F25+'E.6 ECF'!F24</f>
        <v>0</v>
      </c>
      <c r="D25" s="27">
        <f t="shared" si="0"/>
        <v>251597483</v>
      </c>
      <c r="E25" s="25">
        <f>'E.2 SFAG'!C25</f>
        <v>0</v>
      </c>
      <c r="F25" s="27">
        <f>'E.2 SFAG'!D25</f>
        <v>22909803</v>
      </c>
      <c r="G25" s="32">
        <f t="shared" si="1"/>
        <v>228687680</v>
      </c>
      <c r="H25" s="54">
        <f>'C.1 Federal Expenditures'!AR25</f>
        <v>228687680</v>
      </c>
      <c r="I25" s="43">
        <f>'E.2 SFAG'!AS25+'E.6 ECF'!AS24</f>
        <v>0</v>
      </c>
      <c r="J25" s="43">
        <f>'E.2 SFAG'!AT25+'E.6 ECF'!AT24</f>
        <v>0</v>
      </c>
      <c r="L25" s="11"/>
    </row>
    <row r="26" spans="1:12" x14ac:dyDescent="0.25">
      <c r="A26" s="14" t="s">
        <v>22</v>
      </c>
      <c r="B26" s="43">
        <f>'E.2 SFAG'!B26+'E.5 Contingency'!B26+'E.6 ECF'!B25</f>
        <v>504485414</v>
      </c>
      <c r="C26" s="43">
        <f>'E.2 SFAG'!F26+'E.6 ECF'!F25</f>
        <v>0</v>
      </c>
      <c r="D26" s="27">
        <f t="shared" si="0"/>
        <v>504485414</v>
      </c>
      <c r="E26" s="25">
        <f>'E.2 SFAG'!C26</f>
        <v>91874223</v>
      </c>
      <c r="F26" s="27">
        <f>'E.2 SFAG'!D26</f>
        <v>45937112</v>
      </c>
      <c r="G26" s="32">
        <f t="shared" si="1"/>
        <v>366674079</v>
      </c>
      <c r="H26" s="54">
        <f>'C.1 Federal Expenditures'!AR26</f>
        <v>366674079</v>
      </c>
      <c r="I26" s="43">
        <f>'E.2 SFAG'!AS26+'E.6 ECF'!AS25</f>
        <v>0</v>
      </c>
      <c r="J26" s="43">
        <f>'E.2 SFAG'!AT26+'E.6 ECF'!AT25</f>
        <v>0</v>
      </c>
      <c r="L26" s="11"/>
    </row>
    <row r="27" spans="1:12" x14ac:dyDescent="0.25">
      <c r="A27" s="14" t="s">
        <v>23</v>
      </c>
      <c r="B27" s="43">
        <f>'E.2 SFAG'!B27+'E.5 Contingency'!B27+'E.6 ECF'!B26</f>
        <v>775352858</v>
      </c>
      <c r="C27" s="43">
        <f>'E.2 SFAG'!F27+'E.6 ECF'!F26</f>
        <v>57432623</v>
      </c>
      <c r="D27" s="27">
        <f t="shared" si="0"/>
        <v>832785481</v>
      </c>
      <c r="E27" s="25">
        <f>'E.2 SFAG'!C27</f>
        <v>0</v>
      </c>
      <c r="F27" s="27">
        <f>'E.2 SFAG'!D27</f>
        <v>77535286</v>
      </c>
      <c r="G27" s="32">
        <f t="shared" si="1"/>
        <v>755250195</v>
      </c>
      <c r="H27" s="54">
        <f>'C.1 Federal Expenditures'!AR27</f>
        <v>663143153</v>
      </c>
      <c r="I27" s="43">
        <f>'E.2 SFAG'!AS27+'E.6 ECF'!AS26</f>
        <v>0</v>
      </c>
      <c r="J27" s="43">
        <f>'E.2 SFAG'!AT27+'E.6 ECF'!AT26</f>
        <v>92107042</v>
      </c>
      <c r="L27" s="11"/>
    </row>
    <row r="28" spans="1:12" x14ac:dyDescent="0.25">
      <c r="A28" s="14" t="s">
        <v>24</v>
      </c>
      <c r="B28" s="43">
        <f>'E.2 SFAG'!B28+'E.5 Contingency'!B28+'E.6 ECF'!B27</f>
        <v>261481769</v>
      </c>
      <c r="C28" s="43">
        <f>'E.2 SFAG'!F28+'E.6 ECF'!F27</f>
        <v>83100594</v>
      </c>
      <c r="D28" s="27">
        <f t="shared" si="0"/>
        <v>344582363</v>
      </c>
      <c r="E28" s="25">
        <f>'E.2 SFAG'!C28</f>
        <v>48000000</v>
      </c>
      <c r="F28" s="27">
        <f>'E.2 SFAG'!D28</f>
        <v>4719032</v>
      </c>
      <c r="G28" s="32">
        <f t="shared" si="1"/>
        <v>291863331</v>
      </c>
      <c r="H28" s="54">
        <f>'C.1 Federal Expenditures'!AR28</f>
        <v>215672671</v>
      </c>
      <c r="I28" s="43">
        <f>'E.2 SFAG'!AS28+'E.6 ECF'!AS27</f>
        <v>0</v>
      </c>
      <c r="J28" s="43">
        <f>'E.2 SFAG'!AT28+'E.6 ECF'!AT27</f>
        <v>76190660</v>
      </c>
      <c r="L28" s="11"/>
    </row>
    <row r="29" spans="1:12" x14ac:dyDescent="0.25">
      <c r="A29" s="14" t="s">
        <v>25</v>
      </c>
      <c r="B29" s="43">
        <f>'E.2 SFAG'!B29+'E.5 Contingency'!B29+'E.6 ECF'!B28</f>
        <v>86767578</v>
      </c>
      <c r="C29" s="43">
        <f>'E.2 SFAG'!F29+'E.6 ECF'!F28</f>
        <v>35780086</v>
      </c>
      <c r="D29" s="27">
        <f t="shared" si="0"/>
        <v>122547664</v>
      </c>
      <c r="E29" s="25">
        <f>'E.2 SFAG'!C29</f>
        <v>17353516</v>
      </c>
      <c r="F29" s="27">
        <f>'E.2 SFAG'!D29</f>
        <v>8676757</v>
      </c>
      <c r="G29" s="32">
        <f t="shared" si="1"/>
        <v>96517391</v>
      </c>
      <c r="H29" s="54">
        <f>'C.1 Federal Expenditures'!AR29</f>
        <v>49844769</v>
      </c>
      <c r="I29" s="43">
        <f>'E.2 SFAG'!AS29+'E.6 ECF'!AS28</f>
        <v>0</v>
      </c>
      <c r="J29" s="43">
        <f>'E.2 SFAG'!AT29+'E.6 ECF'!AT28</f>
        <v>46672622</v>
      </c>
      <c r="L29" s="11"/>
    </row>
    <row r="30" spans="1:12" x14ac:dyDescent="0.25">
      <c r="A30" s="14" t="s">
        <v>26</v>
      </c>
      <c r="B30" s="43">
        <f>'E.2 SFAG'!B30+'E.5 Contingency'!B30+'E.6 ECF'!B29</f>
        <v>217051740</v>
      </c>
      <c r="C30" s="43">
        <f>'E.2 SFAG'!F30+'E.6 ECF'!F29</f>
        <v>16416284</v>
      </c>
      <c r="D30" s="27">
        <f t="shared" si="0"/>
        <v>233468024</v>
      </c>
      <c r="E30" s="25">
        <f>'E.2 SFAG'!C30</f>
        <v>0</v>
      </c>
      <c r="F30" s="27">
        <f>'E.2 SFAG'!D30</f>
        <v>21701176</v>
      </c>
      <c r="G30" s="32">
        <f t="shared" si="1"/>
        <v>211766848</v>
      </c>
      <c r="H30" s="54">
        <f>'C.1 Federal Expenditures'!AR30</f>
        <v>211483361</v>
      </c>
      <c r="I30" s="43">
        <f>'E.2 SFAG'!AS30+'E.6 ECF'!AS29</f>
        <v>283487</v>
      </c>
      <c r="J30" s="43">
        <f>'E.2 SFAG'!AT30+'E.6 ECF'!AT29</f>
        <v>0</v>
      </c>
      <c r="L30" s="11"/>
    </row>
    <row r="31" spans="1:12" x14ac:dyDescent="0.25">
      <c r="A31" s="14" t="s">
        <v>27</v>
      </c>
      <c r="B31" s="43">
        <f>'E.2 SFAG'!B31+'E.5 Contingency'!B31+'E.6 ECF'!B30</f>
        <v>38039116</v>
      </c>
      <c r="C31" s="43">
        <f>'E.2 SFAG'!F31+'E.6 ECF'!F30</f>
        <v>42917089</v>
      </c>
      <c r="D31" s="27">
        <f t="shared" si="0"/>
        <v>80956205</v>
      </c>
      <c r="E31" s="25">
        <f>'E.2 SFAG'!C31</f>
        <v>8700000</v>
      </c>
      <c r="F31" s="27">
        <f>'E.2 SFAG'!D31</f>
        <v>2575839</v>
      </c>
      <c r="G31" s="32">
        <f t="shared" si="1"/>
        <v>69680366</v>
      </c>
      <c r="H31" s="54">
        <f>'C.1 Federal Expenditures'!AR31</f>
        <v>32176230</v>
      </c>
      <c r="I31" s="43">
        <f>'E.2 SFAG'!AS31+'E.6 ECF'!AS30</f>
        <v>0</v>
      </c>
      <c r="J31" s="43">
        <f>'E.2 SFAG'!AT31+'E.6 ECF'!AT30</f>
        <v>37504136</v>
      </c>
      <c r="L31" s="11"/>
    </row>
    <row r="32" spans="1:12" x14ac:dyDescent="0.25">
      <c r="A32" s="14" t="s">
        <v>28</v>
      </c>
      <c r="B32" s="43">
        <f>'E.2 SFAG'!B32+'E.5 Contingency'!B32+'E.6 ECF'!B31</f>
        <v>56833778</v>
      </c>
      <c r="C32" s="43">
        <f>'E.2 SFAG'!F32+'E.6 ECF'!F31</f>
        <v>59981915</v>
      </c>
      <c r="D32" s="27">
        <f t="shared" si="0"/>
        <v>116815693</v>
      </c>
      <c r="E32" s="25">
        <f>'E.2 SFAG'!C32</f>
        <v>17000000</v>
      </c>
      <c r="F32" s="27">
        <f>'E.2 SFAG'!D32</f>
        <v>0</v>
      </c>
      <c r="G32" s="32">
        <f t="shared" si="1"/>
        <v>99815693</v>
      </c>
      <c r="H32" s="54">
        <f>'C.1 Federal Expenditures'!AR32</f>
        <v>37569491</v>
      </c>
      <c r="I32" s="43">
        <f>'E.2 SFAG'!AS32+'E.6 ECF'!AS31</f>
        <v>0</v>
      </c>
      <c r="J32" s="43">
        <f>'E.2 SFAG'!AT32+'E.6 ECF'!AT31</f>
        <v>62246202</v>
      </c>
      <c r="L32" s="11"/>
    </row>
    <row r="33" spans="1:12" x14ac:dyDescent="0.25">
      <c r="A33" s="14" t="s">
        <v>29</v>
      </c>
      <c r="B33" s="43">
        <f>'E.2 SFAG'!B33+'E.5 Contingency'!B33+'E.6 ECF'!B32</f>
        <v>48219623</v>
      </c>
      <c r="C33" s="43">
        <f>'E.2 SFAG'!F33+'E.6 ECF'!F32</f>
        <v>6361484</v>
      </c>
      <c r="D33" s="27">
        <f t="shared" si="0"/>
        <v>54581107</v>
      </c>
      <c r="E33" s="25">
        <f>'E.2 SFAG'!C33</f>
        <v>0</v>
      </c>
      <c r="F33" s="27">
        <f>'E.2 SFAG'!D33</f>
        <v>0</v>
      </c>
      <c r="G33" s="32">
        <f t="shared" si="1"/>
        <v>54581107</v>
      </c>
      <c r="H33" s="54">
        <f>'C.1 Federal Expenditures'!AR33</f>
        <v>39396362</v>
      </c>
      <c r="I33" s="43">
        <f>'E.2 SFAG'!AS33+'E.6 ECF'!AS32</f>
        <v>0</v>
      </c>
      <c r="J33" s="43">
        <f>'E.2 SFAG'!AT33+'E.6 ECF'!AT32</f>
        <v>15184745</v>
      </c>
      <c r="L33" s="11"/>
    </row>
    <row r="34" spans="1:12" x14ac:dyDescent="0.25">
      <c r="A34" s="14" t="s">
        <v>30</v>
      </c>
      <c r="B34" s="43">
        <f>'E.2 SFAG'!B34+'E.5 Contingency'!B34+'E.6 ECF'!B33</f>
        <v>38521261</v>
      </c>
      <c r="C34" s="43">
        <f>'E.2 SFAG'!F34+'E.6 ECF'!F33</f>
        <v>44539464</v>
      </c>
      <c r="D34" s="27">
        <f t="shared" si="0"/>
        <v>83060725</v>
      </c>
      <c r="E34" s="25">
        <f>'E.2 SFAG'!C34</f>
        <v>4200000</v>
      </c>
      <c r="F34" s="27">
        <f>'E.2 SFAG'!D34</f>
        <v>936937</v>
      </c>
      <c r="G34" s="32">
        <f t="shared" si="1"/>
        <v>77923788</v>
      </c>
      <c r="H34" s="54">
        <f>'C.1 Federal Expenditures'!AR34</f>
        <v>8322565</v>
      </c>
      <c r="I34" s="43">
        <f>'E.2 SFAG'!AS34+'E.6 ECF'!AS33</f>
        <v>0</v>
      </c>
      <c r="J34" s="43">
        <f>'E.2 SFAG'!AT34+'E.6 ECF'!AT33</f>
        <v>69601223</v>
      </c>
      <c r="L34" s="11"/>
    </row>
    <row r="35" spans="1:12" x14ac:dyDescent="0.25">
      <c r="A35" s="14" t="s">
        <v>31</v>
      </c>
      <c r="B35" s="43">
        <f>'E.2 SFAG'!B35+'E.5 Contingency'!B35+'E.6 ECF'!B34</f>
        <v>404034823</v>
      </c>
      <c r="C35" s="43">
        <f>'E.2 SFAG'!F35+'E.6 ECF'!F34</f>
        <v>14229974</v>
      </c>
      <c r="D35" s="27">
        <f t="shared" si="0"/>
        <v>418264797</v>
      </c>
      <c r="E35" s="25">
        <f>'E.2 SFAG'!C35</f>
        <v>76000000</v>
      </c>
      <c r="F35" s="27">
        <f>'E.2 SFAG'!D35</f>
        <v>16938000</v>
      </c>
      <c r="G35" s="32">
        <f t="shared" si="1"/>
        <v>325326797</v>
      </c>
      <c r="H35" s="54">
        <f>'C.1 Federal Expenditures'!AR35</f>
        <v>265649949</v>
      </c>
      <c r="I35" s="43">
        <f>'E.2 SFAG'!AS35+'E.6 ECF'!AS34</f>
        <v>14676848</v>
      </c>
      <c r="J35" s="43">
        <f>'E.2 SFAG'!AT35+'E.6 ECF'!AT34</f>
        <v>45000000</v>
      </c>
      <c r="L35" s="11"/>
    </row>
    <row r="36" spans="1:12" x14ac:dyDescent="0.25">
      <c r="A36" s="14" t="s">
        <v>32</v>
      </c>
      <c r="B36" s="43">
        <f>'E.2 SFAG'!B36+'E.5 Contingency'!B36+'E.6 ECF'!B35</f>
        <v>121316787</v>
      </c>
      <c r="C36" s="43">
        <f>'E.2 SFAG'!F36+'E.6 ECF'!F35</f>
        <v>93551103</v>
      </c>
      <c r="D36" s="27">
        <f t="shared" si="0"/>
        <v>214867890</v>
      </c>
      <c r="E36" s="25">
        <f>'E.2 SFAG'!C36</f>
        <v>30527500</v>
      </c>
      <c r="F36" s="27">
        <f>'E.2 SFAG'!D36</f>
        <v>0</v>
      </c>
      <c r="G36" s="32">
        <f t="shared" si="1"/>
        <v>184340390</v>
      </c>
      <c r="H36" s="54">
        <f>'C.1 Federal Expenditures'!AR36</f>
        <v>92413436</v>
      </c>
      <c r="I36" s="43">
        <f>'E.2 SFAG'!AS36+'E.6 ECF'!AS35</f>
        <v>91878264</v>
      </c>
      <c r="J36" s="43">
        <f>'E.2 SFAG'!AT36+'E.6 ECF'!AT35</f>
        <v>48690</v>
      </c>
      <c r="L36" s="11"/>
    </row>
    <row r="37" spans="1:12" x14ac:dyDescent="0.25">
      <c r="A37" s="14" t="s">
        <v>33</v>
      </c>
      <c r="B37" s="43">
        <f>'E.2 SFAG'!B37+'E.5 Contingency'!B37+'E.6 ECF'!B36</f>
        <v>2682847954</v>
      </c>
      <c r="C37" s="43">
        <f>'E.2 SFAG'!F37+'E.6 ECF'!F36</f>
        <v>170031629</v>
      </c>
      <c r="D37" s="27">
        <f t="shared" si="0"/>
        <v>2852879583</v>
      </c>
      <c r="E37" s="25">
        <f>'E.2 SFAG'!C37</f>
        <v>377075500</v>
      </c>
      <c r="F37" s="27">
        <f>'E.2 SFAG'!D37</f>
        <v>180466610</v>
      </c>
      <c r="G37" s="32">
        <f t="shared" si="1"/>
        <v>2295337473</v>
      </c>
      <c r="H37" s="54">
        <f>'C.1 Federal Expenditures'!AR37</f>
        <v>1986547921</v>
      </c>
      <c r="I37" s="43">
        <f>'E.2 SFAG'!AS37+'E.6 ECF'!AS36</f>
        <v>163648838</v>
      </c>
      <c r="J37" s="43">
        <f>'E.2 SFAG'!AT37+'E.6 ECF'!AT36</f>
        <v>145140714</v>
      </c>
      <c r="L37" s="11"/>
    </row>
    <row r="38" spans="1:12" x14ac:dyDescent="0.25">
      <c r="A38" s="14" t="s">
        <v>34</v>
      </c>
      <c r="B38" s="43">
        <f>'E.2 SFAG'!B38+'E.5 Contingency'!B38+'E.6 ECF'!B37</f>
        <v>331038598</v>
      </c>
      <c r="C38" s="43">
        <f>'E.2 SFAG'!F38+'E.6 ECF'!F37</f>
        <v>15981984</v>
      </c>
      <c r="D38" s="27">
        <f t="shared" si="0"/>
        <v>347020582</v>
      </c>
      <c r="E38" s="25">
        <f>'E.2 SFAG'!C38</f>
        <v>56720282</v>
      </c>
      <c r="F38" s="27">
        <f>'E.2 SFAG'!D38</f>
        <v>5727105</v>
      </c>
      <c r="G38" s="32">
        <f t="shared" si="1"/>
        <v>284573195</v>
      </c>
      <c r="H38" s="54">
        <f>'C.1 Federal Expenditures'!AR38</f>
        <v>230906963</v>
      </c>
      <c r="I38" s="43">
        <f>'E.2 SFAG'!AS38+'E.6 ECF'!AS37</f>
        <v>33762450</v>
      </c>
      <c r="J38" s="43">
        <f>'E.2 SFAG'!AT38+'E.6 ECF'!AT37</f>
        <v>19903782</v>
      </c>
      <c r="L38" s="11"/>
    </row>
    <row r="39" spans="1:12" x14ac:dyDescent="0.25">
      <c r="A39" s="14" t="s">
        <v>35</v>
      </c>
      <c r="B39" s="43">
        <f>'E.2 SFAG'!B39+'E.5 Contingency'!B39+'E.6 ECF'!B38</f>
        <v>26399809</v>
      </c>
      <c r="C39" s="43">
        <f>'E.2 SFAG'!F39+'E.6 ECF'!F38</f>
        <v>10973387</v>
      </c>
      <c r="D39" s="27">
        <f t="shared" si="0"/>
        <v>37373196</v>
      </c>
      <c r="E39" s="25">
        <f>'E.2 SFAG'!C39</f>
        <v>0</v>
      </c>
      <c r="F39" s="27">
        <f>'E.2 SFAG'!D39</f>
        <v>0</v>
      </c>
      <c r="G39" s="32">
        <f t="shared" si="1"/>
        <v>37373196</v>
      </c>
      <c r="H39" s="54">
        <f>'C.1 Federal Expenditures'!AR39</f>
        <v>30863217</v>
      </c>
      <c r="I39" s="43">
        <f>'E.2 SFAG'!AS39+'E.6 ECF'!AS38</f>
        <v>0</v>
      </c>
      <c r="J39" s="43">
        <f>'E.2 SFAG'!AT39+'E.6 ECF'!AT38</f>
        <v>6509979</v>
      </c>
      <c r="L39" s="11"/>
    </row>
    <row r="40" spans="1:12" x14ac:dyDescent="0.25">
      <c r="A40" s="14" t="s">
        <v>36</v>
      </c>
      <c r="B40" s="43">
        <f>'E.2 SFAG'!B40+'E.5 Contingency'!B40+'E.6 ECF'!B39</f>
        <v>727968260</v>
      </c>
      <c r="C40" s="43">
        <f>'E.2 SFAG'!F40+'E.6 ECF'!F39</f>
        <v>364484835</v>
      </c>
      <c r="D40" s="27">
        <f t="shared" si="0"/>
        <v>1092453095</v>
      </c>
      <c r="E40" s="25">
        <f>'E.2 SFAG'!C40</f>
        <v>0</v>
      </c>
      <c r="F40" s="27">
        <f>'E.2 SFAG'!D40</f>
        <v>60000000</v>
      </c>
      <c r="G40" s="32">
        <f t="shared" si="1"/>
        <v>1032453095</v>
      </c>
      <c r="H40" s="54">
        <f>'C.1 Federal Expenditures'!AR40</f>
        <v>621859861</v>
      </c>
      <c r="I40" s="43">
        <f>'E.2 SFAG'!AS40+'E.6 ECF'!AS39</f>
        <v>398390195</v>
      </c>
      <c r="J40" s="43">
        <f>'E.2 SFAG'!AT40+'E.6 ECF'!AT39</f>
        <v>12203039</v>
      </c>
      <c r="L40" s="11"/>
    </row>
    <row r="41" spans="1:12" x14ac:dyDescent="0.25">
      <c r="A41" s="14" t="s">
        <v>37</v>
      </c>
      <c r="B41" s="43">
        <f>'E.2 SFAG'!B41+'E.5 Contingency'!B41+'E.6 ECF'!B40</f>
        <v>145281442</v>
      </c>
      <c r="C41" s="43">
        <f>'E.2 SFAG'!F41+'E.6 ECF'!F40</f>
        <v>52448280</v>
      </c>
      <c r="D41" s="27">
        <f t="shared" si="0"/>
        <v>197729722</v>
      </c>
      <c r="E41" s="25">
        <f>'E.2 SFAG'!C41</f>
        <v>29056288</v>
      </c>
      <c r="F41" s="27">
        <f>'E.2 SFAG'!D41</f>
        <v>14528144</v>
      </c>
      <c r="G41" s="32">
        <f t="shared" si="1"/>
        <v>154145290</v>
      </c>
      <c r="H41" s="54">
        <f>'C.1 Federal Expenditures'!AR41</f>
        <v>108557408</v>
      </c>
      <c r="I41" s="43">
        <f>'E.2 SFAG'!AS41+'E.6 ECF'!AS40</f>
        <v>45587882</v>
      </c>
      <c r="J41" s="43">
        <f>'E.2 SFAG'!AT41+'E.6 ECF'!AT40</f>
        <v>0</v>
      </c>
      <c r="L41" s="11"/>
    </row>
    <row r="42" spans="1:12" x14ac:dyDescent="0.25">
      <c r="A42" s="14" t="s">
        <v>38</v>
      </c>
      <c r="B42" s="43">
        <f>'E.2 SFAG'!B42+'E.5 Contingency'!B42+'E.6 ECF'!B41</f>
        <v>183179726</v>
      </c>
      <c r="C42" s="43">
        <f>'E.2 SFAG'!F42+'E.6 ECF'!F41</f>
        <v>22080165</v>
      </c>
      <c r="D42" s="27">
        <f t="shared" si="0"/>
        <v>205259891</v>
      </c>
      <c r="E42" s="25">
        <f>'E.2 SFAG'!C42</f>
        <v>0</v>
      </c>
      <c r="F42" s="27">
        <f>'E.2 SFAG'!D42</f>
        <v>0</v>
      </c>
      <c r="G42" s="32">
        <f t="shared" si="1"/>
        <v>205259891</v>
      </c>
      <c r="H42" s="54">
        <f>'C.1 Federal Expenditures'!AR42</f>
        <v>153857273</v>
      </c>
      <c r="I42" s="43">
        <f>'E.2 SFAG'!AS42+'E.6 ECF'!AS41</f>
        <v>51402618</v>
      </c>
      <c r="J42" s="43">
        <f>'E.2 SFAG'!AT42+'E.6 ECF'!AT41</f>
        <v>0</v>
      </c>
      <c r="L42" s="11"/>
    </row>
    <row r="43" spans="1:12" x14ac:dyDescent="0.25">
      <c r="A43" s="14" t="s">
        <v>39</v>
      </c>
      <c r="B43" s="43">
        <f>'E.2 SFAG'!B43+'E.5 Contingency'!B43+'E.6 ECF'!B42</f>
        <v>719499305</v>
      </c>
      <c r="C43" s="43">
        <f>'E.2 SFAG'!F43+'E.6 ECF'!F42</f>
        <v>481379074</v>
      </c>
      <c r="D43" s="27">
        <f t="shared" si="0"/>
        <v>1200878379</v>
      </c>
      <c r="E43" s="25">
        <f>'E.2 SFAG'!C43</f>
        <v>183142000</v>
      </c>
      <c r="F43" s="27">
        <f>'E.2 SFAG'!D43</f>
        <v>30977000</v>
      </c>
      <c r="G43" s="32">
        <f t="shared" si="1"/>
        <v>986759379</v>
      </c>
      <c r="H43" s="54">
        <f>'C.1 Federal Expenditures'!AR43</f>
        <v>489418906</v>
      </c>
      <c r="I43" s="43">
        <f>'E.2 SFAG'!AS43+'E.6 ECF'!AS42</f>
        <v>64035093</v>
      </c>
      <c r="J43" s="43">
        <f>'E.2 SFAG'!AT43+'E.6 ECF'!AT42</f>
        <v>433305380</v>
      </c>
      <c r="L43" s="11"/>
    </row>
    <row r="44" spans="1:12" x14ac:dyDescent="0.25">
      <c r="A44" s="14" t="s">
        <v>40</v>
      </c>
      <c r="B44" s="43">
        <f>'E.2 SFAG'!B44+'E.5 Contingency'!B44+'E.6 ECF'!B43</f>
        <v>95021587</v>
      </c>
      <c r="C44" s="43">
        <f>'E.2 SFAG'!F44+'E.6 ECF'!F43</f>
        <v>11466011</v>
      </c>
      <c r="D44" s="27">
        <f t="shared" si="0"/>
        <v>106487598</v>
      </c>
      <c r="E44" s="25">
        <f>'E.2 SFAG'!C44</f>
        <v>13242106</v>
      </c>
      <c r="F44" s="27">
        <f>'E.2 SFAG'!D44</f>
        <v>8280235</v>
      </c>
      <c r="G44" s="32">
        <f t="shared" si="1"/>
        <v>84965257</v>
      </c>
      <c r="H44" s="54">
        <f>'C.1 Federal Expenditures'!AR44</f>
        <v>77909893</v>
      </c>
      <c r="I44" s="43">
        <f>'E.2 SFAG'!AS44+'E.6 ECF'!AS43</f>
        <v>0</v>
      </c>
      <c r="J44" s="43">
        <f>'E.2 SFAG'!AT44+'E.6 ECF'!AT43</f>
        <v>7055364</v>
      </c>
      <c r="L44" s="11"/>
    </row>
    <row r="45" spans="1:12" x14ac:dyDescent="0.25">
      <c r="A45" s="14" t="s">
        <v>41</v>
      </c>
      <c r="B45" s="43">
        <f>'E.2 SFAG'!B45+'E.5 Contingency'!B45+'E.6 ECF'!B44</f>
        <v>109785546</v>
      </c>
      <c r="C45" s="43">
        <f>'E.2 SFAG'!F45+'E.6 ECF'!F44</f>
        <v>24466338</v>
      </c>
      <c r="D45" s="27">
        <f t="shared" si="0"/>
        <v>134251884</v>
      </c>
      <c r="E45" s="25">
        <f>'E.2 SFAG'!C45</f>
        <v>0</v>
      </c>
      <c r="F45" s="27">
        <f>'E.2 SFAG'!D45</f>
        <v>0</v>
      </c>
      <c r="G45" s="32">
        <f t="shared" si="1"/>
        <v>134251884</v>
      </c>
      <c r="H45" s="54">
        <f>'C.1 Federal Expenditures'!AR45</f>
        <v>134251884</v>
      </c>
      <c r="I45" s="43">
        <f>'E.2 SFAG'!AS45+'E.6 ECF'!AS44</f>
        <v>0</v>
      </c>
      <c r="J45" s="43">
        <f>'E.2 SFAG'!AT45+'E.6 ECF'!AT44</f>
        <v>0</v>
      </c>
      <c r="L45" s="11"/>
    </row>
    <row r="46" spans="1:12" x14ac:dyDescent="0.25">
      <c r="A46" s="14" t="s">
        <v>42</v>
      </c>
      <c r="B46" s="43">
        <f>'E.2 SFAG'!B46+'E.5 Contingency'!B46+'E.6 ECF'!B45</f>
        <v>21279651</v>
      </c>
      <c r="C46" s="43">
        <f>'E.2 SFAG'!F46+'E.6 ECF'!F45</f>
        <v>20461806</v>
      </c>
      <c r="D46" s="27">
        <f t="shared" si="0"/>
        <v>41741457</v>
      </c>
      <c r="E46" s="25">
        <f>'E.2 SFAG'!C46</f>
        <v>0</v>
      </c>
      <c r="F46" s="27">
        <f>'E.2 SFAG'!D46</f>
        <v>2127965</v>
      </c>
      <c r="G46" s="32">
        <f t="shared" si="1"/>
        <v>39613492</v>
      </c>
      <c r="H46" s="54">
        <f>'C.1 Federal Expenditures'!AR46</f>
        <v>17609879</v>
      </c>
      <c r="I46" s="43">
        <f>'E.2 SFAG'!AS46+'E.6 ECF'!AS45</f>
        <v>0</v>
      </c>
      <c r="J46" s="43">
        <f>'E.2 SFAG'!AT46+'E.6 ECF'!AT45</f>
        <v>22003613</v>
      </c>
      <c r="L46" s="11"/>
    </row>
    <row r="47" spans="1:12" x14ac:dyDescent="0.25">
      <c r="A47" s="14" t="s">
        <v>43</v>
      </c>
      <c r="B47" s="43">
        <f>'E.2 SFAG'!B47+'E.5 Contingency'!B47+'E.6 ECF'!B46</f>
        <v>210333124</v>
      </c>
      <c r="C47" s="43">
        <f>'E.2 SFAG'!F47+'E.6 ECF'!F46</f>
        <v>242828263</v>
      </c>
      <c r="D47" s="27">
        <f t="shared" si="0"/>
        <v>453161387</v>
      </c>
      <c r="E47" s="25">
        <f>'E.2 SFAG'!C47</f>
        <v>15778</v>
      </c>
      <c r="F47" s="27">
        <f>'E.2 SFAG'!D47</f>
        <v>0</v>
      </c>
      <c r="G47" s="32">
        <f t="shared" si="1"/>
        <v>453145609</v>
      </c>
      <c r="H47" s="54">
        <f>'C.1 Federal Expenditures'!AR47</f>
        <v>66356006</v>
      </c>
      <c r="I47" s="43">
        <f>'E.2 SFAG'!AS47+'E.6 ECF'!AS46</f>
        <v>0</v>
      </c>
      <c r="J47" s="43">
        <f>'E.2 SFAG'!AT47+'E.6 ECF'!AT46</f>
        <v>386789603</v>
      </c>
      <c r="L47" s="11"/>
    </row>
    <row r="48" spans="1:12" x14ac:dyDescent="0.25">
      <c r="A48" s="14" t="s">
        <v>44</v>
      </c>
      <c r="B48" s="43">
        <f>'E.2 SFAG'!B48+'E.5 Contingency'!B48+'E.6 ECF'!B47</f>
        <v>534011457</v>
      </c>
      <c r="C48" s="43">
        <f>'E.2 SFAG'!F48+'E.6 ECF'!F47</f>
        <v>93477305</v>
      </c>
      <c r="D48" s="27">
        <f t="shared" si="0"/>
        <v>627488762</v>
      </c>
      <c r="E48" s="25">
        <f>'E.2 SFAG'!C48</f>
        <v>0</v>
      </c>
      <c r="F48" s="27">
        <f>'E.2 SFAG'!D48</f>
        <v>34561464</v>
      </c>
      <c r="G48" s="32">
        <f t="shared" si="1"/>
        <v>592927298</v>
      </c>
      <c r="H48" s="54">
        <f>'C.1 Federal Expenditures'!AR48</f>
        <v>437977937</v>
      </c>
      <c r="I48" s="43">
        <f>'E.2 SFAG'!AS48+'E.6 ECF'!AS47</f>
        <v>154949361</v>
      </c>
      <c r="J48" s="43">
        <f>'E.2 SFAG'!AT48+'E.6 ECF'!AT47</f>
        <v>0</v>
      </c>
      <c r="L48" s="11"/>
    </row>
    <row r="49" spans="1:12" x14ac:dyDescent="0.25">
      <c r="A49" s="14" t="s">
        <v>45</v>
      </c>
      <c r="B49" s="43">
        <f>'E.2 SFAG'!B49+'E.5 Contingency'!B49+'E.6 ECF'!B48</f>
        <v>75609475</v>
      </c>
      <c r="C49" s="43">
        <f>'E.2 SFAG'!F49+'E.6 ECF'!F48</f>
        <v>120855274</v>
      </c>
      <c r="D49" s="27">
        <f t="shared" si="0"/>
        <v>196464749</v>
      </c>
      <c r="E49" s="25">
        <f>'E.2 SFAG'!C49</f>
        <v>15121895</v>
      </c>
      <c r="F49" s="27">
        <f>'E.2 SFAG'!D49</f>
        <v>7560000</v>
      </c>
      <c r="G49" s="32">
        <f t="shared" si="1"/>
        <v>173782854</v>
      </c>
      <c r="H49" s="54">
        <f>'C.1 Federal Expenditures'!AR49</f>
        <v>65389885</v>
      </c>
      <c r="I49" s="43">
        <f>'E.2 SFAG'!AS49+'E.6 ECF'!AS48</f>
        <v>0</v>
      </c>
      <c r="J49" s="43">
        <f>'E.2 SFAG'!AT49+'E.6 ECF'!AT48</f>
        <v>108392969</v>
      </c>
      <c r="L49" s="11"/>
    </row>
    <row r="50" spans="1:12" x14ac:dyDescent="0.25">
      <c r="A50" s="14" t="s">
        <v>46</v>
      </c>
      <c r="B50" s="43">
        <f>'E.2 SFAG'!B50+'E.5 Contingency'!B50+'E.6 ECF'!B49</f>
        <v>47353181</v>
      </c>
      <c r="C50" s="43">
        <f>'E.2 SFAG'!F50+'E.6 ECF'!F49</f>
        <v>0</v>
      </c>
      <c r="D50" s="27">
        <f t="shared" si="0"/>
        <v>47353181</v>
      </c>
      <c r="E50" s="25">
        <f>'E.2 SFAG'!C50</f>
        <v>9224074</v>
      </c>
      <c r="F50" s="27">
        <f>'E.2 SFAG'!D50</f>
        <v>4735318</v>
      </c>
      <c r="G50" s="32">
        <f t="shared" si="1"/>
        <v>33393789</v>
      </c>
      <c r="H50" s="54">
        <f>'C.1 Federal Expenditures'!AR50</f>
        <v>33393789</v>
      </c>
      <c r="I50" s="43">
        <f>'E.2 SFAG'!AS50+'E.6 ECF'!AS49</f>
        <v>0</v>
      </c>
      <c r="J50" s="43">
        <f>'E.2 SFAG'!AT50+'E.6 ECF'!AT49</f>
        <v>0</v>
      </c>
      <c r="L50" s="11"/>
    </row>
    <row r="51" spans="1:12" x14ac:dyDescent="0.25">
      <c r="A51" s="14" t="s">
        <v>47</v>
      </c>
      <c r="B51" s="43">
        <f>'E.2 SFAG'!B51+'E.5 Contingency'!B51+'E.6 ECF'!B50</f>
        <v>158285172</v>
      </c>
      <c r="C51" s="43">
        <f>'E.2 SFAG'!F51+'E.6 ECF'!F50</f>
        <v>78193940</v>
      </c>
      <c r="D51" s="27">
        <f t="shared" si="0"/>
        <v>236479112</v>
      </c>
      <c r="E51" s="25">
        <f>'E.2 SFAG'!C51</f>
        <v>16840686</v>
      </c>
      <c r="F51" s="27">
        <f>'E.2 SFAG'!D51</f>
        <v>15825500</v>
      </c>
      <c r="G51" s="32">
        <f t="shared" si="1"/>
        <v>203812926</v>
      </c>
      <c r="H51" s="54">
        <f>'C.1 Federal Expenditures'!AR51</f>
        <v>100511302</v>
      </c>
      <c r="I51" s="43">
        <f>'E.2 SFAG'!AS51+'E.6 ECF'!AS50</f>
        <v>444161</v>
      </c>
      <c r="J51" s="43">
        <f>'E.2 SFAG'!AT51+'E.6 ECF'!AT50</f>
        <v>102857463</v>
      </c>
      <c r="L51" s="11"/>
    </row>
    <row r="52" spans="1:12" x14ac:dyDescent="0.25">
      <c r="A52" s="14" t="s">
        <v>48</v>
      </c>
      <c r="B52" s="43">
        <f>'E.2 SFAG'!B52+'E.5 Contingency'!B52+'E.6 ECF'!B51</f>
        <v>417821032</v>
      </c>
      <c r="C52" s="43">
        <f>'E.2 SFAG'!F52+'E.6 ECF'!F51</f>
        <v>45853103</v>
      </c>
      <c r="D52" s="27">
        <f t="shared" si="0"/>
        <v>463674135</v>
      </c>
      <c r="E52" s="25">
        <f>'E.2 SFAG'!C52</f>
        <v>108460335</v>
      </c>
      <c r="F52" s="27">
        <f>'E.2 SFAG'!D52</f>
        <v>5675000</v>
      </c>
      <c r="G52" s="32">
        <f t="shared" si="1"/>
        <v>349538800</v>
      </c>
      <c r="H52" s="54">
        <f>'C.1 Federal Expenditures'!AR52</f>
        <v>297747924</v>
      </c>
      <c r="I52" s="43">
        <f>'E.2 SFAG'!AS52+'E.6 ECF'!AS51</f>
        <v>0</v>
      </c>
      <c r="J52" s="43">
        <f>'E.2 SFAG'!AT52+'E.6 ECF'!AT51</f>
        <v>51790876</v>
      </c>
      <c r="L52" s="11"/>
    </row>
    <row r="53" spans="1:12" x14ac:dyDescent="0.25">
      <c r="A53" s="14" t="s">
        <v>49</v>
      </c>
      <c r="B53" s="43">
        <f>'E.2 SFAG'!B53+'E.5 Contingency'!B53+'E.6 ECF'!B52</f>
        <v>110176310</v>
      </c>
      <c r="C53" s="43">
        <f>'E.2 SFAG'!F53+'E.6 ECF'!F52</f>
        <v>22354188</v>
      </c>
      <c r="D53" s="27">
        <f t="shared" si="0"/>
        <v>132530498</v>
      </c>
      <c r="E53" s="25">
        <f>'E.2 SFAG'!C53</f>
        <v>0</v>
      </c>
      <c r="F53" s="27">
        <f>'E.2 SFAG'!D53</f>
        <v>11017631</v>
      </c>
      <c r="G53" s="32">
        <f t="shared" si="1"/>
        <v>121512867</v>
      </c>
      <c r="H53" s="54">
        <f>'C.1 Federal Expenditures'!AR53</f>
        <v>68967869</v>
      </c>
      <c r="I53" s="43">
        <f>'E.2 SFAG'!AS53+'E.6 ECF'!AS52</f>
        <v>0</v>
      </c>
      <c r="J53" s="43">
        <f>'E.2 SFAG'!AT53+'E.6 ECF'!AT52</f>
        <v>52544998</v>
      </c>
      <c r="L53" s="11"/>
    </row>
    <row r="54" spans="1:12" x14ac:dyDescent="0.25">
      <c r="A54" s="14" t="s">
        <v>50</v>
      </c>
      <c r="B54" s="43">
        <f>'E.2 SFAG'!B54+'E.5 Contingency'!B54+'E.6 ECF'!B53</f>
        <v>344723360</v>
      </c>
      <c r="C54" s="43">
        <f>'E.2 SFAG'!F54+'E.6 ECF'!F53</f>
        <v>83417313</v>
      </c>
      <c r="D54" s="27">
        <f t="shared" si="0"/>
        <v>428140673</v>
      </c>
      <c r="E54" s="25">
        <f>'E.2 SFAG'!C54</f>
        <v>61833144</v>
      </c>
      <c r="F54" s="27">
        <f>'E.2 SFAG'!D54</f>
        <v>15443200</v>
      </c>
      <c r="G54" s="32">
        <f t="shared" si="1"/>
        <v>350864329</v>
      </c>
      <c r="H54" s="54">
        <f>'C.1 Federal Expenditures'!AR54</f>
        <v>212566479</v>
      </c>
      <c r="I54" s="43">
        <f>'E.2 SFAG'!AS54+'E.6 ECF'!AS53</f>
        <v>0</v>
      </c>
      <c r="J54" s="43">
        <f>'E.2 SFAG'!AT54+'E.6 ECF'!AT53</f>
        <v>138297850</v>
      </c>
      <c r="L54" s="11"/>
    </row>
    <row r="55" spans="1:12" x14ac:dyDescent="0.25">
      <c r="A55" s="14" t="s">
        <v>51</v>
      </c>
      <c r="B55" s="43">
        <f>'E.2 SFAG'!B55+'E.5 Contingency'!B55+'E.6 ECF'!B54</f>
        <v>18500530</v>
      </c>
      <c r="C55" s="43">
        <f>'E.2 SFAG'!F55+'E.6 ECF'!F54</f>
        <v>28748714</v>
      </c>
      <c r="D55" s="27">
        <f t="shared" si="0"/>
        <v>47249244</v>
      </c>
      <c r="E55" s="25">
        <f>'E.2 SFAG'!C55</f>
        <v>0</v>
      </c>
      <c r="F55" s="27">
        <f>'E.2 SFAG'!D55</f>
        <v>0</v>
      </c>
      <c r="G55" s="32">
        <f t="shared" si="1"/>
        <v>47249244</v>
      </c>
      <c r="H55" s="54">
        <f>'C.1 Federal Expenditures'!AR55</f>
        <v>23297122</v>
      </c>
      <c r="I55" s="43">
        <f>'E.2 SFAG'!AS55+'E.6 ECF'!AS54</f>
        <v>992988</v>
      </c>
      <c r="J55" s="43">
        <f>'E.2 SFAG'!AT55+'E.6 ECF'!AT54</f>
        <v>22959134</v>
      </c>
      <c r="L55" s="11"/>
    </row>
  </sheetData>
  <mergeCells count="5">
    <mergeCell ref="I2:I3"/>
    <mergeCell ref="J2:J3"/>
    <mergeCell ref="E2:F2"/>
    <mergeCell ref="A2:A3"/>
    <mergeCell ref="H2:H3"/>
  </mergeCells>
  <pageMargins left="0.25" right="0.25" top="0.75" bottom="0.75" header="0.3" footer="0.3"/>
  <pageSetup scale="59" fitToWidth="0" orientation="landscape" r:id="rId1"/>
  <headerFoot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7"/>
    <pageSetUpPr fitToPage="1"/>
  </sheetPr>
  <dimension ref="A1:BG68"/>
  <sheetViews>
    <sheetView zoomScaleNormal="100" zoomScaleSheetLayoutView="30" workbookViewId="0">
      <pane xSplit="1" ySplit="3" topLeftCell="B4" activePane="bottomRight" state="frozenSplit"/>
      <selection activeCell="A4" sqref="A4"/>
      <selection pane="topRight" activeCell="A4" sqref="A4"/>
      <selection pane="bottomLeft" activeCell="A4" sqref="A4"/>
      <selection pane="bottomRight" activeCell="E10" sqref="E10"/>
    </sheetView>
  </sheetViews>
  <sheetFormatPr defaultColWidth="9.140625" defaultRowHeight="15" x14ac:dyDescent="0.25"/>
  <cols>
    <col min="1" max="1" width="21" style="49" customWidth="1"/>
    <col min="2" max="4" width="16.7109375" style="49" customWidth="1"/>
    <col min="5" max="5" width="18.7109375" style="49" customWidth="1"/>
    <col min="6" max="6" width="18.28515625" style="49" customWidth="1"/>
    <col min="7" max="7" width="16.140625" style="49" customWidth="1"/>
    <col min="8" max="8" width="17.7109375" style="49" customWidth="1"/>
    <col min="9" max="11" width="15.42578125" style="49" customWidth="1"/>
    <col min="12" max="12" width="14.28515625" style="49" customWidth="1"/>
    <col min="13" max="15" width="15.42578125" style="49" customWidth="1"/>
    <col min="16" max="16" width="15.28515625" style="49" customWidth="1"/>
    <col min="17" max="17" width="15.42578125" style="49" customWidth="1"/>
    <col min="18" max="18" width="17.28515625" style="49" customWidth="1"/>
    <col min="19" max="20" width="15.42578125" style="49" customWidth="1"/>
    <col min="21" max="21" width="17.28515625" style="49" customWidth="1"/>
    <col min="22" max="22" width="16.85546875" style="49" customWidth="1"/>
    <col min="23" max="25" width="17.28515625" style="49" customWidth="1"/>
    <col min="26" max="26" width="15.28515625" style="49" customWidth="1"/>
    <col min="27" max="27" width="17.28515625" style="49" customWidth="1"/>
    <col min="28" max="31" width="15.42578125" style="49" customWidth="1"/>
    <col min="32" max="32" width="17.28515625" style="49" customWidth="1"/>
    <col min="33" max="33" width="15.42578125" style="49" customWidth="1"/>
    <col min="34" max="34" width="17.28515625" style="49" customWidth="1"/>
    <col min="35" max="35" width="15.42578125" style="49" customWidth="1"/>
    <col min="36" max="36" width="14.28515625" style="49" customWidth="1"/>
    <col min="37" max="37" width="16.85546875" style="49" customWidth="1"/>
    <col min="38" max="38" width="15.28515625" style="49" customWidth="1"/>
    <col min="39" max="40" width="17.28515625" style="49" customWidth="1"/>
    <col min="41" max="41" width="16.85546875" style="49" customWidth="1"/>
    <col min="42" max="42" width="18" style="49" customWidth="1"/>
    <col min="43" max="43" width="17.28515625" style="49" customWidth="1"/>
    <col min="44" max="44" width="18.7109375" style="49" bestFit="1" customWidth="1"/>
    <col min="45" max="46" width="17.28515625" style="49" bestFit="1" customWidth="1"/>
    <col min="47" max="47" width="15.5703125" style="49" bestFit="1" customWidth="1"/>
    <col min="48" max="16384" width="9.140625" style="49"/>
  </cols>
  <sheetData>
    <row r="1" spans="1:59" ht="15.75" customHeight="1" x14ac:dyDescent="0.25">
      <c r="B1" s="181" t="s">
        <v>293</v>
      </c>
      <c r="C1" s="140"/>
      <c r="D1" s="140"/>
      <c r="E1" s="140"/>
      <c r="F1" s="140"/>
      <c r="G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row>
    <row r="2" spans="1:59" ht="15.75" customHeight="1" x14ac:dyDescent="0.25">
      <c r="A2" s="139"/>
      <c r="B2" s="139"/>
      <c r="C2" s="139"/>
      <c r="D2" s="139"/>
      <c r="E2" s="139"/>
      <c r="F2" s="66"/>
      <c r="G2" s="277" t="s">
        <v>200</v>
      </c>
      <c r="H2" s="277"/>
      <c r="I2" s="277"/>
      <c r="J2" s="277" t="s">
        <v>201</v>
      </c>
      <c r="K2" s="277"/>
      <c r="L2" s="277"/>
      <c r="M2" s="277"/>
      <c r="N2" s="277" t="s">
        <v>202</v>
      </c>
      <c r="O2" s="277"/>
      <c r="P2" s="277"/>
      <c r="Q2" s="277"/>
      <c r="R2" s="277" t="s">
        <v>203</v>
      </c>
      <c r="S2" s="277"/>
      <c r="T2" s="277"/>
      <c r="U2" s="277"/>
      <c r="V2" s="66"/>
      <c r="W2" s="277" t="s">
        <v>205</v>
      </c>
      <c r="X2" s="277"/>
      <c r="Y2" s="277"/>
      <c r="Z2" s="66"/>
      <c r="AA2" s="66"/>
      <c r="AB2" s="66"/>
      <c r="AC2" s="66"/>
      <c r="AD2" s="66"/>
      <c r="AE2" s="66"/>
      <c r="AF2" s="66"/>
      <c r="AG2" s="66"/>
      <c r="AH2" s="277" t="s">
        <v>214</v>
      </c>
      <c r="AI2" s="277"/>
      <c r="AJ2" s="277"/>
      <c r="AK2" s="277"/>
      <c r="AL2" s="66"/>
      <c r="AM2" s="277" t="s">
        <v>216</v>
      </c>
      <c r="AN2" s="277"/>
      <c r="AO2" s="277"/>
      <c r="AP2" s="277"/>
      <c r="AQ2" s="66"/>
      <c r="AR2" s="66"/>
      <c r="AS2" s="66"/>
      <c r="AT2" s="66"/>
    </row>
    <row r="3" spans="1:59" ht="58.5" x14ac:dyDescent="0.25">
      <c r="A3" s="73" t="s">
        <v>0</v>
      </c>
      <c r="B3" s="73" t="s">
        <v>196</v>
      </c>
      <c r="C3" s="73" t="s">
        <v>197</v>
      </c>
      <c r="D3" s="73" t="s">
        <v>246</v>
      </c>
      <c r="E3" s="73" t="s">
        <v>198</v>
      </c>
      <c r="F3" s="73" t="s">
        <v>199</v>
      </c>
      <c r="G3" s="73" t="s">
        <v>240</v>
      </c>
      <c r="H3" s="112" t="s">
        <v>221</v>
      </c>
      <c r="I3" s="112" t="s">
        <v>222</v>
      </c>
      <c r="J3" s="73" t="s">
        <v>240</v>
      </c>
      <c r="K3" s="112" t="s">
        <v>223</v>
      </c>
      <c r="L3" s="112" t="s">
        <v>224</v>
      </c>
      <c r="M3" s="112" t="s">
        <v>225</v>
      </c>
      <c r="N3" s="73" t="s">
        <v>240</v>
      </c>
      <c r="O3" s="112" t="s">
        <v>226</v>
      </c>
      <c r="P3" s="112" t="s">
        <v>227</v>
      </c>
      <c r="Q3" s="112" t="s">
        <v>228</v>
      </c>
      <c r="R3" s="73" t="s">
        <v>240</v>
      </c>
      <c r="S3" s="112" t="s">
        <v>229</v>
      </c>
      <c r="T3" s="112" t="s">
        <v>230</v>
      </c>
      <c r="U3" s="112" t="s">
        <v>231</v>
      </c>
      <c r="V3" s="73" t="s">
        <v>204</v>
      </c>
      <c r="W3" s="73" t="s">
        <v>240</v>
      </c>
      <c r="X3" s="112" t="s">
        <v>232</v>
      </c>
      <c r="Y3" s="112" t="s">
        <v>233</v>
      </c>
      <c r="Z3" s="73" t="s">
        <v>206</v>
      </c>
      <c r="AA3" s="73" t="s">
        <v>207</v>
      </c>
      <c r="AB3" s="73" t="s">
        <v>208</v>
      </c>
      <c r="AC3" s="73" t="s">
        <v>209</v>
      </c>
      <c r="AD3" s="73" t="s">
        <v>210</v>
      </c>
      <c r="AE3" s="73" t="s">
        <v>211</v>
      </c>
      <c r="AF3" s="73" t="s">
        <v>212</v>
      </c>
      <c r="AG3" s="73" t="s">
        <v>213</v>
      </c>
      <c r="AH3" s="73" t="s">
        <v>240</v>
      </c>
      <c r="AI3" s="112" t="s">
        <v>234</v>
      </c>
      <c r="AJ3" s="112" t="s">
        <v>235</v>
      </c>
      <c r="AK3" s="112" t="s">
        <v>236</v>
      </c>
      <c r="AL3" s="73" t="s">
        <v>215</v>
      </c>
      <c r="AM3" s="73" t="s">
        <v>240</v>
      </c>
      <c r="AN3" s="112" t="s">
        <v>237</v>
      </c>
      <c r="AO3" s="112" t="s">
        <v>238</v>
      </c>
      <c r="AP3" s="112" t="s">
        <v>239</v>
      </c>
      <c r="AQ3" s="73" t="s">
        <v>217</v>
      </c>
      <c r="AR3" s="73" t="s">
        <v>218</v>
      </c>
      <c r="AS3" s="73" t="s">
        <v>219</v>
      </c>
      <c r="AT3" s="73" t="s">
        <v>220</v>
      </c>
    </row>
    <row r="4" spans="1:59" x14ac:dyDescent="0.25">
      <c r="A4" s="67" t="s">
        <v>52</v>
      </c>
      <c r="B4" s="46">
        <f>'C.1 Federal Expenditures'!B4+'C.2 State Expenditures'!B4</f>
        <v>16877279396</v>
      </c>
      <c r="C4" s="46">
        <f>'C.1 Federal Expenditures'!C4+'C.2 State Expenditures'!C4</f>
        <v>1403448661</v>
      </c>
      <c r="D4" s="46">
        <f>'C.1 Federal Expenditures'!D4+'C.2 State Expenditures'!D4</f>
        <v>1143016120</v>
      </c>
      <c r="E4" s="46">
        <f>'C.1 Federal Expenditures'!E4+'C.2 State Expenditures'!E4</f>
        <v>13747814615</v>
      </c>
      <c r="F4" s="46">
        <f>'C.1 Federal Expenditures'!F4+'C.2 State Expenditures'!F4</f>
        <v>3696551195</v>
      </c>
      <c r="G4" s="46">
        <f>'C.1 Federal Expenditures'!G4+'C.2 State Expenditures'!G4</f>
        <v>7382550867</v>
      </c>
      <c r="H4" s="46">
        <f>'C.1 Federal Expenditures'!H4+'C.2 State Expenditures'!H4</f>
        <v>7073040067</v>
      </c>
      <c r="I4" s="46">
        <f>'C.1 Federal Expenditures'!I4+'C.2 State Expenditures'!I4</f>
        <v>309510800</v>
      </c>
      <c r="J4" s="46">
        <f>'C.1 Federal Expenditures'!J4+'C.2 State Expenditures'!J4</f>
        <v>580178320</v>
      </c>
      <c r="K4" s="46">
        <f>'C.1 Federal Expenditures'!K4+'C.2 State Expenditures'!K4</f>
        <v>294238627</v>
      </c>
      <c r="L4" s="46">
        <f>'C.1 Federal Expenditures'!L4+'C.2 State Expenditures'!L4</f>
        <v>21992983</v>
      </c>
      <c r="M4" s="46">
        <f>'C.1 Federal Expenditures'!M4+'C.2 State Expenditures'!M4</f>
        <v>263946710</v>
      </c>
      <c r="N4" s="46">
        <f>'C.1 Federal Expenditures'!N4+'C.2 State Expenditures'!N4</f>
        <v>550619954</v>
      </c>
      <c r="O4" s="46">
        <f>'C.1 Federal Expenditures'!O4+'C.2 State Expenditures'!O4</f>
        <v>398102138</v>
      </c>
      <c r="P4" s="46">
        <f>'C.1 Federal Expenditures'!P4+'C.2 State Expenditures'!P4</f>
        <v>54300741</v>
      </c>
      <c r="Q4" s="46">
        <f>'C.1 Federal Expenditures'!Q4+'C.2 State Expenditures'!Q4</f>
        <v>98217075</v>
      </c>
      <c r="R4" s="46">
        <f>'C.1 Federal Expenditures'!R4+'C.2 State Expenditures'!R4</f>
        <v>2835403852</v>
      </c>
      <c r="S4" s="46">
        <f>'C.1 Federal Expenditures'!S4+'C.2 State Expenditures'!S4</f>
        <v>158258515</v>
      </c>
      <c r="T4" s="46">
        <f>'C.1 Federal Expenditures'!T4+'C.2 State Expenditures'!T4</f>
        <v>1156588881</v>
      </c>
      <c r="U4" s="46">
        <f>'C.1 Federal Expenditures'!U4+'C.2 State Expenditures'!U4</f>
        <v>1520556456</v>
      </c>
      <c r="V4" s="46">
        <f>'C.1 Federal Expenditures'!V4+'C.2 State Expenditures'!V4</f>
        <v>472687756</v>
      </c>
      <c r="W4" s="46">
        <f>'C.1 Federal Expenditures'!W4+'C.2 State Expenditures'!W4</f>
        <v>6033626851</v>
      </c>
      <c r="X4" s="46">
        <f>'C.1 Federal Expenditures'!X4+'C.2 State Expenditures'!X4</f>
        <v>3733381957</v>
      </c>
      <c r="Y4" s="46">
        <f>'C.1 Federal Expenditures'!Y4+'C.2 State Expenditures'!Y4</f>
        <v>2300244894</v>
      </c>
      <c r="Z4" s="46">
        <f>'C.1 Federal Expenditures'!Z4+'C.2 State Expenditures'!Z4</f>
        <v>1883713</v>
      </c>
      <c r="AA4" s="46">
        <f>'C.1 Federal Expenditures'!AA4+'C.2 State Expenditures'!AA4</f>
        <v>2196858590</v>
      </c>
      <c r="AB4" s="46">
        <f>'C.1 Federal Expenditures'!AB4+'C.2 State Expenditures'!AB4</f>
        <v>588880275</v>
      </c>
      <c r="AC4" s="46">
        <f>'C.1 Federal Expenditures'!AC4+'C.2 State Expenditures'!AC4</f>
        <v>923378471</v>
      </c>
      <c r="AD4" s="46">
        <f>'C.1 Federal Expenditures'!AD4+'C.2 State Expenditures'!AD4</f>
        <v>413759776</v>
      </c>
      <c r="AE4" s="46">
        <f>'C.1 Federal Expenditures'!AE4+'C.2 State Expenditures'!AE4</f>
        <v>581589847</v>
      </c>
      <c r="AF4" s="46">
        <f>'C.1 Federal Expenditures'!AF4+'C.2 State Expenditures'!AF4</f>
        <v>440727054</v>
      </c>
      <c r="AG4" s="46">
        <f>'C.1 Federal Expenditures'!AG4+'C.2 State Expenditures'!AG4</f>
        <v>139168750</v>
      </c>
      <c r="AH4" s="46">
        <f>'C.1 Federal Expenditures'!AH4+'C.2 State Expenditures'!AH4</f>
        <v>1582621633</v>
      </c>
      <c r="AI4" s="46">
        <f>'C.1 Federal Expenditures'!AI4+'C.2 State Expenditures'!AI4</f>
        <v>811266586</v>
      </c>
      <c r="AJ4" s="46">
        <f>'C.1 Federal Expenditures'!AJ4+'C.2 State Expenditures'!AJ4</f>
        <v>21551035</v>
      </c>
      <c r="AK4" s="46">
        <f>'C.1 Federal Expenditures'!AK4+'C.2 State Expenditures'!AK4</f>
        <v>749804012</v>
      </c>
      <c r="AL4" s="46">
        <f>'C.1 Federal Expenditures'!AL4+'C.2 State Expenditures'!AL4</f>
        <v>55170001</v>
      </c>
      <c r="AM4" s="46">
        <f>'C.1 Federal Expenditures'!AM4+'C.2 State Expenditures'!AM4</f>
        <v>3148422866</v>
      </c>
      <c r="AN4" s="46">
        <f>'C.1 Federal Expenditures'!AN4+'C.2 State Expenditures'!AN4</f>
        <v>1952198804</v>
      </c>
      <c r="AO4" s="46">
        <f>'C.1 Federal Expenditures'!AO4+'C.2 State Expenditures'!AO4</f>
        <v>974713092</v>
      </c>
      <c r="AP4" s="46">
        <f>'C.1 Federal Expenditures'!AP4+'C.2 State Expenditures'!AP4</f>
        <v>221510970</v>
      </c>
      <c r="AQ4" s="46">
        <f>'C.1 Federal Expenditures'!AQ4+'C.2 State Expenditures'!AQ4</f>
        <v>393699003</v>
      </c>
      <c r="AR4" s="46">
        <f>'C.1 Federal Expenditures'!AR4+'C.2 State Expenditures'!AR4</f>
        <v>28321227579</v>
      </c>
      <c r="AS4" s="46">
        <f>'C.1 Federal Expenditures'!AS4</f>
        <v>1661505636</v>
      </c>
      <c r="AT4" s="46">
        <f>'C.1 Federal Expenditures'!AT4</f>
        <v>3011810705</v>
      </c>
      <c r="AV4" s="16"/>
      <c r="AW4" s="16"/>
      <c r="AX4" s="16"/>
      <c r="AY4" s="16"/>
      <c r="AZ4" s="16"/>
      <c r="BA4" s="16"/>
      <c r="BB4" s="16"/>
      <c r="BC4" s="16"/>
      <c r="BD4" s="16"/>
      <c r="BE4" s="16"/>
      <c r="BF4" s="16"/>
      <c r="BG4" s="16"/>
    </row>
    <row r="5" spans="1:59" x14ac:dyDescent="0.25">
      <c r="A5" s="68" t="s">
        <v>1</v>
      </c>
      <c r="B5" s="46">
        <f>'C.1 Federal Expenditures'!B5+'C.2 State Expenditures'!B5</f>
        <v>102479587</v>
      </c>
      <c r="C5" s="46">
        <f>'C.1 Federal Expenditures'!C5+'C.2 State Expenditures'!C5</f>
        <v>18663041</v>
      </c>
      <c r="D5" s="46">
        <f>'C.1 Federal Expenditures'!D5+'C.2 State Expenditures'!D5</f>
        <v>9331520</v>
      </c>
      <c r="E5" s="46">
        <f>'C.1 Federal Expenditures'!E5+'C.2 State Expenditures'!E5</f>
        <v>65320646</v>
      </c>
      <c r="F5" s="46">
        <f>'C.1 Federal Expenditures'!F5+'C.2 State Expenditures'!F5</f>
        <v>53083693</v>
      </c>
      <c r="G5" s="46">
        <f>'C.1 Federal Expenditures'!G5+'C.2 State Expenditures'!G5</f>
        <v>25672715</v>
      </c>
      <c r="H5" s="46">
        <f>'C.1 Federal Expenditures'!H5+'C.2 State Expenditures'!H5</f>
        <v>25672715</v>
      </c>
      <c r="I5" s="46">
        <f>'C.1 Federal Expenditures'!I5+'C.2 State Expenditures'!I5</f>
        <v>0</v>
      </c>
      <c r="J5" s="46">
        <f>'C.1 Federal Expenditures'!J5+'C.2 State Expenditures'!J5</f>
        <v>0</v>
      </c>
      <c r="K5" s="46">
        <f>'C.1 Federal Expenditures'!K5+'C.2 State Expenditures'!K5</f>
        <v>0</v>
      </c>
      <c r="L5" s="46">
        <f>'C.1 Federal Expenditures'!L5+'C.2 State Expenditures'!L5</f>
        <v>0</v>
      </c>
      <c r="M5" s="46">
        <f>'C.1 Federal Expenditures'!M5+'C.2 State Expenditures'!M5</f>
        <v>0</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4165528</v>
      </c>
      <c r="S5" s="46">
        <f>'C.1 Federal Expenditures'!S5+'C.2 State Expenditures'!S5</f>
        <v>769798</v>
      </c>
      <c r="T5" s="46">
        <f>'C.1 Federal Expenditures'!T5+'C.2 State Expenditures'!T5</f>
        <v>630234</v>
      </c>
      <c r="U5" s="46">
        <f>'C.1 Federal Expenditures'!U5+'C.2 State Expenditures'!U5</f>
        <v>2765496</v>
      </c>
      <c r="V5" s="46">
        <f>'C.1 Federal Expenditures'!V5+'C.2 State Expenditures'!V5</f>
        <v>3376406</v>
      </c>
      <c r="W5" s="46">
        <f>'C.1 Federal Expenditures'!W5+'C.2 State Expenditures'!W5</f>
        <v>20658746</v>
      </c>
      <c r="X5" s="46">
        <f>'C.1 Federal Expenditures'!X5+'C.2 State Expenditures'!X5</f>
        <v>5779463</v>
      </c>
      <c r="Y5" s="46">
        <f>'C.1 Federal Expenditures'!Y5+'C.2 State Expenditures'!Y5</f>
        <v>14879283</v>
      </c>
      <c r="Z5" s="46">
        <f>'C.1 Federal Expenditures'!Z5+'C.2 State Expenditures'!Z5</f>
        <v>0</v>
      </c>
      <c r="AA5" s="46">
        <f>'C.1 Federal Expenditures'!AA5+'C.2 State Expenditures'!AA5</f>
        <v>0</v>
      </c>
      <c r="AB5" s="46">
        <f>'C.1 Federal Expenditures'!AB5+'C.2 State Expenditures'!AB5</f>
        <v>0</v>
      </c>
      <c r="AC5" s="46">
        <f>'C.1 Federal Expenditures'!AC5+'C.2 State Expenditures'!AC5</f>
        <v>45787754</v>
      </c>
      <c r="AD5" s="46">
        <f>'C.1 Federal Expenditures'!AD5+'C.2 State Expenditures'!AD5</f>
        <v>654583</v>
      </c>
      <c r="AE5" s="46">
        <f>'C.1 Federal Expenditures'!AE5+'C.2 State Expenditures'!AE5</f>
        <v>1288438</v>
      </c>
      <c r="AF5" s="46">
        <f>'C.1 Federal Expenditures'!AF5+'C.2 State Expenditures'!AF5</f>
        <v>968027</v>
      </c>
      <c r="AG5" s="46">
        <f>'C.1 Federal Expenditures'!AG5+'C.2 State Expenditures'!AG5</f>
        <v>2307740</v>
      </c>
      <c r="AH5" s="46">
        <f>'C.1 Federal Expenditures'!AH5+'C.2 State Expenditures'!AH5</f>
        <v>23217143</v>
      </c>
      <c r="AI5" s="46">
        <f>'C.1 Federal Expenditures'!AI5+'C.2 State Expenditures'!AI5</f>
        <v>98584</v>
      </c>
      <c r="AJ5" s="46">
        <f>'C.1 Federal Expenditures'!AJ5+'C.2 State Expenditures'!AJ5</f>
        <v>0</v>
      </c>
      <c r="AK5" s="46">
        <f>'C.1 Federal Expenditures'!AK5+'C.2 State Expenditures'!AK5</f>
        <v>23118559</v>
      </c>
      <c r="AL5" s="46">
        <f>'C.1 Federal Expenditures'!AL5+'C.2 State Expenditures'!AL5</f>
        <v>980551</v>
      </c>
      <c r="AM5" s="46">
        <f>'C.1 Federal Expenditures'!AM5+'C.2 State Expenditures'!AM5</f>
        <v>24276093</v>
      </c>
      <c r="AN5" s="46">
        <f>'C.1 Federal Expenditures'!AN5+'C.2 State Expenditures'!AN5</f>
        <v>9776138</v>
      </c>
      <c r="AO5" s="46">
        <f>'C.1 Federal Expenditures'!AO5+'C.2 State Expenditures'!AO5</f>
        <v>13560084</v>
      </c>
      <c r="AP5" s="46">
        <f>'C.1 Federal Expenditures'!AP5+'C.2 State Expenditures'!AP5</f>
        <v>939871</v>
      </c>
      <c r="AQ5" s="46">
        <f>'C.1 Federal Expenditures'!AQ5+'C.2 State Expenditures'!AQ5</f>
        <v>0</v>
      </c>
      <c r="AR5" s="46">
        <f>'C.1 Federal Expenditures'!AR5+'C.2 State Expenditures'!AR5</f>
        <v>153353724</v>
      </c>
      <c r="AS5" s="46">
        <f>'C.1 Federal Expenditures'!AS5</f>
        <v>11250000</v>
      </c>
      <c r="AT5" s="46">
        <f>'C.1 Federal Expenditures'!AT5</f>
        <v>60686753</v>
      </c>
      <c r="AV5" s="16"/>
      <c r="AW5" s="16"/>
      <c r="AX5" s="16"/>
      <c r="AY5" s="16"/>
      <c r="AZ5" s="16"/>
      <c r="BA5" s="16"/>
      <c r="BB5" s="16"/>
      <c r="BC5" s="16"/>
      <c r="BD5" s="16"/>
      <c r="BE5" s="16"/>
      <c r="BF5" s="16"/>
      <c r="BG5" s="16"/>
    </row>
    <row r="6" spans="1:59" x14ac:dyDescent="0.25">
      <c r="A6" s="68" t="s">
        <v>2</v>
      </c>
      <c r="B6" s="46">
        <f>'C.1 Federal Expenditures'!B6+'C.2 State Expenditures'!B6</f>
        <v>44607376</v>
      </c>
      <c r="C6" s="46">
        <f>'C.1 Federal Expenditures'!C6+'C.2 State Expenditures'!C6</f>
        <v>8921475</v>
      </c>
      <c r="D6" s="46">
        <f>'C.1 Federal Expenditures'!D6+'C.2 State Expenditures'!D6</f>
        <v>4460738</v>
      </c>
      <c r="E6" s="46">
        <f>'C.1 Federal Expenditures'!E6+'C.2 State Expenditures'!E6</f>
        <v>31225163</v>
      </c>
      <c r="F6" s="46">
        <f>'C.1 Federal Expenditures'!F6+'C.2 State Expenditures'!F6</f>
        <v>57417223</v>
      </c>
      <c r="G6" s="46">
        <f>'C.1 Federal Expenditures'!G6+'C.2 State Expenditures'!G6</f>
        <v>39416180</v>
      </c>
      <c r="H6" s="46">
        <f>'C.1 Federal Expenditures'!H6+'C.2 State Expenditures'!H6</f>
        <v>39416180</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6956595</v>
      </c>
      <c r="S6" s="46">
        <f>'C.1 Federal Expenditures'!S6+'C.2 State Expenditures'!S6</f>
        <v>7180</v>
      </c>
      <c r="T6" s="46">
        <f>'C.1 Federal Expenditures'!T6+'C.2 State Expenditures'!T6</f>
        <v>32723</v>
      </c>
      <c r="U6" s="46">
        <f>'C.1 Federal Expenditures'!U6+'C.2 State Expenditures'!U6</f>
        <v>6916692</v>
      </c>
      <c r="V6" s="46">
        <f>'C.1 Federal Expenditures'!V6+'C.2 State Expenditures'!V6</f>
        <v>705842</v>
      </c>
      <c r="W6" s="46">
        <f>'C.1 Federal Expenditures'!W6+'C.2 State Expenditures'!W6</f>
        <v>15173869</v>
      </c>
      <c r="X6" s="46">
        <f>'C.1 Federal Expenditures'!X6+'C.2 State Expenditures'!X6</f>
        <v>15173869</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0</v>
      </c>
      <c r="AD6" s="46">
        <f>'C.1 Federal Expenditures'!AD6+'C.2 State Expenditures'!AD6</f>
        <v>0</v>
      </c>
      <c r="AE6" s="46">
        <f>'C.1 Federal Expenditures'!AE6+'C.2 State Expenditures'!AE6</f>
        <v>0</v>
      </c>
      <c r="AF6" s="46">
        <f>'C.1 Federal Expenditures'!AF6+'C.2 State Expenditures'!AF6</f>
        <v>266797</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10689000</v>
      </c>
      <c r="AN6" s="46">
        <f>'C.1 Federal Expenditures'!AN6+'C.2 State Expenditures'!AN6</f>
        <v>10013102</v>
      </c>
      <c r="AO6" s="46">
        <f>'C.1 Federal Expenditures'!AO6+'C.2 State Expenditures'!AO6</f>
        <v>398294</v>
      </c>
      <c r="AP6" s="46">
        <f>'C.1 Federal Expenditures'!AP6+'C.2 State Expenditures'!AP6</f>
        <v>277604</v>
      </c>
      <c r="AQ6" s="46">
        <f>'C.1 Federal Expenditures'!AQ6+'C.2 State Expenditures'!AQ6</f>
        <v>0</v>
      </c>
      <c r="AR6" s="46">
        <f>'C.1 Federal Expenditures'!AR6+'C.2 State Expenditures'!AR6</f>
        <v>73208283</v>
      </c>
      <c r="AS6" s="46">
        <f>'C.1 Federal Expenditures'!AS6</f>
        <v>0</v>
      </c>
      <c r="AT6" s="46">
        <f>'C.1 Federal Expenditures'!AT6</f>
        <v>53543866</v>
      </c>
      <c r="AV6" s="16"/>
      <c r="AW6" s="16"/>
      <c r="AX6" s="16"/>
      <c r="AY6" s="16"/>
      <c r="AZ6" s="16"/>
      <c r="BA6" s="16"/>
      <c r="BB6" s="16"/>
      <c r="BC6" s="16"/>
      <c r="BD6" s="16"/>
      <c r="BE6" s="16"/>
      <c r="BF6" s="16"/>
      <c r="BG6" s="16"/>
    </row>
    <row r="7" spans="1:59" x14ac:dyDescent="0.25">
      <c r="A7" s="68" t="s">
        <v>3</v>
      </c>
      <c r="B7" s="46">
        <f>'C.1 Federal Expenditures'!B7+'C.2 State Expenditures'!B7</f>
        <v>219796941</v>
      </c>
      <c r="C7" s="46">
        <f>'C.1 Federal Expenditures'!C7+'C.2 State Expenditures'!C7</f>
        <v>0</v>
      </c>
      <c r="D7" s="46">
        <f>'C.1 Federal Expenditures'!D7+'C.2 State Expenditures'!D7</f>
        <v>20014130</v>
      </c>
      <c r="E7" s="46">
        <f>'C.1 Federal Expenditures'!E7+'C.2 State Expenditures'!E7</f>
        <v>180127169</v>
      </c>
      <c r="F7" s="46">
        <f>'C.1 Federal Expenditures'!F7+'C.2 State Expenditures'!F7</f>
        <v>4834012</v>
      </c>
      <c r="G7" s="46">
        <f>'C.1 Federal Expenditures'!G7+'C.2 State Expenditures'!G7</f>
        <v>44727521</v>
      </c>
      <c r="H7" s="46">
        <f>'C.1 Federal Expenditures'!H7+'C.2 State Expenditures'!H7</f>
        <v>20227039</v>
      </c>
      <c r="I7" s="46">
        <f>'C.1 Federal Expenditures'!I7+'C.2 State Expenditures'!I7</f>
        <v>24500482</v>
      </c>
      <c r="J7" s="46">
        <f>'C.1 Federal Expenditures'!J7+'C.2 State Expenditures'!J7</f>
        <v>5024840</v>
      </c>
      <c r="K7" s="46">
        <f>'C.1 Federal Expenditures'!K7+'C.2 State Expenditures'!K7</f>
        <v>5024840</v>
      </c>
      <c r="L7" s="46">
        <f>'C.1 Federal Expenditures'!L7+'C.2 State Expenditures'!L7</f>
        <v>0</v>
      </c>
      <c r="M7" s="46">
        <f>'C.1 Federal Expenditures'!M7+'C.2 State Expenditures'!M7</f>
        <v>0</v>
      </c>
      <c r="N7" s="46">
        <f>'C.1 Federal Expenditures'!N7+'C.2 State Expenditures'!N7</f>
        <v>39406910</v>
      </c>
      <c r="O7" s="46">
        <f>'C.1 Federal Expenditures'!O7+'C.2 State Expenditures'!O7</f>
        <v>39406910</v>
      </c>
      <c r="P7" s="46">
        <f>'C.1 Federal Expenditures'!P7+'C.2 State Expenditures'!P7</f>
        <v>0</v>
      </c>
      <c r="Q7" s="46">
        <f>'C.1 Federal Expenditures'!Q7+'C.2 State Expenditures'!Q7</f>
        <v>0</v>
      </c>
      <c r="R7" s="46">
        <f>'C.1 Federal Expenditures'!R7+'C.2 State Expenditures'!R7</f>
        <v>1570672</v>
      </c>
      <c r="S7" s="46">
        <f>'C.1 Federal Expenditures'!S7+'C.2 State Expenditures'!S7</f>
        <v>1124331</v>
      </c>
      <c r="T7" s="46">
        <f>'C.1 Federal Expenditures'!T7+'C.2 State Expenditures'!T7</f>
        <v>200007</v>
      </c>
      <c r="U7" s="46">
        <f>'C.1 Federal Expenditures'!U7+'C.2 State Expenditures'!U7</f>
        <v>246334</v>
      </c>
      <c r="V7" s="46">
        <f>'C.1 Federal Expenditures'!V7+'C.2 State Expenditures'!V7</f>
        <v>11048681</v>
      </c>
      <c r="W7" s="46">
        <f>'C.1 Federal Expenditures'!W7+'C.2 State Expenditures'!W7</f>
        <v>2717800</v>
      </c>
      <c r="X7" s="46">
        <f>'C.1 Federal Expenditures'!X7+'C.2 State Expenditures'!X7</f>
        <v>2717800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8196228</v>
      </c>
      <c r="AD7" s="46">
        <f>'C.1 Federal Expenditures'!AD7+'C.2 State Expenditures'!AD7</f>
        <v>10321411</v>
      </c>
      <c r="AE7" s="46">
        <f>'C.1 Federal Expenditures'!AE7+'C.2 State Expenditures'!AE7</f>
        <v>0</v>
      </c>
      <c r="AF7" s="46">
        <f>'C.1 Federal Expenditures'!AF7+'C.2 State Expenditures'!AF7</f>
        <v>0</v>
      </c>
      <c r="AG7" s="46">
        <f>'C.1 Federal Expenditures'!AG7+'C.2 State Expenditures'!AG7</f>
        <v>0</v>
      </c>
      <c r="AH7" s="46">
        <f>'C.1 Federal Expenditures'!AH7+'C.2 State Expenditures'!AH7</f>
        <v>172124603</v>
      </c>
      <c r="AI7" s="46">
        <f>'C.1 Federal Expenditures'!AI7+'C.2 State Expenditures'!AI7</f>
        <v>138705707</v>
      </c>
      <c r="AJ7" s="46">
        <f>'C.1 Federal Expenditures'!AJ7+'C.2 State Expenditures'!AJ7</f>
        <v>3600000</v>
      </c>
      <c r="AK7" s="46">
        <f>'C.1 Federal Expenditures'!AK7+'C.2 State Expenditures'!AK7</f>
        <v>29818896</v>
      </c>
      <c r="AL7" s="46">
        <f>'C.1 Federal Expenditures'!AL7+'C.2 State Expenditures'!AL7</f>
        <v>0</v>
      </c>
      <c r="AM7" s="46">
        <f>'C.1 Federal Expenditures'!AM7+'C.2 State Expenditures'!AM7</f>
        <v>56170586</v>
      </c>
      <c r="AN7" s="46">
        <f>'C.1 Federal Expenditures'!AN7+'C.2 State Expenditures'!AN7</f>
        <v>38485812</v>
      </c>
      <c r="AO7" s="46">
        <f>'C.1 Federal Expenditures'!AO7+'C.2 State Expenditures'!AO7</f>
        <v>12336072</v>
      </c>
      <c r="AP7" s="46">
        <f>'C.1 Federal Expenditures'!AP7+'C.2 State Expenditures'!AP7</f>
        <v>5348702</v>
      </c>
      <c r="AQ7" s="46">
        <f>'C.1 Federal Expenditures'!AQ7+'C.2 State Expenditures'!AQ7</f>
        <v>11834781</v>
      </c>
      <c r="AR7" s="46">
        <f>'C.1 Federal Expenditures'!AR7+'C.2 State Expenditures'!AR7</f>
        <v>363144033</v>
      </c>
      <c r="AS7" s="46">
        <f>'C.1 Federal Expenditures'!AS7</f>
        <v>0</v>
      </c>
      <c r="AT7" s="46">
        <f>'C.1 Federal Expenditures'!AT7</f>
        <v>6740642</v>
      </c>
      <c r="AV7" s="16"/>
      <c r="AW7" s="16"/>
      <c r="AX7" s="16"/>
      <c r="AY7" s="16"/>
      <c r="AZ7" s="16"/>
      <c r="BA7" s="16"/>
      <c r="BB7" s="16"/>
      <c r="BC7" s="16"/>
      <c r="BD7" s="16"/>
      <c r="BE7" s="16"/>
      <c r="BF7" s="16"/>
      <c r="BG7" s="16"/>
    </row>
    <row r="8" spans="1:59" x14ac:dyDescent="0.25">
      <c r="A8" s="68" t="s">
        <v>4</v>
      </c>
      <c r="B8" s="46">
        <f>'C.1 Federal Expenditures'!B8+'C.2 State Expenditures'!B8</f>
        <v>62304527</v>
      </c>
      <c r="C8" s="46">
        <f>'C.1 Federal Expenditures'!C8+'C.2 State Expenditures'!C8</f>
        <v>0</v>
      </c>
      <c r="D8" s="46">
        <f>'C.1 Federal Expenditures'!D8+'C.2 State Expenditures'!D8</f>
        <v>0</v>
      </c>
      <c r="E8" s="46">
        <f>'C.1 Federal Expenditures'!E8+'C.2 State Expenditures'!E8</f>
        <v>56732858</v>
      </c>
      <c r="F8" s="46">
        <f>'C.1 Federal Expenditures'!F8+'C.2 State Expenditures'!F8</f>
        <v>44283924</v>
      </c>
      <c r="G8" s="46">
        <f>'C.1 Federal Expenditures'!G8+'C.2 State Expenditures'!G8</f>
        <v>7039380</v>
      </c>
      <c r="H8" s="46">
        <f>'C.1 Federal Expenditures'!H8+'C.2 State Expenditures'!H8</f>
        <v>7039380</v>
      </c>
      <c r="I8" s="46">
        <f>'C.1 Federal Expenditures'!I8+'C.2 State Expenditures'!I8</f>
        <v>0</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4997751</v>
      </c>
      <c r="O8" s="46">
        <f>'C.1 Federal Expenditures'!O8+'C.2 State Expenditures'!O8</f>
        <v>0</v>
      </c>
      <c r="P8" s="46">
        <f>'C.1 Federal Expenditures'!P8+'C.2 State Expenditures'!P8</f>
        <v>0</v>
      </c>
      <c r="Q8" s="46">
        <f>'C.1 Federal Expenditures'!Q8+'C.2 State Expenditures'!Q8</f>
        <v>4997751</v>
      </c>
      <c r="R8" s="46">
        <f>'C.1 Federal Expenditures'!R8+'C.2 State Expenditures'!R8</f>
        <v>15459789</v>
      </c>
      <c r="S8" s="46">
        <f>'C.1 Federal Expenditures'!S8+'C.2 State Expenditures'!S8</f>
        <v>21242</v>
      </c>
      <c r="T8" s="46">
        <f>'C.1 Federal Expenditures'!T8+'C.2 State Expenditures'!T8</f>
        <v>3532986</v>
      </c>
      <c r="U8" s="46">
        <f>'C.1 Federal Expenditures'!U8+'C.2 State Expenditures'!U8</f>
        <v>11905561</v>
      </c>
      <c r="V8" s="46">
        <f>'C.1 Federal Expenditures'!V8+'C.2 State Expenditures'!V8</f>
        <v>1377289</v>
      </c>
      <c r="W8" s="46">
        <f>'C.1 Federal Expenditures'!W8+'C.2 State Expenditures'!W8</f>
        <v>104592750</v>
      </c>
      <c r="X8" s="46">
        <f>'C.1 Federal Expenditures'!X8+'C.2 State Expenditures'!X8</f>
        <v>7997820</v>
      </c>
      <c r="Y8" s="46">
        <f>'C.1 Federal Expenditures'!Y8+'C.2 State Expenditures'!Y8</f>
        <v>96594930</v>
      </c>
      <c r="Z8" s="46">
        <f>'C.1 Federal Expenditures'!Z8+'C.2 State Expenditures'!Z8</f>
        <v>292378</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0</v>
      </c>
      <c r="AF8" s="46">
        <f>'C.1 Federal Expenditures'!AF8+'C.2 State Expenditures'!AF8</f>
        <v>1096915</v>
      </c>
      <c r="AG8" s="46">
        <f>'C.1 Federal Expenditures'!AG8+'C.2 State Expenditures'!AG8</f>
        <v>2685549</v>
      </c>
      <c r="AH8" s="46">
        <f>'C.1 Federal Expenditures'!AH8+'C.2 State Expenditures'!AH8</f>
        <v>0</v>
      </c>
      <c r="AI8" s="46">
        <f>'C.1 Federal Expenditures'!AI8+'C.2 State Expenditures'!AI8</f>
        <v>0</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15987840</v>
      </c>
      <c r="AN8" s="46">
        <f>'C.1 Federal Expenditures'!AN8+'C.2 State Expenditures'!AN8</f>
        <v>12983150</v>
      </c>
      <c r="AO8" s="46">
        <f>'C.1 Federal Expenditures'!AO8+'C.2 State Expenditures'!AO8</f>
        <v>0</v>
      </c>
      <c r="AP8" s="46">
        <f>'C.1 Federal Expenditures'!AP8+'C.2 State Expenditures'!AP8</f>
        <v>3004690</v>
      </c>
      <c r="AQ8" s="46">
        <f>'C.1 Federal Expenditures'!AQ8+'C.2 State Expenditures'!AQ8</f>
        <v>0</v>
      </c>
      <c r="AR8" s="46">
        <f>'C.1 Federal Expenditures'!AR8+'C.2 State Expenditures'!AR8</f>
        <v>153529641</v>
      </c>
      <c r="AS8" s="46">
        <f>'C.1 Federal Expenditures'!AS8</f>
        <v>34607929</v>
      </c>
      <c r="AT8" s="46">
        <f>'C.1 Federal Expenditures'!AT8</f>
        <v>17521297</v>
      </c>
      <c r="AV8" s="16"/>
      <c r="AW8" s="16"/>
      <c r="AX8" s="16"/>
      <c r="AY8" s="16"/>
      <c r="AZ8" s="16"/>
      <c r="BA8" s="16"/>
      <c r="BB8" s="16"/>
      <c r="BC8" s="16"/>
      <c r="BD8" s="16"/>
      <c r="BE8" s="16"/>
      <c r="BF8" s="16"/>
      <c r="BG8" s="16"/>
    </row>
    <row r="9" spans="1:59" x14ac:dyDescent="0.25">
      <c r="A9" s="68" t="s">
        <v>5</v>
      </c>
      <c r="B9" s="46">
        <f>'C.1 Federal Expenditures'!B9+'C.2 State Expenditures'!B9</f>
        <v>3651628884</v>
      </c>
      <c r="C9" s="46">
        <f>'C.1 Federal Expenditures'!C9+'C.2 State Expenditures'!C9</f>
        <v>0</v>
      </c>
      <c r="D9" s="46">
        <f>'C.1 Federal Expenditures'!D9+'C.2 State Expenditures'!D9</f>
        <v>361919546</v>
      </c>
      <c r="E9" s="46">
        <f>'C.1 Federal Expenditures'!E9+'C.2 State Expenditures'!E9</f>
        <v>3289709338</v>
      </c>
      <c r="F9" s="46">
        <f>'C.1 Federal Expenditures'!F9+'C.2 State Expenditures'!F9</f>
        <v>175108742</v>
      </c>
      <c r="G9" s="46">
        <f>'C.1 Federal Expenditures'!G9+'C.2 State Expenditures'!G9</f>
        <v>2632008637</v>
      </c>
      <c r="H9" s="46">
        <f>'C.1 Federal Expenditures'!H9+'C.2 State Expenditures'!H9</f>
        <v>2531434214</v>
      </c>
      <c r="I9" s="46">
        <f>'C.1 Federal Expenditures'!I9+'C.2 State Expenditures'!I9</f>
        <v>100574423</v>
      </c>
      <c r="J9" s="46">
        <f>'C.1 Federal Expenditures'!J9+'C.2 State Expenditures'!J9</f>
        <v>244156410</v>
      </c>
      <c r="K9" s="46">
        <f>'C.1 Federal Expenditures'!K9+'C.2 State Expenditures'!K9</f>
        <v>0</v>
      </c>
      <c r="L9" s="46">
        <f>'C.1 Federal Expenditures'!L9+'C.2 State Expenditures'!L9</f>
        <v>0</v>
      </c>
      <c r="M9" s="46">
        <f>'C.1 Federal Expenditures'!M9+'C.2 State Expenditures'!M9</f>
        <v>244156410</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1325725114</v>
      </c>
      <c r="S9" s="46">
        <f>'C.1 Federal Expenditures'!S9+'C.2 State Expenditures'!S9</f>
        <v>35403229</v>
      </c>
      <c r="T9" s="46">
        <f>'C.1 Federal Expenditures'!T9+'C.2 State Expenditures'!T9</f>
        <v>676104057</v>
      </c>
      <c r="U9" s="46">
        <f>'C.1 Federal Expenditures'!U9+'C.2 State Expenditures'!U9</f>
        <v>614217828</v>
      </c>
      <c r="V9" s="46">
        <f>'C.1 Federal Expenditures'!V9+'C.2 State Expenditures'!V9</f>
        <v>257965217</v>
      </c>
      <c r="W9" s="46">
        <f>'C.1 Federal Expenditures'!W9+'C.2 State Expenditures'!W9</f>
        <v>536249060</v>
      </c>
      <c r="X9" s="46">
        <f>'C.1 Federal Expenditures'!X9+'C.2 State Expenditures'!X9</f>
        <v>536249060</v>
      </c>
      <c r="Y9" s="46">
        <f>'C.1 Federal Expenditures'!Y9+'C.2 State Expenditures'!Y9</f>
        <v>0</v>
      </c>
      <c r="Z9" s="46">
        <f>'C.1 Federal Expenditures'!Z9+'C.2 State Expenditures'!Z9</f>
        <v>9944</v>
      </c>
      <c r="AA9" s="46">
        <f>'C.1 Federal Expenditures'!AA9+'C.2 State Expenditures'!AA9</f>
        <v>99765</v>
      </c>
      <c r="AB9" s="46">
        <f>'C.1 Federal Expenditures'!AB9+'C.2 State Expenditures'!AB9</f>
        <v>0</v>
      </c>
      <c r="AC9" s="46">
        <f>'C.1 Federal Expenditures'!AC9+'C.2 State Expenditures'!AC9</f>
        <v>780227</v>
      </c>
      <c r="AD9" s="46">
        <f>'C.1 Federal Expenditures'!AD9+'C.2 State Expenditures'!AD9</f>
        <v>152517757</v>
      </c>
      <c r="AE9" s="46">
        <f>'C.1 Federal Expenditures'!AE9+'C.2 State Expenditures'!AE9</f>
        <v>729105</v>
      </c>
      <c r="AF9" s="46">
        <f>'C.1 Federal Expenditures'!AF9+'C.2 State Expenditures'!AF9</f>
        <v>24191981</v>
      </c>
      <c r="AG9" s="46">
        <f>'C.1 Federal Expenditures'!AG9+'C.2 State Expenditures'!AG9</f>
        <v>2058787</v>
      </c>
      <c r="AH9" s="46">
        <f>'C.1 Federal Expenditures'!AH9+'C.2 State Expenditures'!AH9</f>
        <v>397</v>
      </c>
      <c r="AI9" s="46">
        <f>'C.1 Federal Expenditures'!AI9+'C.2 State Expenditures'!AI9</f>
        <v>284</v>
      </c>
      <c r="AJ9" s="46">
        <f>'C.1 Federal Expenditures'!AJ9+'C.2 State Expenditures'!AJ9</f>
        <v>0</v>
      </c>
      <c r="AK9" s="46">
        <f>'C.1 Federal Expenditures'!AK9+'C.2 State Expenditures'!AK9</f>
        <v>113</v>
      </c>
      <c r="AL9" s="46">
        <f>'C.1 Federal Expenditures'!AL9+'C.2 State Expenditures'!AL9</f>
        <v>0</v>
      </c>
      <c r="AM9" s="46">
        <f>'C.1 Federal Expenditures'!AM9+'C.2 State Expenditures'!AM9</f>
        <v>842455816</v>
      </c>
      <c r="AN9" s="46">
        <f>'C.1 Federal Expenditures'!AN9+'C.2 State Expenditures'!AN9</f>
        <v>547240705</v>
      </c>
      <c r="AO9" s="46">
        <f>'C.1 Federal Expenditures'!AO9+'C.2 State Expenditures'!AO9</f>
        <v>247324307</v>
      </c>
      <c r="AP9" s="46">
        <f>'C.1 Federal Expenditures'!AP9+'C.2 State Expenditures'!AP9</f>
        <v>47890804</v>
      </c>
      <c r="AQ9" s="46">
        <f>'C.1 Federal Expenditures'!AQ9+'C.2 State Expenditures'!AQ9</f>
        <v>45813</v>
      </c>
      <c r="AR9" s="46">
        <f>'C.1 Federal Expenditures'!AR9+'C.2 State Expenditures'!AR9</f>
        <v>6018994030</v>
      </c>
      <c r="AS9" s="46">
        <f>'C.1 Federal Expenditures'!AS9</f>
        <v>355494919</v>
      </c>
      <c r="AT9" s="46">
        <f>'C.1 Federal Expenditures'!AT9</f>
        <v>0</v>
      </c>
      <c r="AV9" s="16"/>
      <c r="AW9" s="16"/>
      <c r="AX9" s="16"/>
      <c r="AY9" s="16"/>
      <c r="AZ9" s="16"/>
      <c r="BA9" s="16"/>
      <c r="BB9" s="16"/>
      <c r="BC9" s="16"/>
      <c r="BD9" s="16"/>
      <c r="BE9" s="16"/>
      <c r="BF9" s="16"/>
      <c r="BG9" s="16"/>
    </row>
    <row r="10" spans="1:59" x14ac:dyDescent="0.25">
      <c r="A10" s="68" t="s">
        <v>6</v>
      </c>
      <c r="B10" s="46">
        <f>'C.1 Federal Expenditures'!B10+'C.2 State Expenditures'!B10</f>
        <v>149418660</v>
      </c>
      <c r="C10" s="46">
        <f>'C.1 Federal Expenditures'!C10+'C.2 State Expenditures'!C10</f>
        <v>4615733</v>
      </c>
      <c r="D10" s="46">
        <f>'C.1 Federal Expenditures'!D10+'C.2 State Expenditures'!D10</f>
        <v>331397</v>
      </c>
      <c r="E10" s="46">
        <f>'C.1 Federal Expenditures'!E10+'C.2 State Expenditures'!E10</f>
        <v>131109560</v>
      </c>
      <c r="F10" s="46">
        <f>'C.1 Federal Expenditures'!F10+'C.2 State Expenditures'!F10</f>
        <v>78909172</v>
      </c>
      <c r="G10" s="46">
        <f>'C.1 Federal Expenditures'!G10+'C.2 State Expenditures'!G10</f>
        <v>74788705</v>
      </c>
      <c r="H10" s="46">
        <f>'C.1 Federal Expenditures'!H10+'C.2 State Expenditures'!H10</f>
        <v>74788705</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9085174</v>
      </c>
      <c r="S10" s="46">
        <f>'C.1 Federal Expenditures'!S10+'C.2 State Expenditures'!S10</f>
        <v>95619</v>
      </c>
      <c r="T10" s="46">
        <f>'C.1 Federal Expenditures'!T10+'C.2 State Expenditures'!T10</f>
        <v>4291538</v>
      </c>
      <c r="U10" s="46">
        <f>'C.1 Federal Expenditures'!U10+'C.2 State Expenditures'!U10</f>
        <v>4698017</v>
      </c>
      <c r="V10" s="46">
        <f>'C.1 Federal Expenditures'!V10+'C.2 State Expenditures'!V10</f>
        <v>7433775</v>
      </c>
      <c r="W10" s="46">
        <f>'C.1 Federal Expenditures'!W10+'C.2 State Expenditures'!W10</f>
        <v>75236742</v>
      </c>
      <c r="X10" s="46">
        <f>'C.1 Federal Expenditures'!X10+'C.2 State Expenditures'!X10</f>
        <v>11409461</v>
      </c>
      <c r="Y10" s="46">
        <f>'C.1 Federal Expenditures'!Y10+'C.2 State Expenditures'!Y10</f>
        <v>63827281</v>
      </c>
      <c r="Z10" s="46">
        <f>'C.1 Federal Expenditures'!Z10+'C.2 State Expenditures'!Z10</f>
        <v>1520</v>
      </c>
      <c r="AA10" s="46">
        <f>'C.1 Federal Expenditures'!AA10+'C.2 State Expenditures'!AA10</f>
        <v>71520591</v>
      </c>
      <c r="AB10" s="46">
        <f>'C.1 Federal Expenditures'!AB10+'C.2 State Expenditures'!AB10</f>
        <v>5211320</v>
      </c>
      <c r="AC10" s="46">
        <f>'C.1 Federal Expenditures'!AC10+'C.2 State Expenditures'!AC10</f>
        <v>21754424</v>
      </c>
      <c r="AD10" s="46">
        <f>'C.1 Federal Expenditures'!AD10+'C.2 State Expenditures'!AD10</f>
        <v>2061313</v>
      </c>
      <c r="AE10" s="46">
        <f>'C.1 Federal Expenditures'!AE10+'C.2 State Expenditures'!AE10</f>
        <v>301730</v>
      </c>
      <c r="AF10" s="46">
        <f>'C.1 Federal Expenditures'!AF10+'C.2 State Expenditures'!AF10</f>
        <v>461576</v>
      </c>
      <c r="AG10" s="46">
        <f>'C.1 Federal Expenditures'!AG10+'C.2 State Expenditures'!AG10</f>
        <v>111483</v>
      </c>
      <c r="AH10" s="46">
        <f>'C.1 Federal Expenditures'!AH10+'C.2 State Expenditures'!AH10</f>
        <v>44081020</v>
      </c>
      <c r="AI10" s="46">
        <f>'C.1 Federal Expenditures'!AI10+'C.2 State Expenditures'!AI10</f>
        <v>30454796</v>
      </c>
      <c r="AJ10" s="46">
        <f>'C.1 Federal Expenditures'!AJ10+'C.2 State Expenditures'!AJ10</f>
        <v>0</v>
      </c>
      <c r="AK10" s="46">
        <f>'C.1 Federal Expenditures'!AK10+'C.2 State Expenditures'!AK10</f>
        <v>13626224</v>
      </c>
      <c r="AL10" s="46">
        <f>'C.1 Federal Expenditures'!AL10+'C.2 State Expenditures'!AL10</f>
        <v>7344715</v>
      </c>
      <c r="AM10" s="46">
        <f>'C.1 Federal Expenditures'!AM10+'C.2 State Expenditures'!AM10</f>
        <v>55345396</v>
      </c>
      <c r="AN10" s="46">
        <f>'C.1 Federal Expenditures'!AN10+'C.2 State Expenditures'!AN10</f>
        <v>15721651</v>
      </c>
      <c r="AO10" s="46">
        <f>'C.1 Federal Expenditures'!AO10+'C.2 State Expenditures'!AO10</f>
        <v>32648266</v>
      </c>
      <c r="AP10" s="46">
        <f>'C.1 Federal Expenditures'!AP10+'C.2 State Expenditures'!AP10</f>
        <v>6975479</v>
      </c>
      <c r="AQ10" s="46">
        <f>'C.1 Federal Expenditures'!AQ10+'C.2 State Expenditures'!AQ10</f>
        <v>0</v>
      </c>
      <c r="AR10" s="46">
        <f>'C.1 Federal Expenditures'!AR10+'C.2 State Expenditures'!AR10</f>
        <v>374739484</v>
      </c>
      <c r="AS10" s="46">
        <f>'C.1 Federal Expenditures'!AS10</f>
        <v>0</v>
      </c>
      <c r="AT10" s="46">
        <f>'C.1 Federal Expenditures'!AT10</f>
        <v>87789841</v>
      </c>
      <c r="AV10" s="16"/>
      <c r="AW10" s="16"/>
      <c r="AX10" s="16"/>
      <c r="AY10" s="16"/>
      <c r="AZ10" s="16"/>
      <c r="BA10" s="16"/>
      <c r="BB10" s="16"/>
      <c r="BC10" s="16"/>
      <c r="BD10" s="16"/>
      <c r="BE10" s="16"/>
      <c r="BF10" s="16"/>
      <c r="BG10" s="16"/>
    </row>
    <row r="11" spans="1:59" x14ac:dyDescent="0.25">
      <c r="A11" s="68" t="s">
        <v>7</v>
      </c>
      <c r="B11" s="46">
        <f>'C.1 Federal Expenditures'!B11+'C.2 State Expenditures'!B11</f>
        <v>266788107</v>
      </c>
      <c r="C11" s="46">
        <f>'C.1 Federal Expenditures'!C11+'C.2 State Expenditures'!C11</f>
        <v>0</v>
      </c>
      <c r="D11" s="46">
        <f>'C.1 Federal Expenditures'!D11+'C.2 State Expenditures'!D11</f>
        <v>23898520</v>
      </c>
      <c r="E11" s="46">
        <f>'C.1 Federal Expenditures'!E11+'C.2 State Expenditures'!E11</f>
        <v>242889587</v>
      </c>
      <c r="F11" s="46">
        <f>'C.1 Federal Expenditures'!F11+'C.2 State Expenditures'!F11</f>
        <v>0</v>
      </c>
      <c r="G11" s="46">
        <f>'C.1 Federal Expenditures'!G11+'C.2 State Expenditures'!G11</f>
        <v>59229283</v>
      </c>
      <c r="H11" s="46">
        <f>'C.1 Federal Expenditures'!H11+'C.2 State Expenditures'!H11</f>
        <v>59229283</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17778981</v>
      </c>
      <c r="O11" s="46">
        <f>'C.1 Federal Expenditures'!O11+'C.2 State Expenditures'!O11</f>
        <v>0</v>
      </c>
      <c r="P11" s="46">
        <f>'C.1 Federal Expenditures'!P11+'C.2 State Expenditures'!P11</f>
        <v>0</v>
      </c>
      <c r="Q11" s="46">
        <f>'C.1 Federal Expenditures'!Q11+'C.2 State Expenditures'!Q11</f>
        <v>17778981</v>
      </c>
      <c r="R11" s="46">
        <f>'C.1 Federal Expenditures'!R11+'C.2 State Expenditures'!R11</f>
        <v>13953244</v>
      </c>
      <c r="S11" s="46">
        <f>'C.1 Federal Expenditures'!S11+'C.2 State Expenditures'!S11</f>
        <v>0</v>
      </c>
      <c r="T11" s="46">
        <f>'C.1 Federal Expenditures'!T11+'C.2 State Expenditures'!T11</f>
        <v>13953244</v>
      </c>
      <c r="U11" s="46">
        <f>'C.1 Federal Expenditures'!U11+'C.2 State Expenditures'!U11</f>
        <v>0</v>
      </c>
      <c r="V11" s="46">
        <f>'C.1 Federal Expenditures'!V11+'C.2 State Expenditures'!V11</f>
        <v>0</v>
      </c>
      <c r="W11" s="46">
        <f>'C.1 Federal Expenditures'!W11+'C.2 State Expenditures'!W11</f>
        <v>110244588</v>
      </c>
      <c r="X11" s="46">
        <f>'C.1 Federal Expenditures'!X11+'C.2 State Expenditures'!X11</f>
        <v>25536029</v>
      </c>
      <c r="Y11" s="46">
        <f>'C.1 Federal Expenditures'!Y11+'C.2 State Expenditures'!Y11</f>
        <v>84708559</v>
      </c>
      <c r="Z11" s="46">
        <f>'C.1 Federal Expenditures'!Z11+'C.2 State Expenditures'!Z11</f>
        <v>0</v>
      </c>
      <c r="AA11" s="46">
        <f>'C.1 Federal Expenditures'!AA11+'C.2 State Expenditures'!AA11</f>
        <v>0</v>
      </c>
      <c r="AB11" s="46">
        <f>'C.1 Federal Expenditures'!AB11+'C.2 State Expenditures'!AB11</f>
        <v>0</v>
      </c>
      <c r="AC11" s="46">
        <f>'C.1 Federal Expenditures'!AC11+'C.2 State Expenditures'!AC11</f>
        <v>0</v>
      </c>
      <c r="AD11" s="46">
        <f>'C.1 Federal Expenditures'!AD11+'C.2 State Expenditures'!AD11</f>
        <v>8959746</v>
      </c>
      <c r="AE11" s="46">
        <f>'C.1 Federal Expenditures'!AE11+'C.2 State Expenditures'!AE11</f>
        <v>0</v>
      </c>
      <c r="AF11" s="46">
        <f>'C.1 Federal Expenditures'!AF11+'C.2 State Expenditures'!AF11</f>
        <v>66024718</v>
      </c>
      <c r="AG11" s="46">
        <f>'C.1 Federal Expenditures'!AG11+'C.2 State Expenditures'!AG11</f>
        <v>17819738</v>
      </c>
      <c r="AH11" s="46">
        <f>'C.1 Federal Expenditures'!AH11+'C.2 State Expenditures'!AH11</f>
        <v>56825733</v>
      </c>
      <c r="AI11" s="46">
        <f>'C.1 Federal Expenditures'!AI11+'C.2 State Expenditures'!AI11</f>
        <v>56825733</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93934113</v>
      </c>
      <c r="AN11" s="46">
        <f>'C.1 Federal Expenditures'!AN11+'C.2 State Expenditures'!AN11</f>
        <v>34432519</v>
      </c>
      <c r="AO11" s="46">
        <f>'C.1 Federal Expenditures'!AO11+'C.2 State Expenditures'!AO11</f>
        <v>48985038</v>
      </c>
      <c r="AP11" s="46">
        <f>'C.1 Federal Expenditures'!AP11+'C.2 State Expenditures'!AP11</f>
        <v>10516556</v>
      </c>
      <c r="AQ11" s="46">
        <f>'C.1 Federal Expenditures'!AQ11+'C.2 State Expenditures'!AQ11</f>
        <v>0</v>
      </c>
      <c r="AR11" s="46">
        <f>'C.1 Federal Expenditures'!AR11+'C.2 State Expenditures'!AR11</f>
        <v>444770144</v>
      </c>
      <c r="AS11" s="46">
        <f>'C.1 Federal Expenditures'!AS11</f>
        <v>0</v>
      </c>
      <c r="AT11" s="46">
        <f>'C.1 Federal Expenditures'!AT11</f>
        <v>0</v>
      </c>
      <c r="AV11" s="16"/>
      <c r="AW11" s="16"/>
      <c r="AX11" s="16"/>
      <c r="AY11" s="16"/>
      <c r="AZ11" s="16"/>
      <c r="BA11" s="16"/>
      <c r="BB11" s="16"/>
      <c r="BC11" s="16"/>
      <c r="BD11" s="16"/>
      <c r="BE11" s="16"/>
      <c r="BF11" s="16"/>
      <c r="BG11" s="16"/>
    </row>
    <row r="12" spans="1:59" x14ac:dyDescent="0.25">
      <c r="A12" s="68" t="s">
        <v>8</v>
      </c>
      <c r="B12" s="46">
        <f>'C.1 Federal Expenditures'!B12+'C.2 State Expenditures'!B12</f>
        <v>35462240</v>
      </c>
      <c r="C12" s="46">
        <f>'C.1 Federal Expenditures'!C12+'C.2 State Expenditures'!C12</f>
        <v>0</v>
      </c>
      <c r="D12" s="46">
        <f>'C.1 Federal Expenditures'!D12+'C.2 State Expenditures'!D12</f>
        <v>0</v>
      </c>
      <c r="E12" s="46">
        <f>'C.1 Federal Expenditures'!E12+'C.2 State Expenditures'!E12</f>
        <v>32290981</v>
      </c>
      <c r="F12" s="46">
        <f>'C.1 Federal Expenditures'!F12+'C.2 State Expenditures'!F12</f>
        <v>9906318</v>
      </c>
      <c r="G12" s="46">
        <f>'C.1 Federal Expenditures'!G12+'C.2 State Expenditures'!G12</f>
        <v>19611962</v>
      </c>
      <c r="H12" s="46">
        <f>'C.1 Federal Expenditures'!H12+'C.2 State Expenditures'!H12</f>
        <v>19611962</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4950744</v>
      </c>
      <c r="S12" s="46">
        <f>'C.1 Federal Expenditures'!S12+'C.2 State Expenditures'!S12</f>
        <v>2385127</v>
      </c>
      <c r="T12" s="46">
        <f>'C.1 Federal Expenditures'!T12+'C.2 State Expenditures'!T12</f>
        <v>1606617</v>
      </c>
      <c r="U12" s="46">
        <f>'C.1 Federal Expenditures'!U12+'C.2 State Expenditures'!U12</f>
        <v>959000</v>
      </c>
      <c r="V12" s="46">
        <f>'C.1 Federal Expenditures'!V12+'C.2 State Expenditures'!V12</f>
        <v>0</v>
      </c>
      <c r="W12" s="46">
        <f>'C.1 Federal Expenditures'!W12+'C.2 State Expenditures'!W12</f>
        <v>71533643</v>
      </c>
      <c r="X12" s="46">
        <f>'C.1 Federal Expenditures'!X12+'C.2 State Expenditures'!X12</f>
        <v>71533643</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4672581</v>
      </c>
      <c r="AD12" s="46">
        <f>'C.1 Federal Expenditures'!AD12+'C.2 State Expenditures'!AD12</f>
        <v>0</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15798744</v>
      </c>
      <c r="AN12" s="46">
        <f>'C.1 Federal Expenditures'!AN12+'C.2 State Expenditures'!AN12</f>
        <v>4269840</v>
      </c>
      <c r="AO12" s="46">
        <f>'C.1 Federal Expenditures'!AO12+'C.2 State Expenditures'!AO12</f>
        <v>10925323</v>
      </c>
      <c r="AP12" s="46">
        <f>'C.1 Federal Expenditures'!AP12+'C.2 State Expenditures'!AP12</f>
        <v>603581</v>
      </c>
      <c r="AQ12" s="46">
        <f>'C.1 Federal Expenditures'!AQ12+'C.2 State Expenditures'!AQ12</f>
        <v>0</v>
      </c>
      <c r="AR12" s="46">
        <f>'C.1 Federal Expenditures'!AR12+'C.2 State Expenditures'!AR12</f>
        <v>116567674</v>
      </c>
      <c r="AS12" s="46">
        <f>'C.1 Federal Expenditures'!AS12</f>
        <v>267249</v>
      </c>
      <c r="AT12" s="46">
        <f>'C.1 Federal Expenditures'!AT12</f>
        <v>8389890</v>
      </c>
      <c r="AV12" s="16"/>
      <c r="AW12" s="16"/>
      <c r="AX12" s="16"/>
      <c r="AY12" s="16"/>
      <c r="AZ12" s="16"/>
      <c r="BA12" s="16"/>
      <c r="BB12" s="16"/>
      <c r="BC12" s="16"/>
      <c r="BD12" s="16"/>
      <c r="BE12" s="16"/>
      <c r="BF12" s="16"/>
      <c r="BG12" s="16"/>
    </row>
    <row r="13" spans="1:59" x14ac:dyDescent="0.25">
      <c r="A13" s="68" t="s">
        <v>9</v>
      </c>
      <c r="B13" s="46">
        <f>'C.1 Federal Expenditures'!B13+'C.2 State Expenditures'!B13</f>
        <v>101704917</v>
      </c>
      <c r="C13" s="46">
        <f>'C.1 Federal Expenditures'!C13+'C.2 State Expenditures'!C13</f>
        <v>0</v>
      </c>
      <c r="D13" s="46">
        <f>'C.1 Federal Expenditures'!D13+'C.2 State Expenditures'!D13</f>
        <v>3935917</v>
      </c>
      <c r="E13" s="46">
        <f>'C.1 Federal Expenditures'!E13+'C.2 State Expenditures'!E13</f>
        <v>88673898</v>
      </c>
      <c r="F13" s="46">
        <f>'C.1 Federal Expenditures'!F13+'C.2 State Expenditures'!F13</f>
        <v>89998782</v>
      </c>
      <c r="G13" s="46">
        <f>'C.1 Federal Expenditures'!G13+'C.2 State Expenditures'!G13</f>
        <v>99550447</v>
      </c>
      <c r="H13" s="46">
        <f>'C.1 Federal Expenditures'!H13+'C.2 State Expenditures'!H13</f>
        <v>99550447</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38149080</v>
      </c>
      <c r="S13" s="46">
        <f>'C.1 Federal Expenditures'!S13+'C.2 State Expenditures'!S13</f>
        <v>5971302</v>
      </c>
      <c r="T13" s="46">
        <f>'C.1 Federal Expenditures'!T13+'C.2 State Expenditures'!T13</f>
        <v>1786888</v>
      </c>
      <c r="U13" s="46">
        <f>'C.1 Federal Expenditures'!U13+'C.2 State Expenditures'!U13</f>
        <v>30390890</v>
      </c>
      <c r="V13" s="46">
        <f>'C.1 Federal Expenditures'!V13+'C.2 State Expenditures'!V13</f>
        <v>0</v>
      </c>
      <c r="W13" s="46">
        <f>'C.1 Federal Expenditures'!W13+'C.2 State Expenditures'!W13</f>
        <v>59532260</v>
      </c>
      <c r="X13" s="46">
        <f>'C.1 Federal Expenditures'!X13+'C.2 State Expenditures'!X13</f>
        <v>59532260</v>
      </c>
      <c r="Y13" s="46">
        <f>'C.1 Federal Expenditures'!Y13+'C.2 State Expenditures'!Y13</f>
        <v>0</v>
      </c>
      <c r="Z13" s="46">
        <f>'C.1 Federal Expenditures'!Z13+'C.2 State Expenditures'!Z13</f>
        <v>0</v>
      </c>
      <c r="AA13" s="46">
        <f>'C.1 Federal Expenditures'!AA13+'C.2 State Expenditures'!AA13</f>
        <v>30196659</v>
      </c>
      <c r="AB13" s="46">
        <f>'C.1 Federal Expenditures'!AB13+'C.2 State Expenditures'!AB13</f>
        <v>0</v>
      </c>
      <c r="AC13" s="46">
        <f>'C.1 Federal Expenditures'!AC13+'C.2 State Expenditures'!AC13</f>
        <v>52684109</v>
      </c>
      <c r="AD13" s="46">
        <f>'C.1 Federal Expenditures'!AD13+'C.2 State Expenditures'!AD13</f>
        <v>1106314</v>
      </c>
      <c r="AE13" s="46">
        <f>'C.1 Federal Expenditures'!AE13+'C.2 State Expenditures'!AE13</f>
        <v>0</v>
      </c>
      <c r="AF13" s="46">
        <f>'C.1 Federal Expenditures'!AF13+'C.2 State Expenditures'!AF13</f>
        <v>1421787</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1537103</v>
      </c>
      <c r="AM13" s="46">
        <f>'C.1 Federal Expenditures'!AM13+'C.2 State Expenditures'!AM13</f>
        <v>9887309</v>
      </c>
      <c r="AN13" s="46">
        <f>'C.1 Federal Expenditures'!AN13+'C.2 State Expenditures'!AN13</f>
        <v>5849189</v>
      </c>
      <c r="AO13" s="46">
        <f>'C.1 Federal Expenditures'!AO13+'C.2 State Expenditures'!AO13</f>
        <v>2458914</v>
      </c>
      <c r="AP13" s="46">
        <f>'C.1 Federal Expenditures'!AP13+'C.2 State Expenditures'!AP13</f>
        <v>1579206</v>
      </c>
      <c r="AQ13" s="46">
        <f>'C.1 Federal Expenditures'!AQ13+'C.2 State Expenditures'!AQ13</f>
        <v>5008960</v>
      </c>
      <c r="AR13" s="46">
        <f>'C.1 Federal Expenditures'!AR13+'C.2 State Expenditures'!AR13</f>
        <v>299074028</v>
      </c>
      <c r="AS13" s="46">
        <f>'C.1 Federal Expenditures'!AS13</f>
        <v>0</v>
      </c>
      <c r="AT13" s="46">
        <f>'C.1 Federal Expenditures'!AT13</f>
        <v>67078887</v>
      </c>
      <c r="AV13" s="16"/>
      <c r="AW13" s="16"/>
      <c r="AX13" s="16"/>
      <c r="AY13" s="16"/>
      <c r="AZ13" s="16"/>
      <c r="BA13" s="16"/>
      <c r="BB13" s="16"/>
      <c r="BC13" s="16"/>
      <c r="BD13" s="16"/>
      <c r="BE13" s="16"/>
      <c r="BF13" s="16"/>
      <c r="BG13" s="16"/>
    </row>
    <row r="14" spans="1:59" x14ac:dyDescent="0.25">
      <c r="A14" s="68" t="s">
        <v>10</v>
      </c>
      <c r="B14" s="46">
        <f>'C.1 Federal Expenditures'!B14+'C.2 State Expenditures'!B14</f>
        <v>562340120</v>
      </c>
      <c r="C14" s="46">
        <f>'C.1 Federal Expenditures'!C14+'C.2 State Expenditures'!C14</f>
        <v>110662021</v>
      </c>
      <c r="D14" s="46">
        <f>'C.1 Federal Expenditures'!D14+'C.2 State Expenditures'!D14</f>
        <v>56234011</v>
      </c>
      <c r="E14" s="46">
        <f>'C.1 Federal Expenditures'!E14+'C.2 State Expenditures'!E14</f>
        <v>395444088</v>
      </c>
      <c r="F14" s="46">
        <f>'C.1 Federal Expenditures'!F14+'C.2 State Expenditures'!F14</f>
        <v>85567769</v>
      </c>
      <c r="G14" s="46">
        <f>'C.1 Federal Expenditures'!G14+'C.2 State Expenditures'!G14</f>
        <v>167512569</v>
      </c>
      <c r="H14" s="46">
        <f>'C.1 Federal Expenditures'!H14+'C.2 State Expenditures'!H14</f>
        <v>152716225</v>
      </c>
      <c r="I14" s="46">
        <f>'C.1 Federal Expenditures'!I14+'C.2 State Expenditures'!I14</f>
        <v>14796344</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45918308</v>
      </c>
      <c r="S14" s="46">
        <f>'C.1 Federal Expenditures'!S14+'C.2 State Expenditures'!S14</f>
        <v>567174</v>
      </c>
      <c r="T14" s="46">
        <f>'C.1 Federal Expenditures'!T14+'C.2 State Expenditures'!T14</f>
        <v>5213080</v>
      </c>
      <c r="U14" s="46">
        <f>'C.1 Federal Expenditures'!U14+'C.2 State Expenditures'!U14</f>
        <v>40138054</v>
      </c>
      <c r="V14" s="46">
        <f>'C.1 Federal Expenditures'!V14+'C.2 State Expenditures'!V14</f>
        <v>4712247</v>
      </c>
      <c r="W14" s="46">
        <f>'C.1 Federal Expenditures'!W14+'C.2 State Expenditures'!W14</f>
        <v>239150874</v>
      </c>
      <c r="X14" s="46">
        <f>'C.1 Federal Expenditures'!X14+'C.2 State Expenditures'!X14</f>
        <v>239150874</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953259</v>
      </c>
      <c r="AD14" s="46">
        <f>'C.1 Federal Expenditures'!AD14+'C.2 State Expenditures'!AD14</f>
        <v>22508558</v>
      </c>
      <c r="AE14" s="46">
        <f>'C.1 Federal Expenditures'!AE14+'C.2 State Expenditures'!AE14</f>
        <v>0</v>
      </c>
      <c r="AF14" s="46">
        <f>'C.1 Federal Expenditures'!AF14+'C.2 State Expenditures'!AF14</f>
        <v>379213</v>
      </c>
      <c r="AG14" s="46">
        <f>'C.1 Federal Expenditures'!AG14+'C.2 State Expenditures'!AG14</f>
        <v>0</v>
      </c>
      <c r="AH14" s="46">
        <f>'C.1 Federal Expenditures'!AH14+'C.2 State Expenditures'!AH14</f>
        <v>263112169</v>
      </c>
      <c r="AI14" s="46">
        <f>'C.1 Federal Expenditures'!AI14+'C.2 State Expenditures'!AI14</f>
        <v>50662770</v>
      </c>
      <c r="AJ14" s="46">
        <f>'C.1 Federal Expenditures'!AJ14+'C.2 State Expenditures'!AJ14</f>
        <v>839285</v>
      </c>
      <c r="AK14" s="46">
        <f>'C.1 Federal Expenditures'!AK14+'C.2 State Expenditures'!AK14</f>
        <v>211610114</v>
      </c>
      <c r="AL14" s="46">
        <f>'C.1 Federal Expenditures'!AL14+'C.2 State Expenditures'!AL14</f>
        <v>0</v>
      </c>
      <c r="AM14" s="46">
        <f>'C.1 Federal Expenditures'!AM14+'C.2 State Expenditures'!AM14</f>
        <v>51110711</v>
      </c>
      <c r="AN14" s="46">
        <f>'C.1 Federal Expenditures'!AN14+'C.2 State Expenditures'!AN14</f>
        <v>42090881</v>
      </c>
      <c r="AO14" s="46">
        <f>'C.1 Federal Expenditures'!AO14+'C.2 State Expenditures'!AO14</f>
        <v>0</v>
      </c>
      <c r="AP14" s="46">
        <f>'C.1 Federal Expenditures'!AP14+'C.2 State Expenditures'!AP14</f>
        <v>9019830</v>
      </c>
      <c r="AQ14" s="46">
        <f>'C.1 Federal Expenditures'!AQ14+'C.2 State Expenditures'!AQ14</f>
        <v>0</v>
      </c>
      <c r="AR14" s="46">
        <f>'C.1 Federal Expenditures'!AR14+'C.2 State Expenditures'!AR14</f>
        <v>795357908</v>
      </c>
      <c r="AS14" s="46">
        <f>'C.1 Federal Expenditures'!AS14</f>
        <v>0</v>
      </c>
      <c r="AT14" s="46">
        <f>'C.1 Federal Expenditures'!AT14</f>
        <v>55170948</v>
      </c>
      <c r="AV14" s="16"/>
      <c r="AW14" s="16"/>
      <c r="AX14" s="16"/>
      <c r="AY14" s="16"/>
      <c r="AZ14" s="16"/>
      <c r="BA14" s="16"/>
      <c r="BB14" s="16"/>
      <c r="BC14" s="16"/>
      <c r="BD14" s="16"/>
      <c r="BE14" s="16"/>
      <c r="BF14" s="16"/>
      <c r="BG14" s="16"/>
    </row>
    <row r="15" spans="1:59" x14ac:dyDescent="0.25">
      <c r="A15" s="68" t="s">
        <v>11</v>
      </c>
      <c r="B15" s="46">
        <f>'C.1 Federal Expenditures'!B15+'C.2 State Expenditures'!B15</f>
        <v>330741739</v>
      </c>
      <c r="C15" s="46">
        <f>'C.1 Federal Expenditures'!C15+'C.2 State Expenditures'!C15</f>
        <v>0</v>
      </c>
      <c r="D15" s="46">
        <f>'C.1 Federal Expenditures'!D15+'C.2 State Expenditures'!D15</f>
        <v>5881073</v>
      </c>
      <c r="E15" s="46">
        <f>'C.1 Federal Expenditures'!E15+'C.2 State Expenditures'!E15</f>
        <v>324860666</v>
      </c>
      <c r="F15" s="46">
        <f>'C.1 Federal Expenditures'!F15+'C.2 State Expenditures'!F15</f>
        <v>42100993</v>
      </c>
      <c r="G15" s="46">
        <f>'C.1 Federal Expenditures'!G15+'C.2 State Expenditures'!G15</f>
        <v>83569126</v>
      </c>
      <c r="H15" s="46">
        <f>'C.1 Federal Expenditures'!H15+'C.2 State Expenditures'!H15</f>
        <v>54061389</v>
      </c>
      <c r="I15" s="46">
        <f>'C.1 Federal Expenditures'!I15+'C.2 State Expenditures'!I15</f>
        <v>29507737</v>
      </c>
      <c r="J15" s="46">
        <f>'C.1 Federal Expenditures'!J15+'C.2 State Expenditures'!J15</f>
        <v>14408601</v>
      </c>
      <c r="K15" s="46">
        <f>'C.1 Federal Expenditures'!K15+'C.2 State Expenditures'!K15</f>
        <v>14408601</v>
      </c>
      <c r="L15" s="46">
        <f>'C.1 Federal Expenditures'!L15+'C.2 State Expenditures'!L15</f>
        <v>0</v>
      </c>
      <c r="M15" s="46">
        <f>'C.1 Federal Expenditures'!M15+'C.2 State Expenditures'!M15</f>
        <v>0</v>
      </c>
      <c r="N15" s="46">
        <f>'C.1 Federal Expenditures'!N15+'C.2 State Expenditures'!N15</f>
        <v>0</v>
      </c>
      <c r="O15" s="46">
        <f>'C.1 Federal Expenditures'!O15+'C.2 State Expenditures'!O15</f>
        <v>0</v>
      </c>
      <c r="P15" s="46">
        <f>'C.1 Federal Expenditures'!P15+'C.2 State Expenditures'!P15</f>
        <v>0</v>
      </c>
      <c r="Q15" s="46">
        <f>'C.1 Federal Expenditures'!Q15+'C.2 State Expenditures'!Q15</f>
        <v>0</v>
      </c>
      <c r="R15" s="46">
        <f>'C.1 Federal Expenditures'!R15+'C.2 State Expenditures'!R15</f>
        <v>13910622</v>
      </c>
      <c r="S15" s="46">
        <f>'C.1 Federal Expenditures'!S15+'C.2 State Expenditures'!S15</f>
        <v>7573186</v>
      </c>
      <c r="T15" s="46">
        <f>'C.1 Federal Expenditures'!T15+'C.2 State Expenditures'!T15</f>
        <v>304</v>
      </c>
      <c r="U15" s="46">
        <f>'C.1 Federal Expenditures'!U15+'C.2 State Expenditures'!U15</f>
        <v>6337132</v>
      </c>
      <c r="V15" s="46">
        <f>'C.1 Federal Expenditures'!V15+'C.2 State Expenditures'!V15</f>
        <v>4357292</v>
      </c>
      <c r="W15" s="46">
        <f>'C.1 Federal Expenditures'!W15+'C.2 State Expenditures'!W15</f>
        <v>22182651</v>
      </c>
      <c r="X15" s="46">
        <f>'C.1 Federal Expenditures'!X15+'C.2 State Expenditures'!X15</f>
        <v>22182651</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105518</v>
      </c>
      <c r="AD15" s="46">
        <f>'C.1 Federal Expenditures'!AD15+'C.2 State Expenditures'!AD15</f>
        <v>22232548</v>
      </c>
      <c r="AE15" s="46">
        <f>'C.1 Federal Expenditures'!AE15+'C.2 State Expenditures'!AE15</f>
        <v>66952484</v>
      </c>
      <c r="AF15" s="46">
        <f>'C.1 Federal Expenditures'!AF15+'C.2 State Expenditures'!AF15</f>
        <v>1057934</v>
      </c>
      <c r="AG15" s="46">
        <f>'C.1 Federal Expenditures'!AG15+'C.2 State Expenditures'!AG15</f>
        <v>64871</v>
      </c>
      <c r="AH15" s="46">
        <f>'C.1 Federal Expenditures'!AH15+'C.2 State Expenditures'!AH15</f>
        <v>243798459</v>
      </c>
      <c r="AI15" s="46">
        <f>'C.1 Federal Expenditures'!AI15+'C.2 State Expenditures'!AI15</f>
        <v>217521008</v>
      </c>
      <c r="AJ15" s="46">
        <f>'C.1 Federal Expenditures'!AJ15+'C.2 State Expenditures'!AJ15</f>
        <v>16544039</v>
      </c>
      <c r="AK15" s="46">
        <f>'C.1 Federal Expenditures'!AK15+'C.2 State Expenditures'!AK15</f>
        <v>9733412</v>
      </c>
      <c r="AL15" s="46">
        <f>'C.1 Federal Expenditures'!AL15+'C.2 State Expenditures'!AL15</f>
        <v>0</v>
      </c>
      <c r="AM15" s="46">
        <f>'C.1 Federal Expenditures'!AM15+'C.2 State Expenditures'!AM15</f>
        <v>16992290</v>
      </c>
      <c r="AN15" s="46">
        <f>'C.1 Federal Expenditures'!AN15+'C.2 State Expenditures'!AN15</f>
        <v>10351416</v>
      </c>
      <c r="AO15" s="46">
        <f>'C.1 Federal Expenditures'!AO15+'C.2 State Expenditures'!AO15</f>
        <v>5106219</v>
      </c>
      <c r="AP15" s="46">
        <f>'C.1 Federal Expenditures'!AP15+'C.2 State Expenditures'!AP15</f>
        <v>1534655</v>
      </c>
      <c r="AQ15" s="46">
        <f>'C.1 Federal Expenditures'!AQ15+'C.2 State Expenditures'!AQ15</f>
        <v>0</v>
      </c>
      <c r="AR15" s="46">
        <f>'C.1 Federal Expenditures'!AR15+'C.2 State Expenditures'!AR15</f>
        <v>489632396</v>
      </c>
      <c r="AS15" s="46">
        <f>'C.1 Federal Expenditures'!AS15</f>
        <v>37937517</v>
      </c>
      <c r="AT15" s="46">
        <f>'C.1 Federal Expenditures'!AT15</f>
        <v>12760273</v>
      </c>
      <c r="AV15" s="16"/>
      <c r="AW15" s="16"/>
      <c r="AX15" s="16"/>
      <c r="AY15" s="16"/>
      <c r="AZ15" s="16"/>
      <c r="BA15" s="16"/>
      <c r="BB15" s="16"/>
      <c r="BC15" s="16"/>
      <c r="BD15" s="16"/>
      <c r="BE15" s="16"/>
      <c r="BF15" s="16"/>
      <c r="BG15" s="16"/>
    </row>
    <row r="16" spans="1:59" x14ac:dyDescent="0.25">
      <c r="A16" s="68" t="s">
        <v>12</v>
      </c>
      <c r="B16" s="46">
        <f>'C.1 Federal Expenditures'!B16+'C.2 State Expenditures'!B16</f>
        <v>108618111</v>
      </c>
      <c r="C16" s="46">
        <f>'C.1 Federal Expenditures'!C16+'C.2 State Expenditures'!C16</f>
        <v>0</v>
      </c>
      <c r="D16" s="46">
        <f>'C.1 Federal Expenditures'!D16+'C.2 State Expenditures'!D16</f>
        <v>9890000</v>
      </c>
      <c r="E16" s="46">
        <f>'C.1 Federal Expenditures'!E16+'C.2 State Expenditures'!E16</f>
        <v>89014788</v>
      </c>
      <c r="F16" s="46">
        <f>'C.1 Federal Expenditures'!F16+'C.2 State Expenditures'!F16</f>
        <v>134503562</v>
      </c>
      <c r="G16" s="46">
        <f>'C.1 Federal Expenditures'!G16+'C.2 State Expenditures'!G16</f>
        <v>42384056</v>
      </c>
      <c r="H16" s="46">
        <f>'C.1 Federal Expenditures'!H16+'C.2 State Expenditures'!H16</f>
        <v>42384056</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68408356</v>
      </c>
      <c r="S16" s="46">
        <f>'C.1 Federal Expenditures'!S16+'C.2 State Expenditures'!S16</f>
        <v>1479071</v>
      </c>
      <c r="T16" s="46">
        <f>'C.1 Federal Expenditures'!T16+'C.2 State Expenditures'!T16</f>
        <v>62748403</v>
      </c>
      <c r="U16" s="46">
        <f>'C.1 Federal Expenditures'!U16+'C.2 State Expenditures'!U16</f>
        <v>4180882</v>
      </c>
      <c r="V16" s="46">
        <f>'C.1 Federal Expenditures'!V16+'C.2 State Expenditures'!V16</f>
        <v>2340103</v>
      </c>
      <c r="W16" s="46">
        <f>'C.1 Federal Expenditures'!W16+'C.2 State Expenditures'!W16</f>
        <v>4971633</v>
      </c>
      <c r="X16" s="46">
        <f>'C.1 Federal Expenditures'!X16+'C.2 State Expenditures'!X16</f>
        <v>4971633</v>
      </c>
      <c r="Y16" s="46">
        <f>'C.1 Federal Expenditures'!Y16+'C.2 State Expenditures'!Y16</f>
        <v>0</v>
      </c>
      <c r="Z16" s="46">
        <f>'C.1 Federal Expenditures'!Z16+'C.2 State Expenditures'!Z16</f>
        <v>0</v>
      </c>
      <c r="AA16" s="46">
        <f>'C.1 Federal Expenditures'!AA16+'C.2 State Expenditures'!AA16</f>
        <v>0</v>
      </c>
      <c r="AB16" s="46">
        <f>'C.1 Federal Expenditures'!AB16+'C.2 State Expenditures'!AB16</f>
        <v>0</v>
      </c>
      <c r="AC16" s="46">
        <f>'C.1 Federal Expenditures'!AC16+'C.2 State Expenditures'!AC16</f>
        <v>466366</v>
      </c>
      <c r="AD16" s="46">
        <f>'C.1 Federal Expenditures'!AD16+'C.2 State Expenditures'!AD16</f>
        <v>18257947</v>
      </c>
      <c r="AE16" s="46">
        <f>'C.1 Federal Expenditures'!AE16+'C.2 State Expenditures'!AE16</f>
        <v>16563669</v>
      </c>
      <c r="AF16" s="46">
        <f>'C.1 Federal Expenditures'!AF16+'C.2 State Expenditures'!AF16</f>
        <v>2863115</v>
      </c>
      <c r="AG16" s="46">
        <f>'C.1 Federal Expenditures'!AG16+'C.2 State Expenditures'!AG16</f>
        <v>4921185</v>
      </c>
      <c r="AH16" s="46">
        <f>'C.1 Federal Expenditures'!AH16+'C.2 State Expenditures'!AH16</f>
        <v>5075966</v>
      </c>
      <c r="AI16" s="46">
        <f>'C.1 Federal Expenditures'!AI16+'C.2 State Expenditures'!AI16</f>
        <v>1381508</v>
      </c>
      <c r="AJ16" s="46">
        <f>'C.1 Federal Expenditures'!AJ16+'C.2 State Expenditures'!AJ16</f>
        <v>132000</v>
      </c>
      <c r="AK16" s="46">
        <f>'C.1 Federal Expenditures'!AK16+'C.2 State Expenditures'!AK16</f>
        <v>3562458</v>
      </c>
      <c r="AL16" s="46">
        <f>'C.1 Federal Expenditures'!AL16+'C.2 State Expenditures'!AL16</f>
        <v>0</v>
      </c>
      <c r="AM16" s="46">
        <f>'C.1 Federal Expenditures'!AM16+'C.2 State Expenditures'!AM16</f>
        <v>27576371</v>
      </c>
      <c r="AN16" s="46">
        <f>'C.1 Federal Expenditures'!AN16+'C.2 State Expenditures'!AN16</f>
        <v>13319396</v>
      </c>
      <c r="AO16" s="46">
        <f>'C.1 Federal Expenditures'!AO16+'C.2 State Expenditures'!AO16</f>
        <v>10284452</v>
      </c>
      <c r="AP16" s="46">
        <f>'C.1 Federal Expenditures'!AP16+'C.2 State Expenditures'!AP16</f>
        <v>3972523</v>
      </c>
      <c r="AQ16" s="46">
        <f>'C.1 Federal Expenditures'!AQ16+'C.2 State Expenditures'!AQ16</f>
        <v>12019831</v>
      </c>
      <c r="AR16" s="46">
        <f>'C.1 Federal Expenditures'!AR16+'C.2 State Expenditures'!AR16</f>
        <v>205848598</v>
      </c>
      <c r="AS16" s="46">
        <f>'C.1 Federal Expenditures'!AS16</f>
        <v>7595696</v>
      </c>
      <c r="AT16" s="46">
        <f>'C.1 Federal Expenditures'!AT16</f>
        <v>178613419</v>
      </c>
      <c r="AV16" s="16"/>
      <c r="AW16" s="16"/>
      <c r="AX16" s="16"/>
      <c r="AY16" s="16"/>
      <c r="AZ16" s="16"/>
      <c r="BA16" s="16"/>
      <c r="BB16" s="16"/>
      <c r="BC16" s="16"/>
      <c r="BD16" s="16"/>
      <c r="BE16" s="16"/>
      <c r="BF16" s="16"/>
      <c r="BG16" s="16"/>
    </row>
    <row r="17" spans="1:59" x14ac:dyDescent="0.25">
      <c r="A17" s="68" t="s">
        <v>13</v>
      </c>
      <c r="B17" s="46">
        <f>'C.1 Federal Expenditures'!B17+'C.2 State Expenditures'!B17</f>
        <v>30412562</v>
      </c>
      <c r="C17" s="46">
        <f>'C.1 Federal Expenditures'!C17+'C.2 State Expenditures'!C17</f>
        <v>7831234</v>
      </c>
      <c r="D17" s="46">
        <f>'C.1 Federal Expenditures'!D17+'C.2 State Expenditures'!D17</f>
        <v>1292534</v>
      </c>
      <c r="E17" s="46">
        <f>'C.1 Federal Expenditures'!E17+'C.2 State Expenditures'!E17</f>
        <v>21288794</v>
      </c>
      <c r="F17" s="46">
        <f>'C.1 Federal Expenditures'!F17+'C.2 State Expenditures'!F17</f>
        <v>30441563</v>
      </c>
      <c r="G17" s="46">
        <f>'C.1 Federal Expenditures'!G17+'C.2 State Expenditures'!G17</f>
        <v>7917110</v>
      </c>
      <c r="H17" s="46">
        <f>'C.1 Federal Expenditures'!H17+'C.2 State Expenditures'!H17</f>
        <v>7917110</v>
      </c>
      <c r="I17" s="46">
        <f>'C.1 Federal Expenditures'!I17+'C.2 State Expenditures'!I17</f>
        <v>0</v>
      </c>
      <c r="J17" s="46">
        <f>'C.1 Federal Expenditures'!J17+'C.2 State Expenditures'!J17</f>
        <v>0</v>
      </c>
      <c r="K17" s="46">
        <f>'C.1 Federal Expenditures'!K17+'C.2 State Expenditures'!K17</f>
        <v>0</v>
      </c>
      <c r="L17" s="46">
        <f>'C.1 Federal Expenditures'!L17+'C.2 State Expenditures'!L17</f>
        <v>0</v>
      </c>
      <c r="M17" s="46">
        <f>'C.1 Federal Expenditures'!M17+'C.2 State Expenditures'!M17</f>
        <v>0</v>
      </c>
      <c r="N17" s="46">
        <f>'C.1 Federal Expenditures'!N17+'C.2 State Expenditures'!N17</f>
        <v>10450969</v>
      </c>
      <c r="O17" s="46">
        <f>'C.1 Federal Expenditures'!O17+'C.2 State Expenditures'!O17</f>
        <v>0</v>
      </c>
      <c r="P17" s="46">
        <f>'C.1 Federal Expenditures'!P17+'C.2 State Expenditures'!P17</f>
        <v>0</v>
      </c>
      <c r="Q17" s="46">
        <f>'C.1 Federal Expenditures'!Q17+'C.2 State Expenditures'!Q17</f>
        <v>10450969</v>
      </c>
      <c r="R17" s="46">
        <f>'C.1 Federal Expenditures'!R17+'C.2 State Expenditures'!R17</f>
        <v>4412204</v>
      </c>
      <c r="S17" s="46">
        <f>'C.1 Federal Expenditures'!S17+'C.2 State Expenditures'!S17</f>
        <v>467140</v>
      </c>
      <c r="T17" s="46">
        <f>'C.1 Federal Expenditures'!T17+'C.2 State Expenditures'!T17</f>
        <v>49346</v>
      </c>
      <c r="U17" s="46">
        <f>'C.1 Federal Expenditures'!U17+'C.2 State Expenditures'!U17</f>
        <v>3895718</v>
      </c>
      <c r="V17" s="46">
        <f>'C.1 Federal Expenditures'!V17+'C.2 State Expenditures'!V17</f>
        <v>126158</v>
      </c>
      <c r="W17" s="46">
        <f>'C.1 Federal Expenditures'!W17+'C.2 State Expenditures'!W17</f>
        <v>6644201</v>
      </c>
      <c r="X17" s="46">
        <f>'C.1 Federal Expenditures'!X17+'C.2 State Expenditures'!X17</f>
        <v>5175820</v>
      </c>
      <c r="Y17" s="46">
        <f>'C.1 Federal Expenditures'!Y17+'C.2 State Expenditures'!Y17</f>
        <v>1468381</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1472237</v>
      </c>
      <c r="AD17" s="46">
        <f>'C.1 Federal Expenditures'!AD17+'C.2 State Expenditures'!AD17</f>
        <v>0</v>
      </c>
      <c r="AE17" s="46">
        <f>'C.1 Federal Expenditures'!AE17+'C.2 State Expenditures'!AE17</f>
        <v>0</v>
      </c>
      <c r="AF17" s="46">
        <f>'C.1 Federal Expenditures'!AF17+'C.2 State Expenditures'!AF17</f>
        <v>385778</v>
      </c>
      <c r="AG17" s="46">
        <f>'C.1 Federal Expenditures'!AG17+'C.2 State Expenditures'!AG17</f>
        <v>0</v>
      </c>
      <c r="AH17" s="46">
        <f>'C.1 Federal Expenditures'!AH17+'C.2 State Expenditures'!AH17</f>
        <v>1402206</v>
      </c>
      <c r="AI17" s="46">
        <f>'C.1 Federal Expenditures'!AI17+'C.2 State Expenditures'!AI17</f>
        <v>1402206</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6048595</v>
      </c>
      <c r="AN17" s="46">
        <f>'C.1 Federal Expenditures'!AN17+'C.2 State Expenditures'!AN17</f>
        <v>4894144</v>
      </c>
      <c r="AO17" s="46">
        <f>'C.1 Federal Expenditures'!AO17+'C.2 State Expenditures'!AO17</f>
        <v>0</v>
      </c>
      <c r="AP17" s="46">
        <f>'C.1 Federal Expenditures'!AP17+'C.2 State Expenditures'!AP17</f>
        <v>1154451</v>
      </c>
      <c r="AQ17" s="46">
        <f>'C.1 Federal Expenditures'!AQ17+'C.2 State Expenditures'!AQ17</f>
        <v>0</v>
      </c>
      <c r="AR17" s="46">
        <f>'C.1 Federal Expenditures'!AR17+'C.2 State Expenditures'!AR17</f>
        <v>38859458</v>
      </c>
      <c r="AS17" s="46">
        <f>'C.1 Federal Expenditures'!AS17</f>
        <v>0</v>
      </c>
      <c r="AT17" s="46">
        <f>'C.1 Federal Expenditures'!AT17</f>
        <v>25896278</v>
      </c>
      <c r="AV17" s="16"/>
      <c r="AW17" s="16"/>
      <c r="AX17" s="16"/>
      <c r="AY17" s="16"/>
      <c r="AZ17" s="16"/>
      <c r="BA17" s="16"/>
      <c r="BB17" s="16"/>
      <c r="BC17" s="16"/>
      <c r="BD17" s="16"/>
      <c r="BE17" s="16"/>
      <c r="BF17" s="16"/>
      <c r="BG17" s="16"/>
    </row>
    <row r="18" spans="1:59" x14ac:dyDescent="0.25">
      <c r="A18" s="68" t="s">
        <v>14</v>
      </c>
      <c r="B18" s="46">
        <f>'C.1 Federal Expenditures'!B18+'C.2 State Expenditures'!B18</f>
        <v>585056960</v>
      </c>
      <c r="C18" s="46">
        <f>'C.1 Federal Expenditures'!C18+'C.2 State Expenditures'!C18</f>
        <v>0</v>
      </c>
      <c r="D18" s="46">
        <f>'C.1 Federal Expenditures'!D18+'C.2 State Expenditures'!D18</f>
        <v>1200000</v>
      </c>
      <c r="E18" s="46">
        <f>'C.1 Federal Expenditures'!E18+'C.2 State Expenditures'!E18</f>
        <v>583856960</v>
      </c>
      <c r="F18" s="46">
        <f>'C.1 Federal Expenditures'!F18+'C.2 State Expenditures'!F18</f>
        <v>0</v>
      </c>
      <c r="G18" s="46">
        <f>'C.1 Federal Expenditures'!G18+'C.2 State Expenditures'!G18</f>
        <v>53514363</v>
      </c>
      <c r="H18" s="46">
        <f>'C.1 Federal Expenditures'!H18+'C.2 State Expenditures'!H18</f>
        <v>53514363</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18178214</v>
      </c>
      <c r="S18" s="46">
        <f>'C.1 Federal Expenditures'!S18+'C.2 State Expenditures'!S18</f>
        <v>0</v>
      </c>
      <c r="T18" s="46">
        <f>'C.1 Federal Expenditures'!T18+'C.2 State Expenditures'!T18</f>
        <v>10827906</v>
      </c>
      <c r="U18" s="46">
        <f>'C.1 Federal Expenditures'!U18+'C.2 State Expenditures'!U18</f>
        <v>7350308</v>
      </c>
      <c r="V18" s="46">
        <f>'C.1 Federal Expenditures'!V18+'C.2 State Expenditures'!V18</f>
        <v>2683770</v>
      </c>
      <c r="W18" s="46">
        <f>'C.1 Federal Expenditures'!W18+'C.2 State Expenditures'!W18</f>
        <v>667022076</v>
      </c>
      <c r="X18" s="46">
        <f>'C.1 Federal Expenditures'!X18+'C.2 State Expenditures'!X18</f>
        <v>626258703</v>
      </c>
      <c r="Y18" s="46">
        <f>'C.1 Federal Expenditures'!Y18+'C.2 State Expenditures'!Y18</f>
        <v>40763373</v>
      </c>
      <c r="Z18" s="46">
        <f>'C.1 Federal Expenditures'!Z18+'C.2 State Expenditures'!Z18</f>
        <v>377984</v>
      </c>
      <c r="AA18" s="46">
        <f>'C.1 Federal Expenditures'!AA18+'C.2 State Expenditures'!AA18</f>
        <v>60022169</v>
      </c>
      <c r="AB18" s="46">
        <f>'C.1 Federal Expenditures'!AB18+'C.2 State Expenditures'!AB18</f>
        <v>0</v>
      </c>
      <c r="AC18" s="46">
        <f>'C.1 Federal Expenditures'!AC18+'C.2 State Expenditures'!AC18</f>
        <v>564492</v>
      </c>
      <c r="AD18" s="46">
        <f>'C.1 Federal Expenditures'!AD18+'C.2 State Expenditures'!AD18</f>
        <v>5803515</v>
      </c>
      <c r="AE18" s="46">
        <f>'C.1 Federal Expenditures'!AE18+'C.2 State Expenditures'!AE18</f>
        <v>0</v>
      </c>
      <c r="AF18" s="46">
        <f>'C.1 Federal Expenditures'!AF18+'C.2 State Expenditures'!AF18</f>
        <v>2350644</v>
      </c>
      <c r="AG18" s="46">
        <f>'C.1 Federal Expenditures'!AG18+'C.2 State Expenditures'!AG18</f>
        <v>0</v>
      </c>
      <c r="AH18" s="46">
        <f>'C.1 Federal Expenditures'!AH18+'C.2 State Expenditures'!AH18</f>
        <v>225358944</v>
      </c>
      <c r="AI18" s="46">
        <f>'C.1 Federal Expenditures'!AI18+'C.2 State Expenditures'!AI18</f>
        <v>4456405</v>
      </c>
      <c r="AJ18" s="46">
        <f>'C.1 Federal Expenditures'!AJ18+'C.2 State Expenditures'!AJ18</f>
        <v>0</v>
      </c>
      <c r="AK18" s="46">
        <f>'C.1 Federal Expenditures'!AK18+'C.2 State Expenditures'!AK18</f>
        <v>220902539</v>
      </c>
      <c r="AL18" s="46">
        <f>'C.1 Federal Expenditures'!AL18+'C.2 State Expenditures'!AL18</f>
        <v>0</v>
      </c>
      <c r="AM18" s="46">
        <f>'C.1 Federal Expenditures'!AM18+'C.2 State Expenditures'!AM18</f>
        <v>70541103</v>
      </c>
      <c r="AN18" s="46">
        <f>'C.1 Federal Expenditures'!AN18+'C.2 State Expenditures'!AN18</f>
        <v>0</v>
      </c>
      <c r="AO18" s="46">
        <f>'C.1 Federal Expenditures'!AO18+'C.2 State Expenditures'!AO18</f>
        <v>70421872</v>
      </c>
      <c r="AP18" s="46">
        <f>'C.1 Federal Expenditures'!AP18+'C.2 State Expenditures'!AP18</f>
        <v>119231</v>
      </c>
      <c r="AQ18" s="46">
        <f>'C.1 Federal Expenditures'!AQ18+'C.2 State Expenditures'!AQ18</f>
        <v>0</v>
      </c>
      <c r="AR18" s="46">
        <f>'C.1 Federal Expenditures'!AR18+'C.2 State Expenditures'!AR18</f>
        <v>1106417274</v>
      </c>
      <c r="AS18" s="46">
        <f>'C.1 Federal Expenditures'!AS18</f>
        <v>0</v>
      </c>
      <c r="AT18" s="46">
        <f>'C.1 Federal Expenditures'!AT18</f>
        <v>47403096</v>
      </c>
      <c r="AV18" s="16"/>
      <c r="AW18" s="16"/>
      <c r="AX18" s="16"/>
      <c r="AY18" s="16"/>
      <c r="AZ18" s="16"/>
      <c r="BA18" s="16"/>
      <c r="BB18" s="16"/>
      <c r="BC18" s="16"/>
      <c r="BD18" s="16"/>
      <c r="BE18" s="16"/>
      <c r="BF18" s="16"/>
      <c r="BG18" s="16"/>
    </row>
    <row r="19" spans="1:59" x14ac:dyDescent="0.25">
      <c r="A19" s="68" t="s">
        <v>15</v>
      </c>
      <c r="B19" s="46">
        <f>'C.1 Federal Expenditures'!B19+'C.2 State Expenditures'!B19</f>
        <v>206799109</v>
      </c>
      <c r="C19" s="46">
        <f>'C.1 Federal Expenditures'!C19+'C.2 State Expenditures'!C19</f>
        <v>62039733</v>
      </c>
      <c r="D19" s="46">
        <f>'C.1 Federal Expenditures'!D19+'C.2 State Expenditures'!D19</f>
        <v>0</v>
      </c>
      <c r="E19" s="46">
        <f>'C.1 Federal Expenditures'!E19+'C.2 State Expenditures'!E19</f>
        <v>144759376</v>
      </c>
      <c r="F19" s="46">
        <f>'C.1 Federal Expenditures'!F19+'C.2 State Expenditures'!F19</f>
        <v>329161219</v>
      </c>
      <c r="G19" s="46">
        <f>'C.1 Federal Expenditures'!G19+'C.2 State Expenditures'!G19</f>
        <v>18557718</v>
      </c>
      <c r="H19" s="46">
        <f>'C.1 Federal Expenditures'!H19+'C.2 State Expenditures'!H19</f>
        <v>18557718</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8487028</v>
      </c>
      <c r="S19" s="46">
        <f>'C.1 Federal Expenditures'!S19+'C.2 State Expenditures'!S19</f>
        <v>0</v>
      </c>
      <c r="T19" s="46">
        <f>'C.1 Federal Expenditures'!T19+'C.2 State Expenditures'!T19</f>
        <v>8487028</v>
      </c>
      <c r="U19" s="46">
        <f>'C.1 Federal Expenditures'!U19+'C.2 State Expenditures'!U19</f>
        <v>0</v>
      </c>
      <c r="V19" s="46">
        <f>'C.1 Federal Expenditures'!V19+'C.2 State Expenditures'!V19</f>
        <v>104375</v>
      </c>
      <c r="W19" s="46">
        <f>'C.1 Federal Expenditures'!W19+'C.2 State Expenditures'!W19</f>
        <v>41522015</v>
      </c>
      <c r="X19" s="46">
        <f>'C.1 Federal Expenditures'!X19+'C.2 State Expenditures'!X19</f>
        <v>41522015</v>
      </c>
      <c r="Y19" s="46">
        <f>'C.1 Federal Expenditures'!Y19+'C.2 State Expenditures'!Y19</f>
        <v>0</v>
      </c>
      <c r="Z19" s="46">
        <f>'C.1 Federal Expenditures'!Z19+'C.2 State Expenditures'!Z19</f>
        <v>0</v>
      </c>
      <c r="AA19" s="46">
        <f>'C.1 Federal Expenditures'!AA19+'C.2 State Expenditures'!AA19</f>
        <v>32034389</v>
      </c>
      <c r="AB19" s="46">
        <f>'C.1 Federal Expenditures'!AB19+'C.2 State Expenditures'!AB19</f>
        <v>0</v>
      </c>
      <c r="AC19" s="46">
        <f>'C.1 Federal Expenditures'!AC19+'C.2 State Expenditures'!AC19</f>
        <v>0</v>
      </c>
      <c r="AD19" s="46">
        <f>'C.1 Federal Expenditures'!AD19+'C.2 State Expenditures'!AD19</f>
        <v>0</v>
      </c>
      <c r="AE19" s="46">
        <f>'C.1 Federal Expenditures'!AE19+'C.2 State Expenditures'!AE19</f>
        <v>21375984</v>
      </c>
      <c r="AF19" s="46">
        <f>'C.1 Federal Expenditures'!AF19+'C.2 State Expenditures'!AF19</f>
        <v>5010948</v>
      </c>
      <c r="AG19" s="46">
        <f>'C.1 Federal Expenditures'!AG19+'C.2 State Expenditures'!AG19</f>
        <v>43351</v>
      </c>
      <c r="AH19" s="46">
        <f>'C.1 Federal Expenditures'!AH19+'C.2 State Expenditures'!AH19</f>
        <v>17596052</v>
      </c>
      <c r="AI19" s="46">
        <f>'C.1 Federal Expenditures'!AI19+'C.2 State Expenditures'!AI19</f>
        <v>17596052</v>
      </c>
      <c r="AJ19" s="46">
        <f>'C.1 Federal Expenditures'!AJ19+'C.2 State Expenditures'!AJ19</f>
        <v>0</v>
      </c>
      <c r="AK19" s="46">
        <f>'C.1 Federal Expenditures'!AK19+'C.2 State Expenditures'!AK19</f>
        <v>0</v>
      </c>
      <c r="AL19" s="46">
        <f>'C.1 Federal Expenditures'!AL19+'C.2 State Expenditures'!AL19</f>
        <v>20810789</v>
      </c>
      <c r="AM19" s="46">
        <f>'C.1 Federal Expenditures'!AM19+'C.2 State Expenditures'!AM19</f>
        <v>25657915</v>
      </c>
      <c r="AN19" s="46">
        <f>'C.1 Federal Expenditures'!AN19+'C.2 State Expenditures'!AN19</f>
        <v>17070580</v>
      </c>
      <c r="AO19" s="46">
        <f>'C.1 Federal Expenditures'!AO19+'C.2 State Expenditures'!AO19</f>
        <v>0</v>
      </c>
      <c r="AP19" s="46">
        <f>'C.1 Federal Expenditures'!AP19+'C.2 State Expenditures'!AP19</f>
        <v>8587335</v>
      </c>
      <c r="AQ19" s="46">
        <f>'C.1 Federal Expenditures'!AQ19+'C.2 State Expenditures'!AQ19</f>
        <v>48861788</v>
      </c>
      <c r="AR19" s="46">
        <f>'C.1 Federal Expenditures'!AR19+'C.2 State Expenditures'!AR19</f>
        <v>240062352</v>
      </c>
      <c r="AS19" s="46">
        <f>'C.1 Federal Expenditures'!AS19</f>
        <v>95362650</v>
      </c>
      <c r="AT19" s="46">
        <f>'C.1 Federal Expenditures'!AT19</f>
        <v>252021116</v>
      </c>
      <c r="AV19" s="16"/>
      <c r="AW19" s="16"/>
      <c r="AX19" s="16"/>
      <c r="AY19" s="16"/>
      <c r="AZ19" s="16"/>
      <c r="BA19" s="16"/>
      <c r="BB19" s="16"/>
      <c r="BC19" s="16"/>
      <c r="BD19" s="16"/>
      <c r="BE19" s="16"/>
      <c r="BF19" s="16"/>
      <c r="BG19" s="16"/>
    </row>
    <row r="20" spans="1:59" x14ac:dyDescent="0.25">
      <c r="A20" s="68" t="s">
        <v>16</v>
      </c>
      <c r="B20" s="46">
        <f>'C.1 Federal Expenditures'!B20+'C.2 State Expenditures'!B20</f>
        <v>131019431</v>
      </c>
      <c r="C20" s="46">
        <f>'C.1 Federal Expenditures'!C20+'C.2 State Expenditures'!C20</f>
        <v>26328097</v>
      </c>
      <c r="D20" s="46">
        <f>'C.1 Federal Expenditures'!D20+'C.2 State Expenditures'!D20</f>
        <v>12962008</v>
      </c>
      <c r="E20" s="46">
        <f>'C.1 Federal Expenditures'!E20+'C.2 State Expenditures'!E20</f>
        <v>91729326</v>
      </c>
      <c r="F20" s="46">
        <f>'C.1 Federal Expenditures'!F20+'C.2 State Expenditures'!F20</f>
        <v>22153559</v>
      </c>
      <c r="G20" s="46">
        <f>'C.1 Federal Expenditures'!G20+'C.2 State Expenditures'!G20</f>
        <v>40353294</v>
      </c>
      <c r="H20" s="46">
        <f>'C.1 Federal Expenditures'!H20+'C.2 State Expenditures'!H20</f>
        <v>40353294</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12401653</v>
      </c>
      <c r="S20" s="46">
        <f>'C.1 Federal Expenditures'!S20+'C.2 State Expenditures'!S20</f>
        <v>0</v>
      </c>
      <c r="T20" s="46">
        <f>'C.1 Federal Expenditures'!T20+'C.2 State Expenditures'!T20</f>
        <v>1451</v>
      </c>
      <c r="U20" s="46">
        <f>'C.1 Federal Expenditures'!U20+'C.2 State Expenditures'!U20</f>
        <v>12400202</v>
      </c>
      <c r="V20" s="46">
        <f>'C.1 Federal Expenditures'!V20+'C.2 State Expenditures'!V20</f>
        <v>1896799</v>
      </c>
      <c r="W20" s="46">
        <f>'C.1 Federal Expenditures'!W20+'C.2 State Expenditures'!W20</f>
        <v>22445886</v>
      </c>
      <c r="X20" s="46">
        <f>'C.1 Federal Expenditures'!X20+'C.2 State Expenditures'!X20</f>
        <v>22445886</v>
      </c>
      <c r="Y20" s="46">
        <f>'C.1 Federal Expenditures'!Y20+'C.2 State Expenditures'!Y20</f>
        <v>0</v>
      </c>
      <c r="Z20" s="46">
        <f>'C.1 Federal Expenditures'!Z20+'C.2 State Expenditures'!Z20</f>
        <v>0</v>
      </c>
      <c r="AA20" s="46">
        <f>'C.1 Federal Expenditures'!AA20+'C.2 State Expenditures'!AA20</f>
        <v>26754944</v>
      </c>
      <c r="AB20" s="46">
        <f>'C.1 Federal Expenditures'!AB20+'C.2 State Expenditures'!AB20</f>
        <v>0</v>
      </c>
      <c r="AC20" s="46">
        <f>'C.1 Federal Expenditures'!AC20+'C.2 State Expenditures'!AC20</f>
        <v>250677</v>
      </c>
      <c r="AD20" s="46">
        <f>'C.1 Federal Expenditures'!AD20+'C.2 State Expenditures'!AD20</f>
        <v>0</v>
      </c>
      <c r="AE20" s="46">
        <f>'C.1 Federal Expenditures'!AE20+'C.2 State Expenditures'!AE20</f>
        <v>4921116</v>
      </c>
      <c r="AF20" s="46">
        <f>'C.1 Federal Expenditures'!AF20+'C.2 State Expenditures'!AF20</f>
        <v>1535574</v>
      </c>
      <c r="AG20" s="46">
        <f>'C.1 Federal Expenditures'!AG20+'C.2 State Expenditures'!AG20</f>
        <v>12154</v>
      </c>
      <c r="AH20" s="46">
        <f>'C.1 Federal Expenditures'!AH20+'C.2 State Expenditures'!AH20</f>
        <v>50229077</v>
      </c>
      <c r="AI20" s="46">
        <f>'C.1 Federal Expenditures'!AI20+'C.2 State Expenditures'!AI20</f>
        <v>48054520</v>
      </c>
      <c r="AJ20" s="46">
        <f>'C.1 Federal Expenditures'!AJ20+'C.2 State Expenditures'!AJ20</f>
        <v>0</v>
      </c>
      <c r="AK20" s="46">
        <f>'C.1 Federal Expenditures'!AK20+'C.2 State Expenditures'!AK20</f>
        <v>2174557</v>
      </c>
      <c r="AL20" s="46">
        <f>'C.1 Federal Expenditures'!AL20+'C.2 State Expenditures'!AL20</f>
        <v>0</v>
      </c>
      <c r="AM20" s="46">
        <f>'C.1 Federal Expenditures'!AM20+'C.2 State Expenditures'!AM20</f>
        <v>13385247</v>
      </c>
      <c r="AN20" s="46">
        <f>'C.1 Federal Expenditures'!AN20+'C.2 State Expenditures'!AN20</f>
        <v>6800457</v>
      </c>
      <c r="AO20" s="46">
        <f>'C.1 Federal Expenditures'!AO20+'C.2 State Expenditures'!AO20</f>
        <v>5613951</v>
      </c>
      <c r="AP20" s="46">
        <f>'C.1 Federal Expenditures'!AP20+'C.2 State Expenditures'!AP20</f>
        <v>970839</v>
      </c>
      <c r="AQ20" s="46">
        <f>'C.1 Federal Expenditures'!AQ20+'C.2 State Expenditures'!AQ20</f>
        <v>0</v>
      </c>
      <c r="AR20" s="46">
        <f>'C.1 Federal Expenditures'!AR20+'C.2 State Expenditures'!AR20</f>
        <v>174186421</v>
      </c>
      <c r="AS20" s="46">
        <f>'C.1 Federal Expenditures'!AS20</f>
        <v>17146215</v>
      </c>
      <c r="AT20" s="46">
        <f>'C.1 Federal Expenditures'!AT20</f>
        <v>6834249</v>
      </c>
      <c r="AV20" s="16"/>
      <c r="AW20" s="16"/>
      <c r="AX20" s="16"/>
      <c r="AY20" s="16"/>
      <c r="AZ20" s="16"/>
      <c r="BA20" s="16"/>
      <c r="BB20" s="16"/>
      <c r="BC20" s="16"/>
      <c r="BD20" s="16"/>
      <c r="BE20" s="16"/>
      <c r="BF20" s="16"/>
      <c r="BG20" s="16"/>
    </row>
    <row r="21" spans="1:59" x14ac:dyDescent="0.25">
      <c r="A21" s="68" t="s">
        <v>17</v>
      </c>
      <c r="B21" s="46">
        <f>'C.1 Federal Expenditures'!B21+'C.2 State Expenditures'!B21</f>
        <v>101901833</v>
      </c>
      <c r="C21" s="46">
        <f>'C.1 Federal Expenditures'!C21+'C.2 State Expenditures'!C21</f>
        <v>0</v>
      </c>
      <c r="D21" s="46">
        <f>'C.1 Federal Expenditures'!D21+'C.2 State Expenditures'!D21</f>
        <v>10190183</v>
      </c>
      <c r="E21" s="46">
        <f>'C.1 Federal Expenditures'!E21+'C.2 State Expenditures'!E21</f>
        <v>91711650</v>
      </c>
      <c r="F21" s="46">
        <f>'C.1 Federal Expenditures'!F21+'C.2 State Expenditures'!F21</f>
        <v>60077086</v>
      </c>
      <c r="G21" s="46">
        <f>'C.1 Federal Expenditures'!G21+'C.2 State Expenditures'!G21</f>
        <v>16403189</v>
      </c>
      <c r="H21" s="46">
        <f>'C.1 Federal Expenditures'!H21+'C.2 State Expenditures'!H21</f>
        <v>16403189</v>
      </c>
      <c r="I21" s="46">
        <f>'C.1 Federal Expenditures'!I21+'C.2 State Expenditures'!I21</f>
        <v>0</v>
      </c>
      <c r="J21" s="46">
        <f>'C.1 Federal Expenditures'!J21+'C.2 State Expenditures'!J21</f>
        <v>16317833</v>
      </c>
      <c r="K21" s="46">
        <f>'C.1 Federal Expenditures'!K21+'C.2 State Expenditures'!K21</f>
        <v>16317833</v>
      </c>
      <c r="L21" s="46">
        <f>'C.1 Federal Expenditures'!L21+'C.2 State Expenditures'!L21</f>
        <v>0</v>
      </c>
      <c r="M21" s="46">
        <f>'C.1 Federal Expenditures'!M21+'C.2 State Expenditures'!M21</f>
        <v>0</v>
      </c>
      <c r="N21" s="46">
        <f>'C.1 Federal Expenditures'!N21+'C.2 State Expenditures'!N21</f>
        <v>3406308</v>
      </c>
      <c r="O21" s="46">
        <f>'C.1 Federal Expenditures'!O21+'C.2 State Expenditures'!O21</f>
        <v>3406308</v>
      </c>
      <c r="P21" s="46">
        <f>'C.1 Federal Expenditures'!P21+'C.2 State Expenditures'!P21</f>
        <v>0</v>
      </c>
      <c r="Q21" s="46">
        <f>'C.1 Federal Expenditures'!Q21+'C.2 State Expenditures'!Q21</f>
        <v>0</v>
      </c>
      <c r="R21" s="46">
        <f>'C.1 Federal Expenditures'!R21+'C.2 State Expenditures'!R21</f>
        <v>2143327</v>
      </c>
      <c r="S21" s="46">
        <f>'C.1 Federal Expenditures'!S21+'C.2 State Expenditures'!S21</f>
        <v>0</v>
      </c>
      <c r="T21" s="46">
        <f>'C.1 Federal Expenditures'!T21+'C.2 State Expenditures'!T21</f>
        <v>493441</v>
      </c>
      <c r="U21" s="46">
        <f>'C.1 Federal Expenditures'!U21+'C.2 State Expenditures'!U21</f>
        <v>1649886</v>
      </c>
      <c r="V21" s="46">
        <f>'C.1 Federal Expenditures'!V21+'C.2 State Expenditures'!V21</f>
        <v>2230422</v>
      </c>
      <c r="W21" s="46">
        <f>'C.1 Federal Expenditures'!W21+'C.2 State Expenditures'!W21</f>
        <v>20113698</v>
      </c>
      <c r="X21" s="46">
        <f>'C.1 Federal Expenditures'!X21+'C.2 State Expenditures'!X21</f>
        <v>6673025</v>
      </c>
      <c r="Y21" s="46">
        <f>'C.1 Federal Expenditures'!Y21+'C.2 State Expenditures'!Y21</f>
        <v>13440673</v>
      </c>
      <c r="Z21" s="46">
        <f>'C.1 Federal Expenditures'!Z21+'C.2 State Expenditures'!Z21</f>
        <v>0</v>
      </c>
      <c r="AA21" s="46">
        <f>'C.1 Federal Expenditures'!AA21+'C.2 State Expenditures'!AA21</f>
        <v>46157342</v>
      </c>
      <c r="AB21" s="46">
        <f>'C.1 Federal Expenditures'!AB21+'C.2 State Expenditures'!AB21</f>
        <v>0</v>
      </c>
      <c r="AC21" s="46">
        <f>'C.1 Federal Expenditures'!AC21+'C.2 State Expenditures'!AC21</f>
        <v>0</v>
      </c>
      <c r="AD21" s="46">
        <f>'C.1 Federal Expenditures'!AD21+'C.2 State Expenditures'!AD21</f>
        <v>2806969</v>
      </c>
      <c r="AE21" s="46">
        <f>'C.1 Federal Expenditures'!AE21+'C.2 State Expenditures'!AE21</f>
        <v>13996246</v>
      </c>
      <c r="AF21" s="46">
        <f>'C.1 Federal Expenditures'!AF21+'C.2 State Expenditures'!AF21</f>
        <v>0</v>
      </c>
      <c r="AG21" s="46">
        <f>'C.1 Federal Expenditures'!AG21+'C.2 State Expenditures'!AG21</f>
        <v>1018090</v>
      </c>
      <c r="AH21" s="46">
        <f>'C.1 Federal Expenditures'!AH21+'C.2 State Expenditures'!AH21</f>
        <v>4044988</v>
      </c>
      <c r="AI21" s="46">
        <f>'C.1 Federal Expenditures'!AI21+'C.2 State Expenditures'!AI21</f>
        <v>4044988</v>
      </c>
      <c r="AJ21" s="46">
        <f>'C.1 Federal Expenditures'!AJ21+'C.2 State Expenditures'!AJ21</f>
        <v>0</v>
      </c>
      <c r="AK21" s="46">
        <f>'C.1 Federal Expenditures'!AK21+'C.2 State Expenditures'!AK21</f>
        <v>0</v>
      </c>
      <c r="AL21" s="46">
        <f>'C.1 Federal Expenditures'!AL21+'C.2 State Expenditures'!AL21</f>
        <v>329700</v>
      </c>
      <c r="AM21" s="46">
        <f>'C.1 Federal Expenditures'!AM21+'C.2 State Expenditures'!AM21</f>
        <v>15411094</v>
      </c>
      <c r="AN21" s="46">
        <f>'C.1 Federal Expenditures'!AN21+'C.2 State Expenditures'!AN21</f>
        <v>7096531</v>
      </c>
      <c r="AO21" s="46">
        <f>'C.1 Federal Expenditures'!AO21+'C.2 State Expenditures'!AO21</f>
        <v>3878431</v>
      </c>
      <c r="AP21" s="46">
        <f>'C.1 Federal Expenditures'!AP21+'C.2 State Expenditures'!AP21</f>
        <v>4436132</v>
      </c>
      <c r="AQ21" s="46">
        <f>'C.1 Federal Expenditures'!AQ21+'C.2 State Expenditures'!AQ21</f>
        <v>0</v>
      </c>
      <c r="AR21" s="46">
        <f>'C.1 Federal Expenditures'!AR21+'C.2 State Expenditures'!AR21</f>
        <v>144379206</v>
      </c>
      <c r="AS21" s="46">
        <f>'C.1 Federal Expenditures'!AS21</f>
        <v>73387976</v>
      </c>
      <c r="AT21" s="46">
        <f>'C.1 Federal Expenditures'!AT21</f>
        <v>292594</v>
      </c>
      <c r="AV21" s="16"/>
      <c r="AW21" s="16"/>
      <c r="AX21" s="16"/>
      <c r="AY21" s="16"/>
      <c r="AZ21" s="16"/>
      <c r="BA21" s="16"/>
      <c r="BB21" s="16"/>
      <c r="BC21" s="16"/>
      <c r="BD21" s="16"/>
      <c r="BE21" s="16"/>
      <c r="BF21" s="16"/>
      <c r="BG21" s="16"/>
    </row>
    <row r="22" spans="1:59" x14ac:dyDescent="0.25">
      <c r="A22" s="68" t="s">
        <v>18</v>
      </c>
      <c r="B22" s="46">
        <f>'C.1 Federal Expenditures'!B22+'C.2 State Expenditures'!B22</f>
        <v>181287669</v>
      </c>
      <c r="C22" s="46">
        <f>'C.1 Federal Expenditures'!C22+'C.2 State Expenditures'!C22</f>
        <v>0</v>
      </c>
      <c r="D22" s="46">
        <f>'C.1 Federal Expenditures'!D22+'C.2 State Expenditures'!D22</f>
        <v>0</v>
      </c>
      <c r="E22" s="46">
        <f>'C.1 Federal Expenditures'!E22+'C.2 State Expenditures'!E22</f>
        <v>181287669</v>
      </c>
      <c r="F22" s="46">
        <f>'C.1 Federal Expenditures'!F22+'C.2 State Expenditures'!F22</f>
        <v>30228103</v>
      </c>
      <c r="G22" s="46">
        <f>'C.1 Federal Expenditures'!G22+'C.2 State Expenditures'!G22</f>
        <v>144001409</v>
      </c>
      <c r="H22" s="46">
        <f>'C.1 Federal Expenditures'!H22+'C.2 State Expenditures'!H22</f>
        <v>98283314</v>
      </c>
      <c r="I22" s="46">
        <f>'C.1 Federal Expenditures'!I22+'C.2 State Expenditures'!I22</f>
        <v>45718095</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30805301</v>
      </c>
      <c r="S22" s="46">
        <f>'C.1 Federal Expenditures'!S22+'C.2 State Expenditures'!S22</f>
        <v>11007640</v>
      </c>
      <c r="T22" s="46">
        <f>'C.1 Federal Expenditures'!T22+'C.2 State Expenditures'!T22</f>
        <v>281913</v>
      </c>
      <c r="U22" s="46">
        <f>'C.1 Federal Expenditures'!U22+'C.2 State Expenditures'!U22</f>
        <v>19515748</v>
      </c>
      <c r="V22" s="46">
        <f>'C.1 Federal Expenditures'!V22+'C.2 State Expenditures'!V22</f>
        <v>0</v>
      </c>
      <c r="W22" s="46">
        <f>'C.1 Federal Expenditures'!W22+'C.2 State Expenditures'!W22</f>
        <v>26724313</v>
      </c>
      <c r="X22" s="46">
        <f>'C.1 Federal Expenditures'!X22+'C.2 State Expenditures'!X22</f>
        <v>26724313</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11776291</v>
      </c>
      <c r="AE22" s="46">
        <f>'C.1 Federal Expenditures'!AE22+'C.2 State Expenditures'!AE22</f>
        <v>0</v>
      </c>
      <c r="AF22" s="46">
        <f>'C.1 Federal Expenditures'!AF22+'C.2 State Expenditures'!AF22</f>
        <v>0</v>
      </c>
      <c r="AG22" s="46">
        <f>'C.1 Federal Expenditures'!AG22+'C.2 State Expenditures'!AG22</f>
        <v>4744389</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13693944</v>
      </c>
      <c r="AN22" s="46">
        <f>'C.1 Federal Expenditures'!AN22+'C.2 State Expenditures'!AN22</f>
        <v>10702772</v>
      </c>
      <c r="AO22" s="46">
        <f>'C.1 Federal Expenditures'!AO22+'C.2 State Expenditures'!AO22</f>
        <v>0</v>
      </c>
      <c r="AP22" s="46">
        <f>'C.1 Federal Expenditures'!AP22+'C.2 State Expenditures'!AP22</f>
        <v>2991172</v>
      </c>
      <c r="AQ22" s="46">
        <f>'C.1 Federal Expenditures'!AQ22+'C.2 State Expenditures'!AQ22</f>
        <v>0</v>
      </c>
      <c r="AR22" s="46">
        <f>'C.1 Federal Expenditures'!AR22+'C.2 State Expenditures'!AR22</f>
        <v>231745647</v>
      </c>
      <c r="AS22" s="46">
        <f>'C.1 Federal Expenditures'!AS22</f>
        <v>0</v>
      </c>
      <c r="AT22" s="46">
        <f>'C.1 Federal Expenditures'!AT22</f>
        <v>65958190</v>
      </c>
      <c r="AV22" s="16"/>
      <c r="AW22" s="16"/>
      <c r="AX22" s="16"/>
      <c r="AY22" s="16"/>
      <c r="AZ22" s="16"/>
      <c r="BA22" s="16"/>
      <c r="BB22" s="16"/>
      <c r="BC22" s="16"/>
      <c r="BD22" s="16"/>
      <c r="BE22" s="16"/>
      <c r="BF22" s="16"/>
      <c r="BG22" s="16"/>
    </row>
    <row r="23" spans="1:59" x14ac:dyDescent="0.25">
      <c r="A23" s="68" t="s">
        <v>19</v>
      </c>
      <c r="B23" s="46">
        <f>'C.1 Federal Expenditures'!B23+'C.2 State Expenditures'!B23</f>
        <v>163971985</v>
      </c>
      <c r="C23" s="46">
        <f>'C.1 Federal Expenditures'!C23+'C.2 State Expenditures'!C23</f>
        <v>0</v>
      </c>
      <c r="D23" s="46">
        <f>'C.1 Federal Expenditures'!D23+'C.2 State Expenditures'!D23</f>
        <v>16397198</v>
      </c>
      <c r="E23" s="46">
        <f>'C.1 Federal Expenditures'!E23+'C.2 State Expenditures'!E23</f>
        <v>147574787</v>
      </c>
      <c r="F23" s="46">
        <f>'C.1 Federal Expenditures'!F23+'C.2 State Expenditures'!F23</f>
        <v>12949954</v>
      </c>
      <c r="G23" s="46">
        <f>'C.1 Federal Expenditures'!G23+'C.2 State Expenditures'!G23</f>
        <v>19661371</v>
      </c>
      <c r="H23" s="46">
        <f>'C.1 Federal Expenditures'!H23+'C.2 State Expenditures'!H23</f>
        <v>19661371</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12322441</v>
      </c>
      <c r="O23" s="46">
        <f>'C.1 Federal Expenditures'!O23+'C.2 State Expenditures'!O23</f>
        <v>0</v>
      </c>
      <c r="P23" s="46">
        <f>'C.1 Federal Expenditures'!P23+'C.2 State Expenditures'!P23</f>
        <v>0</v>
      </c>
      <c r="Q23" s="46">
        <f>'C.1 Federal Expenditures'!Q23+'C.2 State Expenditures'!Q23</f>
        <v>12322441</v>
      </c>
      <c r="R23" s="46">
        <f>'C.1 Federal Expenditures'!R23+'C.2 State Expenditures'!R23</f>
        <v>32730485</v>
      </c>
      <c r="S23" s="46">
        <f>'C.1 Federal Expenditures'!S23+'C.2 State Expenditures'!S23</f>
        <v>0</v>
      </c>
      <c r="T23" s="46">
        <f>'C.1 Federal Expenditures'!T23+'C.2 State Expenditures'!T23</f>
        <v>32730485</v>
      </c>
      <c r="U23" s="46">
        <f>'C.1 Federal Expenditures'!U23+'C.2 State Expenditures'!U23</f>
        <v>0</v>
      </c>
      <c r="V23" s="46">
        <f>'C.1 Federal Expenditures'!V23+'C.2 State Expenditures'!V23</f>
        <v>1257779</v>
      </c>
      <c r="W23" s="46">
        <f>'C.1 Federal Expenditures'!W23+'C.2 State Expenditures'!W23</f>
        <v>71077523</v>
      </c>
      <c r="X23" s="46">
        <f>'C.1 Federal Expenditures'!X23+'C.2 State Expenditures'!X23</f>
        <v>6880663</v>
      </c>
      <c r="Y23" s="46">
        <f>'C.1 Federal Expenditures'!Y23+'C.2 State Expenditures'!Y23</f>
        <v>64196860</v>
      </c>
      <c r="Z23" s="46">
        <f>'C.1 Federal Expenditures'!Z23+'C.2 State Expenditures'!Z23</f>
        <v>0</v>
      </c>
      <c r="AA23" s="46">
        <f>'C.1 Federal Expenditures'!AA23+'C.2 State Expenditures'!AA23</f>
        <v>14980869</v>
      </c>
      <c r="AB23" s="46">
        <f>'C.1 Federal Expenditures'!AB23+'C.2 State Expenditures'!AB23</f>
        <v>0</v>
      </c>
      <c r="AC23" s="46">
        <f>'C.1 Federal Expenditures'!AC23+'C.2 State Expenditures'!AC23</f>
        <v>0</v>
      </c>
      <c r="AD23" s="46">
        <f>'C.1 Federal Expenditures'!AD23+'C.2 State Expenditures'!AD23</f>
        <v>7410449</v>
      </c>
      <c r="AE23" s="46">
        <f>'C.1 Federal Expenditures'!AE23+'C.2 State Expenditures'!AE23</f>
        <v>1503358</v>
      </c>
      <c r="AF23" s="46">
        <f>'C.1 Federal Expenditures'!AF23+'C.2 State Expenditures'!AF23</f>
        <v>1172778</v>
      </c>
      <c r="AG23" s="46">
        <f>'C.1 Federal Expenditures'!AG23+'C.2 State Expenditures'!AG23</f>
        <v>0</v>
      </c>
      <c r="AH23" s="46">
        <f>'C.1 Federal Expenditures'!AH23+'C.2 State Expenditures'!AH23</f>
        <v>31822980</v>
      </c>
      <c r="AI23" s="46">
        <f>'C.1 Federal Expenditures'!AI23+'C.2 State Expenditures'!AI23</f>
        <v>699637</v>
      </c>
      <c r="AJ23" s="46">
        <f>'C.1 Federal Expenditures'!AJ23+'C.2 State Expenditures'!AJ23</f>
        <v>0</v>
      </c>
      <c r="AK23" s="46">
        <f>'C.1 Federal Expenditures'!AK23+'C.2 State Expenditures'!AK23</f>
        <v>31123343</v>
      </c>
      <c r="AL23" s="46">
        <f>'C.1 Federal Expenditures'!AL23+'C.2 State Expenditures'!AL23</f>
        <v>2546853</v>
      </c>
      <c r="AM23" s="46">
        <f>'C.1 Federal Expenditures'!AM23+'C.2 State Expenditures'!AM23</f>
        <v>19453143</v>
      </c>
      <c r="AN23" s="46">
        <f>'C.1 Federal Expenditures'!AN23+'C.2 State Expenditures'!AN23</f>
        <v>17708449</v>
      </c>
      <c r="AO23" s="46">
        <f>'C.1 Federal Expenditures'!AO23+'C.2 State Expenditures'!AO23</f>
        <v>1283467</v>
      </c>
      <c r="AP23" s="46">
        <f>'C.1 Federal Expenditures'!AP23+'C.2 State Expenditures'!AP23</f>
        <v>461227</v>
      </c>
      <c r="AQ23" s="46">
        <f>'C.1 Federal Expenditures'!AQ23+'C.2 State Expenditures'!AQ23</f>
        <v>0</v>
      </c>
      <c r="AR23" s="46">
        <f>'C.1 Federal Expenditures'!AR23+'C.2 State Expenditures'!AR23</f>
        <v>215940029</v>
      </c>
      <c r="AS23" s="46">
        <f>'C.1 Federal Expenditures'!AS23</f>
        <v>0</v>
      </c>
      <c r="AT23" s="46">
        <f>'C.1 Federal Expenditures'!AT23</f>
        <v>0</v>
      </c>
      <c r="AV23" s="16"/>
      <c r="AW23" s="16"/>
      <c r="AX23" s="16"/>
      <c r="AY23" s="16"/>
      <c r="AZ23" s="16"/>
      <c r="BA23" s="16"/>
      <c r="BB23" s="16"/>
      <c r="BC23" s="16"/>
      <c r="BD23" s="16"/>
      <c r="BE23" s="16"/>
      <c r="BF23" s="16"/>
      <c r="BG23" s="16"/>
    </row>
    <row r="24" spans="1:59" x14ac:dyDescent="0.25">
      <c r="A24" s="68" t="s">
        <v>20</v>
      </c>
      <c r="B24" s="46">
        <f>'C.1 Federal Expenditures'!B24+'C.2 State Expenditures'!B24</f>
        <v>78120889</v>
      </c>
      <c r="C24" s="46">
        <f>'C.1 Federal Expenditures'!C24+'C.2 State Expenditures'!C24</f>
        <v>0</v>
      </c>
      <c r="D24" s="46">
        <f>'C.1 Federal Expenditures'!D24+'C.2 State Expenditures'!D24</f>
        <v>6222231</v>
      </c>
      <c r="E24" s="46">
        <f>'C.1 Federal Expenditures'!E24+'C.2 State Expenditures'!E24</f>
        <v>71898658</v>
      </c>
      <c r="F24" s="46">
        <f>'C.1 Federal Expenditures'!F24+'C.2 State Expenditures'!F24</f>
        <v>92013296</v>
      </c>
      <c r="G24" s="46">
        <f>'C.1 Federal Expenditures'!G24+'C.2 State Expenditures'!G24</f>
        <v>30477557</v>
      </c>
      <c r="H24" s="46">
        <f>'C.1 Federal Expenditures'!H24+'C.2 State Expenditures'!H24</f>
        <v>23574046</v>
      </c>
      <c r="I24" s="46">
        <f>'C.1 Federal Expenditures'!I24+'C.2 State Expenditures'!I24</f>
        <v>6903511</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1570838</v>
      </c>
      <c r="S24" s="46">
        <f>'C.1 Federal Expenditures'!S24+'C.2 State Expenditures'!S24</f>
        <v>0</v>
      </c>
      <c r="T24" s="46">
        <f>'C.1 Federal Expenditures'!T24+'C.2 State Expenditures'!T24</f>
        <v>455865</v>
      </c>
      <c r="U24" s="46">
        <f>'C.1 Federal Expenditures'!U24+'C.2 State Expenditures'!U24</f>
        <v>1114973</v>
      </c>
      <c r="V24" s="46">
        <f>'C.1 Federal Expenditures'!V24+'C.2 State Expenditures'!V24</f>
        <v>4082134</v>
      </c>
      <c r="W24" s="46">
        <f>'C.1 Federal Expenditures'!W24+'C.2 State Expenditures'!W24</f>
        <v>14039959</v>
      </c>
      <c r="X24" s="46">
        <f>'C.1 Federal Expenditures'!X24+'C.2 State Expenditures'!X24</f>
        <v>8718806</v>
      </c>
      <c r="Y24" s="46">
        <f>'C.1 Federal Expenditures'!Y24+'C.2 State Expenditures'!Y24</f>
        <v>5321153</v>
      </c>
      <c r="Z24" s="46">
        <f>'C.1 Federal Expenditures'!Z24+'C.2 State Expenditures'!Z24</f>
        <v>0</v>
      </c>
      <c r="AA24" s="46">
        <f>'C.1 Federal Expenditures'!AA24+'C.2 State Expenditures'!AA24</f>
        <v>0</v>
      </c>
      <c r="AB24" s="46">
        <f>'C.1 Federal Expenditures'!AB24+'C.2 State Expenditures'!AB24</f>
        <v>85126</v>
      </c>
      <c r="AC24" s="46">
        <f>'C.1 Federal Expenditures'!AC24+'C.2 State Expenditures'!AC24</f>
        <v>3900127</v>
      </c>
      <c r="AD24" s="46">
        <f>'C.1 Federal Expenditures'!AD24+'C.2 State Expenditures'!AD24</f>
        <v>6095273</v>
      </c>
      <c r="AE24" s="46">
        <f>'C.1 Federal Expenditures'!AE24+'C.2 State Expenditures'!AE24</f>
        <v>0</v>
      </c>
      <c r="AF24" s="46">
        <f>'C.1 Federal Expenditures'!AF24+'C.2 State Expenditures'!AF24</f>
        <v>733652</v>
      </c>
      <c r="AG24" s="46">
        <f>'C.1 Federal Expenditures'!AG24+'C.2 State Expenditures'!AG24</f>
        <v>103903</v>
      </c>
      <c r="AH24" s="46">
        <f>'C.1 Federal Expenditures'!AH24+'C.2 State Expenditures'!AH24</f>
        <v>7501351</v>
      </c>
      <c r="AI24" s="46">
        <f>'C.1 Federal Expenditures'!AI24+'C.2 State Expenditures'!AI24</f>
        <v>1810245</v>
      </c>
      <c r="AJ24" s="46">
        <f>'C.1 Federal Expenditures'!AJ24+'C.2 State Expenditures'!AJ24</f>
        <v>0</v>
      </c>
      <c r="AK24" s="46">
        <f>'C.1 Federal Expenditures'!AK24+'C.2 State Expenditures'!AK24</f>
        <v>5691106</v>
      </c>
      <c r="AL24" s="46">
        <f>'C.1 Federal Expenditures'!AL24+'C.2 State Expenditures'!AL24</f>
        <v>934454</v>
      </c>
      <c r="AM24" s="46">
        <f>'C.1 Federal Expenditures'!AM24+'C.2 State Expenditures'!AM24</f>
        <v>12708941</v>
      </c>
      <c r="AN24" s="46">
        <f>'C.1 Federal Expenditures'!AN24+'C.2 State Expenditures'!AN24</f>
        <v>4128737</v>
      </c>
      <c r="AO24" s="46">
        <f>'C.1 Federal Expenditures'!AO24+'C.2 State Expenditures'!AO24</f>
        <v>6823283</v>
      </c>
      <c r="AP24" s="46">
        <f>'C.1 Federal Expenditures'!AP24+'C.2 State Expenditures'!AP24</f>
        <v>1756921</v>
      </c>
      <c r="AQ24" s="46">
        <f>'C.1 Federal Expenditures'!AQ24+'C.2 State Expenditures'!AQ24</f>
        <v>0</v>
      </c>
      <c r="AR24" s="46">
        <f>'C.1 Federal Expenditures'!AR24+'C.2 State Expenditures'!AR24</f>
        <v>82233315</v>
      </c>
      <c r="AS24" s="46">
        <f>'C.1 Federal Expenditures'!AS24</f>
        <v>8403300</v>
      </c>
      <c r="AT24" s="46">
        <f>'C.1 Federal Expenditures'!AT24</f>
        <v>110799282</v>
      </c>
      <c r="AV24" s="16"/>
      <c r="AW24" s="16"/>
      <c r="AX24" s="16"/>
      <c r="AY24" s="16"/>
      <c r="AZ24" s="16"/>
      <c r="BA24" s="16"/>
      <c r="BB24" s="16"/>
      <c r="BC24" s="16"/>
      <c r="BD24" s="16"/>
      <c r="BE24" s="16"/>
      <c r="BF24" s="16"/>
      <c r="BG24" s="16"/>
    </row>
    <row r="25" spans="1:59" x14ac:dyDescent="0.25">
      <c r="A25" s="68" t="s">
        <v>21</v>
      </c>
      <c r="B25" s="46">
        <f>'C.1 Federal Expenditures'!B25+'C.2 State Expenditures'!B25</f>
        <v>251597483</v>
      </c>
      <c r="C25" s="46">
        <f>'C.1 Federal Expenditures'!C25+'C.2 State Expenditures'!C25</f>
        <v>0</v>
      </c>
      <c r="D25" s="46">
        <f>'C.1 Federal Expenditures'!D25+'C.2 State Expenditures'!D25</f>
        <v>22909803</v>
      </c>
      <c r="E25" s="46">
        <f>'C.1 Federal Expenditures'!E25+'C.2 State Expenditures'!E25</f>
        <v>206188229</v>
      </c>
      <c r="F25" s="46">
        <f>'C.1 Federal Expenditures'!F25+'C.2 State Expenditures'!F25</f>
        <v>0</v>
      </c>
      <c r="G25" s="46">
        <f>'C.1 Federal Expenditures'!G25+'C.2 State Expenditures'!G25</f>
        <v>123423287</v>
      </c>
      <c r="H25" s="46">
        <f>'C.1 Federal Expenditures'!H25+'C.2 State Expenditures'!H25</f>
        <v>123423287</v>
      </c>
      <c r="I25" s="46">
        <f>'C.1 Federal Expenditures'!I25+'C.2 State Expenditures'!I25</f>
        <v>0</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30833234</v>
      </c>
      <c r="S25" s="46">
        <f>'C.1 Federal Expenditures'!S25+'C.2 State Expenditures'!S25</f>
        <v>6555421</v>
      </c>
      <c r="T25" s="46">
        <f>'C.1 Federal Expenditures'!T25+'C.2 State Expenditures'!T25</f>
        <v>1297631</v>
      </c>
      <c r="U25" s="46">
        <f>'C.1 Federal Expenditures'!U25+'C.2 State Expenditures'!U25</f>
        <v>22980182</v>
      </c>
      <c r="V25" s="46">
        <f>'C.1 Federal Expenditures'!V25+'C.2 State Expenditures'!V25</f>
        <v>6224116</v>
      </c>
      <c r="W25" s="46">
        <f>'C.1 Federal Expenditures'!W25+'C.2 State Expenditures'!W25</f>
        <v>104694004</v>
      </c>
      <c r="X25" s="46">
        <f>'C.1 Federal Expenditures'!X25+'C.2 State Expenditures'!X25</f>
        <v>30876609</v>
      </c>
      <c r="Y25" s="46">
        <f>'C.1 Federal Expenditures'!Y25+'C.2 State Expenditures'!Y25</f>
        <v>73817395</v>
      </c>
      <c r="Z25" s="46">
        <f>'C.1 Federal Expenditures'!Z25+'C.2 State Expenditures'!Z25</f>
        <v>0</v>
      </c>
      <c r="AA25" s="46">
        <f>'C.1 Federal Expenditures'!AA25+'C.2 State Expenditures'!AA25</f>
        <v>158859483</v>
      </c>
      <c r="AB25" s="46">
        <f>'C.1 Federal Expenditures'!AB25+'C.2 State Expenditures'!AB25</f>
        <v>0</v>
      </c>
      <c r="AC25" s="46">
        <f>'C.1 Federal Expenditures'!AC25+'C.2 State Expenditures'!AC25</f>
        <v>37539190</v>
      </c>
      <c r="AD25" s="46">
        <f>'C.1 Federal Expenditures'!AD25+'C.2 State Expenditures'!AD25</f>
        <v>0</v>
      </c>
      <c r="AE25" s="46">
        <f>'C.1 Federal Expenditures'!AE25+'C.2 State Expenditures'!AE25</f>
        <v>0</v>
      </c>
      <c r="AF25" s="46">
        <f>'C.1 Federal Expenditures'!AF25+'C.2 State Expenditures'!AF25</f>
        <v>247872</v>
      </c>
      <c r="AG25" s="46">
        <f>'C.1 Federal Expenditures'!AG25+'C.2 State Expenditures'!AG25</f>
        <v>1845907</v>
      </c>
      <c r="AH25" s="46">
        <f>'C.1 Federal Expenditures'!AH25+'C.2 State Expenditures'!AH25</f>
        <v>28662958</v>
      </c>
      <c r="AI25" s="46">
        <f>'C.1 Federal Expenditures'!AI25+'C.2 State Expenditures'!AI25</f>
        <v>20502551</v>
      </c>
      <c r="AJ25" s="46">
        <f>'C.1 Federal Expenditures'!AJ25+'C.2 State Expenditures'!AJ25</f>
        <v>0</v>
      </c>
      <c r="AK25" s="46">
        <f>'C.1 Federal Expenditures'!AK25+'C.2 State Expenditures'!AK25</f>
        <v>8160407</v>
      </c>
      <c r="AL25" s="46">
        <f>'C.1 Federal Expenditures'!AL25+'C.2 State Expenditures'!AL25</f>
        <v>1086765</v>
      </c>
      <c r="AM25" s="46">
        <f>'C.1 Federal Expenditures'!AM25+'C.2 State Expenditures'!AM25</f>
        <v>42323346</v>
      </c>
      <c r="AN25" s="46">
        <f>'C.1 Federal Expenditures'!AN25+'C.2 State Expenditures'!AN25</f>
        <v>16316297</v>
      </c>
      <c r="AO25" s="46">
        <f>'C.1 Federal Expenditures'!AO25+'C.2 State Expenditures'!AO25</f>
        <v>21272691</v>
      </c>
      <c r="AP25" s="46">
        <f>'C.1 Federal Expenditures'!AP25+'C.2 State Expenditures'!AP25</f>
        <v>4734358</v>
      </c>
      <c r="AQ25" s="46">
        <f>'C.1 Federal Expenditures'!AQ25+'C.2 State Expenditures'!AQ25</f>
        <v>0</v>
      </c>
      <c r="AR25" s="46">
        <f>'C.1 Federal Expenditures'!AR25+'C.2 State Expenditures'!AR25</f>
        <v>535740162</v>
      </c>
      <c r="AS25" s="46">
        <f>'C.1 Federal Expenditures'!AS25</f>
        <v>0</v>
      </c>
      <c r="AT25" s="46">
        <f>'C.1 Federal Expenditures'!AT25</f>
        <v>0</v>
      </c>
      <c r="AV25" s="16"/>
      <c r="AW25" s="16"/>
      <c r="AX25" s="16"/>
      <c r="AY25" s="16"/>
      <c r="AZ25" s="16"/>
      <c r="BA25" s="16"/>
      <c r="BB25" s="16"/>
      <c r="BC25" s="16"/>
      <c r="BD25" s="16"/>
      <c r="BE25" s="16"/>
      <c r="BF25" s="16"/>
      <c r="BG25" s="16"/>
    </row>
    <row r="26" spans="1:59" x14ac:dyDescent="0.25">
      <c r="A26" s="68" t="s">
        <v>22</v>
      </c>
      <c r="B26" s="46">
        <f>'C.1 Federal Expenditures'!B26+'C.2 State Expenditures'!B26</f>
        <v>504485414</v>
      </c>
      <c r="C26" s="46">
        <f>'C.1 Federal Expenditures'!C26+'C.2 State Expenditures'!C26</f>
        <v>91874223</v>
      </c>
      <c r="D26" s="46">
        <f>'C.1 Federal Expenditures'!D26+'C.2 State Expenditures'!D26</f>
        <v>45937112</v>
      </c>
      <c r="E26" s="46">
        <f>'C.1 Federal Expenditures'!E26+'C.2 State Expenditures'!E26</f>
        <v>321559781</v>
      </c>
      <c r="F26" s="46">
        <f>'C.1 Federal Expenditures'!F26+'C.2 State Expenditures'!F26</f>
        <v>0</v>
      </c>
      <c r="G26" s="46">
        <f>'C.1 Federal Expenditures'!G26+'C.2 State Expenditures'!G26</f>
        <v>231104706</v>
      </c>
      <c r="H26" s="46">
        <f>'C.1 Federal Expenditures'!H26+'C.2 State Expenditures'!H26</f>
        <v>231104706</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169264636</v>
      </c>
      <c r="S26" s="46">
        <f>'C.1 Federal Expenditures'!S26+'C.2 State Expenditures'!S26</f>
        <v>0</v>
      </c>
      <c r="T26" s="46">
        <f>'C.1 Federal Expenditures'!T26+'C.2 State Expenditures'!T26</f>
        <v>165235677</v>
      </c>
      <c r="U26" s="46">
        <f>'C.1 Federal Expenditures'!U26+'C.2 State Expenditures'!U26</f>
        <v>4028959</v>
      </c>
      <c r="V26" s="46">
        <f>'C.1 Federal Expenditures'!V26+'C.2 State Expenditures'!V26</f>
        <v>77841</v>
      </c>
      <c r="W26" s="46">
        <f>'C.1 Federal Expenditures'!W26+'C.2 State Expenditures'!W26</f>
        <v>246846761</v>
      </c>
      <c r="X26" s="46">
        <f>'C.1 Federal Expenditures'!X26+'C.2 State Expenditures'!X26</f>
        <v>242735981</v>
      </c>
      <c r="Y26" s="46">
        <f>'C.1 Federal Expenditures'!Y26+'C.2 State Expenditures'!Y26</f>
        <v>4110780</v>
      </c>
      <c r="Z26" s="46">
        <f>'C.1 Federal Expenditures'!Z26+'C.2 State Expenditures'!Z26</f>
        <v>0</v>
      </c>
      <c r="AA26" s="46">
        <f>'C.1 Federal Expenditures'!AA26+'C.2 State Expenditures'!AA26</f>
        <v>115539244</v>
      </c>
      <c r="AB26" s="46">
        <f>'C.1 Federal Expenditures'!AB26+'C.2 State Expenditures'!AB26</f>
        <v>0</v>
      </c>
      <c r="AC26" s="46">
        <f>'C.1 Federal Expenditures'!AC26+'C.2 State Expenditures'!AC26</f>
        <v>105971454</v>
      </c>
      <c r="AD26" s="46">
        <f>'C.1 Federal Expenditures'!AD26+'C.2 State Expenditures'!AD26</f>
        <v>14531007</v>
      </c>
      <c r="AE26" s="46">
        <f>'C.1 Federal Expenditures'!AE26+'C.2 State Expenditures'!AE26</f>
        <v>0</v>
      </c>
      <c r="AF26" s="46">
        <f>'C.1 Federal Expenditures'!AF26+'C.2 State Expenditures'!AF26</f>
        <v>10207078</v>
      </c>
      <c r="AG26" s="46">
        <f>'C.1 Federal Expenditures'!AG26+'C.2 State Expenditures'!AG26</f>
        <v>0</v>
      </c>
      <c r="AH26" s="46">
        <f>'C.1 Federal Expenditures'!AH26+'C.2 State Expenditures'!AH26</f>
        <v>16945126</v>
      </c>
      <c r="AI26" s="46">
        <f>'C.1 Federal Expenditures'!AI26+'C.2 State Expenditures'!AI26</f>
        <v>16945126</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34640357</v>
      </c>
      <c r="AN26" s="46">
        <f>'C.1 Federal Expenditures'!AN26+'C.2 State Expenditures'!AN26</f>
        <v>34640357</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945128210</v>
      </c>
      <c r="AS26" s="46">
        <f>'C.1 Federal Expenditures'!AS26</f>
        <v>0</v>
      </c>
      <c r="AT26" s="46">
        <f>'C.1 Federal Expenditures'!AT26</f>
        <v>0</v>
      </c>
      <c r="AV26" s="16"/>
      <c r="AW26" s="16"/>
      <c r="AX26" s="16"/>
      <c r="AY26" s="16"/>
      <c r="AZ26" s="16"/>
      <c r="BA26" s="16"/>
      <c r="BB26" s="16"/>
      <c r="BC26" s="16"/>
      <c r="BD26" s="16"/>
      <c r="BE26" s="16"/>
      <c r="BF26" s="16"/>
      <c r="BG26" s="16"/>
    </row>
    <row r="27" spans="1:59" x14ac:dyDescent="0.25">
      <c r="A27" s="68" t="s">
        <v>23</v>
      </c>
      <c r="B27" s="46">
        <f>'C.1 Federal Expenditures'!B27+'C.2 State Expenditures'!B27</f>
        <v>775352858</v>
      </c>
      <c r="C27" s="46">
        <f>'C.1 Federal Expenditures'!C27+'C.2 State Expenditures'!C27</f>
        <v>0</v>
      </c>
      <c r="D27" s="46">
        <f>'C.1 Federal Expenditures'!D27+'C.2 State Expenditures'!D27</f>
        <v>77535286</v>
      </c>
      <c r="E27" s="46">
        <f>'C.1 Federal Expenditures'!E27+'C.2 State Expenditures'!E27</f>
        <v>697817572</v>
      </c>
      <c r="F27" s="46">
        <f>'C.1 Federal Expenditures'!F27+'C.2 State Expenditures'!F27</f>
        <v>57432623</v>
      </c>
      <c r="G27" s="46">
        <f>'C.1 Federal Expenditures'!G27+'C.2 State Expenditures'!G27</f>
        <v>130839319</v>
      </c>
      <c r="H27" s="46">
        <f>'C.1 Federal Expenditures'!H27+'C.2 State Expenditures'!H27</f>
        <v>75255122</v>
      </c>
      <c r="I27" s="46">
        <f>'C.1 Federal Expenditures'!I27+'C.2 State Expenditures'!I27</f>
        <v>55584197</v>
      </c>
      <c r="J27" s="46">
        <f>'C.1 Federal Expenditures'!J27+'C.2 State Expenditures'!J27</f>
        <v>47942311</v>
      </c>
      <c r="K27" s="46">
        <f>'C.1 Federal Expenditures'!K27+'C.2 State Expenditures'!K27</f>
        <v>47942311</v>
      </c>
      <c r="L27" s="46">
        <f>'C.1 Federal Expenditures'!L27+'C.2 State Expenditures'!L27</f>
        <v>0</v>
      </c>
      <c r="M27" s="46">
        <f>'C.1 Federal Expenditures'!M27+'C.2 State Expenditures'!M27</f>
        <v>0</v>
      </c>
      <c r="N27" s="46">
        <f>'C.1 Federal Expenditures'!N27+'C.2 State Expenditures'!N27</f>
        <v>235082</v>
      </c>
      <c r="O27" s="46">
        <f>'C.1 Federal Expenditures'!O27+'C.2 State Expenditures'!O27</f>
        <v>0</v>
      </c>
      <c r="P27" s="46">
        <f>'C.1 Federal Expenditures'!P27+'C.2 State Expenditures'!P27</f>
        <v>0</v>
      </c>
      <c r="Q27" s="46">
        <f>'C.1 Federal Expenditures'!Q27+'C.2 State Expenditures'!Q27</f>
        <v>235082</v>
      </c>
      <c r="R27" s="46">
        <f>'C.1 Federal Expenditures'!R27+'C.2 State Expenditures'!R27</f>
        <v>3934441</v>
      </c>
      <c r="S27" s="46">
        <f>'C.1 Federal Expenditures'!S27+'C.2 State Expenditures'!S27</f>
        <v>276088</v>
      </c>
      <c r="T27" s="46">
        <f>'C.1 Federal Expenditures'!T27+'C.2 State Expenditures'!T27</f>
        <v>3658353</v>
      </c>
      <c r="U27" s="46">
        <f>'C.1 Federal Expenditures'!U27+'C.2 State Expenditures'!U27</f>
        <v>0</v>
      </c>
      <c r="V27" s="46">
        <f>'C.1 Federal Expenditures'!V27+'C.2 State Expenditures'!V27</f>
        <v>56747012</v>
      </c>
      <c r="W27" s="46">
        <f>'C.1 Federal Expenditures'!W27+'C.2 State Expenditures'!W27</f>
        <v>241143468</v>
      </c>
      <c r="X27" s="46">
        <f>'C.1 Federal Expenditures'!X27+'C.2 State Expenditures'!X27</f>
        <v>19529091</v>
      </c>
      <c r="Y27" s="46">
        <f>'C.1 Federal Expenditures'!Y27+'C.2 State Expenditures'!Y27</f>
        <v>221614377</v>
      </c>
      <c r="Z27" s="46">
        <f>'C.1 Federal Expenditures'!Z27+'C.2 State Expenditures'!Z27</f>
        <v>0</v>
      </c>
      <c r="AA27" s="46">
        <f>'C.1 Federal Expenditures'!AA27+'C.2 State Expenditures'!AA27</f>
        <v>42677508</v>
      </c>
      <c r="AB27" s="46">
        <f>'C.1 Federal Expenditures'!AB27+'C.2 State Expenditures'!AB27</f>
        <v>0</v>
      </c>
      <c r="AC27" s="46">
        <f>'C.1 Federal Expenditures'!AC27+'C.2 State Expenditures'!AC27</f>
        <v>64388301</v>
      </c>
      <c r="AD27" s="46">
        <f>'C.1 Federal Expenditures'!AD27+'C.2 State Expenditures'!AD27</f>
        <v>12626023</v>
      </c>
      <c r="AE27" s="46">
        <f>'C.1 Federal Expenditures'!AE27+'C.2 State Expenditures'!AE27</f>
        <v>311491741</v>
      </c>
      <c r="AF27" s="46">
        <f>'C.1 Federal Expenditures'!AF27+'C.2 State Expenditures'!AF27</f>
        <v>0</v>
      </c>
      <c r="AG27" s="46">
        <f>'C.1 Federal Expenditures'!AG27+'C.2 State Expenditures'!AG27</f>
        <v>0</v>
      </c>
      <c r="AH27" s="46">
        <f>'C.1 Federal Expenditures'!AH27+'C.2 State Expenditures'!AH27</f>
        <v>42443884</v>
      </c>
      <c r="AI27" s="46">
        <f>'C.1 Federal Expenditures'!AI27+'C.2 State Expenditures'!AI27</f>
        <v>42443884</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318326140</v>
      </c>
      <c r="AN27" s="46">
        <f>'C.1 Federal Expenditures'!AN27+'C.2 State Expenditures'!AN27</f>
        <v>54324530</v>
      </c>
      <c r="AO27" s="46">
        <f>'C.1 Federal Expenditures'!AO27+'C.2 State Expenditures'!AO27</f>
        <v>259893073</v>
      </c>
      <c r="AP27" s="46">
        <f>'C.1 Federal Expenditures'!AP27+'C.2 State Expenditures'!AP27</f>
        <v>4108537</v>
      </c>
      <c r="AQ27" s="46">
        <f>'C.1 Federal Expenditures'!AQ27+'C.2 State Expenditures'!AQ27</f>
        <v>0</v>
      </c>
      <c r="AR27" s="46">
        <f>'C.1 Federal Expenditures'!AR27+'C.2 State Expenditures'!AR27</f>
        <v>1272795230</v>
      </c>
      <c r="AS27" s="46">
        <f>'C.1 Federal Expenditures'!AS27</f>
        <v>0</v>
      </c>
      <c r="AT27" s="46">
        <f>'C.1 Federal Expenditures'!AT27</f>
        <v>92107042</v>
      </c>
      <c r="AV27" s="16"/>
      <c r="AW27" s="16"/>
      <c r="AX27" s="16"/>
      <c r="AY27" s="16"/>
      <c r="AZ27" s="16"/>
      <c r="BA27" s="16"/>
      <c r="BB27" s="16"/>
      <c r="BC27" s="16"/>
      <c r="BD27" s="16"/>
      <c r="BE27" s="16"/>
      <c r="BF27" s="16"/>
      <c r="BG27" s="16"/>
    </row>
    <row r="28" spans="1:59" x14ac:dyDescent="0.25">
      <c r="A28" s="68" t="s">
        <v>24</v>
      </c>
      <c r="B28" s="46">
        <f>'C.1 Federal Expenditures'!B28+'C.2 State Expenditures'!B28</f>
        <v>261481769</v>
      </c>
      <c r="C28" s="46">
        <f>'C.1 Federal Expenditures'!C28+'C.2 State Expenditures'!C28</f>
        <v>48000000</v>
      </c>
      <c r="D28" s="46">
        <f>'C.1 Federal Expenditures'!D28+'C.2 State Expenditures'!D28</f>
        <v>4719032</v>
      </c>
      <c r="E28" s="46">
        <f>'C.1 Federal Expenditures'!E28+'C.2 State Expenditures'!E28</f>
        <v>208762737</v>
      </c>
      <c r="F28" s="46">
        <f>'C.1 Federal Expenditures'!F28+'C.2 State Expenditures'!F28</f>
        <v>83100594</v>
      </c>
      <c r="G28" s="46">
        <f>'C.1 Federal Expenditures'!G28+'C.2 State Expenditures'!G28</f>
        <v>93051164</v>
      </c>
      <c r="H28" s="46">
        <f>'C.1 Federal Expenditures'!H28+'C.2 State Expenditures'!H28</f>
        <v>93051164</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50921016</v>
      </c>
      <c r="S28" s="46">
        <f>'C.1 Federal Expenditures'!S28+'C.2 State Expenditures'!S28</f>
        <v>0</v>
      </c>
      <c r="T28" s="46">
        <f>'C.1 Federal Expenditures'!T28+'C.2 State Expenditures'!T28</f>
        <v>867925</v>
      </c>
      <c r="U28" s="46">
        <f>'C.1 Federal Expenditures'!U28+'C.2 State Expenditures'!U28</f>
        <v>50053091</v>
      </c>
      <c r="V28" s="46">
        <f>'C.1 Federal Expenditures'!V28+'C.2 State Expenditures'!V28</f>
        <v>2759412</v>
      </c>
      <c r="W28" s="46">
        <f>'C.1 Federal Expenditures'!W28+'C.2 State Expenditures'!W28</f>
        <v>127801573</v>
      </c>
      <c r="X28" s="46">
        <f>'C.1 Federal Expenditures'!X28+'C.2 State Expenditures'!X28</f>
        <v>122101573</v>
      </c>
      <c r="Y28" s="46">
        <f>'C.1 Federal Expenditures'!Y28+'C.2 State Expenditures'!Y28</f>
        <v>5700000</v>
      </c>
      <c r="Z28" s="46">
        <f>'C.1 Federal Expenditures'!Z28+'C.2 State Expenditures'!Z28</f>
        <v>0</v>
      </c>
      <c r="AA28" s="46">
        <f>'C.1 Federal Expenditures'!AA28+'C.2 State Expenditures'!AA28</f>
        <v>160996000</v>
      </c>
      <c r="AB28" s="46">
        <f>'C.1 Federal Expenditures'!AB28+'C.2 State Expenditures'!AB28</f>
        <v>9000000</v>
      </c>
      <c r="AC28" s="46">
        <f>'C.1 Federal Expenditures'!AC28+'C.2 State Expenditures'!AC28</f>
        <v>26769754</v>
      </c>
      <c r="AD28" s="46">
        <f>'C.1 Federal Expenditures'!AD28+'C.2 State Expenditures'!AD28</f>
        <v>0</v>
      </c>
      <c r="AE28" s="46">
        <f>'C.1 Federal Expenditures'!AE28+'C.2 State Expenditures'!AE28</f>
        <v>0</v>
      </c>
      <c r="AF28" s="46">
        <f>'C.1 Federal Expenditures'!AF28+'C.2 State Expenditures'!AF28</f>
        <v>1118569</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5371040</v>
      </c>
      <c r="AM28" s="46">
        <f>'C.1 Federal Expenditures'!AM28+'C.2 State Expenditures'!AM28</f>
        <v>46944282</v>
      </c>
      <c r="AN28" s="46">
        <f>'C.1 Federal Expenditures'!AN28+'C.2 State Expenditures'!AN28</f>
        <v>46839820</v>
      </c>
      <c r="AO28" s="46">
        <f>'C.1 Federal Expenditures'!AO28+'C.2 State Expenditures'!AO28</f>
        <v>0</v>
      </c>
      <c r="AP28" s="46">
        <f>'C.1 Federal Expenditures'!AP28+'C.2 State Expenditures'!AP28</f>
        <v>104462</v>
      </c>
      <c r="AQ28" s="46">
        <f>'C.1 Federal Expenditures'!AQ28+'C.2 State Expenditures'!AQ28</f>
        <v>4323294</v>
      </c>
      <c r="AR28" s="46">
        <f>'C.1 Federal Expenditures'!AR28+'C.2 State Expenditures'!AR28</f>
        <v>529056104</v>
      </c>
      <c r="AS28" s="46">
        <f>'C.1 Federal Expenditures'!AS28</f>
        <v>0</v>
      </c>
      <c r="AT28" s="46">
        <f>'C.1 Federal Expenditures'!AT28</f>
        <v>76190660</v>
      </c>
      <c r="AV28" s="16"/>
      <c r="AW28" s="16"/>
      <c r="AX28" s="16"/>
      <c r="AY28" s="16"/>
      <c r="AZ28" s="16"/>
      <c r="BA28" s="16"/>
      <c r="BB28" s="16"/>
      <c r="BC28" s="16"/>
      <c r="BD28" s="16"/>
      <c r="BE28" s="16"/>
      <c r="BF28" s="16"/>
      <c r="BG28" s="16"/>
    </row>
    <row r="29" spans="1:59" x14ac:dyDescent="0.25">
      <c r="A29" s="68" t="s">
        <v>25</v>
      </c>
      <c r="B29" s="46">
        <f>'C.1 Federal Expenditures'!B29+'C.2 State Expenditures'!B29</f>
        <v>86767578</v>
      </c>
      <c r="C29" s="46">
        <f>'C.1 Federal Expenditures'!C29+'C.2 State Expenditures'!C29</f>
        <v>17353516</v>
      </c>
      <c r="D29" s="46">
        <f>'C.1 Federal Expenditures'!D29+'C.2 State Expenditures'!D29</f>
        <v>8676757</v>
      </c>
      <c r="E29" s="46">
        <f>'C.1 Federal Expenditures'!E29+'C.2 State Expenditures'!E29</f>
        <v>60737305</v>
      </c>
      <c r="F29" s="46">
        <f>'C.1 Federal Expenditures'!F29+'C.2 State Expenditures'!F29</f>
        <v>35780086</v>
      </c>
      <c r="G29" s="46">
        <f>'C.1 Federal Expenditures'!G29+'C.2 State Expenditures'!G29</f>
        <v>9674253</v>
      </c>
      <c r="H29" s="46">
        <f>'C.1 Federal Expenditures'!H29+'C.2 State Expenditures'!H29</f>
        <v>9674253</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20110028</v>
      </c>
      <c r="S29" s="46">
        <f>'C.1 Federal Expenditures'!S29+'C.2 State Expenditures'!S29</f>
        <v>0</v>
      </c>
      <c r="T29" s="46">
        <f>'C.1 Federal Expenditures'!T29+'C.2 State Expenditures'!T29</f>
        <v>10968518</v>
      </c>
      <c r="U29" s="46">
        <f>'C.1 Federal Expenditures'!U29+'C.2 State Expenditures'!U29</f>
        <v>9141510</v>
      </c>
      <c r="V29" s="46">
        <f>'C.1 Federal Expenditures'!V29+'C.2 State Expenditures'!V29</f>
        <v>7594448</v>
      </c>
      <c r="W29" s="46">
        <f>'C.1 Federal Expenditures'!W29+'C.2 State Expenditures'!W29</f>
        <v>2715429</v>
      </c>
      <c r="X29" s="46">
        <f>'C.1 Federal Expenditures'!X29+'C.2 State Expenditures'!X29</f>
        <v>2715429</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3925383</v>
      </c>
      <c r="AE29" s="46">
        <f>'C.1 Federal Expenditures'!AE29+'C.2 State Expenditures'!AE29</f>
        <v>4312145</v>
      </c>
      <c r="AF29" s="46">
        <f>'C.1 Federal Expenditures'!AF29+'C.2 State Expenditures'!AF29</f>
        <v>1653</v>
      </c>
      <c r="AG29" s="46">
        <f>'C.1 Federal Expenditures'!AG29+'C.2 State Expenditures'!AG29</f>
        <v>1945345</v>
      </c>
      <c r="AH29" s="46">
        <f>'C.1 Federal Expenditures'!AH29+'C.2 State Expenditures'!AH29</f>
        <v>16067509</v>
      </c>
      <c r="AI29" s="46">
        <f>'C.1 Federal Expenditures'!AI29+'C.2 State Expenditures'!AI29</f>
        <v>0</v>
      </c>
      <c r="AJ29" s="46">
        <f>'C.1 Federal Expenditures'!AJ29+'C.2 State Expenditures'!AJ29</f>
        <v>0</v>
      </c>
      <c r="AK29" s="46">
        <f>'C.1 Federal Expenditures'!AK29+'C.2 State Expenditures'!AK29</f>
        <v>16067509</v>
      </c>
      <c r="AL29" s="46">
        <f>'C.1 Federal Expenditures'!AL29+'C.2 State Expenditures'!AL29</f>
        <v>0</v>
      </c>
      <c r="AM29" s="46">
        <f>'C.1 Federal Expenditures'!AM29+'C.2 State Expenditures'!AM29</f>
        <v>5222884</v>
      </c>
      <c r="AN29" s="46">
        <f>'C.1 Federal Expenditures'!AN29+'C.2 State Expenditures'!AN29</f>
        <v>2752787</v>
      </c>
      <c r="AO29" s="46">
        <f>'C.1 Federal Expenditures'!AO29+'C.2 State Expenditures'!AO29</f>
        <v>0</v>
      </c>
      <c r="AP29" s="46">
        <f>'C.1 Federal Expenditures'!AP29+'C.2 State Expenditures'!AP29</f>
        <v>2470097</v>
      </c>
      <c r="AQ29" s="46">
        <f>'C.1 Federal Expenditures'!AQ29+'C.2 State Expenditures'!AQ29</f>
        <v>0</v>
      </c>
      <c r="AR29" s="46">
        <f>'C.1 Federal Expenditures'!AR29+'C.2 State Expenditures'!AR29</f>
        <v>71569077</v>
      </c>
      <c r="AS29" s="46">
        <f>'C.1 Federal Expenditures'!AS29</f>
        <v>0</v>
      </c>
      <c r="AT29" s="46">
        <f>'C.1 Federal Expenditures'!AT29</f>
        <v>46672622</v>
      </c>
      <c r="AV29" s="16"/>
      <c r="AW29" s="16"/>
      <c r="AX29" s="16"/>
      <c r="AY29" s="16"/>
      <c r="AZ29" s="16"/>
      <c r="BA29" s="16"/>
      <c r="BB29" s="16"/>
      <c r="BC29" s="16"/>
      <c r="BD29" s="16"/>
      <c r="BE29" s="16"/>
      <c r="BF29" s="16"/>
      <c r="BG29" s="16"/>
    </row>
    <row r="30" spans="1:59" x14ac:dyDescent="0.25">
      <c r="A30" s="68" t="s">
        <v>26</v>
      </c>
      <c r="B30" s="46">
        <f>'C.1 Federal Expenditures'!B30+'C.2 State Expenditures'!B30</f>
        <v>217051740</v>
      </c>
      <c r="C30" s="46">
        <f>'C.1 Federal Expenditures'!C30+'C.2 State Expenditures'!C30</f>
        <v>0</v>
      </c>
      <c r="D30" s="46">
        <f>'C.1 Federal Expenditures'!D30+'C.2 State Expenditures'!D30</f>
        <v>21701176</v>
      </c>
      <c r="E30" s="46">
        <f>'C.1 Federal Expenditures'!E30+'C.2 State Expenditures'!E30</f>
        <v>195350564</v>
      </c>
      <c r="F30" s="46">
        <f>'C.1 Federal Expenditures'!F30+'C.2 State Expenditures'!F30</f>
        <v>16416284</v>
      </c>
      <c r="G30" s="46">
        <f>'C.1 Federal Expenditures'!G30+'C.2 State Expenditures'!G30</f>
        <v>51610188</v>
      </c>
      <c r="H30" s="46">
        <f>'C.1 Federal Expenditures'!H30+'C.2 State Expenditures'!H30</f>
        <v>51610188</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105621520</v>
      </c>
      <c r="O30" s="46">
        <f>'C.1 Federal Expenditures'!O30+'C.2 State Expenditures'!O30</f>
        <v>89488723</v>
      </c>
      <c r="P30" s="46">
        <f>'C.1 Federal Expenditures'!P30+'C.2 State Expenditures'!P30</f>
        <v>0</v>
      </c>
      <c r="Q30" s="46">
        <f>'C.1 Federal Expenditures'!Q30+'C.2 State Expenditures'!Q30</f>
        <v>16132797</v>
      </c>
      <c r="R30" s="46">
        <f>'C.1 Federal Expenditures'!R30+'C.2 State Expenditures'!R30</f>
        <v>27677024</v>
      </c>
      <c r="S30" s="46">
        <f>'C.1 Federal Expenditures'!S30+'C.2 State Expenditures'!S30</f>
        <v>3490115</v>
      </c>
      <c r="T30" s="46">
        <f>'C.1 Federal Expenditures'!T30+'C.2 State Expenditures'!T30</f>
        <v>1993021</v>
      </c>
      <c r="U30" s="46">
        <f>'C.1 Federal Expenditures'!U30+'C.2 State Expenditures'!U30</f>
        <v>22193888</v>
      </c>
      <c r="V30" s="46">
        <f>'C.1 Federal Expenditures'!V30+'C.2 State Expenditures'!V30</f>
        <v>2051311</v>
      </c>
      <c r="W30" s="46">
        <f>'C.1 Federal Expenditures'!W30+'C.2 State Expenditures'!W30</f>
        <v>51462930</v>
      </c>
      <c r="X30" s="46">
        <f>'C.1 Federal Expenditures'!X30+'C.2 State Expenditures'!X30</f>
        <v>51462930</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63707738</v>
      </c>
      <c r="AD30" s="46">
        <f>'C.1 Federal Expenditures'!AD30+'C.2 State Expenditures'!AD30</f>
        <v>572854</v>
      </c>
      <c r="AE30" s="46">
        <f>'C.1 Federal Expenditures'!AE30+'C.2 State Expenditures'!AE30</f>
        <v>0</v>
      </c>
      <c r="AF30" s="46">
        <f>'C.1 Federal Expenditures'!AF30+'C.2 State Expenditures'!AF30</f>
        <v>0</v>
      </c>
      <c r="AG30" s="46">
        <f>'C.1 Federal Expenditures'!AG30+'C.2 State Expenditures'!AG30</f>
        <v>670322</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10369214</v>
      </c>
      <c r="AN30" s="46">
        <f>'C.1 Federal Expenditures'!AN30+'C.2 State Expenditures'!AN30</f>
        <v>7614237</v>
      </c>
      <c r="AO30" s="46">
        <f>'C.1 Federal Expenditures'!AO30+'C.2 State Expenditures'!AO30</f>
        <v>2754977</v>
      </c>
      <c r="AP30" s="46">
        <f>'C.1 Federal Expenditures'!AP30+'C.2 State Expenditures'!AP30</f>
        <v>0</v>
      </c>
      <c r="AQ30" s="46">
        <f>'C.1 Federal Expenditures'!AQ30+'C.2 State Expenditures'!AQ30</f>
        <v>41480603</v>
      </c>
      <c r="AR30" s="46">
        <f>'C.1 Federal Expenditures'!AR30+'C.2 State Expenditures'!AR30</f>
        <v>355223704</v>
      </c>
      <c r="AS30" s="46">
        <f>'C.1 Federal Expenditures'!AS30</f>
        <v>283487</v>
      </c>
      <c r="AT30" s="46">
        <f>'C.1 Federal Expenditures'!AT30</f>
        <v>0</v>
      </c>
      <c r="AV30" s="16"/>
      <c r="AW30" s="16"/>
      <c r="AX30" s="16"/>
      <c r="AY30" s="16"/>
      <c r="AZ30" s="16"/>
      <c r="BA30" s="16"/>
      <c r="BB30" s="16"/>
      <c r="BC30" s="16"/>
      <c r="BD30" s="16"/>
      <c r="BE30" s="16"/>
      <c r="BF30" s="16"/>
      <c r="BG30" s="16"/>
    </row>
    <row r="31" spans="1:59" x14ac:dyDescent="0.25">
      <c r="A31" s="68" t="s">
        <v>27</v>
      </c>
      <c r="B31" s="46">
        <f>'C.1 Federal Expenditures'!B31+'C.2 State Expenditures'!B31</f>
        <v>38039116</v>
      </c>
      <c r="C31" s="46">
        <f>'C.1 Federal Expenditures'!C31+'C.2 State Expenditures'!C31</f>
        <v>8700000</v>
      </c>
      <c r="D31" s="46">
        <f>'C.1 Federal Expenditures'!D31+'C.2 State Expenditures'!D31</f>
        <v>2575839</v>
      </c>
      <c r="E31" s="46">
        <f>'C.1 Federal Expenditures'!E31+'C.2 State Expenditures'!E31</f>
        <v>26763277</v>
      </c>
      <c r="F31" s="46">
        <f>'C.1 Federal Expenditures'!F31+'C.2 State Expenditures'!F31</f>
        <v>42917089</v>
      </c>
      <c r="G31" s="46">
        <f>'C.1 Federal Expenditures'!G31+'C.2 State Expenditures'!G31</f>
        <v>19833336</v>
      </c>
      <c r="H31" s="46">
        <f>'C.1 Federal Expenditures'!H31+'C.2 State Expenditures'!H31</f>
        <v>19833336</v>
      </c>
      <c r="I31" s="46">
        <f>'C.1 Federal Expenditures'!I31+'C.2 State Expenditures'!I31</f>
        <v>0</v>
      </c>
      <c r="J31" s="46">
        <f>'C.1 Federal Expenditures'!J31+'C.2 State Expenditures'!J31</f>
        <v>2320592</v>
      </c>
      <c r="K31" s="46">
        <f>'C.1 Federal Expenditures'!K31+'C.2 State Expenditures'!K31</f>
        <v>0</v>
      </c>
      <c r="L31" s="46">
        <f>'C.1 Federal Expenditures'!L31+'C.2 State Expenditures'!L31</f>
        <v>0</v>
      </c>
      <c r="M31" s="46">
        <f>'C.1 Federal Expenditures'!M31+'C.2 State Expenditures'!M31</f>
        <v>2320592</v>
      </c>
      <c r="N31" s="46">
        <f>'C.1 Federal Expenditures'!N31+'C.2 State Expenditures'!N31</f>
        <v>2022386</v>
      </c>
      <c r="O31" s="46">
        <f>'C.1 Federal Expenditures'!O31+'C.2 State Expenditures'!O31</f>
        <v>2022386</v>
      </c>
      <c r="P31" s="46">
        <f>'C.1 Federal Expenditures'!P31+'C.2 State Expenditures'!P31</f>
        <v>0</v>
      </c>
      <c r="Q31" s="46">
        <f>'C.1 Federal Expenditures'!Q31+'C.2 State Expenditures'!Q31</f>
        <v>0</v>
      </c>
      <c r="R31" s="46">
        <f>'C.1 Federal Expenditures'!R31+'C.2 State Expenditures'!R31</f>
        <v>11736590</v>
      </c>
      <c r="S31" s="46">
        <f>'C.1 Federal Expenditures'!S31+'C.2 State Expenditures'!S31</f>
        <v>1767175</v>
      </c>
      <c r="T31" s="46">
        <f>'C.1 Federal Expenditures'!T31+'C.2 State Expenditures'!T31</f>
        <v>985518</v>
      </c>
      <c r="U31" s="46">
        <f>'C.1 Federal Expenditures'!U31+'C.2 State Expenditures'!U31</f>
        <v>8983897</v>
      </c>
      <c r="V31" s="46">
        <f>'C.1 Federal Expenditures'!V31+'C.2 State Expenditures'!V31</f>
        <v>665181</v>
      </c>
      <c r="W31" s="46">
        <f>'C.1 Federal Expenditures'!W31+'C.2 State Expenditures'!W31</f>
        <v>1750046</v>
      </c>
      <c r="X31" s="46">
        <f>'C.1 Federal Expenditures'!X31+'C.2 State Expenditures'!X31</f>
        <v>1750046</v>
      </c>
      <c r="Y31" s="46">
        <f>'C.1 Federal Expenditures'!Y31+'C.2 State Expenditures'!Y31</f>
        <v>0</v>
      </c>
      <c r="Z31" s="46">
        <f>'C.1 Federal Expenditures'!Z31+'C.2 State Expenditures'!Z31</f>
        <v>417525</v>
      </c>
      <c r="AA31" s="46">
        <f>'C.1 Federal Expenditures'!AA31+'C.2 State Expenditures'!AA31</f>
        <v>0</v>
      </c>
      <c r="AB31" s="46">
        <f>'C.1 Federal Expenditures'!AB31+'C.2 State Expenditures'!AB31</f>
        <v>0</v>
      </c>
      <c r="AC31" s="46">
        <f>'C.1 Federal Expenditures'!AC31+'C.2 State Expenditures'!AC31</f>
        <v>589806</v>
      </c>
      <c r="AD31" s="46">
        <f>'C.1 Federal Expenditures'!AD31+'C.2 State Expenditures'!AD31</f>
        <v>0</v>
      </c>
      <c r="AE31" s="46">
        <f>'C.1 Federal Expenditures'!AE31+'C.2 State Expenditures'!AE31</f>
        <v>954003</v>
      </c>
      <c r="AF31" s="46">
        <f>'C.1 Federal Expenditures'!AF31+'C.2 State Expenditures'!AF31</f>
        <v>289378</v>
      </c>
      <c r="AG31" s="46">
        <f>'C.1 Federal Expenditures'!AG31+'C.2 State Expenditures'!AG31</f>
        <v>0</v>
      </c>
      <c r="AH31" s="46">
        <f>'C.1 Federal Expenditures'!AH31+'C.2 State Expenditures'!AH31</f>
        <v>141140</v>
      </c>
      <c r="AI31" s="46">
        <f>'C.1 Federal Expenditures'!AI31+'C.2 State Expenditures'!AI31</f>
        <v>141140</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5471246</v>
      </c>
      <c r="AN31" s="46">
        <f>'C.1 Federal Expenditures'!AN31+'C.2 State Expenditures'!AN31</f>
        <v>3583372</v>
      </c>
      <c r="AO31" s="46">
        <f>'C.1 Federal Expenditures'!AO31+'C.2 State Expenditures'!AO31</f>
        <v>8526</v>
      </c>
      <c r="AP31" s="46">
        <f>'C.1 Federal Expenditures'!AP31+'C.2 State Expenditures'!AP31</f>
        <v>1879348</v>
      </c>
      <c r="AQ31" s="46">
        <f>'C.1 Federal Expenditures'!AQ31+'C.2 State Expenditures'!AQ31</f>
        <v>0</v>
      </c>
      <c r="AR31" s="46">
        <f>'C.1 Federal Expenditures'!AR31+'C.2 State Expenditures'!AR31</f>
        <v>46191229</v>
      </c>
      <c r="AS31" s="46">
        <f>'C.1 Federal Expenditures'!AS31</f>
        <v>0</v>
      </c>
      <c r="AT31" s="46">
        <f>'C.1 Federal Expenditures'!AT31</f>
        <v>37504136</v>
      </c>
      <c r="AV31" s="16"/>
      <c r="AW31" s="16"/>
      <c r="AX31" s="16"/>
      <c r="AY31" s="16"/>
      <c r="AZ31" s="16"/>
      <c r="BA31" s="16"/>
      <c r="BB31" s="16"/>
      <c r="BC31" s="16"/>
      <c r="BD31" s="16"/>
      <c r="BE31" s="16"/>
      <c r="BF31" s="16"/>
      <c r="BG31" s="16"/>
    </row>
    <row r="32" spans="1:59" x14ac:dyDescent="0.25">
      <c r="A32" s="68" t="s">
        <v>28</v>
      </c>
      <c r="B32" s="46">
        <f>'C.1 Federal Expenditures'!B32+'C.2 State Expenditures'!B32</f>
        <v>56833778</v>
      </c>
      <c r="C32" s="46">
        <f>'C.1 Federal Expenditures'!C32+'C.2 State Expenditures'!C32</f>
        <v>17000000</v>
      </c>
      <c r="D32" s="46">
        <f>'C.1 Federal Expenditures'!D32+'C.2 State Expenditures'!D32</f>
        <v>0</v>
      </c>
      <c r="E32" s="46">
        <f>'C.1 Federal Expenditures'!E32+'C.2 State Expenditures'!E32</f>
        <v>39833778</v>
      </c>
      <c r="F32" s="46">
        <f>'C.1 Federal Expenditures'!F32+'C.2 State Expenditures'!F32</f>
        <v>59981915</v>
      </c>
      <c r="G32" s="46">
        <f>'C.1 Federal Expenditures'!G32+'C.2 State Expenditures'!G32</f>
        <v>26952782</v>
      </c>
      <c r="H32" s="46">
        <f>'C.1 Federal Expenditures'!H32+'C.2 State Expenditures'!H32</f>
        <v>26952782</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14551927</v>
      </c>
      <c r="S32" s="46">
        <f>'C.1 Federal Expenditures'!S32+'C.2 State Expenditures'!S32</f>
        <v>490212</v>
      </c>
      <c r="T32" s="46">
        <f>'C.1 Federal Expenditures'!T32+'C.2 State Expenditures'!T32</f>
        <v>0</v>
      </c>
      <c r="U32" s="46">
        <f>'C.1 Federal Expenditures'!U32+'C.2 State Expenditures'!U32</f>
        <v>14061715</v>
      </c>
      <c r="V32" s="46">
        <f>'C.1 Federal Expenditures'!V32+'C.2 State Expenditures'!V32</f>
        <v>0</v>
      </c>
      <c r="W32" s="46">
        <f>'C.1 Federal Expenditures'!W32+'C.2 State Expenditures'!W32</f>
        <v>6498998</v>
      </c>
      <c r="X32" s="46">
        <f>'C.1 Federal Expenditures'!X32+'C.2 State Expenditures'!X32</f>
        <v>6498998</v>
      </c>
      <c r="Y32" s="46">
        <f>'C.1 Federal Expenditures'!Y32+'C.2 State Expenditures'!Y32</f>
        <v>0</v>
      </c>
      <c r="Z32" s="46">
        <f>'C.1 Federal Expenditures'!Z32+'C.2 State Expenditures'!Z32</f>
        <v>0</v>
      </c>
      <c r="AA32" s="46">
        <f>'C.1 Federal Expenditures'!AA32+'C.2 State Expenditures'!AA32</f>
        <v>30816481</v>
      </c>
      <c r="AB32" s="46">
        <f>'C.1 Federal Expenditures'!AB32+'C.2 State Expenditures'!AB32</f>
        <v>5547685</v>
      </c>
      <c r="AC32" s="46">
        <f>'C.1 Federal Expenditures'!AC32+'C.2 State Expenditures'!AC32</f>
        <v>0</v>
      </c>
      <c r="AD32" s="46">
        <f>'C.1 Federal Expenditures'!AD32+'C.2 State Expenditures'!AD32</f>
        <v>0</v>
      </c>
      <c r="AE32" s="46">
        <f>'C.1 Federal Expenditures'!AE32+'C.2 State Expenditures'!AE32</f>
        <v>218892</v>
      </c>
      <c r="AF32" s="46">
        <f>'C.1 Federal Expenditures'!AF32+'C.2 State Expenditures'!AF32</f>
        <v>0</v>
      </c>
      <c r="AG32" s="46">
        <f>'C.1 Federal Expenditures'!AG32+'C.2 State Expenditures'!AG32</f>
        <v>0</v>
      </c>
      <c r="AH32" s="46">
        <f>'C.1 Federal Expenditures'!AH32+'C.2 State Expenditures'!AH32</f>
        <v>3549135</v>
      </c>
      <c r="AI32" s="46">
        <f>'C.1 Federal Expenditures'!AI32+'C.2 State Expenditures'!AI32</f>
        <v>3549135</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5092395</v>
      </c>
      <c r="AN32" s="46">
        <f>'C.1 Federal Expenditures'!AN32+'C.2 State Expenditures'!AN32</f>
        <v>4869967</v>
      </c>
      <c r="AO32" s="46">
        <f>'C.1 Federal Expenditures'!AO32+'C.2 State Expenditures'!AO32</f>
        <v>0</v>
      </c>
      <c r="AP32" s="46">
        <f>'C.1 Federal Expenditures'!AP32+'C.2 State Expenditures'!AP32</f>
        <v>222428</v>
      </c>
      <c r="AQ32" s="46">
        <f>'C.1 Federal Expenditures'!AQ32+'C.2 State Expenditures'!AQ32</f>
        <v>0</v>
      </c>
      <c r="AR32" s="46">
        <f>'C.1 Federal Expenditures'!AR32+'C.2 State Expenditures'!AR32</f>
        <v>93228295</v>
      </c>
      <c r="AS32" s="46">
        <f>'C.1 Federal Expenditures'!AS32</f>
        <v>0</v>
      </c>
      <c r="AT32" s="46">
        <f>'C.1 Federal Expenditures'!AT32</f>
        <v>62246202</v>
      </c>
      <c r="AV32" s="16"/>
      <c r="AW32" s="16"/>
      <c r="AX32" s="16"/>
      <c r="AY32" s="16"/>
      <c r="AZ32" s="16"/>
      <c r="BA32" s="16"/>
      <c r="BB32" s="16"/>
      <c r="BC32" s="16"/>
      <c r="BD32" s="16"/>
      <c r="BE32" s="16"/>
      <c r="BF32" s="16"/>
      <c r="BG32" s="16"/>
    </row>
    <row r="33" spans="1:59" x14ac:dyDescent="0.25">
      <c r="A33" s="68" t="s">
        <v>29</v>
      </c>
      <c r="B33" s="46">
        <f>'C.1 Federal Expenditures'!B33+'C.2 State Expenditures'!B33</f>
        <v>48219623</v>
      </c>
      <c r="C33" s="46">
        <f>'C.1 Federal Expenditures'!C33+'C.2 State Expenditures'!C33</f>
        <v>0</v>
      </c>
      <c r="D33" s="46">
        <f>'C.1 Federal Expenditures'!D33+'C.2 State Expenditures'!D33</f>
        <v>0</v>
      </c>
      <c r="E33" s="46">
        <f>'C.1 Federal Expenditures'!E33+'C.2 State Expenditures'!E33</f>
        <v>43907517</v>
      </c>
      <c r="F33" s="46">
        <f>'C.1 Federal Expenditures'!F33+'C.2 State Expenditures'!F33</f>
        <v>6361484</v>
      </c>
      <c r="G33" s="46">
        <f>'C.1 Federal Expenditures'!G33+'C.2 State Expenditures'!G33</f>
        <v>44515377</v>
      </c>
      <c r="H33" s="46">
        <f>'C.1 Federal Expenditures'!H33+'C.2 State Expenditures'!H33</f>
        <v>44515377</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54335</v>
      </c>
      <c r="S33" s="46">
        <f>'C.1 Federal Expenditures'!S33+'C.2 State Expenditures'!S33</f>
        <v>0</v>
      </c>
      <c r="T33" s="46">
        <f>'C.1 Federal Expenditures'!T33+'C.2 State Expenditures'!T33</f>
        <v>38235</v>
      </c>
      <c r="U33" s="46">
        <f>'C.1 Federal Expenditures'!U33+'C.2 State Expenditures'!U33</f>
        <v>16100</v>
      </c>
      <c r="V33" s="46">
        <f>'C.1 Federal Expenditures'!V33+'C.2 State Expenditures'!V33</f>
        <v>2390234</v>
      </c>
      <c r="W33" s="46">
        <f>'C.1 Federal Expenditures'!W33+'C.2 State Expenditures'!W33</f>
        <v>16034348</v>
      </c>
      <c r="X33" s="46">
        <f>'C.1 Federal Expenditures'!X33+'C.2 State Expenditures'!X33</f>
        <v>16034348</v>
      </c>
      <c r="Y33" s="46">
        <f>'C.1 Federal Expenditures'!Y33+'C.2 State Expenditures'!Y33</f>
        <v>0</v>
      </c>
      <c r="Z33" s="46">
        <f>'C.1 Federal Expenditures'!Z33+'C.2 State Expenditures'!Z33</f>
        <v>0</v>
      </c>
      <c r="AA33" s="46">
        <f>'C.1 Federal Expenditures'!AA33+'C.2 State Expenditures'!AA33</f>
        <v>0</v>
      </c>
      <c r="AB33" s="46">
        <f>'C.1 Federal Expenditures'!AB33+'C.2 State Expenditures'!AB33</f>
        <v>0</v>
      </c>
      <c r="AC33" s="46">
        <f>'C.1 Federal Expenditures'!AC33+'C.2 State Expenditures'!AC33</f>
        <v>0</v>
      </c>
      <c r="AD33" s="46">
        <f>'C.1 Federal Expenditures'!AD33+'C.2 State Expenditures'!AD33</f>
        <v>714989</v>
      </c>
      <c r="AE33" s="46">
        <f>'C.1 Federal Expenditures'!AE33+'C.2 State Expenditures'!AE33</f>
        <v>0</v>
      </c>
      <c r="AF33" s="46">
        <f>'C.1 Federal Expenditures'!AF33+'C.2 State Expenditures'!AF33</f>
        <v>120863</v>
      </c>
      <c r="AG33" s="46">
        <f>'C.1 Federal Expenditures'!AG33+'C.2 State Expenditures'!AG33</f>
        <v>0</v>
      </c>
      <c r="AH33" s="46">
        <f>'C.1 Federal Expenditures'!AH33+'C.2 State Expenditures'!AH33</f>
        <v>26396473</v>
      </c>
      <c r="AI33" s="46">
        <f>'C.1 Federal Expenditures'!AI33+'C.2 State Expenditures'!AI33</f>
        <v>5986623</v>
      </c>
      <c r="AJ33" s="46">
        <f>'C.1 Federal Expenditures'!AJ33+'C.2 State Expenditures'!AJ33</f>
        <v>0</v>
      </c>
      <c r="AK33" s="46">
        <f>'C.1 Federal Expenditures'!AK33+'C.2 State Expenditures'!AK33</f>
        <v>20409850</v>
      </c>
      <c r="AL33" s="46">
        <f>'C.1 Federal Expenditures'!AL33+'C.2 State Expenditures'!AL33</f>
        <v>0</v>
      </c>
      <c r="AM33" s="46">
        <f>'C.1 Federal Expenditures'!AM33+'C.2 State Expenditures'!AM33</f>
        <v>8833309</v>
      </c>
      <c r="AN33" s="46">
        <f>'C.1 Federal Expenditures'!AN33+'C.2 State Expenditures'!AN33</f>
        <v>3709706</v>
      </c>
      <c r="AO33" s="46">
        <f>'C.1 Federal Expenditures'!AO33+'C.2 State Expenditures'!AO33</f>
        <v>0</v>
      </c>
      <c r="AP33" s="46">
        <f>'C.1 Federal Expenditures'!AP33+'C.2 State Expenditures'!AP33</f>
        <v>5123603</v>
      </c>
      <c r="AQ33" s="46">
        <f>'C.1 Federal Expenditures'!AQ33+'C.2 State Expenditures'!AQ33</f>
        <v>11613483</v>
      </c>
      <c r="AR33" s="46">
        <f>'C.1 Federal Expenditures'!AR33+'C.2 State Expenditures'!AR33</f>
        <v>110673411</v>
      </c>
      <c r="AS33" s="46">
        <f>'C.1 Federal Expenditures'!AS33</f>
        <v>0</v>
      </c>
      <c r="AT33" s="46">
        <f>'C.1 Federal Expenditures'!AT33</f>
        <v>15184745</v>
      </c>
      <c r="AV33" s="16"/>
      <c r="AW33" s="16"/>
      <c r="AX33" s="16"/>
      <c r="AY33" s="16"/>
      <c r="AZ33" s="16"/>
      <c r="BA33" s="16"/>
      <c r="BB33" s="16"/>
      <c r="BC33" s="16"/>
      <c r="BD33" s="16"/>
      <c r="BE33" s="16"/>
      <c r="BF33" s="16"/>
      <c r="BG33" s="16"/>
    </row>
    <row r="34" spans="1:59" x14ac:dyDescent="0.25">
      <c r="A34" s="68" t="s">
        <v>30</v>
      </c>
      <c r="B34" s="46">
        <f>'C.1 Federal Expenditures'!B34+'C.2 State Expenditures'!B34</f>
        <v>38521261</v>
      </c>
      <c r="C34" s="46">
        <f>'C.1 Federal Expenditures'!C34+'C.2 State Expenditures'!C34</f>
        <v>4200000</v>
      </c>
      <c r="D34" s="46">
        <f>'C.1 Federal Expenditures'!D34+'C.2 State Expenditures'!D34</f>
        <v>936937</v>
      </c>
      <c r="E34" s="46">
        <f>'C.1 Federal Expenditures'!E34+'C.2 State Expenditures'!E34</f>
        <v>33384324</v>
      </c>
      <c r="F34" s="46">
        <f>'C.1 Federal Expenditures'!F34+'C.2 State Expenditures'!F34</f>
        <v>44539464</v>
      </c>
      <c r="G34" s="46">
        <f>'C.1 Federal Expenditures'!G34+'C.2 State Expenditures'!G34</f>
        <v>13661441</v>
      </c>
      <c r="H34" s="46">
        <f>'C.1 Federal Expenditures'!H34+'C.2 State Expenditures'!H34</f>
        <v>13290249</v>
      </c>
      <c r="I34" s="46">
        <f>'C.1 Federal Expenditures'!I34+'C.2 State Expenditures'!I34</f>
        <v>371192</v>
      </c>
      <c r="J34" s="46">
        <f>'C.1 Federal Expenditures'!J34+'C.2 State Expenditures'!J34</f>
        <v>1415517</v>
      </c>
      <c r="K34" s="46">
        <f>'C.1 Federal Expenditures'!K34+'C.2 State Expenditures'!K34</f>
        <v>484266</v>
      </c>
      <c r="L34" s="46">
        <f>'C.1 Federal Expenditures'!L34+'C.2 State Expenditures'!L34</f>
        <v>587979</v>
      </c>
      <c r="M34" s="46">
        <f>'C.1 Federal Expenditures'!M34+'C.2 State Expenditures'!M34</f>
        <v>343272</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5022305</v>
      </c>
      <c r="S34" s="46">
        <f>'C.1 Federal Expenditures'!S34+'C.2 State Expenditures'!S34</f>
        <v>0</v>
      </c>
      <c r="T34" s="46">
        <f>'C.1 Federal Expenditures'!T34+'C.2 State Expenditures'!T34</f>
        <v>80653</v>
      </c>
      <c r="U34" s="46">
        <f>'C.1 Federal Expenditures'!U34+'C.2 State Expenditures'!U34</f>
        <v>4941652</v>
      </c>
      <c r="V34" s="46">
        <f>'C.1 Federal Expenditures'!V34+'C.2 State Expenditures'!V34</f>
        <v>749070</v>
      </c>
      <c r="W34" s="46">
        <f>'C.1 Federal Expenditures'!W34+'C.2 State Expenditures'!W34</f>
        <v>4581872</v>
      </c>
      <c r="X34" s="46">
        <f>'C.1 Federal Expenditures'!X34+'C.2 State Expenditures'!X34</f>
        <v>4581872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1858786</v>
      </c>
      <c r="AD34" s="46">
        <f>'C.1 Federal Expenditures'!AD34+'C.2 State Expenditures'!AD34</f>
        <v>5292</v>
      </c>
      <c r="AE34" s="46">
        <f>'C.1 Federal Expenditures'!AE34+'C.2 State Expenditures'!AE34</f>
        <v>0</v>
      </c>
      <c r="AF34" s="46">
        <f>'C.1 Federal Expenditures'!AF34+'C.2 State Expenditures'!AF34</f>
        <v>1304137</v>
      </c>
      <c r="AG34" s="46">
        <f>'C.1 Federal Expenditures'!AG34+'C.2 State Expenditures'!AG34</f>
        <v>2139620</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87637</v>
      </c>
      <c r="AM34" s="46">
        <f>'C.1 Federal Expenditures'!AM34+'C.2 State Expenditures'!AM34</f>
        <v>7456826</v>
      </c>
      <c r="AN34" s="46">
        <f>'C.1 Federal Expenditures'!AN34+'C.2 State Expenditures'!AN34</f>
        <v>5829952</v>
      </c>
      <c r="AO34" s="46">
        <f>'C.1 Federal Expenditures'!AO34+'C.2 State Expenditures'!AO34</f>
        <v>0</v>
      </c>
      <c r="AP34" s="46">
        <f>'C.1 Federal Expenditures'!AP34+'C.2 State Expenditures'!AP34</f>
        <v>1626874</v>
      </c>
      <c r="AQ34" s="46">
        <f>'C.1 Federal Expenditures'!AQ34+'C.2 State Expenditures'!AQ34</f>
        <v>2155165</v>
      </c>
      <c r="AR34" s="46">
        <f>'C.1 Federal Expenditures'!AR34+'C.2 State Expenditures'!AR34</f>
        <v>40437668</v>
      </c>
      <c r="AS34" s="46">
        <f>'C.1 Federal Expenditures'!AS34</f>
        <v>0</v>
      </c>
      <c r="AT34" s="46">
        <f>'C.1 Federal Expenditures'!AT34</f>
        <v>69601223</v>
      </c>
      <c r="AV34" s="16"/>
      <c r="AW34" s="16"/>
      <c r="AX34" s="16"/>
      <c r="AY34" s="16"/>
      <c r="AZ34" s="16"/>
      <c r="BA34" s="16"/>
      <c r="BB34" s="16"/>
      <c r="BC34" s="16"/>
      <c r="BD34" s="16"/>
      <c r="BE34" s="16"/>
      <c r="BF34" s="16"/>
      <c r="BG34" s="16"/>
    </row>
    <row r="35" spans="1:59" x14ac:dyDescent="0.25">
      <c r="A35" s="68" t="s">
        <v>31</v>
      </c>
      <c r="B35" s="46">
        <f>'C.1 Federal Expenditures'!B35+'C.2 State Expenditures'!B35</f>
        <v>404034823</v>
      </c>
      <c r="C35" s="46">
        <f>'C.1 Federal Expenditures'!C35+'C.2 State Expenditures'!C35</f>
        <v>76000000</v>
      </c>
      <c r="D35" s="46">
        <f>'C.1 Federal Expenditures'!D35+'C.2 State Expenditures'!D35</f>
        <v>16938000</v>
      </c>
      <c r="E35" s="46">
        <f>'C.1 Federal Expenditures'!E35+'C.2 State Expenditures'!E35</f>
        <v>311096823</v>
      </c>
      <c r="F35" s="46">
        <f>'C.1 Federal Expenditures'!F35+'C.2 State Expenditures'!F35</f>
        <v>14229974</v>
      </c>
      <c r="G35" s="46">
        <f>'C.1 Federal Expenditures'!G35+'C.2 State Expenditures'!G35</f>
        <v>121620405</v>
      </c>
      <c r="H35" s="46">
        <f>'C.1 Federal Expenditures'!H35+'C.2 State Expenditures'!H35</f>
        <v>120092011</v>
      </c>
      <c r="I35" s="46">
        <f>'C.1 Federal Expenditures'!I35+'C.2 State Expenditures'!I35</f>
        <v>1528394</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79949961</v>
      </c>
      <c r="S35" s="46">
        <f>'C.1 Federal Expenditures'!S35+'C.2 State Expenditures'!S35</f>
        <v>164379</v>
      </c>
      <c r="T35" s="46">
        <f>'C.1 Federal Expenditures'!T35+'C.2 State Expenditures'!T35</f>
        <v>20109400</v>
      </c>
      <c r="U35" s="46">
        <f>'C.1 Federal Expenditures'!U35+'C.2 State Expenditures'!U35</f>
        <v>59676182</v>
      </c>
      <c r="V35" s="46">
        <f>'C.1 Federal Expenditures'!V35+'C.2 State Expenditures'!V35</f>
        <v>7586851</v>
      </c>
      <c r="W35" s="46">
        <f>'C.1 Federal Expenditures'!W35+'C.2 State Expenditures'!W35</f>
        <v>582322651</v>
      </c>
      <c r="X35" s="46">
        <f>'C.1 Federal Expenditures'!X35+'C.2 State Expenditures'!X35</f>
        <v>76079017</v>
      </c>
      <c r="Y35" s="46">
        <f>'C.1 Federal Expenditures'!Y35+'C.2 State Expenditures'!Y35</f>
        <v>506243634</v>
      </c>
      <c r="Z35" s="46">
        <f>'C.1 Federal Expenditures'!Z35+'C.2 State Expenditures'!Z35</f>
        <v>15095</v>
      </c>
      <c r="AA35" s="46">
        <f>'C.1 Federal Expenditures'!AA35+'C.2 State Expenditures'!AA35</f>
        <v>305570016</v>
      </c>
      <c r="AB35" s="46">
        <f>'C.1 Federal Expenditures'!AB35+'C.2 State Expenditures'!AB35</f>
        <v>0</v>
      </c>
      <c r="AC35" s="46">
        <f>'C.1 Federal Expenditures'!AC35+'C.2 State Expenditures'!AC35</f>
        <v>9702813</v>
      </c>
      <c r="AD35" s="46">
        <f>'C.1 Federal Expenditures'!AD35+'C.2 State Expenditures'!AD35</f>
        <v>13736339</v>
      </c>
      <c r="AE35" s="46">
        <f>'C.1 Federal Expenditures'!AE35+'C.2 State Expenditures'!AE35</f>
        <v>18772465</v>
      </c>
      <c r="AF35" s="46">
        <f>'C.1 Federal Expenditures'!AF35+'C.2 State Expenditures'!AF35</f>
        <v>1927411</v>
      </c>
      <c r="AG35" s="46">
        <f>'C.1 Federal Expenditures'!AG35+'C.2 State Expenditures'!AG35</f>
        <v>6073250</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55662733</v>
      </c>
      <c r="AN35" s="46">
        <f>'C.1 Federal Expenditures'!AN35+'C.2 State Expenditures'!AN35</f>
        <v>53478298</v>
      </c>
      <c r="AO35" s="46">
        <f>'C.1 Federal Expenditures'!AO35+'C.2 State Expenditures'!AO35</f>
        <v>0</v>
      </c>
      <c r="AP35" s="46">
        <f>'C.1 Federal Expenditures'!AP35+'C.2 State Expenditures'!AP35</f>
        <v>2184435</v>
      </c>
      <c r="AQ35" s="46">
        <f>'C.1 Federal Expenditures'!AQ35+'C.2 State Expenditures'!AQ35</f>
        <v>0</v>
      </c>
      <c r="AR35" s="46">
        <f>'C.1 Federal Expenditures'!AR35+'C.2 State Expenditures'!AR35</f>
        <v>1209779990</v>
      </c>
      <c r="AS35" s="46">
        <f>'C.1 Federal Expenditures'!AS35</f>
        <v>14676848</v>
      </c>
      <c r="AT35" s="46">
        <f>'C.1 Federal Expenditures'!AT35</f>
        <v>45000000</v>
      </c>
      <c r="AV35" s="16"/>
      <c r="AW35" s="16"/>
      <c r="AX35" s="16"/>
      <c r="AY35" s="16"/>
      <c r="AZ35" s="16"/>
      <c r="BA35" s="16"/>
      <c r="BB35" s="16"/>
      <c r="BC35" s="16"/>
      <c r="BD35" s="16"/>
      <c r="BE35" s="16"/>
      <c r="BF35" s="16"/>
      <c r="BG35" s="16"/>
    </row>
    <row r="36" spans="1:59" x14ac:dyDescent="0.25">
      <c r="A36" s="68" t="s">
        <v>32</v>
      </c>
      <c r="B36" s="46">
        <f>'C.1 Federal Expenditures'!B36+'C.2 State Expenditures'!B36</f>
        <v>121316787</v>
      </c>
      <c r="C36" s="46">
        <f>'C.1 Federal Expenditures'!C36+'C.2 State Expenditures'!C36</f>
        <v>30527500</v>
      </c>
      <c r="D36" s="46">
        <f>'C.1 Federal Expenditures'!D36+'C.2 State Expenditures'!D36</f>
        <v>0</v>
      </c>
      <c r="E36" s="46">
        <f>'C.1 Federal Expenditures'!E36+'C.2 State Expenditures'!E36</f>
        <v>79929543</v>
      </c>
      <c r="F36" s="46">
        <f>'C.1 Federal Expenditures'!F36+'C.2 State Expenditures'!F36</f>
        <v>93551103</v>
      </c>
      <c r="G36" s="46">
        <f>'C.1 Federal Expenditures'!G36+'C.2 State Expenditures'!G36</f>
        <v>59147748</v>
      </c>
      <c r="H36" s="46">
        <f>'C.1 Federal Expenditures'!H36+'C.2 State Expenditures'!H36</f>
        <v>59147748</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14067016</v>
      </c>
      <c r="S36" s="46">
        <f>'C.1 Federal Expenditures'!S36+'C.2 State Expenditures'!S36</f>
        <v>4673085</v>
      </c>
      <c r="T36" s="46">
        <f>'C.1 Federal Expenditures'!T36+'C.2 State Expenditures'!T36</f>
        <v>753552</v>
      </c>
      <c r="U36" s="46">
        <f>'C.1 Federal Expenditures'!U36+'C.2 State Expenditures'!U36</f>
        <v>8640379</v>
      </c>
      <c r="V36" s="46">
        <f>'C.1 Federal Expenditures'!V36+'C.2 State Expenditures'!V36</f>
        <v>569224</v>
      </c>
      <c r="W36" s="46">
        <f>'C.1 Federal Expenditures'!W36+'C.2 State Expenditures'!W36</f>
        <v>17100000</v>
      </c>
      <c r="X36" s="46">
        <f>'C.1 Federal Expenditures'!X36+'C.2 State Expenditures'!X36</f>
        <v>0</v>
      </c>
      <c r="Y36" s="46">
        <f>'C.1 Federal Expenditures'!Y36+'C.2 State Expenditures'!Y36</f>
        <v>17100000</v>
      </c>
      <c r="Z36" s="46">
        <f>'C.1 Federal Expenditures'!Z36+'C.2 State Expenditures'!Z36</f>
        <v>0</v>
      </c>
      <c r="AA36" s="46">
        <f>'C.1 Federal Expenditures'!AA36+'C.2 State Expenditures'!AA36</f>
        <v>0</v>
      </c>
      <c r="AB36" s="46">
        <f>'C.1 Federal Expenditures'!AB36+'C.2 State Expenditures'!AB36</f>
        <v>75834533</v>
      </c>
      <c r="AC36" s="46">
        <f>'C.1 Federal Expenditures'!AC36+'C.2 State Expenditures'!AC36</f>
        <v>0</v>
      </c>
      <c r="AD36" s="46">
        <f>'C.1 Federal Expenditures'!AD36+'C.2 State Expenditures'!AD36</f>
        <v>1303554</v>
      </c>
      <c r="AE36" s="46">
        <f>'C.1 Federal Expenditures'!AE36+'C.2 State Expenditures'!AE36</f>
        <v>0</v>
      </c>
      <c r="AF36" s="46">
        <f>'C.1 Federal Expenditures'!AF36+'C.2 State Expenditures'!AF36</f>
        <v>428994</v>
      </c>
      <c r="AG36" s="46">
        <f>'C.1 Federal Expenditures'!AG36+'C.2 State Expenditures'!AG36</f>
        <v>6500000</v>
      </c>
      <c r="AH36" s="46">
        <f>'C.1 Federal Expenditures'!AH36+'C.2 State Expenditures'!AH36</f>
        <v>834160</v>
      </c>
      <c r="AI36" s="46">
        <f>'C.1 Federal Expenditures'!AI36+'C.2 State Expenditures'!AI36</f>
        <v>818342</v>
      </c>
      <c r="AJ36" s="46">
        <f>'C.1 Federal Expenditures'!AJ36+'C.2 State Expenditures'!AJ36</f>
        <v>0</v>
      </c>
      <c r="AK36" s="46">
        <f>'C.1 Federal Expenditures'!AK36+'C.2 State Expenditures'!AK36</f>
        <v>15818</v>
      </c>
      <c r="AL36" s="46">
        <f>'C.1 Federal Expenditures'!AL36+'C.2 State Expenditures'!AL36</f>
        <v>4500000</v>
      </c>
      <c r="AM36" s="46">
        <f>'C.1 Federal Expenditures'!AM36+'C.2 State Expenditures'!AM36</f>
        <v>7805022</v>
      </c>
      <c r="AN36" s="46">
        <f>'C.1 Federal Expenditures'!AN36+'C.2 State Expenditures'!AN36</f>
        <v>6855010</v>
      </c>
      <c r="AO36" s="46">
        <f>'C.1 Federal Expenditures'!AO36+'C.2 State Expenditures'!AO36</f>
        <v>0</v>
      </c>
      <c r="AP36" s="46">
        <f>'C.1 Federal Expenditures'!AP36+'C.2 State Expenditures'!AP36</f>
        <v>950012</v>
      </c>
      <c r="AQ36" s="46">
        <f>'C.1 Federal Expenditures'!AQ36+'C.2 State Expenditures'!AQ36</f>
        <v>64997721</v>
      </c>
      <c r="AR36" s="46">
        <f>'C.1 Federal Expenditures'!AR36+'C.2 State Expenditures'!AR36</f>
        <v>253087972</v>
      </c>
      <c r="AS36" s="46">
        <f>'C.1 Federal Expenditures'!AS36</f>
        <v>91878264</v>
      </c>
      <c r="AT36" s="46">
        <f>'C.1 Federal Expenditures'!AT36</f>
        <v>48690</v>
      </c>
      <c r="AV36" s="16"/>
      <c r="AW36" s="16"/>
      <c r="AX36" s="16"/>
      <c r="AY36" s="16"/>
      <c r="AZ36" s="16"/>
      <c r="BA36" s="16"/>
      <c r="BB36" s="16"/>
      <c r="BC36" s="16"/>
      <c r="BD36" s="16"/>
      <c r="BE36" s="16"/>
      <c r="BF36" s="16"/>
      <c r="BG36" s="16"/>
    </row>
    <row r="37" spans="1:59" x14ac:dyDescent="0.25">
      <c r="A37" s="68" t="s">
        <v>33</v>
      </c>
      <c r="B37" s="46">
        <f>'C.1 Federal Expenditures'!B37+'C.2 State Expenditures'!B37</f>
        <v>2682847954</v>
      </c>
      <c r="C37" s="46">
        <f>'C.1 Federal Expenditures'!C37+'C.2 State Expenditures'!C37</f>
        <v>377075500</v>
      </c>
      <c r="D37" s="46">
        <f>'C.1 Federal Expenditures'!D37+'C.2 State Expenditures'!D37</f>
        <v>180466610</v>
      </c>
      <c r="E37" s="46">
        <f>'C.1 Federal Expenditures'!E37+'C.2 State Expenditures'!E37</f>
        <v>1885388492</v>
      </c>
      <c r="F37" s="46">
        <f>'C.1 Federal Expenditures'!F37+'C.2 State Expenditures'!F37</f>
        <v>170031629</v>
      </c>
      <c r="G37" s="46">
        <f>'C.1 Federal Expenditures'!G37+'C.2 State Expenditures'!G37</f>
        <v>1565709220</v>
      </c>
      <c r="H37" s="46">
        <f>'C.1 Federal Expenditures'!H37+'C.2 State Expenditures'!H37</f>
        <v>1565709220</v>
      </c>
      <c r="I37" s="46">
        <f>'C.1 Federal Expenditures'!I37+'C.2 State Expenditures'!I37</f>
        <v>0</v>
      </c>
      <c r="J37" s="46">
        <f>'C.1 Federal Expenditures'!J37+'C.2 State Expenditures'!J37</f>
        <v>86890304</v>
      </c>
      <c r="K37" s="46">
        <f>'C.1 Federal Expenditures'!K37+'C.2 State Expenditures'!K37</f>
        <v>65485300</v>
      </c>
      <c r="L37" s="46">
        <f>'C.1 Federal Expenditures'!L37+'C.2 State Expenditures'!L37</f>
        <v>21405004</v>
      </c>
      <c r="M37" s="46">
        <f>'C.1 Federal Expenditures'!M37+'C.2 State Expenditures'!M37</f>
        <v>0</v>
      </c>
      <c r="N37" s="46">
        <f>'C.1 Federal Expenditures'!N37+'C.2 State Expenditures'!N37</f>
        <v>43195634</v>
      </c>
      <c r="O37" s="46">
        <f>'C.1 Federal Expenditures'!O37+'C.2 State Expenditures'!O37</f>
        <v>13923758</v>
      </c>
      <c r="P37" s="46">
        <f>'C.1 Federal Expenditures'!P37+'C.2 State Expenditures'!P37</f>
        <v>8922595</v>
      </c>
      <c r="Q37" s="46">
        <f>'C.1 Federal Expenditures'!Q37+'C.2 State Expenditures'!Q37</f>
        <v>20349281</v>
      </c>
      <c r="R37" s="46">
        <f>'C.1 Federal Expenditures'!R37+'C.2 State Expenditures'!R37</f>
        <v>124770836</v>
      </c>
      <c r="S37" s="46">
        <f>'C.1 Federal Expenditures'!S37+'C.2 State Expenditures'!S37</f>
        <v>13134920</v>
      </c>
      <c r="T37" s="46">
        <f>'C.1 Federal Expenditures'!T37+'C.2 State Expenditures'!T37</f>
        <v>7409667</v>
      </c>
      <c r="U37" s="46">
        <f>'C.1 Federal Expenditures'!U37+'C.2 State Expenditures'!U37</f>
        <v>104226249</v>
      </c>
      <c r="V37" s="46">
        <f>'C.1 Federal Expenditures'!V37+'C.2 State Expenditures'!V37</f>
        <v>5420733</v>
      </c>
      <c r="W37" s="46">
        <f>'C.1 Federal Expenditures'!W37+'C.2 State Expenditures'!W37</f>
        <v>568187309</v>
      </c>
      <c r="X37" s="46">
        <f>'C.1 Federal Expenditures'!X37+'C.2 State Expenditures'!X37</f>
        <v>101983998</v>
      </c>
      <c r="Y37" s="46">
        <f>'C.1 Federal Expenditures'!Y37+'C.2 State Expenditures'!Y37</f>
        <v>466203311</v>
      </c>
      <c r="Z37" s="46">
        <f>'C.1 Federal Expenditures'!Z37+'C.2 State Expenditures'!Z37</f>
        <v>57658</v>
      </c>
      <c r="AA37" s="46">
        <f>'C.1 Federal Expenditures'!AA37+'C.2 State Expenditures'!AA37</f>
        <v>994835703</v>
      </c>
      <c r="AB37" s="46">
        <f>'C.1 Federal Expenditures'!AB37+'C.2 State Expenditures'!AB37</f>
        <v>490267304</v>
      </c>
      <c r="AC37" s="46">
        <f>'C.1 Federal Expenditures'!AC37+'C.2 State Expenditures'!AC37</f>
        <v>209776596</v>
      </c>
      <c r="AD37" s="46">
        <f>'C.1 Federal Expenditures'!AD37+'C.2 State Expenditures'!AD37</f>
        <v>46757012</v>
      </c>
      <c r="AE37" s="46">
        <f>'C.1 Federal Expenditures'!AE37+'C.2 State Expenditures'!AE37</f>
        <v>17244330</v>
      </c>
      <c r="AF37" s="46">
        <f>'C.1 Federal Expenditures'!AF37+'C.2 State Expenditures'!AF37</f>
        <v>50362</v>
      </c>
      <c r="AG37" s="46">
        <f>'C.1 Federal Expenditures'!AG37+'C.2 State Expenditures'!AG37</f>
        <v>202564</v>
      </c>
      <c r="AH37" s="46">
        <f>'C.1 Federal Expenditures'!AH37+'C.2 State Expenditures'!AH37</f>
        <v>194103959</v>
      </c>
      <c r="AI37" s="46">
        <f>'C.1 Federal Expenditures'!AI37+'C.2 State Expenditures'!AI37</f>
        <v>118193634</v>
      </c>
      <c r="AJ37" s="46">
        <f>'C.1 Federal Expenditures'!AJ37+'C.2 State Expenditures'!AJ37</f>
        <v>0</v>
      </c>
      <c r="AK37" s="46">
        <f>'C.1 Federal Expenditures'!AK37+'C.2 State Expenditures'!AK37</f>
        <v>75910325</v>
      </c>
      <c r="AL37" s="46">
        <f>'C.1 Federal Expenditures'!AL37+'C.2 State Expenditures'!AL37</f>
        <v>1285841</v>
      </c>
      <c r="AM37" s="46">
        <f>'C.1 Federal Expenditures'!AM37+'C.2 State Expenditures'!AM37</f>
        <v>453874166</v>
      </c>
      <c r="AN37" s="46">
        <f>'C.1 Federal Expenditures'!AN37+'C.2 State Expenditures'!AN37</f>
        <v>385764954</v>
      </c>
      <c r="AO37" s="46">
        <f>'C.1 Federal Expenditures'!AO37+'C.2 State Expenditures'!AO37</f>
        <v>59780833</v>
      </c>
      <c r="AP37" s="46">
        <f>'C.1 Federal Expenditures'!AP37+'C.2 State Expenditures'!AP37</f>
        <v>8328379</v>
      </c>
      <c r="AQ37" s="46">
        <f>'C.1 Federal Expenditures'!AQ37+'C.2 State Expenditures'!AQ37</f>
        <v>0</v>
      </c>
      <c r="AR37" s="46">
        <f>'C.1 Federal Expenditures'!AR37+'C.2 State Expenditures'!AR37</f>
        <v>4802629531</v>
      </c>
      <c r="AS37" s="46">
        <f>'C.1 Federal Expenditures'!AS37</f>
        <v>163648838</v>
      </c>
      <c r="AT37" s="46">
        <f>'C.1 Federal Expenditures'!AT37</f>
        <v>145140714</v>
      </c>
      <c r="AV37" s="16"/>
      <c r="AW37" s="16"/>
      <c r="AX37" s="16"/>
      <c r="AY37" s="16"/>
      <c r="AZ37" s="16"/>
      <c r="BA37" s="16"/>
      <c r="BB37" s="16"/>
      <c r="BC37" s="16"/>
      <c r="BD37" s="16"/>
      <c r="BE37" s="16"/>
      <c r="BF37" s="16"/>
      <c r="BG37" s="16"/>
    </row>
    <row r="38" spans="1:59" x14ac:dyDescent="0.25">
      <c r="A38" s="68" t="s">
        <v>34</v>
      </c>
      <c r="B38" s="46">
        <f>'C.1 Federal Expenditures'!B38+'C.2 State Expenditures'!B38</f>
        <v>331038598</v>
      </c>
      <c r="C38" s="46">
        <f>'C.1 Federal Expenditures'!C38+'C.2 State Expenditures'!C38</f>
        <v>56720282</v>
      </c>
      <c r="D38" s="46">
        <f>'C.1 Federal Expenditures'!D38+'C.2 State Expenditures'!D38</f>
        <v>5727105</v>
      </c>
      <c r="E38" s="46">
        <f>'C.1 Federal Expenditures'!E38+'C.2 State Expenditures'!E38</f>
        <v>238987631</v>
      </c>
      <c r="F38" s="46">
        <f>'C.1 Federal Expenditures'!F38+'C.2 State Expenditures'!F38</f>
        <v>15981984</v>
      </c>
      <c r="G38" s="46">
        <f>'C.1 Federal Expenditures'!G38+'C.2 State Expenditures'!G38</f>
        <v>45902300</v>
      </c>
      <c r="H38" s="46">
        <f>'C.1 Federal Expenditures'!H38+'C.2 State Expenditures'!H38</f>
        <v>45902300</v>
      </c>
      <c r="I38" s="46">
        <f>'C.1 Federal Expenditures'!I38+'C.2 State Expenditures'!I38</f>
        <v>0</v>
      </c>
      <c r="J38" s="46">
        <f>'C.1 Federal Expenditures'!J38+'C.2 State Expenditures'!J38</f>
        <v>0</v>
      </c>
      <c r="K38" s="46">
        <f>'C.1 Federal Expenditures'!K38+'C.2 State Expenditures'!K38</f>
        <v>0</v>
      </c>
      <c r="L38" s="46">
        <f>'C.1 Federal Expenditures'!L38+'C.2 State Expenditures'!L38</f>
        <v>0</v>
      </c>
      <c r="M38" s="46">
        <f>'C.1 Federal Expenditures'!M38+'C.2 State Expenditures'!M38</f>
        <v>0</v>
      </c>
      <c r="N38" s="46">
        <f>'C.1 Federal Expenditures'!N38+'C.2 State Expenditures'!N38</f>
        <v>63426478</v>
      </c>
      <c r="O38" s="46">
        <f>'C.1 Federal Expenditures'!O38+'C.2 State Expenditures'!O38</f>
        <v>63426478</v>
      </c>
      <c r="P38" s="46">
        <f>'C.1 Federal Expenditures'!P38+'C.2 State Expenditures'!P38</f>
        <v>0</v>
      </c>
      <c r="Q38" s="46">
        <f>'C.1 Federal Expenditures'!Q38+'C.2 State Expenditures'!Q38</f>
        <v>0</v>
      </c>
      <c r="R38" s="46">
        <f>'C.1 Federal Expenditures'!R38+'C.2 State Expenditures'!R38</f>
        <v>6022515</v>
      </c>
      <c r="S38" s="46">
        <f>'C.1 Federal Expenditures'!S38+'C.2 State Expenditures'!S38</f>
        <v>2902</v>
      </c>
      <c r="T38" s="46">
        <f>'C.1 Federal Expenditures'!T38+'C.2 State Expenditures'!T38</f>
        <v>965724</v>
      </c>
      <c r="U38" s="46">
        <f>'C.1 Federal Expenditures'!U38+'C.2 State Expenditures'!U38</f>
        <v>5053889</v>
      </c>
      <c r="V38" s="46">
        <f>'C.1 Federal Expenditures'!V38+'C.2 State Expenditures'!V38</f>
        <v>2934743</v>
      </c>
      <c r="W38" s="46">
        <f>'C.1 Federal Expenditures'!W38+'C.2 State Expenditures'!W38</f>
        <v>232670621</v>
      </c>
      <c r="X38" s="46">
        <f>'C.1 Federal Expenditures'!X38+'C.2 State Expenditures'!X38</f>
        <v>123032741</v>
      </c>
      <c r="Y38" s="46">
        <f>'C.1 Federal Expenditures'!Y38+'C.2 State Expenditures'!Y38</f>
        <v>109637880</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4486345</v>
      </c>
      <c r="AD38" s="46">
        <f>'C.1 Federal Expenditures'!AD38+'C.2 State Expenditures'!AD38</f>
        <v>520833</v>
      </c>
      <c r="AE38" s="46">
        <f>'C.1 Federal Expenditures'!AE38+'C.2 State Expenditures'!AE38</f>
        <v>4037896</v>
      </c>
      <c r="AF38" s="46">
        <f>'C.1 Federal Expenditures'!AF38+'C.2 State Expenditures'!AF38</f>
        <v>0</v>
      </c>
      <c r="AG38" s="46">
        <f>'C.1 Federal Expenditures'!AG38+'C.2 State Expenditures'!AG38</f>
        <v>125077</v>
      </c>
      <c r="AH38" s="46">
        <f>'C.1 Federal Expenditures'!AH38+'C.2 State Expenditures'!AH38</f>
        <v>47513707</v>
      </c>
      <c r="AI38" s="46">
        <f>'C.1 Federal Expenditures'!AI38+'C.2 State Expenditures'!AI38</f>
        <v>8739194</v>
      </c>
      <c r="AJ38" s="46">
        <f>'C.1 Federal Expenditures'!AJ38+'C.2 State Expenditures'!AJ38</f>
        <v>435711</v>
      </c>
      <c r="AK38" s="46">
        <f>'C.1 Federal Expenditures'!AK38+'C.2 State Expenditures'!AK38</f>
        <v>38338802</v>
      </c>
      <c r="AL38" s="46">
        <f>'C.1 Federal Expenditures'!AL38+'C.2 State Expenditures'!AL38</f>
        <v>147</v>
      </c>
      <c r="AM38" s="46">
        <f>'C.1 Federal Expenditures'!AM38+'C.2 State Expenditures'!AM38</f>
        <v>64536821</v>
      </c>
      <c r="AN38" s="46">
        <f>'C.1 Federal Expenditures'!AN38+'C.2 State Expenditures'!AN38</f>
        <v>40091599</v>
      </c>
      <c r="AO38" s="46">
        <f>'C.1 Federal Expenditures'!AO38+'C.2 State Expenditures'!AO38</f>
        <v>23567791</v>
      </c>
      <c r="AP38" s="46">
        <f>'C.1 Federal Expenditures'!AP38+'C.2 State Expenditures'!AP38</f>
        <v>877431</v>
      </c>
      <c r="AQ38" s="46">
        <f>'C.1 Federal Expenditures'!AQ38+'C.2 State Expenditures'!AQ38</f>
        <v>0</v>
      </c>
      <c r="AR38" s="46">
        <f>'C.1 Federal Expenditures'!AR38+'C.2 State Expenditures'!AR38</f>
        <v>472177483</v>
      </c>
      <c r="AS38" s="46">
        <f>'C.1 Federal Expenditures'!AS38</f>
        <v>33762450</v>
      </c>
      <c r="AT38" s="46">
        <f>'C.1 Federal Expenditures'!AT38</f>
        <v>19903782</v>
      </c>
      <c r="AV38" s="16"/>
      <c r="AW38" s="16"/>
      <c r="AX38" s="16"/>
      <c r="AY38" s="16"/>
      <c r="AZ38" s="16"/>
      <c r="BA38" s="16"/>
      <c r="BB38" s="16"/>
      <c r="BC38" s="16"/>
      <c r="BD38" s="16"/>
      <c r="BE38" s="16"/>
      <c r="BF38" s="16"/>
      <c r="BG38" s="16"/>
    </row>
    <row r="39" spans="1:59" x14ac:dyDescent="0.25">
      <c r="A39" s="68" t="s">
        <v>35</v>
      </c>
      <c r="B39" s="46">
        <f>'C.1 Federal Expenditures'!B39+'C.2 State Expenditures'!B39</f>
        <v>26399809</v>
      </c>
      <c r="C39" s="46">
        <f>'C.1 Federal Expenditures'!C39+'C.2 State Expenditures'!C39</f>
        <v>0</v>
      </c>
      <c r="D39" s="46">
        <f>'C.1 Federal Expenditures'!D39+'C.2 State Expenditures'!D39</f>
        <v>0</v>
      </c>
      <c r="E39" s="46">
        <f>'C.1 Federal Expenditures'!E39+'C.2 State Expenditures'!E39</f>
        <v>26399809</v>
      </c>
      <c r="F39" s="46">
        <f>'C.1 Federal Expenditures'!F39+'C.2 State Expenditures'!F39</f>
        <v>10973387</v>
      </c>
      <c r="G39" s="46">
        <f>'C.1 Federal Expenditures'!G39+'C.2 State Expenditures'!G39</f>
        <v>4306551</v>
      </c>
      <c r="H39" s="46">
        <f>'C.1 Federal Expenditures'!H39+'C.2 State Expenditures'!H39</f>
        <v>3936121</v>
      </c>
      <c r="I39" s="46">
        <f>'C.1 Federal Expenditures'!I39+'C.2 State Expenditures'!I39</f>
        <v>370430</v>
      </c>
      <c r="J39" s="46">
        <f>'C.1 Federal Expenditures'!J39+'C.2 State Expenditures'!J39</f>
        <v>17730023</v>
      </c>
      <c r="K39" s="46">
        <f>'C.1 Federal Expenditures'!K39+'C.2 State Expenditures'!K39</f>
        <v>17730023</v>
      </c>
      <c r="L39" s="46">
        <f>'C.1 Federal Expenditures'!L39+'C.2 State Expenditures'!L39</f>
        <v>0</v>
      </c>
      <c r="M39" s="46">
        <f>'C.1 Federal Expenditures'!M39+'C.2 State Expenditures'!M39</f>
        <v>0</v>
      </c>
      <c r="N39" s="46">
        <f>'C.1 Federal Expenditures'!N39+'C.2 State Expenditures'!N39</f>
        <v>3999987</v>
      </c>
      <c r="O39" s="46">
        <f>'C.1 Federal Expenditures'!O39+'C.2 State Expenditures'!O39</f>
        <v>3999987</v>
      </c>
      <c r="P39" s="46">
        <f>'C.1 Federal Expenditures'!P39+'C.2 State Expenditures'!P39</f>
        <v>0</v>
      </c>
      <c r="Q39" s="46">
        <f>'C.1 Federal Expenditures'!Q39+'C.2 State Expenditures'!Q39</f>
        <v>0</v>
      </c>
      <c r="R39" s="46">
        <f>'C.1 Federal Expenditures'!R39+'C.2 State Expenditures'!R39</f>
        <v>3573727</v>
      </c>
      <c r="S39" s="46">
        <f>'C.1 Federal Expenditures'!S39+'C.2 State Expenditures'!S39</f>
        <v>0</v>
      </c>
      <c r="T39" s="46">
        <f>'C.1 Federal Expenditures'!T39+'C.2 State Expenditures'!T39</f>
        <v>27037</v>
      </c>
      <c r="U39" s="46">
        <f>'C.1 Federal Expenditures'!U39+'C.2 State Expenditures'!U39</f>
        <v>3546690</v>
      </c>
      <c r="V39" s="46">
        <f>'C.1 Federal Expenditures'!V39+'C.2 State Expenditures'!V39</f>
        <v>1185772</v>
      </c>
      <c r="W39" s="46">
        <f>'C.1 Federal Expenditures'!W39+'C.2 State Expenditures'!W39</f>
        <v>1089385</v>
      </c>
      <c r="X39" s="46">
        <f>'C.1 Federal Expenditures'!X39+'C.2 State Expenditures'!X39</f>
        <v>1089385</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17272</v>
      </c>
      <c r="AD39" s="46">
        <f>'C.1 Federal Expenditures'!AD39+'C.2 State Expenditures'!AD39</f>
        <v>0</v>
      </c>
      <c r="AE39" s="46">
        <f>'C.1 Federal Expenditures'!AE39+'C.2 State Expenditures'!AE39</f>
        <v>0</v>
      </c>
      <c r="AF39" s="46">
        <f>'C.1 Federal Expenditures'!AF39+'C.2 State Expenditures'!AF39</f>
        <v>221933</v>
      </c>
      <c r="AG39" s="46">
        <f>'C.1 Federal Expenditures'!AG39+'C.2 State Expenditures'!AG39</f>
        <v>0</v>
      </c>
      <c r="AH39" s="46">
        <f>'C.1 Federal Expenditures'!AH39+'C.2 State Expenditures'!AH39</f>
        <v>3747628</v>
      </c>
      <c r="AI39" s="46">
        <f>'C.1 Federal Expenditures'!AI39+'C.2 State Expenditures'!AI39</f>
        <v>3747628</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4060225</v>
      </c>
      <c r="AN39" s="46">
        <f>'C.1 Federal Expenditures'!AN39+'C.2 State Expenditures'!AN39</f>
        <v>3625360</v>
      </c>
      <c r="AO39" s="46">
        <f>'C.1 Federal Expenditures'!AO39+'C.2 State Expenditures'!AO39</f>
        <v>22390</v>
      </c>
      <c r="AP39" s="46">
        <f>'C.1 Federal Expenditures'!AP39+'C.2 State Expenditures'!AP39</f>
        <v>412475</v>
      </c>
      <c r="AQ39" s="46">
        <f>'C.1 Federal Expenditures'!AQ39+'C.2 State Expenditures'!AQ39</f>
        <v>0</v>
      </c>
      <c r="AR39" s="46">
        <f>'C.1 Federal Expenditures'!AR39+'C.2 State Expenditures'!AR39</f>
        <v>39932503</v>
      </c>
      <c r="AS39" s="46">
        <f>'C.1 Federal Expenditures'!AS39</f>
        <v>0</v>
      </c>
      <c r="AT39" s="46">
        <f>'C.1 Federal Expenditures'!AT39</f>
        <v>6509979</v>
      </c>
      <c r="AV39" s="16"/>
      <c r="AW39" s="16"/>
      <c r="AX39" s="16"/>
      <c r="AY39" s="16"/>
      <c r="AZ39" s="16"/>
      <c r="BA39" s="16"/>
      <c r="BB39" s="16"/>
      <c r="BC39" s="16"/>
      <c r="BD39" s="16"/>
      <c r="BE39" s="16"/>
      <c r="BF39" s="16"/>
      <c r="BG39" s="16"/>
    </row>
    <row r="40" spans="1:59" x14ac:dyDescent="0.25">
      <c r="A40" s="68" t="s">
        <v>36</v>
      </c>
      <c r="B40" s="46">
        <f>'C.1 Federal Expenditures'!B40+'C.2 State Expenditures'!B40</f>
        <v>727968260</v>
      </c>
      <c r="C40" s="46">
        <f>'C.1 Federal Expenditures'!C40+'C.2 State Expenditures'!C40</f>
        <v>0</v>
      </c>
      <c r="D40" s="46">
        <f>'C.1 Federal Expenditures'!D40+'C.2 State Expenditures'!D40</f>
        <v>60000000</v>
      </c>
      <c r="E40" s="46">
        <f>'C.1 Federal Expenditures'!E40+'C.2 State Expenditures'!E40</f>
        <v>667968260</v>
      </c>
      <c r="F40" s="46">
        <f>'C.1 Federal Expenditures'!F40+'C.2 State Expenditures'!F40</f>
        <v>364484835</v>
      </c>
      <c r="G40" s="46">
        <f>'C.1 Federal Expenditures'!G40+'C.2 State Expenditures'!G40</f>
        <v>256516635</v>
      </c>
      <c r="H40" s="46">
        <f>'C.1 Federal Expenditures'!H40+'C.2 State Expenditures'!H40</f>
        <v>255508916</v>
      </c>
      <c r="I40" s="46">
        <f>'C.1 Federal Expenditures'!I40+'C.2 State Expenditures'!I40</f>
        <v>1007719</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82191816</v>
      </c>
      <c r="S40" s="46">
        <f>'C.1 Federal Expenditures'!S40+'C.2 State Expenditures'!S40</f>
        <v>40180468</v>
      </c>
      <c r="T40" s="46">
        <f>'C.1 Federal Expenditures'!T40+'C.2 State Expenditures'!T40</f>
        <v>11209859</v>
      </c>
      <c r="U40" s="46">
        <f>'C.1 Federal Expenditures'!U40+'C.2 State Expenditures'!U40</f>
        <v>30801489</v>
      </c>
      <c r="V40" s="46">
        <f>'C.1 Federal Expenditures'!V40+'C.2 State Expenditures'!V40</f>
        <v>27960376</v>
      </c>
      <c r="W40" s="46">
        <f>'C.1 Federal Expenditures'!W40+'C.2 State Expenditures'!W40</f>
        <v>419214095</v>
      </c>
      <c r="X40" s="46">
        <f>'C.1 Federal Expenditures'!X40+'C.2 State Expenditures'!X40</f>
        <v>419214095</v>
      </c>
      <c r="Y40" s="46">
        <f>'C.1 Federal Expenditures'!Y40+'C.2 State Expenditures'!Y40</f>
        <v>0</v>
      </c>
      <c r="Z40" s="46">
        <f>'C.1 Federal Expenditures'!Z40+'C.2 State Expenditures'!Z40</f>
        <v>-19</v>
      </c>
      <c r="AA40" s="46">
        <f>'C.1 Federal Expenditures'!AA40+'C.2 State Expenditures'!AA40</f>
        <v>639</v>
      </c>
      <c r="AB40" s="46">
        <f>'C.1 Federal Expenditures'!AB40+'C.2 State Expenditures'!AB40</f>
        <v>0</v>
      </c>
      <c r="AC40" s="46">
        <f>'C.1 Federal Expenditures'!AC40+'C.2 State Expenditures'!AC40</f>
        <v>62576957</v>
      </c>
      <c r="AD40" s="46">
        <f>'C.1 Federal Expenditures'!AD40+'C.2 State Expenditures'!AD40</f>
        <v>6930267</v>
      </c>
      <c r="AE40" s="46">
        <f>'C.1 Federal Expenditures'!AE40+'C.2 State Expenditures'!AE40</f>
        <v>2689361</v>
      </c>
      <c r="AF40" s="46">
        <f>'C.1 Federal Expenditures'!AF40+'C.2 State Expenditures'!AF40</f>
        <v>61581187</v>
      </c>
      <c r="AG40" s="46">
        <f>'C.1 Federal Expenditures'!AG40+'C.2 State Expenditures'!AG40</f>
        <v>2206399</v>
      </c>
      <c r="AH40" s="46">
        <f>'C.1 Federal Expenditures'!AH40+'C.2 State Expenditures'!AH40</f>
        <v>8886020</v>
      </c>
      <c r="AI40" s="46">
        <f>'C.1 Federal Expenditures'!AI40+'C.2 State Expenditures'!AI40</f>
        <v>5554173</v>
      </c>
      <c r="AJ40" s="46">
        <f>'C.1 Federal Expenditures'!AJ40+'C.2 State Expenditures'!AJ40</f>
        <v>0</v>
      </c>
      <c r="AK40" s="46">
        <f>'C.1 Federal Expenditures'!AK40+'C.2 State Expenditures'!AK40</f>
        <v>3331847</v>
      </c>
      <c r="AL40" s="46">
        <f>'C.1 Federal Expenditures'!AL40+'C.2 State Expenditures'!AL40</f>
        <v>0</v>
      </c>
      <c r="AM40" s="46">
        <f>'C.1 Federal Expenditures'!AM40+'C.2 State Expenditures'!AM40</f>
        <v>135178120</v>
      </c>
      <c r="AN40" s="46">
        <f>'C.1 Federal Expenditures'!AN40+'C.2 State Expenditures'!AN40</f>
        <v>107033393</v>
      </c>
      <c r="AO40" s="46">
        <f>'C.1 Federal Expenditures'!AO40+'C.2 State Expenditures'!AO40</f>
        <v>15156499</v>
      </c>
      <c r="AP40" s="46">
        <f>'C.1 Federal Expenditures'!AP40+'C.2 State Expenditures'!AP40</f>
        <v>12988228</v>
      </c>
      <c r="AQ40" s="46">
        <f>'C.1 Federal Expenditures'!AQ40+'C.2 State Expenditures'!AQ40</f>
        <v>0</v>
      </c>
      <c r="AR40" s="46">
        <f>'C.1 Federal Expenditures'!AR40+'C.2 State Expenditures'!AR40</f>
        <v>1065931853</v>
      </c>
      <c r="AS40" s="46">
        <f>'C.1 Federal Expenditures'!AS40</f>
        <v>398390195</v>
      </c>
      <c r="AT40" s="46">
        <f>'C.1 Federal Expenditures'!AT40</f>
        <v>12203039</v>
      </c>
      <c r="AV40" s="16"/>
      <c r="AW40" s="16"/>
      <c r="AX40" s="16"/>
      <c r="AY40" s="16"/>
      <c r="AZ40" s="16"/>
      <c r="BA40" s="16"/>
      <c r="BB40" s="16"/>
      <c r="BC40" s="16"/>
      <c r="BD40" s="16"/>
      <c r="BE40" s="16"/>
      <c r="BF40" s="16"/>
      <c r="BG40" s="16"/>
    </row>
    <row r="41" spans="1:59" x14ac:dyDescent="0.25">
      <c r="A41" s="68" t="s">
        <v>37</v>
      </c>
      <c r="B41" s="46">
        <f>'C.1 Federal Expenditures'!B41+'C.2 State Expenditures'!B41</f>
        <v>145281442</v>
      </c>
      <c r="C41" s="46">
        <f>'C.1 Federal Expenditures'!C41+'C.2 State Expenditures'!C41</f>
        <v>29056288</v>
      </c>
      <c r="D41" s="46">
        <f>'C.1 Federal Expenditures'!D41+'C.2 State Expenditures'!D41</f>
        <v>14528144</v>
      </c>
      <c r="E41" s="46">
        <f>'C.1 Federal Expenditures'!E41+'C.2 State Expenditures'!E41</f>
        <v>101697010</v>
      </c>
      <c r="F41" s="46">
        <f>'C.1 Federal Expenditures'!F41+'C.2 State Expenditures'!F41</f>
        <v>52448280</v>
      </c>
      <c r="G41" s="46">
        <f>'C.1 Federal Expenditures'!G41+'C.2 State Expenditures'!G41</f>
        <v>32544786</v>
      </c>
      <c r="H41" s="46">
        <f>'C.1 Federal Expenditures'!H41+'C.2 State Expenditures'!H41</f>
        <v>19878337</v>
      </c>
      <c r="I41" s="46">
        <f>'C.1 Federal Expenditures'!I41+'C.2 State Expenditures'!I41</f>
        <v>12666449</v>
      </c>
      <c r="J41" s="46">
        <f>'C.1 Federal Expenditures'!J41+'C.2 State Expenditures'!J41</f>
        <v>12571845</v>
      </c>
      <c r="K41" s="46">
        <f>'C.1 Federal Expenditures'!K41+'C.2 State Expenditures'!K41</f>
        <v>8539797</v>
      </c>
      <c r="L41" s="46">
        <f>'C.1 Federal Expenditures'!L41+'C.2 State Expenditures'!L41</f>
        <v>0</v>
      </c>
      <c r="M41" s="46">
        <f>'C.1 Federal Expenditures'!M41+'C.2 State Expenditures'!M41</f>
        <v>4032048</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11368508</v>
      </c>
      <c r="S41" s="46">
        <f>'C.1 Federal Expenditures'!S41+'C.2 State Expenditures'!S41</f>
        <v>0</v>
      </c>
      <c r="T41" s="46">
        <f>'C.1 Federal Expenditures'!T41+'C.2 State Expenditures'!T41</f>
        <v>11159724</v>
      </c>
      <c r="U41" s="46">
        <f>'C.1 Federal Expenditures'!U41+'C.2 State Expenditures'!U41</f>
        <v>208784</v>
      </c>
      <c r="V41" s="46">
        <f>'C.1 Federal Expenditures'!V41+'C.2 State Expenditures'!V41</f>
        <v>1893901</v>
      </c>
      <c r="W41" s="46">
        <f>'C.1 Federal Expenditures'!W41+'C.2 State Expenditures'!W41</f>
        <v>61780769</v>
      </c>
      <c r="X41" s="46">
        <f>'C.1 Federal Expenditures'!X41+'C.2 State Expenditures'!X41</f>
        <v>49774736</v>
      </c>
      <c r="Y41" s="46">
        <f>'C.1 Federal Expenditures'!Y41+'C.2 State Expenditures'!Y41</f>
        <v>12006033</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708888</v>
      </c>
      <c r="AD41" s="46">
        <f>'C.1 Federal Expenditures'!AD41+'C.2 State Expenditures'!AD41</f>
        <v>4182130</v>
      </c>
      <c r="AE41" s="46">
        <f>'C.1 Federal Expenditures'!AE41+'C.2 State Expenditures'!AE41</f>
        <v>977756</v>
      </c>
      <c r="AF41" s="46">
        <f>'C.1 Federal Expenditures'!AF41+'C.2 State Expenditures'!AF41</f>
        <v>0</v>
      </c>
      <c r="AG41" s="46">
        <f>'C.1 Federal Expenditures'!AG41+'C.2 State Expenditures'!AG41</f>
        <v>10360322</v>
      </c>
      <c r="AH41" s="46">
        <f>'C.1 Federal Expenditures'!AH41+'C.2 State Expenditures'!AH41</f>
        <v>8909120</v>
      </c>
      <c r="AI41" s="46">
        <f>'C.1 Federal Expenditures'!AI41+'C.2 State Expenditures'!AI41</f>
        <v>8611228</v>
      </c>
      <c r="AJ41" s="46">
        <f>'C.1 Federal Expenditures'!AJ41+'C.2 State Expenditures'!AJ41</f>
        <v>0</v>
      </c>
      <c r="AK41" s="46">
        <f>'C.1 Federal Expenditures'!AK41+'C.2 State Expenditures'!AK41</f>
        <v>297892</v>
      </c>
      <c r="AL41" s="46">
        <f>'C.1 Federal Expenditures'!AL41+'C.2 State Expenditures'!AL41</f>
        <v>0</v>
      </c>
      <c r="AM41" s="46">
        <f>'C.1 Federal Expenditures'!AM41+'C.2 State Expenditures'!AM41</f>
        <v>23184004</v>
      </c>
      <c r="AN41" s="46">
        <f>'C.1 Federal Expenditures'!AN41+'C.2 State Expenditures'!AN41</f>
        <v>16066659</v>
      </c>
      <c r="AO41" s="46">
        <f>'C.1 Federal Expenditures'!AO41+'C.2 State Expenditures'!AO41</f>
        <v>5378296</v>
      </c>
      <c r="AP41" s="46">
        <f>'C.1 Federal Expenditures'!AP41+'C.2 State Expenditures'!AP41</f>
        <v>1739049</v>
      </c>
      <c r="AQ41" s="46">
        <f>'C.1 Federal Expenditures'!AQ41+'C.2 State Expenditures'!AQ41</f>
        <v>195093</v>
      </c>
      <c r="AR41" s="46">
        <f>'C.1 Federal Expenditures'!AR41+'C.2 State Expenditures'!AR41</f>
        <v>168677122</v>
      </c>
      <c r="AS41" s="46">
        <f>'C.1 Federal Expenditures'!AS41</f>
        <v>45587882</v>
      </c>
      <c r="AT41" s="46">
        <f>'C.1 Federal Expenditures'!AT41</f>
        <v>0</v>
      </c>
      <c r="AV41" s="16"/>
      <c r="AW41" s="16"/>
      <c r="AX41" s="16"/>
      <c r="AY41" s="16"/>
      <c r="AZ41" s="16"/>
      <c r="BA41" s="16"/>
      <c r="BB41" s="16"/>
      <c r="BC41" s="16"/>
      <c r="BD41" s="16"/>
      <c r="BE41" s="16"/>
      <c r="BF41" s="16"/>
      <c r="BG41" s="16"/>
    </row>
    <row r="42" spans="1:59" x14ac:dyDescent="0.25">
      <c r="A42" s="68" t="s">
        <v>38</v>
      </c>
      <c r="B42" s="46">
        <f>'C.1 Federal Expenditures'!B42+'C.2 State Expenditures'!B42</f>
        <v>183179726</v>
      </c>
      <c r="C42" s="46">
        <f>'C.1 Federal Expenditures'!C42+'C.2 State Expenditures'!C42</f>
        <v>0</v>
      </c>
      <c r="D42" s="46">
        <f>'C.1 Federal Expenditures'!D42+'C.2 State Expenditures'!D42</f>
        <v>0</v>
      </c>
      <c r="E42" s="46">
        <f>'C.1 Federal Expenditures'!E42+'C.2 State Expenditures'!E42</f>
        <v>166798629</v>
      </c>
      <c r="F42" s="46">
        <f>'C.1 Federal Expenditures'!F42+'C.2 State Expenditures'!F42</f>
        <v>22080165</v>
      </c>
      <c r="G42" s="46">
        <f>'C.1 Federal Expenditures'!G42+'C.2 State Expenditures'!G42</f>
        <v>101263975</v>
      </c>
      <c r="H42" s="46">
        <f>'C.1 Federal Expenditures'!H42+'C.2 State Expenditures'!H42</f>
        <v>101263975</v>
      </c>
      <c r="I42" s="46">
        <f>'C.1 Federal Expenditures'!I42+'C.2 State Expenditures'!I42</f>
        <v>0</v>
      </c>
      <c r="J42" s="46">
        <f>'C.1 Federal Expenditures'!J42+'C.2 State Expenditures'!J42</f>
        <v>12941419</v>
      </c>
      <c r="K42" s="46">
        <f>'C.1 Federal Expenditures'!K42+'C.2 State Expenditures'!K42</f>
        <v>10986508</v>
      </c>
      <c r="L42" s="46">
        <f>'C.1 Federal Expenditures'!L42+'C.2 State Expenditures'!L42</f>
        <v>0</v>
      </c>
      <c r="M42" s="46">
        <f>'C.1 Federal Expenditures'!M42+'C.2 State Expenditures'!M42</f>
        <v>1954911</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19370452</v>
      </c>
      <c r="S42" s="46">
        <f>'C.1 Federal Expenditures'!S42+'C.2 State Expenditures'!S42</f>
        <v>4216078</v>
      </c>
      <c r="T42" s="46">
        <f>'C.1 Federal Expenditures'!T42+'C.2 State Expenditures'!T42</f>
        <v>734111</v>
      </c>
      <c r="U42" s="46">
        <f>'C.1 Federal Expenditures'!U42+'C.2 State Expenditures'!U42</f>
        <v>14420263</v>
      </c>
      <c r="V42" s="46">
        <f>'C.1 Federal Expenditures'!V42+'C.2 State Expenditures'!V42</f>
        <v>3096056</v>
      </c>
      <c r="W42" s="46">
        <f>'C.1 Federal Expenditures'!W42+'C.2 State Expenditures'!W42</f>
        <v>22030435</v>
      </c>
      <c r="X42" s="46">
        <f>'C.1 Federal Expenditures'!X42+'C.2 State Expenditures'!X42</f>
        <v>13300755</v>
      </c>
      <c r="Y42" s="46">
        <f>'C.1 Federal Expenditures'!Y42+'C.2 State Expenditures'!Y42</f>
        <v>8729680</v>
      </c>
      <c r="Z42" s="46">
        <f>'C.1 Federal Expenditures'!Z42+'C.2 State Expenditures'!Z42</f>
        <v>0</v>
      </c>
      <c r="AA42" s="46">
        <f>'C.1 Federal Expenditures'!AA42+'C.2 State Expenditures'!AA42</f>
        <v>0</v>
      </c>
      <c r="AB42" s="46">
        <f>'C.1 Federal Expenditures'!AB42+'C.2 State Expenditures'!AB42</f>
        <v>2710603</v>
      </c>
      <c r="AC42" s="46">
        <f>'C.1 Federal Expenditures'!AC42+'C.2 State Expenditures'!AC42</f>
        <v>27215516</v>
      </c>
      <c r="AD42" s="46">
        <f>'C.1 Federal Expenditures'!AD42+'C.2 State Expenditures'!AD42</f>
        <v>8271018</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113444717</v>
      </c>
      <c r="AN42" s="46">
        <f>'C.1 Federal Expenditures'!AN42+'C.2 State Expenditures'!AN42</f>
        <v>38343818</v>
      </c>
      <c r="AO42" s="46">
        <f>'C.1 Federal Expenditures'!AO42+'C.2 State Expenditures'!AO42</f>
        <v>75026024</v>
      </c>
      <c r="AP42" s="46">
        <f>'C.1 Federal Expenditures'!AP42+'C.2 State Expenditures'!AP42</f>
        <v>74875</v>
      </c>
      <c r="AQ42" s="46">
        <f>'C.1 Federal Expenditures'!AQ42+'C.2 State Expenditures'!AQ42</f>
        <v>0</v>
      </c>
      <c r="AR42" s="46">
        <f>'C.1 Federal Expenditures'!AR42+'C.2 State Expenditures'!AR42</f>
        <v>310344191</v>
      </c>
      <c r="AS42" s="46">
        <f>'C.1 Federal Expenditures'!AS42</f>
        <v>51402618</v>
      </c>
      <c r="AT42" s="46">
        <f>'C.1 Federal Expenditures'!AT42</f>
        <v>0</v>
      </c>
      <c r="AV42" s="16"/>
      <c r="AW42" s="16"/>
      <c r="AX42" s="16"/>
      <c r="AY42" s="16"/>
      <c r="AZ42" s="16"/>
      <c r="BA42" s="16"/>
      <c r="BB42" s="16"/>
      <c r="BC42" s="16"/>
      <c r="BD42" s="16"/>
      <c r="BE42" s="16"/>
      <c r="BF42" s="16"/>
      <c r="BG42" s="16"/>
    </row>
    <row r="43" spans="1:59" x14ac:dyDescent="0.25">
      <c r="A43" s="68" t="s">
        <v>39</v>
      </c>
      <c r="B43" s="46">
        <f>'C.1 Federal Expenditures'!B43+'C.2 State Expenditures'!B43</f>
        <v>719499305</v>
      </c>
      <c r="C43" s="46">
        <f>'C.1 Federal Expenditures'!C43+'C.2 State Expenditures'!C43</f>
        <v>183142000</v>
      </c>
      <c r="D43" s="46">
        <f>'C.1 Federal Expenditures'!D43+'C.2 State Expenditures'!D43</f>
        <v>30977000</v>
      </c>
      <c r="E43" s="46">
        <f>'C.1 Federal Expenditures'!E43+'C.2 State Expenditures'!E43</f>
        <v>505380305</v>
      </c>
      <c r="F43" s="46">
        <f>'C.1 Federal Expenditures'!F43+'C.2 State Expenditures'!F43</f>
        <v>481379074</v>
      </c>
      <c r="G43" s="46">
        <f>'C.1 Federal Expenditures'!G43+'C.2 State Expenditures'!G43</f>
        <v>229318261</v>
      </c>
      <c r="H43" s="46">
        <f>'C.1 Federal Expenditures'!H43+'C.2 State Expenditures'!H43</f>
        <v>229318261</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46035215</v>
      </c>
      <c r="O43" s="46">
        <f>'C.1 Federal Expenditures'!O43+'C.2 State Expenditures'!O43</f>
        <v>0</v>
      </c>
      <c r="P43" s="46">
        <f>'C.1 Federal Expenditures'!P43+'C.2 State Expenditures'!P43</f>
        <v>45378146</v>
      </c>
      <c r="Q43" s="46">
        <f>'C.1 Federal Expenditures'!Q43+'C.2 State Expenditures'!Q43</f>
        <v>657069</v>
      </c>
      <c r="R43" s="46">
        <f>'C.1 Federal Expenditures'!R43+'C.2 State Expenditures'!R43</f>
        <v>96948794</v>
      </c>
      <c r="S43" s="46">
        <f>'C.1 Federal Expenditures'!S43+'C.2 State Expenditures'!S43</f>
        <v>0</v>
      </c>
      <c r="T43" s="46">
        <f>'C.1 Federal Expenditures'!T43+'C.2 State Expenditures'!T43</f>
        <v>2323533</v>
      </c>
      <c r="U43" s="46">
        <f>'C.1 Federal Expenditures'!U43+'C.2 State Expenditures'!U43</f>
        <v>94625261</v>
      </c>
      <c r="V43" s="46">
        <f>'C.1 Federal Expenditures'!V43+'C.2 State Expenditures'!V43</f>
        <v>7240767</v>
      </c>
      <c r="W43" s="46">
        <f>'C.1 Federal Expenditures'!W43+'C.2 State Expenditures'!W43</f>
        <v>385227620</v>
      </c>
      <c r="X43" s="46">
        <f>'C.1 Federal Expenditures'!X43+'C.2 State Expenditures'!X43</f>
        <v>385227620</v>
      </c>
      <c r="Y43" s="46">
        <f>'C.1 Federal Expenditures'!Y43+'C.2 State Expenditures'!Y43</f>
        <v>0</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14024660</v>
      </c>
      <c r="AD43" s="46">
        <f>'C.1 Federal Expenditures'!AD43+'C.2 State Expenditures'!AD43</f>
        <v>0</v>
      </c>
      <c r="AE43" s="46">
        <f>'C.1 Federal Expenditures'!AE43+'C.2 State Expenditures'!AE43</f>
        <v>154384</v>
      </c>
      <c r="AF43" s="46">
        <f>'C.1 Federal Expenditures'!AF43+'C.2 State Expenditures'!AF43</f>
        <v>82148784</v>
      </c>
      <c r="AG43" s="46">
        <f>'C.1 Federal Expenditures'!AG43+'C.2 State Expenditures'!AG43</f>
        <v>1907700</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0</v>
      </c>
      <c r="AM43" s="46">
        <f>'C.1 Federal Expenditures'!AM43+'C.2 State Expenditures'!AM43</f>
        <v>81436145</v>
      </c>
      <c r="AN43" s="46">
        <f>'C.1 Federal Expenditures'!AN43+'C.2 State Expenditures'!AN43</f>
        <v>70660688</v>
      </c>
      <c r="AO43" s="46">
        <f>'C.1 Federal Expenditures'!AO43+'C.2 State Expenditures'!AO43</f>
        <v>0</v>
      </c>
      <c r="AP43" s="46">
        <f>'C.1 Federal Expenditures'!AP43+'C.2 State Expenditures'!AP43</f>
        <v>10775457</v>
      </c>
      <c r="AQ43" s="46">
        <f>'C.1 Federal Expenditures'!AQ43+'C.2 State Expenditures'!AQ43</f>
        <v>0</v>
      </c>
      <c r="AR43" s="46">
        <f>'C.1 Federal Expenditures'!AR43+'C.2 State Expenditures'!AR43</f>
        <v>944442330</v>
      </c>
      <c r="AS43" s="46">
        <f>'C.1 Federal Expenditures'!AS43</f>
        <v>64035093</v>
      </c>
      <c r="AT43" s="46">
        <f>'C.1 Federal Expenditures'!AT43</f>
        <v>433305380</v>
      </c>
      <c r="AV43" s="16"/>
      <c r="AW43" s="16"/>
      <c r="AX43" s="16"/>
      <c r="AY43" s="16"/>
      <c r="AZ43" s="16"/>
      <c r="BA43" s="16"/>
      <c r="BB43" s="16"/>
      <c r="BC43" s="16"/>
      <c r="BD43" s="16"/>
      <c r="BE43" s="16"/>
      <c r="BF43" s="16"/>
      <c r="BG43" s="16"/>
    </row>
    <row r="44" spans="1:59" x14ac:dyDescent="0.25">
      <c r="A44" s="68" t="s">
        <v>40</v>
      </c>
      <c r="B44" s="46">
        <f>'C.1 Federal Expenditures'!B44+'C.2 State Expenditures'!B44</f>
        <v>95021587</v>
      </c>
      <c r="C44" s="46">
        <f>'C.1 Federal Expenditures'!C44+'C.2 State Expenditures'!C44</f>
        <v>13242106</v>
      </c>
      <c r="D44" s="46">
        <f>'C.1 Federal Expenditures'!D44+'C.2 State Expenditures'!D44</f>
        <v>8280235</v>
      </c>
      <c r="E44" s="46">
        <f>'C.1 Federal Expenditures'!E44+'C.2 State Expenditures'!E44</f>
        <v>73499246</v>
      </c>
      <c r="F44" s="46">
        <f>'C.1 Federal Expenditures'!F44+'C.2 State Expenditures'!F44</f>
        <v>11466011</v>
      </c>
      <c r="G44" s="46">
        <f>'C.1 Federal Expenditures'!G44+'C.2 State Expenditures'!G44</f>
        <v>26931588</v>
      </c>
      <c r="H44" s="46">
        <f>'C.1 Federal Expenditures'!H44+'C.2 State Expenditures'!H44</f>
        <v>26931588</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10942858</v>
      </c>
      <c r="S44" s="46">
        <f>'C.1 Federal Expenditures'!S44+'C.2 State Expenditures'!S44</f>
        <v>0</v>
      </c>
      <c r="T44" s="46">
        <f>'C.1 Federal Expenditures'!T44+'C.2 State Expenditures'!T44</f>
        <v>1179897</v>
      </c>
      <c r="U44" s="46">
        <f>'C.1 Federal Expenditures'!U44+'C.2 State Expenditures'!U44</f>
        <v>9762961</v>
      </c>
      <c r="V44" s="46">
        <f>'C.1 Federal Expenditures'!V44+'C.2 State Expenditures'!V44</f>
        <v>1717657</v>
      </c>
      <c r="W44" s="46">
        <f>'C.1 Federal Expenditures'!W44+'C.2 State Expenditures'!W44</f>
        <v>21896169</v>
      </c>
      <c r="X44" s="46">
        <f>'C.1 Federal Expenditures'!X44+'C.2 State Expenditures'!X44</f>
        <v>21096169</v>
      </c>
      <c r="Y44" s="46">
        <f>'C.1 Federal Expenditures'!Y44+'C.2 State Expenditures'!Y44</f>
        <v>800000</v>
      </c>
      <c r="Z44" s="46">
        <f>'C.1 Federal Expenditures'!Z44+'C.2 State Expenditures'!Z44</f>
        <v>0</v>
      </c>
      <c r="AA44" s="46">
        <f>'C.1 Federal Expenditures'!AA44+'C.2 State Expenditures'!AA44</f>
        <v>18277378</v>
      </c>
      <c r="AB44" s="46">
        <f>'C.1 Federal Expenditures'!AB44+'C.2 State Expenditures'!AB44</f>
        <v>223704</v>
      </c>
      <c r="AC44" s="46">
        <f>'C.1 Federal Expenditures'!AC44+'C.2 State Expenditures'!AC44</f>
        <v>32582621</v>
      </c>
      <c r="AD44" s="46">
        <f>'C.1 Federal Expenditures'!AD44+'C.2 State Expenditures'!AD44</f>
        <v>0</v>
      </c>
      <c r="AE44" s="46">
        <f>'C.1 Federal Expenditures'!AE44+'C.2 State Expenditures'!AE44</f>
        <v>236920</v>
      </c>
      <c r="AF44" s="46">
        <f>'C.1 Federal Expenditures'!AF44+'C.2 State Expenditures'!AF44</f>
        <v>0</v>
      </c>
      <c r="AG44" s="46">
        <f>'C.1 Federal Expenditures'!AG44+'C.2 State Expenditures'!AG44</f>
        <v>0</v>
      </c>
      <c r="AH44" s="46">
        <f>'C.1 Federal Expenditures'!AH44+'C.2 State Expenditures'!AH44</f>
        <v>35515716</v>
      </c>
      <c r="AI44" s="46">
        <f>'C.1 Federal Expenditures'!AI44+'C.2 State Expenditures'!AI44</f>
        <v>0</v>
      </c>
      <c r="AJ44" s="46">
        <f>'C.1 Federal Expenditures'!AJ44+'C.2 State Expenditures'!AJ44</f>
        <v>0</v>
      </c>
      <c r="AK44" s="46">
        <f>'C.1 Federal Expenditures'!AK44+'C.2 State Expenditures'!AK44</f>
        <v>35515716</v>
      </c>
      <c r="AL44" s="46">
        <f>'C.1 Federal Expenditures'!AL44+'C.2 State Expenditures'!AL44</f>
        <v>0</v>
      </c>
      <c r="AM44" s="46">
        <f>'C.1 Federal Expenditures'!AM44+'C.2 State Expenditures'!AM44</f>
        <v>17059898</v>
      </c>
      <c r="AN44" s="46">
        <f>'C.1 Federal Expenditures'!AN44+'C.2 State Expenditures'!AN44</f>
        <v>13150252</v>
      </c>
      <c r="AO44" s="46">
        <f>'C.1 Federal Expenditures'!AO44+'C.2 State Expenditures'!AO44</f>
        <v>1196524</v>
      </c>
      <c r="AP44" s="46">
        <f>'C.1 Federal Expenditures'!AP44+'C.2 State Expenditures'!AP44</f>
        <v>2713122</v>
      </c>
      <c r="AQ44" s="46">
        <f>'C.1 Federal Expenditures'!AQ44+'C.2 State Expenditures'!AQ44</f>
        <v>583676</v>
      </c>
      <c r="AR44" s="46">
        <f>'C.1 Federal Expenditures'!AR44+'C.2 State Expenditures'!AR44</f>
        <v>165968185</v>
      </c>
      <c r="AS44" s="46">
        <f>'C.1 Federal Expenditures'!AS44</f>
        <v>0</v>
      </c>
      <c r="AT44" s="46">
        <f>'C.1 Federal Expenditures'!AT44</f>
        <v>7055364</v>
      </c>
      <c r="AV44" s="16"/>
      <c r="AW44" s="16"/>
      <c r="AX44" s="16"/>
      <c r="AY44" s="16"/>
      <c r="AZ44" s="16"/>
      <c r="BA44" s="16"/>
      <c r="BB44" s="16"/>
      <c r="BC44" s="16"/>
      <c r="BD44" s="16"/>
      <c r="BE44" s="16"/>
      <c r="BF44" s="16"/>
      <c r="BG44" s="16"/>
    </row>
    <row r="45" spans="1:59" x14ac:dyDescent="0.25">
      <c r="A45" s="68" t="s">
        <v>41</v>
      </c>
      <c r="B45" s="46">
        <f>'C.1 Federal Expenditures'!B45+'C.2 State Expenditures'!B45</f>
        <v>109785546</v>
      </c>
      <c r="C45" s="46">
        <f>'C.1 Federal Expenditures'!C45+'C.2 State Expenditures'!C45</f>
        <v>0</v>
      </c>
      <c r="D45" s="46">
        <f>'C.1 Federal Expenditures'!D45+'C.2 State Expenditures'!D45</f>
        <v>0</v>
      </c>
      <c r="E45" s="46">
        <f>'C.1 Federal Expenditures'!E45+'C.2 State Expenditures'!E45</f>
        <v>99967824</v>
      </c>
      <c r="F45" s="46">
        <f>'C.1 Federal Expenditures'!F45+'C.2 State Expenditures'!F45</f>
        <v>24466338</v>
      </c>
      <c r="G45" s="46">
        <f>'C.1 Federal Expenditures'!G45+'C.2 State Expenditures'!G45</f>
        <v>41716691</v>
      </c>
      <c r="H45" s="46">
        <f>'C.1 Federal Expenditures'!H45+'C.2 State Expenditures'!H45</f>
        <v>25734864</v>
      </c>
      <c r="I45" s="46">
        <f>'C.1 Federal Expenditures'!I45+'C.2 State Expenditures'!I45</f>
        <v>15981827</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19920368</v>
      </c>
      <c r="S45" s="46">
        <f>'C.1 Federal Expenditures'!S45+'C.2 State Expenditures'!S45</f>
        <v>0</v>
      </c>
      <c r="T45" s="46">
        <f>'C.1 Federal Expenditures'!T45+'C.2 State Expenditures'!T45</f>
        <v>13720070</v>
      </c>
      <c r="U45" s="46">
        <f>'C.1 Federal Expenditures'!U45+'C.2 State Expenditures'!U45</f>
        <v>6200298</v>
      </c>
      <c r="V45" s="46">
        <f>'C.1 Federal Expenditures'!V45+'C.2 State Expenditures'!V45</f>
        <v>856555</v>
      </c>
      <c r="W45" s="46">
        <f>'C.1 Federal Expenditures'!W45+'C.2 State Expenditures'!W45</f>
        <v>32051493</v>
      </c>
      <c r="X45" s="46">
        <f>'C.1 Federal Expenditures'!X45+'C.2 State Expenditures'!X45</f>
        <v>4085269</v>
      </c>
      <c r="Y45" s="46">
        <f>'C.1 Federal Expenditures'!Y45+'C.2 State Expenditures'!Y45</f>
        <v>27966224</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3736330</v>
      </c>
      <c r="AE45" s="46">
        <f>'C.1 Federal Expenditures'!AE45+'C.2 State Expenditures'!AE45</f>
        <v>0</v>
      </c>
      <c r="AF45" s="46">
        <f>'C.1 Federal Expenditures'!AF45+'C.2 State Expenditures'!AF45</f>
        <v>0</v>
      </c>
      <c r="AG45" s="46">
        <f>'C.1 Federal Expenditures'!AG45+'C.2 State Expenditures'!AG45</f>
        <v>3462819</v>
      </c>
      <c r="AH45" s="46">
        <f>'C.1 Federal Expenditures'!AH45+'C.2 State Expenditures'!AH45</f>
        <v>0</v>
      </c>
      <c r="AI45" s="46">
        <f>'C.1 Federal Expenditures'!AI45+'C.2 State Expenditures'!AI45</f>
        <v>0</v>
      </c>
      <c r="AJ45" s="46">
        <f>'C.1 Federal Expenditures'!AJ45+'C.2 State Expenditures'!AJ45</f>
        <v>0</v>
      </c>
      <c r="AK45" s="46">
        <f>'C.1 Federal Expenditures'!AK45+'C.2 State Expenditures'!AK45</f>
        <v>0</v>
      </c>
      <c r="AL45" s="46">
        <f>'C.1 Federal Expenditures'!AL45+'C.2 State Expenditures'!AL45</f>
        <v>0</v>
      </c>
      <c r="AM45" s="46">
        <f>'C.1 Federal Expenditures'!AM45+'C.2 State Expenditures'!AM45</f>
        <v>55259997</v>
      </c>
      <c r="AN45" s="46">
        <f>'C.1 Federal Expenditures'!AN45+'C.2 State Expenditures'!AN45</f>
        <v>19693551</v>
      </c>
      <c r="AO45" s="46">
        <f>'C.1 Federal Expenditures'!AO45+'C.2 State Expenditures'!AO45</f>
        <v>31152440</v>
      </c>
      <c r="AP45" s="46">
        <f>'C.1 Federal Expenditures'!AP45+'C.2 State Expenditures'!AP45</f>
        <v>4414006</v>
      </c>
      <c r="AQ45" s="46">
        <f>'C.1 Federal Expenditures'!AQ45+'C.2 State Expenditures'!AQ45</f>
        <v>42522651</v>
      </c>
      <c r="AR45" s="46">
        <f>'C.1 Federal Expenditures'!AR45+'C.2 State Expenditures'!AR45</f>
        <v>199526904</v>
      </c>
      <c r="AS45" s="46">
        <f>'C.1 Federal Expenditures'!AS45</f>
        <v>0</v>
      </c>
      <c r="AT45" s="46">
        <f>'C.1 Federal Expenditures'!AT45</f>
        <v>0</v>
      </c>
      <c r="AV45" s="16"/>
      <c r="AW45" s="16"/>
      <c r="AX45" s="16"/>
      <c r="AY45" s="16"/>
      <c r="AZ45" s="16"/>
      <c r="BA45" s="16"/>
      <c r="BB45" s="16"/>
      <c r="BC45" s="16"/>
      <c r="BD45" s="16"/>
      <c r="BE45" s="16"/>
      <c r="BF45" s="16"/>
      <c r="BG45" s="16"/>
    </row>
    <row r="46" spans="1:59" x14ac:dyDescent="0.25">
      <c r="A46" s="68" t="s">
        <v>42</v>
      </c>
      <c r="B46" s="46">
        <f>'C.1 Federal Expenditures'!B46+'C.2 State Expenditures'!B46</f>
        <v>21279651</v>
      </c>
      <c r="C46" s="46">
        <f>'C.1 Federal Expenditures'!C46+'C.2 State Expenditures'!C46</f>
        <v>0</v>
      </c>
      <c r="D46" s="46">
        <f>'C.1 Federal Expenditures'!D46+'C.2 State Expenditures'!D46</f>
        <v>2127965</v>
      </c>
      <c r="E46" s="46">
        <f>'C.1 Federal Expenditures'!E46+'C.2 State Expenditures'!E46</f>
        <v>19151686</v>
      </c>
      <c r="F46" s="46">
        <f>'C.1 Federal Expenditures'!F46+'C.2 State Expenditures'!F46</f>
        <v>20461806</v>
      </c>
      <c r="G46" s="46">
        <f>'C.1 Federal Expenditures'!G46+'C.2 State Expenditures'!G46</f>
        <v>13308743</v>
      </c>
      <c r="H46" s="46">
        <f>'C.1 Federal Expenditures'!H46+'C.2 State Expenditures'!H46</f>
        <v>13308743</v>
      </c>
      <c r="I46" s="46">
        <f>'C.1 Federal Expenditures'!I46+'C.2 State Expenditures'!I46</f>
        <v>0</v>
      </c>
      <c r="J46" s="46">
        <f>'C.1 Federal Expenditures'!J46+'C.2 State Expenditures'!J46</f>
        <v>4236174</v>
      </c>
      <c r="K46" s="46">
        <f>'C.1 Federal Expenditures'!K46+'C.2 State Expenditures'!K46</f>
        <v>1371496</v>
      </c>
      <c r="L46" s="46">
        <f>'C.1 Federal Expenditures'!L46+'C.2 State Expenditures'!L46</f>
        <v>0</v>
      </c>
      <c r="M46" s="46">
        <f>'C.1 Federal Expenditures'!M46+'C.2 State Expenditures'!M46</f>
        <v>2864678</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3918114</v>
      </c>
      <c r="S46" s="46">
        <f>'C.1 Federal Expenditures'!S46+'C.2 State Expenditures'!S46</f>
        <v>0</v>
      </c>
      <c r="T46" s="46">
        <f>'C.1 Federal Expenditures'!T46+'C.2 State Expenditures'!T46</f>
        <v>0</v>
      </c>
      <c r="U46" s="46">
        <f>'C.1 Federal Expenditures'!U46+'C.2 State Expenditures'!U46</f>
        <v>3918114</v>
      </c>
      <c r="V46" s="46">
        <f>'C.1 Federal Expenditures'!V46+'C.2 State Expenditures'!V46</f>
        <v>83304</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328601</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579830</v>
      </c>
      <c r="AM46" s="46">
        <f>'C.1 Federal Expenditures'!AM46+'C.2 State Expenditures'!AM46</f>
        <v>2892199</v>
      </c>
      <c r="AN46" s="46">
        <f>'C.1 Federal Expenditures'!AN46+'C.2 State Expenditures'!AN46</f>
        <v>2892199</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26149879</v>
      </c>
      <c r="AS46" s="46">
        <f>'C.1 Federal Expenditures'!AS46</f>
        <v>0</v>
      </c>
      <c r="AT46" s="46">
        <f>'C.1 Federal Expenditures'!AT46</f>
        <v>22003613</v>
      </c>
      <c r="AV46" s="16"/>
      <c r="AW46" s="16"/>
      <c r="AX46" s="16"/>
      <c r="AY46" s="16"/>
      <c r="AZ46" s="16"/>
      <c r="BA46" s="16"/>
      <c r="BB46" s="16"/>
      <c r="BC46" s="16"/>
      <c r="BD46" s="16"/>
      <c r="BE46" s="16"/>
      <c r="BF46" s="16"/>
      <c r="BG46" s="16"/>
    </row>
    <row r="47" spans="1:59" x14ac:dyDescent="0.25">
      <c r="A47" s="68" t="s">
        <v>43</v>
      </c>
      <c r="B47" s="46">
        <f>'C.1 Federal Expenditures'!B47+'C.2 State Expenditures'!B47</f>
        <v>210333124</v>
      </c>
      <c r="C47" s="46">
        <f>'C.1 Federal Expenditures'!C47+'C.2 State Expenditures'!C47</f>
        <v>15778</v>
      </c>
      <c r="D47" s="46">
        <f>'C.1 Federal Expenditures'!D47+'C.2 State Expenditures'!D47</f>
        <v>0</v>
      </c>
      <c r="E47" s="46">
        <f>'C.1 Federal Expenditures'!E47+'C.2 State Expenditures'!E47</f>
        <v>191508019</v>
      </c>
      <c r="F47" s="46">
        <f>'C.1 Federal Expenditures'!F47+'C.2 State Expenditures'!F47</f>
        <v>242828263</v>
      </c>
      <c r="G47" s="46">
        <f>'C.1 Federal Expenditures'!G47+'C.2 State Expenditures'!G47</f>
        <v>71412477</v>
      </c>
      <c r="H47" s="46">
        <f>'C.1 Federal Expenditures'!H47+'C.2 State Expenditures'!H47</f>
        <v>71412477</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20849267</v>
      </c>
      <c r="S47" s="46">
        <f>'C.1 Federal Expenditures'!S47+'C.2 State Expenditures'!S47</f>
        <v>0</v>
      </c>
      <c r="T47" s="46">
        <f>'C.1 Federal Expenditures'!T47+'C.2 State Expenditures'!T47</f>
        <v>0</v>
      </c>
      <c r="U47" s="46">
        <f>'C.1 Federal Expenditures'!U47+'C.2 State Expenditures'!U47</f>
        <v>20849267</v>
      </c>
      <c r="V47" s="46">
        <f>'C.1 Federal Expenditures'!V47+'C.2 State Expenditures'!V47</f>
        <v>1247815</v>
      </c>
      <c r="W47" s="46">
        <f>'C.1 Federal Expenditures'!W47+'C.2 State Expenditures'!W47</f>
        <v>67151557</v>
      </c>
      <c r="X47" s="46">
        <f>'C.1 Federal Expenditures'!X47+'C.2 State Expenditures'!X47</f>
        <v>19044309</v>
      </c>
      <c r="Y47" s="46">
        <f>'C.1 Federal Expenditures'!Y47+'C.2 State Expenditures'!Y47</f>
        <v>48107248</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287473</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26534099</v>
      </c>
      <c r="AN47" s="46">
        <f>'C.1 Federal Expenditures'!AN47+'C.2 State Expenditures'!AN47</f>
        <v>24339549</v>
      </c>
      <c r="AO47" s="46">
        <f>'C.1 Federal Expenditures'!AO47+'C.2 State Expenditures'!AO47</f>
        <v>0</v>
      </c>
      <c r="AP47" s="46">
        <f>'C.1 Federal Expenditures'!AP47+'C.2 State Expenditures'!AP47</f>
        <v>2194550</v>
      </c>
      <c r="AQ47" s="46">
        <f>'C.1 Federal Expenditures'!AQ47+'C.2 State Expenditures'!AQ47</f>
        <v>0</v>
      </c>
      <c r="AR47" s="46">
        <f>'C.1 Federal Expenditures'!AR47+'C.2 State Expenditures'!AR47</f>
        <v>187482688</v>
      </c>
      <c r="AS47" s="46">
        <f>'C.1 Federal Expenditures'!AS47</f>
        <v>0</v>
      </c>
      <c r="AT47" s="46">
        <f>'C.1 Federal Expenditures'!AT47</f>
        <v>386789603</v>
      </c>
      <c r="AV47" s="16"/>
      <c r="AW47" s="16"/>
      <c r="AX47" s="16"/>
      <c r="AY47" s="16"/>
      <c r="AZ47" s="16"/>
      <c r="BA47" s="16"/>
      <c r="BB47" s="16"/>
      <c r="BC47" s="16"/>
      <c r="BD47" s="16"/>
      <c r="BE47" s="16"/>
      <c r="BF47" s="16"/>
      <c r="BG47" s="16"/>
    </row>
    <row r="48" spans="1:59" x14ac:dyDescent="0.25">
      <c r="A48" s="68" t="s">
        <v>44</v>
      </c>
      <c r="B48" s="46">
        <f>'C.1 Federal Expenditures'!B48+'C.2 State Expenditures'!B48</f>
        <v>534011457</v>
      </c>
      <c r="C48" s="46">
        <f>'C.1 Federal Expenditures'!C48+'C.2 State Expenditures'!C48</f>
        <v>0</v>
      </c>
      <c r="D48" s="46">
        <f>'C.1 Federal Expenditures'!D48+'C.2 State Expenditures'!D48</f>
        <v>34561464</v>
      </c>
      <c r="E48" s="46">
        <f>'C.1 Federal Expenditures'!E48+'C.2 State Expenditures'!E48</f>
        <v>451695288</v>
      </c>
      <c r="F48" s="46">
        <f>'C.1 Federal Expenditures'!F48+'C.2 State Expenditures'!F48</f>
        <v>93477305</v>
      </c>
      <c r="G48" s="46">
        <f>'C.1 Federal Expenditures'!G48+'C.2 State Expenditures'!G48</f>
        <v>53812127</v>
      </c>
      <c r="H48" s="46">
        <f>'C.1 Federal Expenditures'!H48+'C.2 State Expenditures'!H48</f>
        <v>53812127</v>
      </c>
      <c r="I48" s="46">
        <f>'C.1 Federal Expenditures'!I48+'C.2 State Expenditures'!I48</f>
        <v>0</v>
      </c>
      <c r="J48" s="46">
        <f>'C.1 Federal Expenditures'!J48+'C.2 State Expenditures'!J48</f>
        <v>88390695</v>
      </c>
      <c r="K48" s="46">
        <f>'C.1 Federal Expenditures'!K48+'C.2 State Expenditures'!K48</f>
        <v>88390695</v>
      </c>
      <c r="L48" s="46">
        <f>'C.1 Federal Expenditures'!L48+'C.2 State Expenditures'!L48</f>
        <v>0</v>
      </c>
      <c r="M48" s="46">
        <f>'C.1 Federal Expenditures'!M48+'C.2 State Expenditures'!M48</f>
        <v>0</v>
      </c>
      <c r="N48" s="46">
        <f>'C.1 Federal Expenditures'!N48+'C.2 State Expenditures'!N48</f>
        <v>177877777</v>
      </c>
      <c r="O48" s="46">
        <f>'C.1 Federal Expenditures'!O48+'C.2 State Expenditures'!O48</f>
        <v>177877777</v>
      </c>
      <c r="P48" s="46">
        <f>'C.1 Federal Expenditures'!P48+'C.2 State Expenditures'!P48</f>
        <v>0</v>
      </c>
      <c r="Q48" s="46">
        <f>'C.1 Federal Expenditures'!Q48+'C.2 State Expenditures'!Q48</f>
        <v>0</v>
      </c>
      <c r="R48" s="46">
        <f>'C.1 Federal Expenditures'!R48+'C.2 State Expenditures'!R48</f>
        <v>85078490</v>
      </c>
      <c r="S48" s="46">
        <f>'C.1 Federal Expenditures'!S48+'C.2 State Expenditures'!S48</f>
        <v>3274896</v>
      </c>
      <c r="T48" s="46">
        <f>'C.1 Federal Expenditures'!T48+'C.2 State Expenditures'!T48</f>
        <v>4141393</v>
      </c>
      <c r="U48" s="46">
        <f>'C.1 Federal Expenditures'!U48+'C.2 State Expenditures'!U48</f>
        <v>77662201</v>
      </c>
      <c r="V48" s="46">
        <f>'C.1 Federal Expenditures'!V48+'C.2 State Expenditures'!V48</f>
        <v>3716122</v>
      </c>
      <c r="W48" s="46">
        <f>'C.1 Federal Expenditures'!W48+'C.2 State Expenditures'!W48</f>
        <v>348283347</v>
      </c>
      <c r="X48" s="46">
        <f>'C.1 Federal Expenditures'!X48+'C.2 State Expenditures'!X48</f>
        <v>0</v>
      </c>
      <c r="Y48" s="46">
        <f>'C.1 Federal Expenditures'!Y48+'C.2 State Expenditures'!Y48</f>
        <v>348283347</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3695334</v>
      </c>
      <c r="AD48" s="46">
        <f>'C.1 Federal Expenditures'!AD48+'C.2 State Expenditures'!AD48</f>
        <v>0</v>
      </c>
      <c r="AE48" s="46">
        <f>'C.1 Federal Expenditures'!AE48+'C.2 State Expenditures'!AE48</f>
        <v>0</v>
      </c>
      <c r="AF48" s="46">
        <f>'C.1 Federal Expenditures'!AF48+'C.2 State Expenditures'!AF48</f>
        <v>7042272</v>
      </c>
      <c r="AG48" s="46">
        <f>'C.1 Federal Expenditures'!AG48+'C.2 State Expenditures'!AG48</f>
        <v>9658067</v>
      </c>
      <c r="AH48" s="46">
        <f>'C.1 Federal Expenditures'!AH48+'C.2 State Expenditures'!AH48</f>
        <v>0</v>
      </c>
      <c r="AI48" s="46">
        <f>'C.1 Federal Expenditures'!AI48+'C.2 State Expenditures'!AI48</f>
        <v>0</v>
      </c>
      <c r="AJ48" s="46">
        <f>'C.1 Federal Expenditures'!AJ48+'C.2 State Expenditures'!AJ48</f>
        <v>0</v>
      </c>
      <c r="AK48" s="46">
        <f>'C.1 Federal Expenditures'!AK48+'C.2 State Expenditures'!AK48</f>
        <v>0</v>
      </c>
      <c r="AL48" s="46">
        <f>'C.1 Federal Expenditures'!AL48+'C.2 State Expenditures'!AL48</f>
        <v>4939142</v>
      </c>
      <c r="AM48" s="46">
        <f>'C.1 Federal Expenditures'!AM48+'C.2 State Expenditures'!AM48</f>
        <v>49604890</v>
      </c>
      <c r="AN48" s="46">
        <f>'C.1 Federal Expenditures'!AN48+'C.2 State Expenditures'!AN48</f>
        <v>35807029</v>
      </c>
      <c r="AO48" s="46">
        <f>'C.1 Federal Expenditures'!AO48+'C.2 State Expenditures'!AO48</f>
        <v>0</v>
      </c>
      <c r="AP48" s="46">
        <f>'C.1 Federal Expenditures'!AP48+'C.2 State Expenditures'!AP48</f>
        <v>13797861</v>
      </c>
      <c r="AQ48" s="46">
        <f>'C.1 Federal Expenditures'!AQ48+'C.2 State Expenditures'!AQ48</f>
        <v>11249684</v>
      </c>
      <c r="AR48" s="46">
        <f>'C.1 Federal Expenditures'!AR48+'C.2 State Expenditures'!AR48</f>
        <v>843347947</v>
      </c>
      <c r="AS48" s="46">
        <f>'C.1 Federal Expenditures'!AS48</f>
        <v>154949361</v>
      </c>
      <c r="AT48" s="46">
        <f>'C.1 Federal Expenditures'!AT48</f>
        <v>0</v>
      </c>
      <c r="AV48" s="16"/>
      <c r="AW48" s="16"/>
      <c r="AX48" s="16"/>
      <c r="AY48" s="16"/>
      <c r="AZ48" s="16"/>
      <c r="BA48" s="16"/>
      <c r="BB48" s="16"/>
      <c r="BC48" s="16"/>
      <c r="BD48" s="16"/>
      <c r="BE48" s="16"/>
      <c r="BF48" s="16"/>
      <c r="BG48" s="16"/>
    </row>
    <row r="49" spans="1:59" x14ac:dyDescent="0.25">
      <c r="A49" s="68" t="s">
        <v>45</v>
      </c>
      <c r="B49" s="46">
        <f>'C.1 Federal Expenditures'!B49+'C.2 State Expenditures'!B49</f>
        <v>75609475</v>
      </c>
      <c r="C49" s="46">
        <f>'C.1 Federal Expenditures'!C49+'C.2 State Expenditures'!C49</f>
        <v>15121895</v>
      </c>
      <c r="D49" s="46">
        <f>'C.1 Federal Expenditures'!D49+'C.2 State Expenditures'!D49</f>
        <v>7560000</v>
      </c>
      <c r="E49" s="46">
        <f>'C.1 Federal Expenditures'!E49+'C.2 State Expenditures'!E49</f>
        <v>52927580</v>
      </c>
      <c r="F49" s="46">
        <f>'C.1 Federal Expenditures'!F49+'C.2 State Expenditures'!F49</f>
        <v>120855274</v>
      </c>
      <c r="G49" s="46">
        <f>'C.1 Federal Expenditures'!G49+'C.2 State Expenditures'!G49</f>
        <v>21466054</v>
      </c>
      <c r="H49" s="46">
        <f>'C.1 Federal Expenditures'!H49+'C.2 State Expenditures'!H49</f>
        <v>21466054</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33364207</v>
      </c>
      <c r="S49" s="46">
        <f>'C.1 Federal Expenditures'!S49+'C.2 State Expenditures'!S49</f>
        <v>402219</v>
      </c>
      <c r="T49" s="46">
        <f>'C.1 Federal Expenditures'!T49+'C.2 State Expenditures'!T49</f>
        <v>1815776</v>
      </c>
      <c r="U49" s="46">
        <f>'C.1 Federal Expenditures'!U49+'C.2 State Expenditures'!U49</f>
        <v>31146212</v>
      </c>
      <c r="V49" s="46">
        <f>'C.1 Federal Expenditures'!V49+'C.2 State Expenditures'!V49</f>
        <v>89854</v>
      </c>
      <c r="W49" s="46">
        <f>'C.1 Federal Expenditures'!W49+'C.2 State Expenditures'!W49</f>
        <v>5958060</v>
      </c>
      <c r="X49" s="46">
        <f>'C.1 Federal Expenditures'!X49+'C.2 State Expenditures'!X49</f>
        <v>4755390</v>
      </c>
      <c r="Y49" s="46">
        <f>'C.1 Federal Expenditures'!Y49+'C.2 State Expenditures'!Y49</f>
        <v>1202670</v>
      </c>
      <c r="Z49" s="46">
        <f>'C.1 Federal Expenditures'!Z49+'C.2 State Expenditures'!Z49</f>
        <v>711628</v>
      </c>
      <c r="AA49" s="46">
        <f>'C.1 Federal Expenditures'!AA49+'C.2 State Expenditures'!AA49</f>
        <v>0</v>
      </c>
      <c r="AB49" s="46">
        <f>'C.1 Federal Expenditures'!AB49+'C.2 State Expenditures'!AB49</f>
        <v>0</v>
      </c>
      <c r="AC49" s="46">
        <f>'C.1 Federal Expenditures'!AC49+'C.2 State Expenditures'!AC49</f>
        <v>1571196</v>
      </c>
      <c r="AD49" s="46">
        <f>'C.1 Federal Expenditures'!AD49+'C.2 State Expenditures'!AD49</f>
        <v>4722503</v>
      </c>
      <c r="AE49" s="46">
        <f>'C.1 Federal Expenditures'!AE49+'C.2 State Expenditures'!AE49</f>
        <v>9007119</v>
      </c>
      <c r="AF49" s="46">
        <f>'C.1 Federal Expenditures'!AF49+'C.2 State Expenditures'!AF49</f>
        <v>774411</v>
      </c>
      <c r="AG49" s="46">
        <f>'C.1 Federal Expenditures'!AG49+'C.2 State Expenditures'!AG49</f>
        <v>2787896</v>
      </c>
      <c r="AH49" s="46">
        <f>'C.1 Federal Expenditures'!AH49+'C.2 State Expenditures'!AH49</f>
        <v>1812779</v>
      </c>
      <c r="AI49" s="46">
        <f>'C.1 Federal Expenditures'!AI49+'C.2 State Expenditures'!AI49</f>
        <v>1418254</v>
      </c>
      <c r="AJ49" s="46">
        <f>'C.1 Federal Expenditures'!AJ49+'C.2 State Expenditures'!AJ49</f>
        <v>0</v>
      </c>
      <c r="AK49" s="46">
        <f>'C.1 Federal Expenditures'!AK49+'C.2 State Expenditures'!AK49</f>
        <v>394525</v>
      </c>
      <c r="AL49" s="46">
        <f>'C.1 Federal Expenditures'!AL49+'C.2 State Expenditures'!AL49</f>
        <v>374257</v>
      </c>
      <c r="AM49" s="46">
        <f>'C.1 Federal Expenditures'!AM49+'C.2 State Expenditures'!AM49</f>
        <v>7638956</v>
      </c>
      <c r="AN49" s="46">
        <f>'C.1 Federal Expenditures'!AN49+'C.2 State Expenditures'!AN49</f>
        <v>6480756</v>
      </c>
      <c r="AO49" s="46">
        <f>'C.1 Federal Expenditures'!AO49+'C.2 State Expenditures'!AO49</f>
        <v>357822</v>
      </c>
      <c r="AP49" s="46">
        <f>'C.1 Federal Expenditures'!AP49+'C.2 State Expenditures'!AP49</f>
        <v>800378</v>
      </c>
      <c r="AQ49" s="46">
        <f>'C.1 Federal Expenditures'!AQ49+'C.2 State Expenditures'!AQ49</f>
        <v>0</v>
      </c>
      <c r="AR49" s="46">
        <f>'C.1 Federal Expenditures'!AR49+'C.2 State Expenditures'!AR49</f>
        <v>90278920</v>
      </c>
      <c r="AS49" s="46">
        <f>'C.1 Federal Expenditures'!AS49</f>
        <v>0</v>
      </c>
      <c r="AT49" s="46">
        <f>'C.1 Federal Expenditures'!AT49</f>
        <v>108392969</v>
      </c>
      <c r="AV49" s="16"/>
      <c r="AW49" s="16"/>
      <c r="AX49" s="16"/>
      <c r="AY49" s="16"/>
      <c r="AZ49" s="16"/>
      <c r="BA49" s="16"/>
      <c r="BB49" s="16"/>
      <c r="BC49" s="16"/>
      <c r="BD49" s="16"/>
      <c r="BE49" s="16"/>
      <c r="BF49" s="16"/>
      <c r="BG49" s="16"/>
    </row>
    <row r="50" spans="1:59" x14ac:dyDescent="0.25">
      <c r="A50" s="68" t="s">
        <v>46</v>
      </c>
      <c r="B50" s="46">
        <f>'C.1 Federal Expenditures'!B50+'C.2 State Expenditures'!B50</f>
        <v>47353181</v>
      </c>
      <c r="C50" s="46">
        <f>'C.1 Federal Expenditures'!C50+'C.2 State Expenditures'!C50</f>
        <v>9224074</v>
      </c>
      <c r="D50" s="46">
        <f>'C.1 Federal Expenditures'!D50+'C.2 State Expenditures'!D50</f>
        <v>4735318</v>
      </c>
      <c r="E50" s="46">
        <f>'C.1 Federal Expenditures'!E50+'C.2 State Expenditures'!E50</f>
        <v>33393789</v>
      </c>
      <c r="F50" s="46">
        <f>'C.1 Federal Expenditures'!F50+'C.2 State Expenditures'!F50</f>
        <v>0</v>
      </c>
      <c r="G50" s="46">
        <f>'C.1 Federal Expenditures'!G50+'C.2 State Expenditures'!G50</f>
        <v>15384998</v>
      </c>
      <c r="H50" s="46">
        <f>'C.1 Federal Expenditures'!H50+'C.2 State Expenditures'!H50</f>
        <v>15384998</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4549811</v>
      </c>
      <c r="O50" s="46">
        <f>'C.1 Federal Expenditures'!O50+'C.2 State Expenditures'!O50</f>
        <v>4549811</v>
      </c>
      <c r="P50" s="46">
        <f>'C.1 Federal Expenditures'!P50+'C.2 State Expenditures'!P50</f>
        <v>0</v>
      </c>
      <c r="Q50" s="46">
        <f>'C.1 Federal Expenditures'!Q50+'C.2 State Expenditures'!Q50</f>
        <v>0</v>
      </c>
      <c r="R50" s="46">
        <f>'C.1 Federal Expenditures'!R50+'C.2 State Expenditures'!R50</f>
        <v>659140</v>
      </c>
      <c r="S50" s="46">
        <f>'C.1 Federal Expenditures'!S50+'C.2 State Expenditures'!S50</f>
        <v>0</v>
      </c>
      <c r="T50" s="46">
        <f>'C.1 Federal Expenditures'!T50+'C.2 State Expenditures'!T50</f>
        <v>0</v>
      </c>
      <c r="U50" s="46">
        <f>'C.1 Federal Expenditures'!U50+'C.2 State Expenditures'!U50</f>
        <v>659140</v>
      </c>
      <c r="V50" s="46">
        <f>'C.1 Federal Expenditures'!V50+'C.2 State Expenditures'!V50</f>
        <v>262668</v>
      </c>
      <c r="W50" s="46">
        <f>'C.1 Federal Expenditures'!W50+'C.2 State Expenditures'!W50</f>
        <v>20735016</v>
      </c>
      <c r="X50" s="46">
        <f>'C.1 Federal Expenditures'!X50+'C.2 State Expenditures'!X50</f>
        <v>20735016</v>
      </c>
      <c r="Y50" s="46">
        <f>'C.1 Federal Expenditures'!Y50+'C.2 State Expenditures'!Y50</f>
        <v>0</v>
      </c>
      <c r="Z50" s="46">
        <f>'C.1 Federal Expenditures'!Z50+'C.2 State Expenditures'!Z50</f>
        <v>0</v>
      </c>
      <c r="AA50" s="46">
        <f>'C.1 Federal Expenditures'!AA50+'C.2 State Expenditures'!AA50</f>
        <v>19733685</v>
      </c>
      <c r="AB50" s="46">
        <f>'C.1 Federal Expenditures'!AB50+'C.2 State Expenditures'!AB50</f>
        <v>0</v>
      </c>
      <c r="AC50" s="46">
        <f>'C.1 Federal Expenditures'!AC50+'C.2 State Expenditures'!AC50</f>
        <v>1386107</v>
      </c>
      <c r="AD50" s="46">
        <f>'C.1 Federal Expenditures'!AD50+'C.2 State Expenditures'!AD50</f>
        <v>0</v>
      </c>
      <c r="AE50" s="46">
        <f>'C.1 Federal Expenditures'!AE50+'C.2 State Expenditures'!AE50</f>
        <v>2404273</v>
      </c>
      <c r="AF50" s="46">
        <f>'C.1 Federal Expenditures'!AF50+'C.2 State Expenditures'!AF50</f>
        <v>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11055683</v>
      </c>
      <c r="AN50" s="46">
        <f>'C.1 Federal Expenditures'!AN50+'C.2 State Expenditures'!AN50</f>
        <v>5391275</v>
      </c>
      <c r="AO50" s="46">
        <f>'C.1 Federal Expenditures'!AO50+'C.2 State Expenditures'!AO50</f>
        <v>5458582</v>
      </c>
      <c r="AP50" s="46">
        <f>'C.1 Federal Expenditures'!AP50+'C.2 State Expenditures'!AP50</f>
        <v>205826</v>
      </c>
      <c r="AQ50" s="46">
        <f>'C.1 Federal Expenditures'!AQ50+'C.2 State Expenditures'!AQ50</f>
        <v>0</v>
      </c>
      <c r="AR50" s="46">
        <f>'C.1 Federal Expenditures'!AR50+'C.2 State Expenditures'!AR50</f>
        <v>76171381</v>
      </c>
      <c r="AS50" s="46">
        <f>'C.1 Federal Expenditures'!AS50</f>
        <v>0</v>
      </c>
      <c r="AT50" s="46">
        <f>'C.1 Federal Expenditures'!AT50</f>
        <v>0</v>
      </c>
      <c r="AV50" s="16"/>
      <c r="AW50" s="16"/>
      <c r="AX50" s="16"/>
      <c r="AY50" s="16"/>
      <c r="AZ50" s="16"/>
      <c r="BA50" s="16"/>
      <c r="BB50" s="16"/>
      <c r="BC50" s="16"/>
      <c r="BD50" s="16"/>
      <c r="BE50" s="16"/>
      <c r="BF50" s="16"/>
      <c r="BG50" s="16"/>
    </row>
    <row r="51" spans="1:59" x14ac:dyDescent="0.25">
      <c r="A51" s="68" t="s">
        <v>47</v>
      </c>
      <c r="B51" s="46">
        <f>'C.1 Federal Expenditures'!B51+'C.2 State Expenditures'!B51</f>
        <v>158285172</v>
      </c>
      <c r="C51" s="46">
        <f>'C.1 Federal Expenditures'!C51+'C.2 State Expenditures'!C51</f>
        <v>16840686</v>
      </c>
      <c r="D51" s="46">
        <f>'C.1 Federal Expenditures'!D51+'C.2 State Expenditures'!D51</f>
        <v>15825500</v>
      </c>
      <c r="E51" s="46">
        <f>'C.1 Federal Expenditures'!E51+'C.2 State Expenditures'!E51</f>
        <v>125618986</v>
      </c>
      <c r="F51" s="46">
        <f>'C.1 Federal Expenditures'!F51+'C.2 State Expenditures'!F51</f>
        <v>78193940</v>
      </c>
      <c r="G51" s="46">
        <f>'C.1 Federal Expenditures'!G51+'C.2 State Expenditures'!G51</f>
        <v>77187857</v>
      </c>
      <c r="H51" s="46">
        <f>'C.1 Federal Expenditures'!H51+'C.2 State Expenditures'!H51</f>
        <v>77187857</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44741612</v>
      </c>
      <c r="S51" s="46">
        <f>'C.1 Federal Expenditures'!S51+'C.2 State Expenditures'!S51</f>
        <v>24346</v>
      </c>
      <c r="T51" s="46">
        <f>'C.1 Federal Expenditures'!T51+'C.2 State Expenditures'!T51</f>
        <v>156747</v>
      </c>
      <c r="U51" s="46">
        <f>'C.1 Federal Expenditures'!U51+'C.2 State Expenditures'!U51</f>
        <v>44560519</v>
      </c>
      <c r="V51" s="46">
        <f>'C.1 Federal Expenditures'!V51+'C.2 State Expenditures'!V51</f>
        <v>6928958</v>
      </c>
      <c r="W51" s="46">
        <f>'C.1 Federal Expenditures'!W51+'C.2 State Expenditures'!W51</f>
        <v>21439342</v>
      </c>
      <c r="X51" s="46">
        <f>'C.1 Federal Expenditures'!X51+'C.2 State Expenditures'!X51</f>
        <v>17173590</v>
      </c>
      <c r="Y51" s="46">
        <f>'C.1 Federal Expenditures'!Y51+'C.2 State Expenditures'!Y51</f>
        <v>4265752</v>
      </c>
      <c r="Z51" s="46">
        <f>'C.1 Federal Expenditures'!Z51+'C.2 State Expenditures'!Z51</f>
        <v>0</v>
      </c>
      <c r="AA51" s="46">
        <f>'C.1 Federal Expenditures'!AA51+'C.2 State Expenditures'!AA51</f>
        <v>185725</v>
      </c>
      <c r="AB51" s="46">
        <f>'C.1 Federal Expenditures'!AB51+'C.2 State Expenditures'!AB51</f>
        <v>0</v>
      </c>
      <c r="AC51" s="46">
        <f>'C.1 Federal Expenditures'!AC51+'C.2 State Expenditures'!AC51</f>
        <v>3116401</v>
      </c>
      <c r="AD51" s="46">
        <f>'C.1 Federal Expenditures'!AD51+'C.2 State Expenditures'!AD51</f>
        <v>0</v>
      </c>
      <c r="AE51" s="46">
        <f>'C.1 Federal Expenditures'!AE51+'C.2 State Expenditures'!AE51</f>
        <v>0</v>
      </c>
      <c r="AF51" s="46">
        <f>'C.1 Federal Expenditures'!AF51+'C.2 State Expenditures'!AF51</f>
        <v>0</v>
      </c>
      <c r="AG51" s="46">
        <f>'C.1 Federal Expenditures'!AG51+'C.2 State Expenditures'!AG51</f>
        <v>49936628</v>
      </c>
      <c r="AH51" s="46">
        <f>'C.1 Federal Expenditures'!AH51+'C.2 State Expenditures'!AH51</f>
        <v>0</v>
      </c>
      <c r="AI51" s="46">
        <f>'C.1 Federal Expenditures'!AI51+'C.2 State Expenditures'!AI51</f>
        <v>0</v>
      </c>
      <c r="AJ51" s="46">
        <f>'C.1 Federal Expenditures'!AJ51+'C.2 State Expenditures'!AJ51</f>
        <v>0</v>
      </c>
      <c r="AK51" s="46">
        <f>'C.1 Federal Expenditures'!AK51+'C.2 State Expenditures'!AK51</f>
        <v>0</v>
      </c>
      <c r="AL51" s="46">
        <f>'C.1 Federal Expenditures'!AL51+'C.2 State Expenditures'!AL51</f>
        <v>0</v>
      </c>
      <c r="AM51" s="46">
        <f>'C.1 Federal Expenditures'!AM51+'C.2 State Expenditures'!AM51</f>
        <v>19232947</v>
      </c>
      <c r="AN51" s="46">
        <f>'C.1 Federal Expenditures'!AN51+'C.2 State Expenditures'!AN51</f>
        <v>15304033</v>
      </c>
      <c r="AO51" s="46">
        <f>'C.1 Federal Expenditures'!AO51+'C.2 State Expenditures'!AO51</f>
        <v>0</v>
      </c>
      <c r="AP51" s="46">
        <f>'C.1 Federal Expenditures'!AP51+'C.2 State Expenditures'!AP51</f>
        <v>3928914</v>
      </c>
      <c r="AQ51" s="46">
        <f>'C.1 Federal Expenditures'!AQ51+'C.2 State Expenditures'!AQ51</f>
        <v>13188628</v>
      </c>
      <c r="AR51" s="46">
        <f>'C.1 Federal Expenditures'!AR51+'C.2 State Expenditures'!AR51</f>
        <v>235958098</v>
      </c>
      <c r="AS51" s="46">
        <f>'C.1 Federal Expenditures'!AS51</f>
        <v>444161</v>
      </c>
      <c r="AT51" s="46">
        <f>'C.1 Federal Expenditures'!AT51</f>
        <v>102857463</v>
      </c>
      <c r="AV51" s="16"/>
      <c r="AW51" s="16"/>
      <c r="AX51" s="16"/>
      <c r="AY51" s="16"/>
      <c r="AZ51" s="16"/>
      <c r="BA51" s="16"/>
      <c r="BB51" s="16"/>
      <c r="BC51" s="16"/>
      <c r="BD51" s="16"/>
      <c r="BE51" s="16"/>
      <c r="BF51" s="16"/>
      <c r="BG51" s="16"/>
    </row>
    <row r="52" spans="1:59" x14ac:dyDescent="0.25">
      <c r="A52" s="68" t="s">
        <v>48</v>
      </c>
      <c r="B52" s="46">
        <f>'C.1 Federal Expenditures'!B52+'C.2 State Expenditures'!B52</f>
        <v>417821032</v>
      </c>
      <c r="C52" s="46">
        <f>'C.1 Federal Expenditures'!C52+'C.2 State Expenditures'!C52</f>
        <v>108460335</v>
      </c>
      <c r="D52" s="46">
        <f>'C.1 Federal Expenditures'!D52+'C.2 State Expenditures'!D52</f>
        <v>5675000</v>
      </c>
      <c r="E52" s="46">
        <f>'C.1 Federal Expenditures'!E52+'C.2 State Expenditures'!E52</f>
        <v>266315782</v>
      </c>
      <c r="F52" s="46">
        <f>'C.1 Federal Expenditures'!F52+'C.2 State Expenditures'!F52</f>
        <v>45853103</v>
      </c>
      <c r="G52" s="46">
        <f>'C.1 Federal Expenditures'!G52+'C.2 State Expenditures'!G52</f>
        <v>158863459</v>
      </c>
      <c r="H52" s="46">
        <f>'C.1 Federal Expenditures'!H52+'C.2 State Expenditures'!H52</f>
        <v>158863459</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15292704</v>
      </c>
      <c r="O52" s="46">
        <f>'C.1 Federal Expenditures'!O52+'C.2 State Expenditures'!O52</f>
        <v>0</v>
      </c>
      <c r="P52" s="46">
        <f>'C.1 Federal Expenditures'!P52+'C.2 State Expenditures'!P52</f>
        <v>0</v>
      </c>
      <c r="Q52" s="46">
        <f>'C.1 Federal Expenditures'!Q52+'C.2 State Expenditures'!Q52</f>
        <v>15292704</v>
      </c>
      <c r="R52" s="46">
        <f>'C.1 Federal Expenditures'!R52+'C.2 State Expenditures'!R52</f>
        <v>145606287</v>
      </c>
      <c r="S52" s="46">
        <f>'C.1 Federal Expenditures'!S52+'C.2 State Expenditures'!S52</f>
        <v>12734172</v>
      </c>
      <c r="T52" s="46">
        <f>'C.1 Federal Expenditures'!T52+'C.2 State Expenditures'!T52</f>
        <v>67549437</v>
      </c>
      <c r="U52" s="46">
        <f>'C.1 Federal Expenditures'!U52+'C.2 State Expenditures'!U52</f>
        <v>65322678</v>
      </c>
      <c r="V52" s="46">
        <f>'C.1 Federal Expenditures'!V52+'C.2 State Expenditures'!V52</f>
        <v>0</v>
      </c>
      <c r="W52" s="46">
        <f>'C.1 Federal Expenditures'!W52+'C.2 State Expenditures'!W52</f>
        <v>155805661</v>
      </c>
      <c r="X52" s="46">
        <f>'C.1 Federal Expenditures'!X52+'C.2 State Expenditures'!X52</f>
        <v>99217669</v>
      </c>
      <c r="Y52" s="46">
        <f>'C.1 Federal Expenditures'!Y52+'C.2 State Expenditures'!Y52</f>
        <v>56587992</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54458307</v>
      </c>
      <c r="AD52" s="46">
        <f>'C.1 Federal Expenditures'!AD52+'C.2 State Expenditures'!AD52</f>
        <v>3877057</v>
      </c>
      <c r="AE52" s="46">
        <f>'C.1 Federal Expenditures'!AE52+'C.2 State Expenditures'!AE52</f>
        <v>0</v>
      </c>
      <c r="AF52" s="46">
        <f>'C.1 Federal Expenditures'!AF52+'C.2 State Expenditures'!AF52</f>
        <v>163196036</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1103972</v>
      </c>
      <c r="AM52" s="46">
        <f>'C.1 Federal Expenditures'!AM52+'C.2 State Expenditures'!AM52</f>
        <v>78531377</v>
      </c>
      <c r="AN52" s="46">
        <f>'C.1 Federal Expenditures'!AN52+'C.2 State Expenditures'!AN52</f>
        <v>68750772</v>
      </c>
      <c r="AO52" s="46">
        <f>'C.1 Federal Expenditures'!AO52+'C.2 State Expenditures'!AO52</f>
        <v>0</v>
      </c>
      <c r="AP52" s="46">
        <f>'C.1 Federal Expenditures'!AP52+'C.2 State Expenditures'!AP52</f>
        <v>9780605</v>
      </c>
      <c r="AQ52" s="46">
        <f>'C.1 Federal Expenditures'!AQ52+'C.2 State Expenditures'!AQ52</f>
        <v>122134076</v>
      </c>
      <c r="AR52" s="46">
        <f>'C.1 Federal Expenditures'!AR52+'C.2 State Expenditures'!AR52</f>
        <v>898868936</v>
      </c>
      <c r="AS52" s="46">
        <f>'C.1 Federal Expenditures'!AS52</f>
        <v>0</v>
      </c>
      <c r="AT52" s="46">
        <f>'C.1 Federal Expenditures'!AT52</f>
        <v>51790876</v>
      </c>
      <c r="AV52" s="16"/>
      <c r="AW52" s="16"/>
      <c r="AX52" s="16"/>
      <c r="AY52" s="16"/>
      <c r="AZ52" s="16"/>
      <c r="BA52" s="16"/>
      <c r="BB52" s="16"/>
      <c r="BC52" s="16"/>
      <c r="BD52" s="16"/>
      <c r="BE52" s="16"/>
      <c r="BF52" s="16"/>
      <c r="BG52" s="16"/>
    </row>
    <row r="53" spans="1:59" x14ac:dyDescent="0.25">
      <c r="A53" s="68" t="s">
        <v>49</v>
      </c>
      <c r="B53" s="46">
        <f>'C.1 Federal Expenditures'!B53+'C.2 State Expenditures'!B53</f>
        <v>110176310</v>
      </c>
      <c r="C53" s="46">
        <f>'C.1 Federal Expenditures'!C53+'C.2 State Expenditures'!C53</f>
        <v>0</v>
      </c>
      <c r="D53" s="46">
        <f>'C.1 Federal Expenditures'!D53+'C.2 State Expenditures'!D53</f>
        <v>11017631</v>
      </c>
      <c r="E53" s="46">
        <f>'C.1 Federal Expenditures'!E53+'C.2 State Expenditures'!E53</f>
        <v>99158679</v>
      </c>
      <c r="F53" s="46">
        <f>'C.1 Federal Expenditures'!F53+'C.2 State Expenditures'!F53</f>
        <v>22354188</v>
      </c>
      <c r="G53" s="46">
        <f>'C.1 Federal Expenditures'!G53+'C.2 State Expenditures'!G53</f>
        <v>26601572</v>
      </c>
      <c r="H53" s="46">
        <f>'C.1 Federal Expenditures'!H53+'C.2 State Expenditures'!H53</f>
        <v>26601572</v>
      </c>
      <c r="I53" s="46">
        <f>'C.1 Federal Expenditures'!I53+'C.2 State Expenditures'!I53</f>
        <v>0</v>
      </c>
      <c r="J53" s="46">
        <f>'C.1 Federal Expenditures'!J53+'C.2 State Expenditures'!J53</f>
        <v>18991756</v>
      </c>
      <c r="K53" s="46">
        <f>'C.1 Federal Expenditures'!K53+'C.2 State Expenditures'!K53</f>
        <v>17556957</v>
      </c>
      <c r="L53" s="46">
        <f>'C.1 Federal Expenditures'!L53+'C.2 State Expenditures'!L53</f>
        <v>0</v>
      </c>
      <c r="M53" s="46">
        <f>'C.1 Federal Expenditures'!M53+'C.2 State Expenditures'!M53</f>
        <v>1434799</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422435</v>
      </c>
      <c r="S53" s="46">
        <f>'C.1 Federal Expenditures'!S53+'C.2 State Expenditures'!S53</f>
        <v>0</v>
      </c>
      <c r="T53" s="46">
        <f>'C.1 Federal Expenditures'!T53+'C.2 State Expenditures'!T53</f>
        <v>0</v>
      </c>
      <c r="U53" s="46">
        <f>'C.1 Federal Expenditures'!U53+'C.2 State Expenditures'!U53</f>
        <v>422435</v>
      </c>
      <c r="V53" s="46">
        <f>'C.1 Federal Expenditures'!V53+'C.2 State Expenditures'!V53</f>
        <v>13047844</v>
      </c>
      <c r="W53" s="46">
        <f>'C.1 Federal Expenditures'!W53+'C.2 State Expenditures'!W53</f>
        <v>13081327</v>
      </c>
      <c r="X53" s="46">
        <f>'C.1 Federal Expenditures'!X53+'C.2 State Expenditures'!X53</f>
        <v>13081327</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13686723</v>
      </c>
      <c r="AD53" s="46">
        <f>'C.1 Federal Expenditures'!AD53+'C.2 State Expenditures'!AD53</f>
        <v>1558121</v>
      </c>
      <c r="AE53" s="46">
        <f>'C.1 Federal Expenditures'!AE53+'C.2 State Expenditures'!AE53</f>
        <v>0</v>
      </c>
      <c r="AF53" s="46">
        <f>'C.1 Federal Expenditures'!AF53+'C.2 State Expenditures'!AF53</f>
        <v>0</v>
      </c>
      <c r="AG53" s="46">
        <f>'C.1 Federal Expenditures'!AG53+'C.2 State Expenditures'!AG53</f>
        <v>0</v>
      </c>
      <c r="AH53" s="46">
        <f>'C.1 Federal Expenditures'!AH53+'C.2 State Expenditures'!AH53</f>
        <v>0</v>
      </c>
      <c r="AI53" s="46">
        <f>'C.1 Federal Expenditures'!AI53+'C.2 State Expenditures'!AI53</f>
        <v>0</v>
      </c>
      <c r="AJ53" s="46">
        <f>'C.1 Federal Expenditures'!AJ53+'C.2 State Expenditures'!AJ53</f>
        <v>0</v>
      </c>
      <c r="AK53" s="46">
        <f>'C.1 Federal Expenditures'!AK53+'C.2 State Expenditures'!AK53</f>
        <v>0</v>
      </c>
      <c r="AL53" s="46">
        <f>'C.1 Federal Expenditures'!AL53+'C.2 State Expenditures'!AL53</f>
        <v>0</v>
      </c>
      <c r="AM53" s="46">
        <f>'C.1 Federal Expenditures'!AM53+'C.2 State Expenditures'!AM53</f>
        <v>16024535</v>
      </c>
      <c r="AN53" s="46">
        <f>'C.1 Federal Expenditures'!AN53+'C.2 State Expenditures'!AN53</f>
        <v>13593242</v>
      </c>
      <c r="AO53" s="46">
        <f>'C.1 Federal Expenditures'!AO53+'C.2 State Expenditures'!AO53</f>
        <v>0</v>
      </c>
      <c r="AP53" s="46">
        <f>'C.1 Federal Expenditures'!AP53+'C.2 State Expenditures'!AP53</f>
        <v>2431293</v>
      </c>
      <c r="AQ53" s="46">
        <f>'C.1 Federal Expenditures'!AQ53+'C.2 State Expenditures'!AQ53</f>
        <v>0</v>
      </c>
      <c r="AR53" s="46">
        <f>'C.1 Federal Expenditures'!AR53+'C.2 State Expenditures'!AR53</f>
        <v>103414313</v>
      </c>
      <c r="AS53" s="46">
        <f>'C.1 Federal Expenditures'!AS53</f>
        <v>0</v>
      </c>
      <c r="AT53" s="46">
        <f>'C.1 Federal Expenditures'!AT53</f>
        <v>52544998</v>
      </c>
      <c r="AV53" s="16"/>
      <c r="AW53" s="16"/>
      <c r="AX53" s="16"/>
      <c r="AY53" s="16"/>
      <c r="AZ53" s="16"/>
      <c r="BA53" s="16"/>
      <c r="BB53" s="16"/>
      <c r="BC53" s="16"/>
      <c r="BD53" s="16"/>
      <c r="BE53" s="16"/>
      <c r="BF53" s="16"/>
      <c r="BG53" s="16"/>
    </row>
    <row r="54" spans="1:59" x14ac:dyDescent="0.25">
      <c r="A54" s="68" t="s">
        <v>50</v>
      </c>
      <c r="B54" s="46">
        <f>'C.1 Federal Expenditures'!B54+'C.2 State Expenditures'!B54</f>
        <v>344723360</v>
      </c>
      <c r="C54" s="46">
        <f>'C.1 Federal Expenditures'!C54+'C.2 State Expenditures'!C54</f>
        <v>61833144</v>
      </c>
      <c r="D54" s="46">
        <f>'C.1 Federal Expenditures'!D54+'C.2 State Expenditures'!D54</f>
        <v>15443200</v>
      </c>
      <c r="E54" s="46">
        <f>'C.1 Federal Expenditures'!E54+'C.2 State Expenditures'!E54</f>
        <v>236619658</v>
      </c>
      <c r="F54" s="46">
        <f>'C.1 Federal Expenditures'!F54+'C.2 State Expenditures'!F54</f>
        <v>83417313</v>
      </c>
      <c r="G54" s="46">
        <f>'C.1 Federal Expenditures'!G54+'C.2 State Expenditures'!G54</f>
        <v>84060943</v>
      </c>
      <c r="H54" s="46">
        <f>'C.1 Federal Expenditures'!H54+'C.2 State Expenditures'!H54</f>
        <v>84060943</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34526873</v>
      </c>
      <c r="S54" s="46">
        <f>'C.1 Federal Expenditures'!S54+'C.2 State Expenditures'!S54</f>
        <v>0</v>
      </c>
      <c r="T54" s="46">
        <f>'C.1 Federal Expenditures'!T54+'C.2 State Expenditures'!T54</f>
        <v>757148</v>
      </c>
      <c r="U54" s="46">
        <f>'C.1 Federal Expenditures'!U54+'C.2 State Expenditures'!U54</f>
        <v>33769725</v>
      </c>
      <c r="V54" s="46">
        <f>'C.1 Federal Expenditures'!V54+'C.2 State Expenditures'!V54</f>
        <v>1891642</v>
      </c>
      <c r="W54" s="46">
        <f>'C.1 Federal Expenditures'!W54+'C.2 State Expenditures'!W54</f>
        <v>117213579</v>
      </c>
      <c r="X54" s="46">
        <f>'C.1 Federal Expenditures'!X54+'C.2 State Expenditures'!X54</f>
        <v>117213579</v>
      </c>
      <c r="Y54" s="46">
        <f>'C.1 Federal Expenditures'!Y54+'C.2 State Expenditures'!Y54</f>
        <v>0</v>
      </c>
      <c r="Z54" s="46">
        <f>'C.1 Federal Expenditures'!Z54+'C.2 State Expenditures'!Z54</f>
        <v>0</v>
      </c>
      <c r="AA54" s="46">
        <f>'C.1 Federal Expenditures'!AA54+'C.2 State Expenditures'!AA54</f>
        <v>67600000</v>
      </c>
      <c r="AB54" s="46">
        <f>'C.1 Federal Expenditures'!AB54+'C.2 State Expenditures'!AB54</f>
        <v>0</v>
      </c>
      <c r="AC54" s="46">
        <f>'C.1 Federal Expenditures'!AC54+'C.2 State Expenditures'!AC54</f>
        <v>38783634</v>
      </c>
      <c r="AD54" s="46">
        <f>'C.1 Federal Expenditures'!AD54+'C.2 State Expenditures'!AD54</f>
        <v>11782002</v>
      </c>
      <c r="AE54" s="46">
        <f>'C.1 Federal Expenditures'!AE54+'C.2 State Expenditures'!AE54</f>
        <v>81456432</v>
      </c>
      <c r="AF54" s="46">
        <f>'C.1 Federal Expenditures'!AF54+'C.2 State Expenditures'!AF54</f>
        <v>144677</v>
      </c>
      <c r="AG54" s="46">
        <f>'C.1 Federal Expenditures'!AG54+'C.2 State Expenditures'!AG54</f>
        <v>3452291</v>
      </c>
      <c r="AH54" s="46">
        <f>'C.1 Federal Expenditures'!AH54+'C.2 State Expenditures'!AH54</f>
        <v>901231</v>
      </c>
      <c r="AI54" s="46">
        <f>'C.1 Federal Expenditures'!AI54+'C.2 State Expenditures'!AI54</f>
        <v>901231</v>
      </c>
      <c r="AJ54" s="46">
        <f>'C.1 Federal Expenditures'!AJ54+'C.2 State Expenditures'!AJ54</f>
        <v>0</v>
      </c>
      <c r="AK54" s="46">
        <f>'C.1 Federal Expenditures'!AK54+'C.2 State Expenditures'!AK54</f>
        <v>0</v>
      </c>
      <c r="AL54" s="46">
        <f>'C.1 Federal Expenditures'!AL54+'C.2 State Expenditures'!AL54</f>
        <v>0</v>
      </c>
      <c r="AM54" s="46">
        <f>'C.1 Federal Expenditures'!AM54+'C.2 State Expenditures'!AM54</f>
        <v>29417907</v>
      </c>
      <c r="AN54" s="46">
        <f>'C.1 Federal Expenditures'!AN54+'C.2 State Expenditures'!AN54</f>
        <v>23252661</v>
      </c>
      <c r="AO54" s="46">
        <f>'C.1 Federal Expenditures'!AO54+'C.2 State Expenditures'!AO54</f>
        <v>1638651</v>
      </c>
      <c r="AP54" s="46">
        <f>'C.1 Federal Expenditures'!AP54+'C.2 State Expenditures'!AP54</f>
        <v>4526595</v>
      </c>
      <c r="AQ54" s="46">
        <f>'C.1 Federal Expenditures'!AQ54+'C.2 State Expenditures'!AQ54</f>
        <v>447243</v>
      </c>
      <c r="AR54" s="46">
        <f>'C.1 Federal Expenditures'!AR54+'C.2 State Expenditures'!AR54</f>
        <v>471678454</v>
      </c>
      <c r="AS54" s="46">
        <f>'C.1 Federal Expenditures'!AS54</f>
        <v>0</v>
      </c>
      <c r="AT54" s="46">
        <f>'C.1 Federal Expenditures'!AT54</f>
        <v>138297850</v>
      </c>
      <c r="AV54" s="16"/>
      <c r="AW54" s="16"/>
      <c r="AX54" s="16"/>
      <c r="AY54" s="16"/>
      <c r="AZ54" s="16"/>
      <c r="BA54" s="16"/>
      <c r="BB54" s="16"/>
      <c r="BC54" s="16"/>
      <c r="BD54" s="16"/>
      <c r="BE54" s="16"/>
      <c r="BF54" s="16"/>
      <c r="BG54" s="16"/>
    </row>
    <row r="55" spans="1:59" x14ac:dyDescent="0.25">
      <c r="A55" s="68" t="s">
        <v>51</v>
      </c>
      <c r="B55" s="46">
        <f>'C.1 Federal Expenditures'!B55+'C.2 State Expenditures'!B55</f>
        <v>18500530</v>
      </c>
      <c r="C55" s="46">
        <f>'C.1 Federal Expenditures'!C55+'C.2 State Expenditures'!C55</f>
        <v>0</v>
      </c>
      <c r="D55" s="46">
        <f>'C.1 Federal Expenditures'!D55+'C.2 State Expenditures'!D55</f>
        <v>0</v>
      </c>
      <c r="E55" s="46">
        <f>'C.1 Federal Expenditures'!E55+'C.2 State Expenditures'!E55</f>
        <v>18500530</v>
      </c>
      <c r="F55" s="46">
        <f>'C.1 Federal Expenditures'!F55+'C.2 State Expenditures'!F55</f>
        <v>28748714</v>
      </c>
      <c r="G55" s="46">
        <f>'C.1 Federal Expenditures'!G55+'C.2 State Expenditures'!G55</f>
        <v>4412032</v>
      </c>
      <c r="H55" s="46">
        <f>'C.1 Federal Expenditures'!H55+'C.2 State Expenditures'!H55</f>
        <v>4412032</v>
      </c>
      <c r="I55" s="46">
        <f>'C.1 Federal Expenditures'!I55+'C.2 State Expenditures'!I55</f>
        <v>0</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4022764</v>
      </c>
      <c r="S55" s="46">
        <f>'C.1 Federal Expenditures'!S55+'C.2 State Expenditures'!S55</f>
        <v>0</v>
      </c>
      <c r="T55" s="46">
        <f>'C.1 Federal Expenditures'!T55+'C.2 State Expenditures'!T55</f>
        <v>4022759</v>
      </c>
      <c r="U55" s="46">
        <f>'C.1 Federal Expenditures'!U55+'C.2 State Expenditures'!U55</f>
        <v>5</v>
      </c>
      <c r="V55" s="46">
        <f>'C.1 Federal Expenditures'!V55+'C.2 State Expenditures'!V55</f>
        <v>0</v>
      </c>
      <c r="W55" s="46">
        <f>'C.1 Federal Expenditures'!W55+'C.2 State Expenditures'!W55</f>
        <v>4221785</v>
      </c>
      <c r="X55" s="46">
        <f>'C.1 Federal Expenditures'!X55+'C.2 State Expenditures'!X55</f>
        <v>1553707</v>
      </c>
      <c r="Y55" s="46">
        <f>'C.1 Federal Expenditures'!Y55+'C.2 State Expenditures'!Y55</f>
        <v>2668078</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3176073</v>
      </c>
      <c r="AD55" s="46">
        <f>'C.1 Federal Expenditures'!AD55+'C.2 State Expenditures'!AD55</f>
        <v>878314</v>
      </c>
      <c r="AE55" s="46">
        <f>'C.1 Federal Expenditures'!AE55+'C.2 State Expenditures'!AE55</f>
        <v>0</v>
      </c>
      <c r="AF55" s="46">
        <f>'C.1 Federal Expenditures'!AF55+'C.2 State Expenditures'!AF55</f>
        <v>0</v>
      </c>
      <c r="AG55" s="46">
        <f>'C.1 Federal Expenditures'!AG55+'C.2 State Expenditures'!AG55</f>
        <v>3303</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1357205</v>
      </c>
      <c r="AM55" s="46">
        <f>'C.1 Federal Expenditures'!AM55+'C.2 State Expenditures'!AM55</f>
        <v>14184175</v>
      </c>
      <c r="AN55" s="46">
        <f>'C.1 Federal Expenditures'!AN55+'C.2 State Expenditures'!AN55</f>
        <v>8207212</v>
      </c>
      <c r="AO55" s="46">
        <f>'C.1 Federal Expenditures'!AO55+'C.2 State Expenditures'!AO55</f>
        <v>0</v>
      </c>
      <c r="AP55" s="46">
        <f>'C.1 Federal Expenditures'!AP55+'C.2 State Expenditures'!AP55</f>
        <v>5976963</v>
      </c>
      <c r="AQ55" s="46">
        <f>'C.1 Federal Expenditures'!AQ55+'C.2 State Expenditures'!AQ55</f>
        <v>1036513</v>
      </c>
      <c r="AR55" s="46">
        <f>'C.1 Federal Expenditures'!AR55+'C.2 State Expenditures'!AR55</f>
        <v>33292164</v>
      </c>
      <c r="AS55" s="46">
        <f>'C.1 Federal Expenditures'!AS55</f>
        <v>992988</v>
      </c>
      <c r="AT55" s="46">
        <f>'C.1 Federal Expenditures'!AT55</f>
        <v>22959134</v>
      </c>
      <c r="AV55" s="16"/>
      <c r="AW55" s="16"/>
      <c r="AX55" s="16"/>
      <c r="AY55" s="16"/>
      <c r="AZ55" s="16"/>
      <c r="BA55" s="16"/>
      <c r="BB55" s="16"/>
      <c r="BC55" s="16"/>
      <c r="BD55" s="16"/>
      <c r="BE55" s="16"/>
      <c r="BF55" s="16"/>
      <c r="BG55" s="16"/>
    </row>
    <row r="56" spans="1:59"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 footer="0"/>
  <pageSetup scale="60" fitToWidth="0" orientation="landscape" r:id="rId1"/>
  <headerFooter differentFirst="1">
    <oddHeader>&amp;L&amp;"Arial,Regular"&amp;12B.: Total Federal TANF and State MOE Expenditures in FY 2016</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16</vt:i4>
      </vt:variant>
    </vt:vector>
  </HeadingPairs>
  <TitlesOfParts>
    <vt:vector size="87" baseType="lpstr">
      <vt:lpstr>Table of Contents</vt:lpstr>
      <vt:lpstr>Reader's Guide</vt:lpstr>
      <vt:lpstr>A.1 Fed &amp; State by Category</vt:lpstr>
      <vt:lpstr>A.2 FY15-16 Comparison</vt:lpstr>
      <vt:lpstr>A.3 FY15-16 Difference</vt:lpstr>
      <vt:lpstr>A.4 FY15-16 MOE Comparison</vt:lpstr>
      <vt:lpstr>A.5 FY 16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'A.2 FY15-16 Comparison'!Print_Area</vt:lpstr>
      <vt:lpstr>'A.3 FY15-16 Difference'!Print_Area</vt:lpstr>
      <vt:lpstr>'C.2 State Expenditures'!Print_Area</vt:lpstr>
      <vt:lpstr>'E.4 MOE SSP'!Print_Area</vt:lpstr>
      <vt:lpstr>'E.5 Contingency'!Print_Area</vt:lpstr>
      <vt:lpstr>'E.6 ECF'!Print_Area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Lauren Frohlich</cp:lastModifiedBy>
  <cp:lastPrinted>2017-12-19T21:22:26Z</cp:lastPrinted>
  <dcterms:created xsi:type="dcterms:W3CDTF">2011-10-26T18:32:16Z</dcterms:created>
  <dcterms:modified xsi:type="dcterms:W3CDTF">2017-12-19T21:26:12Z</dcterms:modified>
</cp:coreProperties>
</file>