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autoCompressPictures="0"/>
  <mc:AlternateContent xmlns:mc="http://schemas.openxmlformats.org/markup-compatibility/2006">
    <mc:Choice Requires="x15">
      <x15ac:absPath xmlns:x15ac="http://schemas.microsoft.com/office/spreadsheetml/2010/11/ac" url="C:\Users\13722\Desktop\Drupal_Files_Holder\OPRE-2979_OFA\Done\"/>
    </mc:Choice>
  </mc:AlternateContent>
  <xr:revisionPtr revIDLastSave="0" documentId="13_ncr:1_{EE1EAE65-3EF7-4CE7-ABA1-710B554924DB}" xr6:coauthVersionLast="43" xr6:coauthVersionMax="43" xr10:uidLastSave="{00000000-0000-0000-0000-000000000000}"/>
  <bookViews>
    <workbookView xWindow="-120" yWindow="-120" windowWidth="29040" windowHeight="15840" xr2:uid="{00000000-000D-0000-FFFF-FFFF00000000}"/>
  </bookViews>
  <sheets>
    <sheet name="Table of Contents" sheetId="253" r:id="rId1"/>
    <sheet name="Reader's Guide" sheetId="274" r:id="rId2"/>
    <sheet name="A.1 Fed &amp; State by Category" sheetId="268" r:id="rId3"/>
    <sheet name="A.2 FY17-18 Comparison" sheetId="176" r:id="rId4"/>
    <sheet name="A.3 FY17-18 Difference" sheetId="177" r:id="rId5"/>
    <sheet name="A.4 FY17-18 MOE Comparison" sheetId="157" r:id="rId6"/>
    <sheet name="A.5 FY 18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Contingency'!$A:$K</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77" l="1"/>
  <c r="B7" i="177"/>
  <c r="B8" i="177"/>
  <c r="B9" i="177"/>
  <c r="B10" i="177"/>
  <c r="B11" i="177"/>
  <c r="B12" i="177"/>
  <c r="B13" i="177"/>
  <c r="B14" i="177"/>
  <c r="B15" i="177"/>
  <c r="B18" i="177"/>
  <c r="B19" i="177"/>
  <c r="B22" i="177"/>
  <c r="B23" i="177"/>
  <c r="B25" i="177"/>
  <c r="B26" i="177"/>
  <c r="B27" i="177"/>
  <c r="B30" i="177"/>
  <c r="B31" i="177"/>
  <c r="B33" i="177"/>
  <c r="B34" i="177"/>
  <c r="B35" i="177"/>
  <c r="B38" i="177"/>
  <c r="B39" i="177"/>
  <c r="B41" i="177"/>
  <c r="B42" i="177"/>
  <c r="B43" i="177"/>
  <c r="H45" i="176"/>
  <c r="B45" i="177"/>
  <c r="B46" i="177"/>
  <c r="H38" i="176" l="1"/>
  <c r="H36" i="176"/>
  <c r="H30" i="176"/>
  <c r="H22" i="176"/>
  <c r="H18" i="176"/>
  <c r="H6" i="176"/>
  <c r="H24" i="176"/>
  <c r="H40" i="176"/>
  <c r="H20" i="176"/>
  <c r="H41" i="176"/>
  <c r="H37" i="176"/>
  <c r="H33" i="176"/>
  <c r="H29" i="176"/>
  <c r="H25" i="176"/>
  <c r="H21" i="176"/>
  <c r="H17" i="176"/>
  <c r="H5" i="176"/>
  <c r="H32" i="176"/>
  <c r="H16" i="176"/>
  <c r="H44" i="176"/>
  <c r="H28" i="176"/>
  <c r="H7" i="176"/>
  <c r="B37" i="177"/>
  <c r="B29" i="177"/>
  <c r="B21" i="177"/>
  <c r="B17" i="177"/>
  <c r="B5" i="177"/>
  <c r="H43" i="176"/>
  <c r="H39" i="176"/>
  <c r="H35" i="176"/>
  <c r="H31" i="176"/>
  <c r="H27" i="176"/>
  <c r="H23" i="176"/>
  <c r="H19" i="176"/>
  <c r="H15" i="176"/>
  <c r="B44" i="177"/>
  <c r="B40" i="177"/>
  <c r="B36" i="177"/>
  <c r="B32" i="177"/>
  <c r="B28" i="177"/>
  <c r="B24" i="177"/>
  <c r="B20" i="177"/>
  <c r="B16" i="177"/>
  <c r="B4" i="177"/>
  <c r="H42" i="176"/>
  <c r="H34" i="176"/>
  <c r="H26" i="176"/>
  <c r="H14" i="176"/>
  <c r="H11" i="176"/>
  <c r="H10" i="176"/>
  <c r="H13" i="176"/>
  <c r="H9" i="176"/>
  <c r="H12" i="176"/>
  <c r="H8" i="176"/>
  <c r="B3" i="177" l="1"/>
  <c r="H4" i="176"/>
  <c r="B3" i="43" l="1"/>
  <c r="F3" i="43" s="1"/>
  <c r="D3" i="43" l="1"/>
  <c r="H3" i="43"/>
  <c r="C4" i="273" l="1"/>
  <c r="D4" i="273"/>
  <c r="E4" i="273"/>
  <c r="F4" i="273"/>
  <c r="G4" i="273"/>
  <c r="C5" i="273"/>
  <c r="D5" i="273"/>
  <c r="E5" i="273"/>
  <c r="F5" i="273"/>
  <c r="G5" i="273"/>
  <c r="C6" i="273"/>
  <c r="D6" i="273"/>
  <c r="E6" i="273"/>
  <c r="F6" i="273"/>
  <c r="G6" i="273"/>
  <c r="C7" i="273"/>
  <c r="D7" i="273"/>
  <c r="E7" i="273"/>
  <c r="F7" i="273"/>
  <c r="G7" i="273"/>
  <c r="C8" i="273"/>
  <c r="D8" i="273"/>
  <c r="E8" i="273"/>
  <c r="F8" i="273"/>
  <c r="G8" i="273"/>
  <c r="C9" i="273"/>
  <c r="D9" i="273"/>
  <c r="E9" i="273"/>
  <c r="F9" i="273"/>
  <c r="G9" i="273"/>
  <c r="C10" i="273"/>
  <c r="D10" i="273"/>
  <c r="E10" i="273"/>
  <c r="F10" i="273"/>
  <c r="G10" i="273"/>
  <c r="C11" i="273"/>
  <c r="D11" i="273"/>
  <c r="E11" i="273"/>
  <c r="F11" i="273"/>
  <c r="G11" i="273"/>
  <c r="C12" i="273"/>
  <c r="D12" i="273"/>
  <c r="E12" i="273"/>
  <c r="F12" i="273"/>
  <c r="G12" i="273"/>
  <c r="C13" i="273"/>
  <c r="D13" i="273"/>
  <c r="E13" i="273"/>
  <c r="F13" i="273"/>
  <c r="G13" i="273"/>
  <c r="C14" i="273"/>
  <c r="D14" i="273"/>
  <c r="E14" i="273"/>
  <c r="F14" i="273"/>
  <c r="G14" i="273"/>
  <c r="C15" i="273"/>
  <c r="D15" i="273"/>
  <c r="E15" i="273"/>
  <c r="F15" i="273"/>
  <c r="G15" i="273"/>
  <c r="C16" i="273"/>
  <c r="D16" i="273"/>
  <c r="E16" i="273"/>
  <c r="F16" i="273"/>
  <c r="G16" i="273"/>
  <c r="C17" i="273"/>
  <c r="D17" i="273"/>
  <c r="E17" i="273"/>
  <c r="F17" i="273"/>
  <c r="G17" i="273"/>
  <c r="C18" i="273"/>
  <c r="D18" i="273"/>
  <c r="E18" i="273"/>
  <c r="F18" i="273"/>
  <c r="G18" i="273"/>
  <c r="C19" i="273"/>
  <c r="D19" i="273"/>
  <c r="E19" i="273"/>
  <c r="F19" i="273"/>
  <c r="G19" i="273"/>
  <c r="C20" i="273"/>
  <c r="D20" i="273"/>
  <c r="E20" i="273"/>
  <c r="F20" i="273"/>
  <c r="G20" i="273"/>
  <c r="C21" i="273"/>
  <c r="D21" i="273"/>
  <c r="E21" i="273"/>
  <c r="F21" i="273"/>
  <c r="G21" i="273"/>
  <c r="C22" i="273"/>
  <c r="D22" i="273"/>
  <c r="E22" i="273"/>
  <c r="F22" i="273"/>
  <c r="G22" i="273"/>
  <c r="C23" i="273"/>
  <c r="D23" i="273"/>
  <c r="E23" i="273"/>
  <c r="F23" i="273"/>
  <c r="G23" i="273"/>
  <c r="C24" i="273"/>
  <c r="D24" i="273"/>
  <c r="E24" i="273"/>
  <c r="F24" i="273"/>
  <c r="G24" i="273"/>
  <c r="C25" i="273"/>
  <c r="D25" i="273"/>
  <c r="E25" i="273"/>
  <c r="F25" i="273"/>
  <c r="G25" i="273"/>
  <c r="C26" i="273"/>
  <c r="D26" i="273"/>
  <c r="E26" i="273"/>
  <c r="F26" i="273"/>
  <c r="G26" i="273"/>
  <c r="C27" i="273"/>
  <c r="D27" i="273"/>
  <c r="E27" i="273"/>
  <c r="F27" i="273"/>
  <c r="G27" i="273"/>
  <c r="C28" i="273"/>
  <c r="D28" i="273"/>
  <c r="E28" i="273"/>
  <c r="F28" i="273"/>
  <c r="G28" i="273"/>
  <c r="C29" i="273"/>
  <c r="D29" i="273"/>
  <c r="E29" i="273"/>
  <c r="F29" i="273"/>
  <c r="G29" i="273"/>
  <c r="C30" i="273"/>
  <c r="D30" i="273"/>
  <c r="E30" i="273"/>
  <c r="F30" i="273"/>
  <c r="G30" i="273"/>
  <c r="C31" i="273"/>
  <c r="D31" i="273"/>
  <c r="E31" i="273"/>
  <c r="F31" i="273"/>
  <c r="G31" i="273"/>
  <c r="C32" i="273"/>
  <c r="D32" i="273"/>
  <c r="E32" i="273"/>
  <c r="F32" i="273"/>
  <c r="G32" i="273"/>
  <c r="C33" i="273"/>
  <c r="D33" i="273"/>
  <c r="E33" i="273"/>
  <c r="F33" i="273"/>
  <c r="G33" i="273"/>
  <c r="C34" i="273"/>
  <c r="D34" i="273"/>
  <c r="E34" i="273"/>
  <c r="F34" i="273"/>
  <c r="G34" i="273"/>
  <c r="C35" i="273"/>
  <c r="D35" i="273"/>
  <c r="E35" i="273"/>
  <c r="F35" i="273"/>
  <c r="G35" i="273"/>
  <c r="C36" i="273"/>
  <c r="D36" i="273"/>
  <c r="E36" i="273"/>
  <c r="F36" i="273"/>
  <c r="G36" i="273"/>
  <c r="C37" i="273"/>
  <c r="D37" i="273"/>
  <c r="E37" i="273"/>
  <c r="F37" i="273"/>
  <c r="G37" i="273"/>
  <c r="C38" i="273"/>
  <c r="D38" i="273"/>
  <c r="E38" i="273"/>
  <c r="F38" i="273"/>
  <c r="G38" i="273"/>
  <c r="C39" i="273"/>
  <c r="D39" i="273"/>
  <c r="E39" i="273"/>
  <c r="F39" i="273"/>
  <c r="G39" i="273"/>
  <c r="C40" i="273"/>
  <c r="D40" i="273"/>
  <c r="E40" i="273"/>
  <c r="F40" i="273"/>
  <c r="G40" i="273"/>
  <c r="C41" i="273"/>
  <c r="D41" i="273"/>
  <c r="E41" i="273"/>
  <c r="F41" i="273"/>
  <c r="G41" i="273"/>
  <c r="C42" i="273"/>
  <c r="D42" i="273"/>
  <c r="E42" i="273"/>
  <c r="F42" i="273"/>
  <c r="G42" i="273"/>
  <c r="C43" i="273"/>
  <c r="D43" i="273"/>
  <c r="E43" i="273"/>
  <c r="F43" i="273"/>
  <c r="G43" i="273"/>
  <c r="C44" i="273"/>
  <c r="D44" i="273"/>
  <c r="E44" i="273"/>
  <c r="F44" i="273"/>
  <c r="G44" i="273"/>
  <c r="C45" i="273"/>
  <c r="D45" i="273"/>
  <c r="E45" i="273"/>
  <c r="F45" i="273"/>
  <c r="G45" i="273"/>
  <c r="C46" i="273"/>
  <c r="D46" i="273"/>
  <c r="E46" i="273"/>
  <c r="F46" i="273"/>
  <c r="G46" i="273"/>
  <c r="C47" i="273"/>
  <c r="D47" i="273"/>
  <c r="E47" i="273"/>
  <c r="F47" i="273"/>
  <c r="G47" i="273"/>
  <c r="C48" i="273"/>
  <c r="D48" i="273"/>
  <c r="E48" i="273"/>
  <c r="F48" i="273"/>
  <c r="G48" i="273"/>
  <c r="C49" i="273"/>
  <c r="D49" i="273"/>
  <c r="E49" i="273"/>
  <c r="F49" i="273"/>
  <c r="G49" i="273"/>
  <c r="C50" i="273"/>
  <c r="D50" i="273"/>
  <c r="E50" i="273"/>
  <c r="F50" i="273"/>
  <c r="G50" i="273"/>
  <c r="C51" i="273"/>
  <c r="D51" i="273"/>
  <c r="E51" i="273"/>
  <c r="F51" i="273"/>
  <c r="G51" i="273"/>
  <c r="C52" i="273"/>
  <c r="D52" i="273"/>
  <c r="E52" i="273"/>
  <c r="F52" i="273"/>
  <c r="G52" i="273"/>
  <c r="C53" i="273"/>
  <c r="D53" i="273"/>
  <c r="E53" i="273"/>
  <c r="F53" i="273"/>
  <c r="G53" i="273"/>
  <c r="C54" i="273"/>
  <c r="D54" i="273"/>
  <c r="E54" i="273"/>
  <c r="F54" i="273"/>
  <c r="G54" i="273"/>
  <c r="G3" i="273"/>
  <c r="F3" i="273"/>
  <c r="E3" i="273"/>
  <c r="D3" i="273"/>
  <c r="C3" i="273"/>
  <c r="B52" i="273" l="1"/>
  <c r="B48" i="273"/>
  <c r="B44" i="273"/>
  <c r="B40" i="273"/>
  <c r="B36" i="273"/>
  <c r="B32" i="273"/>
  <c r="B28" i="273"/>
  <c r="B24" i="273"/>
  <c r="B20" i="273"/>
  <c r="B16" i="273"/>
  <c r="B12" i="273"/>
  <c r="B8" i="273"/>
  <c r="B10" i="273"/>
  <c r="B6" i="273"/>
  <c r="B4" i="273"/>
  <c r="B50" i="273"/>
  <c r="B14" i="273"/>
  <c r="B47" i="273"/>
  <c r="B43" i="273"/>
  <c r="B35" i="273"/>
  <c r="B31" i="273"/>
  <c r="B27" i="273"/>
  <c r="B19" i="273"/>
  <c r="B15" i="273"/>
  <c r="B54" i="273"/>
  <c r="B38" i="273"/>
  <c r="B34" i="273"/>
  <c r="B30" i="273"/>
  <c r="B26" i="273"/>
  <c r="B18" i="273"/>
  <c r="B51" i="273"/>
  <c r="B39" i="273"/>
  <c r="B23" i="273"/>
  <c r="B11" i="273"/>
  <c r="B7" i="273"/>
  <c r="B46" i="273"/>
  <c r="B42" i="273"/>
  <c r="B22" i="273"/>
  <c r="B53" i="273"/>
  <c r="B49" i="273"/>
  <c r="B45" i="273"/>
  <c r="B41" i="273"/>
  <c r="B37" i="273"/>
  <c r="B33" i="273"/>
  <c r="B29" i="273"/>
  <c r="B25" i="273"/>
  <c r="B21" i="273"/>
  <c r="B17" i="273"/>
  <c r="B13" i="273"/>
  <c r="B9" i="273"/>
  <c r="B5" i="273"/>
  <c r="B3" i="273"/>
  <c r="K5" i="271" l="1"/>
  <c r="K6" i="271"/>
  <c r="K7" i="271"/>
  <c r="K8" i="271"/>
  <c r="K9" i="271"/>
  <c r="K10" i="271"/>
  <c r="K11" i="271"/>
  <c r="K12" i="271"/>
  <c r="K13" i="271"/>
  <c r="K14" i="271"/>
  <c r="K15" i="271"/>
  <c r="K16" i="271"/>
  <c r="K17" i="271"/>
  <c r="K18" i="271"/>
  <c r="K19" i="271"/>
  <c r="K20" i="271"/>
  <c r="K21" i="271"/>
  <c r="K22" i="271"/>
  <c r="K23" i="271"/>
  <c r="K24" i="271"/>
  <c r="K25" i="271"/>
  <c r="K26" i="271"/>
  <c r="K27" i="271"/>
  <c r="K28" i="271"/>
  <c r="K29" i="271"/>
  <c r="K30" i="271"/>
  <c r="K31" i="271"/>
  <c r="K32" i="271"/>
  <c r="K33" i="271"/>
  <c r="K34" i="271"/>
  <c r="K35" i="271"/>
  <c r="K36" i="271"/>
  <c r="K37" i="271"/>
  <c r="K38" i="271"/>
  <c r="K39" i="271"/>
  <c r="K40" i="271"/>
  <c r="K41" i="271"/>
  <c r="K42" i="271"/>
  <c r="K43" i="271"/>
  <c r="K44" i="271"/>
  <c r="K45" i="271"/>
  <c r="K46" i="271"/>
  <c r="K47" i="271"/>
  <c r="K48" i="271"/>
  <c r="K49" i="271"/>
  <c r="K50" i="271"/>
  <c r="K51" i="271"/>
  <c r="K52" i="271"/>
  <c r="K53" i="271"/>
  <c r="K54" i="271"/>
  <c r="K55" i="271"/>
  <c r="K4" i="271"/>
  <c r="C5" i="271"/>
  <c r="C6" i="271"/>
  <c r="C7" i="271"/>
  <c r="C8" i="271"/>
  <c r="C9" i="271"/>
  <c r="C10" i="271"/>
  <c r="C11" i="271"/>
  <c r="C12" i="271"/>
  <c r="C13" i="271"/>
  <c r="C14" i="271"/>
  <c r="C15" i="271"/>
  <c r="C16" i="271"/>
  <c r="C17" i="271"/>
  <c r="C18" i="271"/>
  <c r="C19" i="271"/>
  <c r="C20" i="271"/>
  <c r="C21" i="271"/>
  <c r="C22" i="271"/>
  <c r="C23" i="271"/>
  <c r="C24" i="271"/>
  <c r="C25" i="271"/>
  <c r="C26" i="271"/>
  <c r="C27" i="271"/>
  <c r="C28" i="271"/>
  <c r="C29" i="271"/>
  <c r="C30" i="271"/>
  <c r="C31" i="271"/>
  <c r="C32" i="271"/>
  <c r="C33" i="271"/>
  <c r="C34" i="271"/>
  <c r="C35" i="271"/>
  <c r="C36" i="271"/>
  <c r="C37" i="271"/>
  <c r="C38" i="271"/>
  <c r="C39" i="271"/>
  <c r="C40" i="271"/>
  <c r="C41" i="271"/>
  <c r="C42" i="271"/>
  <c r="C43" i="271"/>
  <c r="C44" i="271"/>
  <c r="C45" i="271"/>
  <c r="C46" i="271"/>
  <c r="C47" i="271"/>
  <c r="C48" i="271"/>
  <c r="C49" i="271"/>
  <c r="C50" i="271"/>
  <c r="C51" i="271"/>
  <c r="C52" i="271"/>
  <c r="C53" i="271"/>
  <c r="C54" i="271"/>
  <c r="C55" i="271"/>
  <c r="C4" i="271"/>
  <c r="L55" i="271" l="1"/>
  <c r="J55" i="271" s="1"/>
  <c r="D55" i="271"/>
  <c r="B55" i="271" s="1"/>
  <c r="L54" i="271"/>
  <c r="J54" i="271" s="1"/>
  <c r="D54" i="271"/>
  <c r="B54" i="271" s="1"/>
  <c r="L53" i="271"/>
  <c r="J53" i="271" s="1"/>
  <c r="D53" i="271"/>
  <c r="B53" i="271" s="1"/>
  <c r="L52" i="271"/>
  <c r="J52" i="271" s="1"/>
  <c r="D52" i="271"/>
  <c r="B52" i="271" s="1"/>
  <c r="L51" i="271"/>
  <c r="J51" i="271" s="1"/>
  <c r="D51" i="271"/>
  <c r="B51" i="271" s="1"/>
  <c r="L50" i="271"/>
  <c r="J50" i="271" s="1"/>
  <c r="D50" i="271"/>
  <c r="B50" i="271" s="1"/>
  <c r="L49" i="271"/>
  <c r="J49" i="271" s="1"/>
  <c r="D49" i="271"/>
  <c r="B49" i="271" s="1"/>
  <c r="L48" i="271"/>
  <c r="J48" i="271" s="1"/>
  <c r="D48" i="271"/>
  <c r="B48" i="271" s="1"/>
  <c r="L47" i="271"/>
  <c r="J47" i="271" s="1"/>
  <c r="D47" i="271"/>
  <c r="B47" i="271" s="1"/>
  <c r="L46" i="271"/>
  <c r="J46" i="271" s="1"/>
  <c r="D46" i="271"/>
  <c r="B46" i="271" s="1"/>
  <c r="L45" i="271"/>
  <c r="J45" i="271" s="1"/>
  <c r="D45" i="271"/>
  <c r="B45" i="271" s="1"/>
  <c r="L44" i="271"/>
  <c r="J44" i="271" s="1"/>
  <c r="D44" i="271"/>
  <c r="B44" i="271" s="1"/>
  <c r="L43" i="271"/>
  <c r="J43" i="271" s="1"/>
  <c r="D43" i="271"/>
  <c r="B43" i="271" s="1"/>
  <c r="L42" i="271"/>
  <c r="J42" i="271" s="1"/>
  <c r="D42" i="271"/>
  <c r="B42" i="271" s="1"/>
  <c r="L41" i="271"/>
  <c r="J41" i="271" s="1"/>
  <c r="D41" i="271"/>
  <c r="B41" i="271" s="1"/>
  <c r="L40" i="271"/>
  <c r="J40" i="271" s="1"/>
  <c r="D40" i="271"/>
  <c r="B40" i="271" s="1"/>
  <c r="L39" i="271"/>
  <c r="J39" i="271" s="1"/>
  <c r="D39" i="271"/>
  <c r="B39" i="271" s="1"/>
  <c r="L38" i="271"/>
  <c r="J38" i="271" s="1"/>
  <c r="D38" i="271"/>
  <c r="B38" i="271" s="1"/>
  <c r="L37" i="271"/>
  <c r="J37" i="271" s="1"/>
  <c r="D37" i="271"/>
  <c r="B37" i="271" s="1"/>
  <c r="L36" i="271"/>
  <c r="J36" i="271" s="1"/>
  <c r="D36" i="271"/>
  <c r="B36" i="271" s="1"/>
  <c r="L35" i="271"/>
  <c r="J35" i="271" s="1"/>
  <c r="D35" i="271"/>
  <c r="B35" i="271" s="1"/>
  <c r="L34" i="271"/>
  <c r="J34" i="271" s="1"/>
  <c r="D34" i="271"/>
  <c r="B34" i="271" s="1"/>
  <c r="L33" i="271"/>
  <c r="J33" i="271" s="1"/>
  <c r="D33" i="271"/>
  <c r="B33" i="271" s="1"/>
  <c r="L32" i="271"/>
  <c r="J32" i="271" s="1"/>
  <c r="D32" i="271"/>
  <c r="B32" i="271" s="1"/>
  <c r="L31" i="271"/>
  <c r="J31" i="271" s="1"/>
  <c r="D31" i="271"/>
  <c r="B31" i="271" s="1"/>
  <c r="L30" i="271"/>
  <c r="J30" i="271" s="1"/>
  <c r="D30" i="271"/>
  <c r="B30" i="271" s="1"/>
  <c r="L29" i="271"/>
  <c r="J29" i="271" s="1"/>
  <c r="D29" i="271"/>
  <c r="B29" i="271" s="1"/>
  <c r="L28" i="271"/>
  <c r="J28" i="271" s="1"/>
  <c r="D28" i="271"/>
  <c r="B28" i="271" s="1"/>
  <c r="L27" i="271"/>
  <c r="J27" i="271" s="1"/>
  <c r="D27" i="271"/>
  <c r="B27" i="271" s="1"/>
  <c r="L26" i="271"/>
  <c r="J26" i="271" s="1"/>
  <c r="D26" i="271"/>
  <c r="B26" i="271" s="1"/>
  <c r="L25" i="271"/>
  <c r="J25" i="271" s="1"/>
  <c r="D25" i="271"/>
  <c r="B25" i="271" s="1"/>
  <c r="L24" i="271"/>
  <c r="J24" i="271" s="1"/>
  <c r="D24" i="271"/>
  <c r="B24" i="271" s="1"/>
  <c r="L23" i="271"/>
  <c r="J23" i="271" s="1"/>
  <c r="D23" i="271"/>
  <c r="B23" i="271" s="1"/>
  <c r="L22" i="271"/>
  <c r="J22" i="271" s="1"/>
  <c r="D22" i="271"/>
  <c r="B22" i="271" s="1"/>
  <c r="L21" i="271"/>
  <c r="J21" i="271" s="1"/>
  <c r="D21" i="271"/>
  <c r="B21" i="271" s="1"/>
  <c r="L20" i="271"/>
  <c r="J20" i="271" s="1"/>
  <c r="D20" i="271"/>
  <c r="B20" i="271" s="1"/>
  <c r="L19" i="271"/>
  <c r="J19" i="271" s="1"/>
  <c r="D19" i="271"/>
  <c r="B19" i="271" s="1"/>
  <c r="L18" i="271"/>
  <c r="J18" i="271" s="1"/>
  <c r="D18" i="271"/>
  <c r="B18" i="271" s="1"/>
  <c r="L17" i="271"/>
  <c r="J17" i="271" s="1"/>
  <c r="D17" i="271"/>
  <c r="B17" i="271" s="1"/>
  <c r="L16" i="271"/>
  <c r="J16" i="271" s="1"/>
  <c r="D16" i="271"/>
  <c r="B16" i="271" s="1"/>
  <c r="L15" i="271"/>
  <c r="J15" i="271" s="1"/>
  <c r="D15" i="271"/>
  <c r="B15" i="271" s="1"/>
  <c r="L14" i="271"/>
  <c r="J14" i="271" s="1"/>
  <c r="D14" i="271"/>
  <c r="B14" i="271" s="1"/>
  <c r="L13" i="271"/>
  <c r="J13" i="271" s="1"/>
  <c r="D13" i="271"/>
  <c r="B13" i="271" s="1"/>
  <c r="L12" i="271"/>
  <c r="J12" i="271" s="1"/>
  <c r="D12" i="271"/>
  <c r="B12" i="271" s="1"/>
  <c r="L11" i="271"/>
  <c r="J11" i="271" s="1"/>
  <c r="D11" i="271"/>
  <c r="B11" i="271" s="1"/>
  <c r="L10" i="271"/>
  <c r="J10" i="271" s="1"/>
  <c r="D10" i="271"/>
  <c r="B10" i="271" s="1"/>
  <c r="L9" i="271"/>
  <c r="J9" i="271" s="1"/>
  <c r="D9" i="271"/>
  <c r="B9" i="271" s="1"/>
  <c r="L8" i="271"/>
  <c r="J8" i="271" s="1"/>
  <c r="D8" i="271"/>
  <c r="B8" i="271" s="1"/>
  <c r="L7" i="271"/>
  <c r="J7" i="271" s="1"/>
  <c r="D7" i="271"/>
  <c r="B7" i="271" s="1"/>
  <c r="L6" i="271"/>
  <c r="J6" i="271" s="1"/>
  <c r="D6" i="271"/>
  <c r="B6" i="271" s="1"/>
  <c r="L5" i="271"/>
  <c r="J5" i="271" s="1"/>
  <c r="D5" i="271"/>
  <c r="B5" i="271" s="1"/>
  <c r="L4" i="271"/>
  <c r="J4" i="271" s="1"/>
  <c r="D4" i="271"/>
  <c r="B4" i="271" s="1"/>
  <c r="B4" i="178" l="1"/>
  <c r="B4" i="43" l="1"/>
  <c r="B5" i="43"/>
  <c r="B6" i="43"/>
  <c r="B7" i="43"/>
  <c r="B8" i="43"/>
  <c r="B9" i="43"/>
  <c r="B10" i="43"/>
  <c r="B11" i="43"/>
  <c r="B12" i="43"/>
  <c r="B13" i="43"/>
  <c r="B14" i="43"/>
  <c r="B15" i="43"/>
  <c r="B16" i="43"/>
  <c r="B17" i="43"/>
  <c r="B18" i="43"/>
  <c r="B19" i="43"/>
  <c r="B20" i="43"/>
  <c r="B21" i="43"/>
  <c r="B22" i="43"/>
  <c r="B23" i="43"/>
  <c r="B24" i="43"/>
  <c r="B25" i="43"/>
  <c r="B26" i="43"/>
  <c r="B27" i="43"/>
  <c r="B28" i="43"/>
  <c r="B29" i="43"/>
  <c r="B30" i="43"/>
  <c r="B31" i="43"/>
  <c r="B32" i="43"/>
  <c r="B33" i="43"/>
  <c r="B34" i="43"/>
  <c r="B35" i="43"/>
  <c r="B36" i="43"/>
  <c r="B37" i="43"/>
  <c r="B38" i="43"/>
  <c r="B39" i="43"/>
  <c r="B40" i="43"/>
  <c r="B41" i="43"/>
  <c r="B42" i="43"/>
  <c r="B43" i="43"/>
  <c r="B44" i="43"/>
  <c r="B45" i="43"/>
  <c r="B46" i="43"/>
  <c r="B47" i="43"/>
  <c r="B48" i="43"/>
  <c r="B49" i="43"/>
  <c r="B50" i="43"/>
  <c r="B51" i="43"/>
  <c r="B52" i="43"/>
  <c r="B53" i="43"/>
  <c r="B54" i="43"/>
  <c r="F5" i="179" l="1"/>
  <c r="F6" i="179"/>
  <c r="F7" i="179"/>
  <c r="F8" i="179"/>
  <c r="F9" i="179"/>
  <c r="F10" i="179"/>
  <c r="F11" i="179"/>
  <c r="F12" i="179"/>
  <c r="F13" i="179"/>
  <c r="F14" i="179"/>
  <c r="F15" i="179"/>
  <c r="F16" i="179"/>
  <c r="F17" i="179"/>
  <c r="F18" i="179"/>
  <c r="F19" i="179"/>
  <c r="F20" i="179"/>
  <c r="F21" i="179"/>
  <c r="F22" i="179"/>
  <c r="F23" i="179"/>
  <c r="F24" i="179"/>
  <c r="F25" i="179"/>
  <c r="F26" i="179"/>
  <c r="F27" i="179"/>
  <c r="F28" i="179"/>
  <c r="F29" i="179"/>
  <c r="F30" i="179"/>
  <c r="F31" i="179"/>
  <c r="F32" i="179"/>
  <c r="F33" i="179"/>
  <c r="F34" i="179"/>
  <c r="F35" i="179"/>
  <c r="F36" i="179"/>
  <c r="F37" i="179"/>
  <c r="F38" i="179"/>
  <c r="F39" i="179"/>
  <c r="F40" i="179"/>
  <c r="F41" i="179"/>
  <c r="F42" i="179"/>
  <c r="F43" i="179"/>
  <c r="F44" i="179"/>
  <c r="F45" i="179"/>
  <c r="F46" i="179"/>
  <c r="F47" i="179"/>
  <c r="F48" i="179"/>
  <c r="F49" i="179"/>
  <c r="F50" i="179"/>
  <c r="F51" i="179"/>
  <c r="F52" i="179"/>
  <c r="F53" i="179"/>
  <c r="F54" i="179"/>
  <c r="F55" i="179"/>
  <c r="F4" i="179"/>
  <c r="E5" i="179"/>
  <c r="E6" i="179"/>
  <c r="E7" i="179"/>
  <c r="E8" i="179"/>
  <c r="E9" i="179"/>
  <c r="E10" i="179"/>
  <c r="E11" i="179"/>
  <c r="E12" i="179"/>
  <c r="E13" i="179"/>
  <c r="E14" i="179"/>
  <c r="E15" i="179"/>
  <c r="E16" i="179"/>
  <c r="E17" i="179"/>
  <c r="E18" i="179"/>
  <c r="E19" i="179"/>
  <c r="E20" i="179"/>
  <c r="E21" i="179"/>
  <c r="E22" i="179"/>
  <c r="E23" i="179"/>
  <c r="E24" i="179"/>
  <c r="E25" i="179"/>
  <c r="E26" i="179"/>
  <c r="E27" i="179"/>
  <c r="E28" i="179"/>
  <c r="E29" i="179"/>
  <c r="E30" i="179"/>
  <c r="E31" i="179"/>
  <c r="E32" i="179"/>
  <c r="E33" i="179"/>
  <c r="E34" i="179"/>
  <c r="E35" i="179"/>
  <c r="E36" i="179"/>
  <c r="E37" i="179"/>
  <c r="E38" i="179"/>
  <c r="E39" i="179"/>
  <c r="E40" i="179"/>
  <c r="E41" i="179"/>
  <c r="E42" i="179"/>
  <c r="E43" i="179"/>
  <c r="E44" i="179"/>
  <c r="E45" i="179"/>
  <c r="E46" i="179"/>
  <c r="E47" i="179"/>
  <c r="E48" i="179"/>
  <c r="E49" i="179"/>
  <c r="E50" i="179"/>
  <c r="E51" i="179"/>
  <c r="E52" i="179"/>
  <c r="E53" i="179"/>
  <c r="E54" i="179"/>
  <c r="E55" i="179"/>
  <c r="E4" i="179"/>
  <c r="B5" i="263"/>
  <c r="B5" i="179" s="1"/>
  <c r="C5" i="263"/>
  <c r="B41" i="188" s="1"/>
  <c r="D5" i="263"/>
  <c r="B42" i="188" s="1"/>
  <c r="E5" i="263"/>
  <c r="F5" i="263"/>
  <c r="C5" i="179" s="1"/>
  <c r="G5" i="263"/>
  <c r="B3" i="188" s="1"/>
  <c r="H5" i="263"/>
  <c r="B4" i="188" s="1"/>
  <c r="I5" i="263"/>
  <c r="B5" i="188" s="1"/>
  <c r="J5" i="263"/>
  <c r="B6" i="188" s="1"/>
  <c r="K5" i="263"/>
  <c r="B7" i="188" s="1"/>
  <c r="L5" i="263"/>
  <c r="B8" i="188" s="1"/>
  <c r="M5" i="263"/>
  <c r="B9" i="188" s="1"/>
  <c r="N5" i="263"/>
  <c r="B10" i="188" s="1"/>
  <c r="O5" i="263"/>
  <c r="B11" i="188" s="1"/>
  <c r="P5" i="263"/>
  <c r="B12" i="188" s="1"/>
  <c r="Q5" i="263"/>
  <c r="B13" i="188" s="1"/>
  <c r="R5" i="263"/>
  <c r="B14" i="188" s="1"/>
  <c r="S5" i="263"/>
  <c r="B15" i="188" s="1"/>
  <c r="T5" i="263"/>
  <c r="B16" i="188" s="1"/>
  <c r="U5" i="263"/>
  <c r="B17" i="188" s="1"/>
  <c r="V5" i="263"/>
  <c r="B18" i="188" s="1"/>
  <c r="W5" i="263"/>
  <c r="B19" i="188" s="1"/>
  <c r="X5" i="263"/>
  <c r="B20" i="188" s="1"/>
  <c r="Y5" i="263"/>
  <c r="B21" i="188" s="1"/>
  <c r="Z5" i="263"/>
  <c r="B22" i="188" s="1"/>
  <c r="AA5" i="263"/>
  <c r="B23" i="188" s="1"/>
  <c r="AB5" i="263"/>
  <c r="B24" i="188" s="1"/>
  <c r="AC5" i="263"/>
  <c r="B25" i="188" s="1"/>
  <c r="AD5" i="263"/>
  <c r="B26" i="188" s="1"/>
  <c r="AE5" i="263"/>
  <c r="B27" i="188" s="1"/>
  <c r="AF5" i="263"/>
  <c r="B28" i="188" s="1"/>
  <c r="AG5" i="263"/>
  <c r="B29" i="188" s="1"/>
  <c r="AH5" i="263"/>
  <c r="B30" i="188" s="1"/>
  <c r="AI5" i="263"/>
  <c r="B31" i="188" s="1"/>
  <c r="AJ5" i="263"/>
  <c r="B32" i="188" s="1"/>
  <c r="AK5" i="263"/>
  <c r="B33" i="188" s="1"/>
  <c r="AL5" i="263"/>
  <c r="B34" i="188" s="1"/>
  <c r="AM5" i="263"/>
  <c r="B35" i="188" s="1"/>
  <c r="AN5" i="263"/>
  <c r="B36" i="188" s="1"/>
  <c r="AO5" i="263"/>
  <c r="B37" i="188" s="1"/>
  <c r="AP5" i="263"/>
  <c r="B38" i="188" s="1"/>
  <c r="AQ5" i="263"/>
  <c r="B39" i="188" s="1"/>
  <c r="AR5" i="263"/>
  <c r="H5" i="179" s="1"/>
  <c r="AS5" i="263"/>
  <c r="I5" i="179" s="1"/>
  <c r="AT5" i="263"/>
  <c r="J5" i="179" s="1"/>
  <c r="B6" i="263"/>
  <c r="B6" i="179" s="1"/>
  <c r="C6" i="263"/>
  <c r="B41" i="189" s="1"/>
  <c r="D6" i="263"/>
  <c r="B42" i="189" s="1"/>
  <c r="E6" i="263"/>
  <c r="F6" i="263"/>
  <c r="C6" i="179" s="1"/>
  <c r="G6" i="263"/>
  <c r="B3" i="189" s="1"/>
  <c r="H6" i="263"/>
  <c r="B4" i="189" s="1"/>
  <c r="I6" i="263"/>
  <c r="B5" i="189" s="1"/>
  <c r="J6" i="263"/>
  <c r="B6" i="189" s="1"/>
  <c r="K6" i="263"/>
  <c r="B7" i="189" s="1"/>
  <c r="L6" i="263"/>
  <c r="B8" i="189" s="1"/>
  <c r="M6" i="263"/>
  <c r="B9" i="189" s="1"/>
  <c r="N6" i="263"/>
  <c r="B10" i="189" s="1"/>
  <c r="O6" i="263"/>
  <c r="B11" i="189" s="1"/>
  <c r="P6" i="263"/>
  <c r="B12" i="189" s="1"/>
  <c r="Q6" i="263"/>
  <c r="B13" i="189" s="1"/>
  <c r="R6" i="263"/>
  <c r="B14" i="189" s="1"/>
  <c r="S6" i="263"/>
  <c r="B15" i="189" s="1"/>
  <c r="T6" i="263"/>
  <c r="B16" i="189" s="1"/>
  <c r="U6" i="263"/>
  <c r="B17" i="189" s="1"/>
  <c r="V6" i="263"/>
  <c r="B18" i="189" s="1"/>
  <c r="W6" i="263"/>
  <c r="B19" i="189" s="1"/>
  <c r="X6" i="263"/>
  <c r="B20" i="189" s="1"/>
  <c r="Y6" i="263"/>
  <c r="B21" i="189" s="1"/>
  <c r="Z6" i="263"/>
  <c r="B22" i="189" s="1"/>
  <c r="AA6" i="263"/>
  <c r="B23" i="189" s="1"/>
  <c r="AB6" i="263"/>
  <c r="B24" i="189" s="1"/>
  <c r="AC6" i="263"/>
  <c r="B25" i="189" s="1"/>
  <c r="AD6" i="263"/>
  <c r="B26" i="189" s="1"/>
  <c r="AE6" i="263"/>
  <c r="B27" i="189" s="1"/>
  <c r="AF6" i="263"/>
  <c r="B28" i="189" s="1"/>
  <c r="AG6" i="263"/>
  <c r="B29" i="189" s="1"/>
  <c r="AH6" i="263"/>
  <c r="B30" i="189" s="1"/>
  <c r="AI6" i="263"/>
  <c r="B31" i="189" s="1"/>
  <c r="AJ6" i="263"/>
  <c r="B32" i="189" s="1"/>
  <c r="AK6" i="263"/>
  <c r="B33" i="189" s="1"/>
  <c r="AL6" i="263"/>
  <c r="B34" i="189" s="1"/>
  <c r="AM6" i="263"/>
  <c r="B35" i="189" s="1"/>
  <c r="AN6" i="263"/>
  <c r="B36" i="189" s="1"/>
  <c r="AO6" i="263"/>
  <c r="B37" i="189" s="1"/>
  <c r="AP6" i="263"/>
  <c r="B38" i="189" s="1"/>
  <c r="AQ6" i="263"/>
  <c r="B39" i="189" s="1"/>
  <c r="AR6" i="263"/>
  <c r="H6" i="179" s="1"/>
  <c r="AS6" i="263"/>
  <c r="I6" i="179" s="1"/>
  <c r="AT6" i="263"/>
  <c r="J6" i="179" s="1"/>
  <c r="B7" i="263"/>
  <c r="B7" i="179" s="1"/>
  <c r="C7" i="263"/>
  <c r="B41" i="190" s="1"/>
  <c r="D7" i="263"/>
  <c r="B42" i="190" s="1"/>
  <c r="E7" i="263"/>
  <c r="F7" i="263"/>
  <c r="C7" i="179" s="1"/>
  <c r="G7" i="263"/>
  <c r="B3" i="190" s="1"/>
  <c r="H7" i="263"/>
  <c r="B4" i="190" s="1"/>
  <c r="I7" i="263"/>
  <c r="B5" i="190" s="1"/>
  <c r="J7" i="263"/>
  <c r="B6" i="190" s="1"/>
  <c r="K7" i="263"/>
  <c r="B7" i="190" s="1"/>
  <c r="L7" i="263"/>
  <c r="B8" i="190" s="1"/>
  <c r="M7" i="263"/>
  <c r="B9" i="190" s="1"/>
  <c r="N7" i="263"/>
  <c r="B10" i="190" s="1"/>
  <c r="O7" i="263"/>
  <c r="B11" i="190" s="1"/>
  <c r="P7" i="263"/>
  <c r="B12" i="190" s="1"/>
  <c r="Q7" i="263"/>
  <c r="B13" i="190" s="1"/>
  <c r="R7" i="263"/>
  <c r="B14" i="190" s="1"/>
  <c r="S7" i="263"/>
  <c r="B15" i="190" s="1"/>
  <c r="T7" i="263"/>
  <c r="B16" i="190" s="1"/>
  <c r="U7" i="263"/>
  <c r="B17" i="190" s="1"/>
  <c r="V7" i="263"/>
  <c r="B18" i="190" s="1"/>
  <c r="W7" i="263"/>
  <c r="B19" i="190" s="1"/>
  <c r="X7" i="263"/>
  <c r="B20" i="190" s="1"/>
  <c r="Y7" i="263"/>
  <c r="B21" i="190" s="1"/>
  <c r="Z7" i="263"/>
  <c r="B22" i="190" s="1"/>
  <c r="AA7" i="263"/>
  <c r="B23" i="190" s="1"/>
  <c r="AB7" i="263"/>
  <c r="B24" i="190" s="1"/>
  <c r="AC7" i="263"/>
  <c r="B25" i="190" s="1"/>
  <c r="AD7" i="263"/>
  <c r="B26" i="190" s="1"/>
  <c r="AE7" i="263"/>
  <c r="B27" i="190" s="1"/>
  <c r="AF7" i="263"/>
  <c r="B28" i="190" s="1"/>
  <c r="AG7" i="263"/>
  <c r="B29" i="190" s="1"/>
  <c r="AH7" i="263"/>
  <c r="B30" i="190" s="1"/>
  <c r="AI7" i="263"/>
  <c r="B31" i="190" s="1"/>
  <c r="AJ7" i="263"/>
  <c r="B32" i="190" s="1"/>
  <c r="AK7" i="263"/>
  <c r="B33" i="190" s="1"/>
  <c r="AL7" i="263"/>
  <c r="B34" i="190" s="1"/>
  <c r="AM7" i="263"/>
  <c r="B35" i="190" s="1"/>
  <c r="AN7" i="263"/>
  <c r="B36" i="190" s="1"/>
  <c r="AO7" i="263"/>
  <c r="B37" i="190" s="1"/>
  <c r="AP7" i="263"/>
  <c r="B38" i="190" s="1"/>
  <c r="AQ7" i="263"/>
  <c r="B39" i="190" s="1"/>
  <c r="AR7" i="263"/>
  <c r="H7" i="179" s="1"/>
  <c r="AS7" i="263"/>
  <c r="I7" i="179" s="1"/>
  <c r="AT7" i="263"/>
  <c r="J7" i="179" s="1"/>
  <c r="B8" i="263"/>
  <c r="B8" i="179" s="1"/>
  <c r="C8" i="263"/>
  <c r="B41" i="191" s="1"/>
  <c r="D8" i="263"/>
  <c r="B42" i="191" s="1"/>
  <c r="E8" i="263"/>
  <c r="F8" i="263"/>
  <c r="C8" i="179" s="1"/>
  <c r="G8" i="263"/>
  <c r="B3" i="191" s="1"/>
  <c r="H8" i="263"/>
  <c r="B4" i="191" s="1"/>
  <c r="I8" i="263"/>
  <c r="B5" i="191" s="1"/>
  <c r="J8" i="263"/>
  <c r="B6" i="191" s="1"/>
  <c r="K8" i="263"/>
  <c r="B7" i="191" s="1"/>
  <c r="L8" i="263"/>
  <c r="B8" i="191" s="1"/>
  <c r="M8" i="263"/>
  <c r="B9" i="191" s="1"/>
  <c r="N8" i="263"/>
  <c r="B10" i="191" s="1"/>
  <c r="O8" i="263"/>
  <c r="B11" i="191" s="1"/>
  <c r="P8" i="263"/>
  <c r="B12" i="191" s="1"/>
  <c r="Q8" i="263"/>
  <c r="B13" i="191" s="1"/>
  <c r="R8" i="263"/>
  <c r="B14" i="191" s="1"/>
  <c r="S8" i="263"/>
  <c r="B15" i="191" s="1"/>
  <c r="T8" i="263"/>
  <c r="B16" i="191" s="1"/>
  <c r="U8" i="263"/>
  <c r="B17" i="191" s="1"/>
  <c r="V8" i="263"/>
  <c r="B18" i="191" s="1"/>
  <c r="W8" i="263"/>
  <c r="B19" i="191" s="1"/>
  <c r="X8" i="263"/>
  <c r="B20" i="191" s="1"/>
  <c r="Y8" i="263"/>
  <c r="B21" i="191" s="1"/>
  <c r="Z8" i="263"/>
  <c r="B22" i="191" s="1"/>
  <c r="AA8" i="263"/>
  <c r="B23" i="191" s="1"/>
  <c r="AB8" i="263"/>
  <c r="B24" i="191" s="1"/>
  <c r="AC8" i="263"/>
  <c r="B25" i="191" s="1"/>
  <c r="AD8" i="263"/>
  <c r="B26" i="191" s="1"/>
  <c r="AE8" i="263"/>
  <c r="B27" i="191" s="1"/>
  <c r="AF8" i="263"/>
  <c r="B28" i="191" s="1"/>
  <c r="AG8" i="263"/>
  <c r="B29" i="191" s="1"/>
  <c r="AH8" i="263"/>
  <c r="B30" i="191" s="1"/>
  <c r="AI8" i="263"/>
  <c r="B31" i="191" s="1"/>
  <c r="AJ8" i="263"/>
  <c r="B32" i="191" s="1"/>
  <c r="AK8" i="263"/>
  <c r="B33" i="191" s="1"/>
  <c r="AL8" i="263"/>
  <c r="B34" i="191" s="1"/>
  <c r="AM8" i="263"/>
  <c r="B35" i="191" s="1"/>
  <c r="AN8" i="263"/>
  <c r="B36" i="191" s="1"/>
  <c r="AO8" i="263"/>
  <c r="B37" i="191" s="1"/>
  <c r="AP8" i="263"/>
  <c r="B38" i="191" s="1"/>
  <c r="AQ8" i="263"/>
  <c r="B39" i="191" s="1"/>
  <c r="AR8" i="263"/>
  <c r="H8" i="179" s="1"/>
  <c r="AS8" i="263"/>
  <c r="I8" i="179" s="1"/>
  <c r="AT8" i="263"/>
  <c r="J8" i="179" s="1"/>
  <c r="B9" i="263"/>
  <c r="B9" i="179" s="1"/>
  <c r="C9" i="263"/>
  <c r="B41" i="192" s="1"/>
  <c r="D9" i="263"/>
  <c r="B42" i="192" s="1"/>
  <c r="E9" i="263"/>
  <c r="F9" i="263"/>
  <c r="C9" i="179" s="1"/>
  <c r="G9" i="263"/>
  <c r="B3" i="192" s="1"/>
  <c r="H9" i="263"/>
  <c r="B4" i="192" s="1"/>
  <c r="I9" i="263"/>
  <c r="B5" i="192" s="1"/>
  <c r="J9" i="263"/>
  <c r="B6" i="192" s="1"/>
  <c r="K9" i="263"/>
  <c r="B7" i="192" s="1"/>
  <c r="L9" i="263"/>
  <c r="B8" i="192" s="1"/>
  <c r="M9" i="263"/>
  <c r="B9" i="192" s="1"/>
  <c r="N9" i="263"/>
  <c r="B10" i="192" s="1"/>
  <c r="O9" i="263"/>
  <c r="B11" i="192" s="1"/>
  <c r="P9" i="263"/>
  <c r="B12" i="192" s="1"/>
  <c r="Q9" i="263"/>
  <c r="B13" i="192" s="1"/>
  <c r="R9" i="263"/>
  <c r="B14" i="192" s="1"/>
  <c r="S9" i="263"/>
  <c r="B15" i="192" s="1"/>
  <c r="T9" i="263"/>
  <c r="B16" i="192" s="1"/>
  <c r="U9" i="263"/>
  <c r="B17" i="192" s="1"/>
  <c r="V9" i="263"/>
  <c r="B18" i="192" s="1"/>
  <c r="W9" i="263"/>
  <c r="B19" i="192" s="1"/>
  <c r="X9" i="263"/>
  <c r="B20" i="192" s="1"/>
  <c r="Y9" i="263"/>
  <c r="B21" i="192" s="1"/>
  <c r="Z9" i="263"/>
  <c r="B22" i="192" s="1"/>
  <c r="AA9" i="263"/>
  <c r="B23" i="192" s="1"/>
  <c r="AB9" i="263"/>
  <c r="B24" i="192" s="1"/>
  <c r="AC9" i="263"/>
  <c r="B25" i="192" s="1"/>
  <c r="AD9" i="263"/>
  <c r="B26" i="192" s="1"/>
  <c r="AE9" i="263"/>
  <c r="B27" i="192" s="1"/>
  <c r="AF9" i="263"/>
  <c r="B28" i="192" s="1"/>
  <c r="AG9" i="263"/>
  <c r="B29" i="192" s="1"/>
  <c r="AH9" i="263"/>
  <c r="B30" i="192" s="1"/>
  <c r="AI9" i="263"/>
  <c r="B31" i="192" s="1"/>
  <c r="AJ9" i="263"/>
  <c r="B32" i="192" s="1"/>
  <c r="AK9" i="263"/>
  <c r="B33" i="192" s="1"/>
  <c r="AL9" i="263"/>
  <c r="B34" i="192" s="1"/>
  <c r="AM9" i="263"/>
  <c r="B35" i="192" s="1"/>
  <c r="AN9" i="263"/>
  <c r="B36" i="192" s="1"/>
  <c r="AO9" i="263"/>
  <c r="B37" i="192" s="1"/>
  <c r="AP9" i="263"/>
  <c r="B38" i="192" s="1"/>
  <c r="AQ9" i="263"/>
  <c r="B39" i="192" s="1"/>
  <c r="AR9" i="263"/>
  <c r="H9" i="179" s="1"/>
  <c r="AS9" i="263"/>
  <c r="I9" i="179" s="1"/>
  <c r="AT9" i="263"/>
  <c r="J9" i="179" s="1"/>
  <c r="B10" i="263"/>
  <c r="B10" i="179" s="1"/>
  <c r="C10" i="263"/>
  <c r="B41" i="193" s="1"/>
  <c r="D10" i="263"/>
  <c r="B42" i="193" s="1"/>
  <c r="E10" i="263"/>
  <c r="F10" i="263"/>
  <c r="C10" i="179" s="1"/>
  <c r="G10" i="263"/>
  <c r="B3" i="193" s="1"/>
  <c r="H10" i="263"/>
  <c r="B4" i="193" s="1"/>
  <c r="I10" i="263"/>
  <c r="B5" i="193" s="1"/>
  <c r="J10" i="263"/>
  <c r="B6" i="193" s="1"/>
  <c r="K10" i="263"/>
  <c r="B7" i="193" s="1"/>
  <c r="L10" i="263"/>
  <c r="B8" i="193" s="1"/>
  <c r="M10" i="263"/>
  <c r="B9" i="193" s="1"/>
  <c r="N10" i="263"/>
  <c r="B10" i="193" s="1"/>
  <c r="O10" i="263"/>
  <c r="B11" i="193" s="1"/>
  <c r="P10" i="263"/>
  <c r="B12" i="193" s="1"/>
  <c r="Q10" i="263"/>
  <c r="B13" i="193" s="1"/>
  <c r="R10" i="263"/>
  <c r="B14" i="193" s="1"/>
  <c r="S10" i="263"/>
  <c r="B15" i="193" s="1"/>
  <c r="T10" i="263"/>
  <c r="B16" i="193" s="1"/>
  <c r="U10" i="263"/>
  <c r="B17" i="193" s="1"/>
  <c r="V10" i="263"/>
  <c r="B18" i="193" s="1"/>
  <c r="W10" i="263"/>
  <c r="B19" i="193" s="1"/>
  <c r="X10" i="263"/>
  <c r="B20" i="193" s="1"/>
  <c r="Y10" i="263"/>
  <c r="B21" i="193" s="1"/>
  <c r="Z10" i="263"/>
  <c r="B22" i="193" s="1"/>
  <c r="AA10" i="263"/>
  <c r="B23" i="193" s="1"/>
  <c r="AB10" i="263"/>
  <c r="B24" i="193" s="1"/>
  <c r="AC10" i="263"/>
  <c r="B25" i="193" s="1"/>
  <c r="AD10" i="263"/>
  <c r="B26" i="193" s="1"/>
  <c r="AE10" i="263"/>
  <c r="B27" i="193" s="1"/>
  <c r="AF10" i="263"/>
  <c r="B28" i="193" s="1"/>
  <c r="AG10" i="263"/>
  <c r="B29" i="193" s="1"/>
  <c r="AH10" i="263"/>
  <c r="B30" i="193" s="1"/>
  <c r="AI10" i="263"/>
  <c r="B31" i="193" s="1"/>
  <c r="AJ10" i="263"/>
  <c r="B32" i="193" s="1"/>
  <c r="AK10" i="263"/>
  <c r="B33" i="193" s="1"/>
  <c r="AL10" i="263"/>
  <c r="B34" i="193" s="1"/>
  <c r="AM10" i="263"/>
  <c r="B35" i="193" s="1"/>
  <c r="AN10" i="263"/>
  <c r="B36" i="193" s="1"/>
  <c r="AO10" i="263"/>
  <c r="B37" i="193" s="1"/>
  <c r="AP10" i="263"/>
  <c r="B38" i="193" s="1"/>
  <c r="AQ10" i="263"/>
  <c r="B39" i="193" s="1"/>
  <c r="AR10" i="263"/>
  <c r="H10" i="179" s="1"/>
  <c r="AS10" i="263"/>
  <c r="I10" i="179" s="1"/>
  <c r="AT10" i="263"/>
  <c r="J10" i="179" s="1"/>
  <c r="B11" i="263"/>
  <c r="B11" i="179" s="1"/>
  <c r="C11" i="263"/>
  <c r="B41" i="194" s="1"/>
  <c r="D11" i="263"/>
  <c r="B42" i="194" s="1"/>
  <c r="E11" i="263"/>
  <c r="F11" i="263"/>
  <c r="C11" i="179" s="1"/>
  <c r="G11" i="263"/>
  <c r="B3" i="194" s="1"/>
  <c r="H11" i="263"/>
  <c r="B4" i="194" s="1"/>
  <c r="I11" i="263"/>
  <c r="B5" i="194" s="1"/>
  <c r="J11" i="263"/>
  <c r="B6" i="194" s="1"/>
  <c r="K11" i="263"/>
  <c r="B7" i="194" s="1"/>
  <c r="L11" i="263"/>
  <c r="B8" i="194" s="1"/>
  <c r="M11" i="263"/>
  <c r="B9" i="194" s="1"/>
  <c r="N11" i="263"/>
  <c r="B10" i="194" s="1"/>
  <c r="O11" i="263"/>
  <c r="B11" i="194" s="1"/>
  <c r="P11" i="263"/>
  <c r="B12" i="194" s="1"/>
  <c r="Q11" i="263"/>
  <c r="B13" i="194" s="1"/>
  <c r="R11" i="263"/>
  <c r="B14" i="194" s="1"/>
  <c r="S11" i="263"/>
  <c r="B15" i="194" s="1"/>
  <c r="T11" i="263"/>
  <c r="B16" i="194" s="1"/>
  <c r="U11" i="263"/>
  <c r="B17" i="194" s="1"/>
  <c r="V11" i="263"/>
  <c r="B18" i="194" s="1"/>
  <c r="W11" i="263"/>
  <c r="B19" i="194" s="1"/>
  <c r="X11" i="263"/>
  <c r="B20" i="194" s="1"/>
  <c r="Y11" i="263"/>
  <c r="B21" i="194" s="1"/>
  <c r="Z11" i="263"/>
  <c r="B22" i="194" s="1"/>
  <c r="AA11" i="263"/>
  <c r="B23" i="194" s="1"/>
  <c r="AB11" i="263"/>
  <c r="B24" i="194" s="1"/>
  <c r="AC11" i="263"/>
  <c r="B25" i="194" s="1"/>
  <c r="AD11" i="263"/>
  <c r="B26" i="194" s="1"/>
  <c r="AE11" i="263"/>
  <c r="B27" i="194" s="1"/>
  <c r="AF11" i="263"/>
  <c r="B28" i="194" s="1"/>
  <c r="AG11" i="263"/>
  <c r="B29" i="194" s="1"/>
  <c r="AH11" i="263"/>
  <c r="B30" i="194" s="1"/>
  <c r="AI11" i="263"/>
  <c r="B31" i="194" s="1"/>
  <c r="AJ11" i="263"/>
  <c r="B32" i="194" s="1"/>
  <c r="AK11" i="263"/>
  <c r="B33" i="194" s="1"/>
  <c r="AL11" i="263"/>
  <c r="B34" i="194" s="1"/>
  <c r="AM11" i="263"/>
  <c r="B35" i="194" s="1"/>
  <c r="AN11" i="263"/>
  <c r="B36" i="194" s="1"/>
  <c r="AO11" i="263"/>
  <c r="B37" i="194" s="1"/>
  <c r="AP11" i="263"/>
  <c r="B38" i="194" s="1"/>
  <c r="AQ11" i="263"/>
  <c r="B39" i="194" s="1"/>
  <c r="AR11" i="263"/>
  <c r="H11" i="179" s="1"/>
  <c r="AS11" i="263"/>
  <c r="I11" i="179" s="1"/>
  <c r="AT11" i="263"/>
  <c r="J11" i="179" s="1"/>
  <c r="B12" i="263"/>
  <c r="B12" i="179" s="1"/>
  <c r="C12" i="263"/>
  <c r="B41" i="195" s="1"/>
  <c r="D12" i="263"/>
  <c r="B42" i="195" s="1"/>
  <c r="E12" i="263"/>
  <c r="F12" i="263"/>
  <c r="C12" i="179" s="1"/>
  <c r="G12" i="263"/>
  <c r="B3" i="195" s="1"/>
  <c r="H12" i="263"/>
  <c r="B4" i="195" s="1"/>
  <c r="I12" i="263"/>
  <c r="B5" i="195" s="1"/>
  <c r="J12" i="263"/>
  <c r="B6" i="195" s="1"/>
  <c r="K12" i="263"/>
  <c r="B7" i="195" s="1"/>
  <c r="L12" i="263"/>
  <c r="B8" i="195" s="1"/>
  <c r="M12" i="263"/>
  <c r="B9" i="195" s="1"/>
  <c r="N12" i="263"/>
  <c r="B10" i="195" s="1"/>
  <c r="O12" i="263"/>
  <c r="B11" i="195" s="1"/>
  <c r="P12" i="263"/>
  <c r="B12" i="195" s="1"/>
  <c r="Q12" i="263"/>
  <c r="B13" i="195" s="1"/>
  <c r="R12" i="263"/>
  <c r="B14" i="195" s="1"/>
  <c r="S12" i="263"/>
  <c r="B15" i="195" s="1"/>
  <c r="T12" i="263"/>
  <c r="B16" i="195" s="1"/>
  <c r="U12" i="263"/>
  <c r="B17" i="195" s="1"/>
  <c r="V12" i="263"/>
  <c r="B18" i="195" s="1"/>
  <c r="W12" i="263"/>
  <c r="B19" i="195" s="1"/>
  <c r="X12" i="263"/>
  <c r="B20" i="195" s="1"/>
  <c r="Y12" i="263"/>
  <c r="B21" i="195" s="1"/>
  <c r="Z12" i="263"/>
  <c r="B22" i="195" s="1"/>
  <c r="AA12" i="263"/>
  <c r="B23" i="195" s="1"/>
  <c r="AB12" i="263"/>
  <c r="B24" i="195" s="1"/>
  <c r="AC12" i="263"/>
  <c r="B25" i="195" s="1"/>
  <c r="AD12" i="263"/>
  <c r="B26" i="195" s="1"/>
  <c r="AE12" i="263"/>
  <c r="B27" i="195" s="1"/>
  <c r="AF12" i="263"/>
  <c r="B28" i="195" s="1"/>
  <c r="AG12" i="263"/>
  <c r="B29" i="195" s="1"/>
  <c r="AH12" i="263"/>
  <c r="B30" i="195" s="1"/>
  <c r="AI12" i="263"/>
  <c r="B31" i="195" s="1"/>
  <c r="AJ12" i="263"/>
  <c r="B32" i="195" s="1"/>
  <c r="AK12" i="263"/>
  <c r="B33" i="195" s="1"/>
  <c r="AL12" i="263"/>
  <c r="B34" i="195" s="1"/>
  <c r="AM12" i="263"/>
  <c r="B35" i="195" s="1"/>
  <c r="AN12" i="263"/>
  <c r="B36" i="195" s="1"/>
  <c r="AO12" i="263"/>
  <c r="B37" i="195" s="1"/>
  <c r="AP12" i="263"/>
  <c r="B38" i="195" s="1"/>
  <c r="AQ12" i="263"/>
  <c r="B39" i="195" s="1"/>
  <c r="AR12" i="263"/>
  <c r="H12" i="179" s="1"/>
  <c r="AS12" i="263"/>
  <c r="I12" i="179" s="1"/>
  <c r="AT12" i="263"/>
  <c r="J12" i="179" s="1"/>
  <c r="B13" i="263"/>
  <c r="B13" i="179" s="1"/>
  <c r="C13" i="263"/>
  <c r="B41" i="196" s="1"/>
  <c r="D13" i="263"/>
  <c r="B42" i="196" s="1"/>
  <c r="E13" i="263"/>
  <c r="F13" i="263"/>
  <c r="C13" i="179" s="1"/>
  <c r="G13" i="263"/>
  <c r="B3" i="196" s="1"/>
  <c r="H13" i="263"/>
  <c r="B4" i="196" s="1"/>
  <c r="I13" i="263"/>
  <c r="B5" i="196" s="1"/>
  <c r="J13" i="263"/>
  <c r="B6" i="196" s="1"/>
  <c r="K13" i="263"/>
  <c r="B7" i="196" s="1"/>
  <c r="L13" i="263"/>
  <c r="B8" i="196" s="1"/>
  <c r="M13" i="263"/>
  <c r="B9" i="196" s="1"/>
  <c r="N13" i="263"/>
  <c r="B10" i="196" s="1"/>
  <c r="O13" i="263"/>
  <c r="B11" i="196" s="1"/>
  <c r="P13" i="263"/>
  <c r="B12" i="196" s="1"/>
  <c r="Q13" i="263"/>
  <c r="B13" i="196" s="1"/>
  <c r="R13" i="263"/>
  <c r="B14" i="196" s="1"/>
  <c r="S13" i="263"/>
  <c r="B15" i="196" s="1"/>
  <c r="T13" i="263"/>
  <c r="B16" i="196" s="1"/>
  <c r="U13" i="263"/>
  <c r="B17" i="196" s="1"/>
  <c r="V13" i="263"/>
  <c r="B18" i="196" s="1"/>
  <c r="W13" i="263"/>
  <c r="B19" i="196" s="1"/>
  <c r="X13" i="263"/>
  <c r="B20" i="196" s="1"/>
  <c r="Y13" i="263"/>
  <c r="B21" i="196" s="1"/>
  <c r="Z13" i="263"/>
  <c r="B22" i="196" s="1"/>
  <c r="AA13" i="263"/>
  <c r="B23" i="196" s="1"/>
  <c r="AB13" i="263"/>
  <c r="B24" i="196" s="1"/>
  <c r="AC13" i="263"/>
  <c r="B25" i="196" s="1"/>
  <c r="AD13" i="263"/>
  <c r="B26" i="196" s="1"/>
  <c r="AE13" i="263"/>
  <c r="B27" i="196" s="1"/>
  <c r="AF13" i="263"/>
  <c r="B28" i="196" s="1"/>
  <c r="AG13" i="263"/>
  <c r="B29" i="196" s="1"/>
  <c r="AH13" i="263"/>
  <c r="B30" i="196" s="1"/>
  <c r="AI13" i="263"/>
  <c r="B31" i="196" s="1"/>
  <c r="AJ13" i="263"/>
  <c r="B32" i="196" s="1"/>
  <c r="AK13" i="263"/>
  <c r="B33" i="196" s="1"/>
  <c r="AL13" i="263"/>
  <c r="B34" i="196" s="1"/>
  <c r="AM13" i="263"/>
  <c r="B35" i="196" s="1"/>
  <c r="AN13" i="263"/>
  <c r="B36" i="196" s="1"/>
  <c r="AO13" i="263"/>
  <c r="B37" i="196" s="1"/>
  <c r="AP13" i="263"/>
  <c r="B38" i="196" s="1"/>
  <c r="AQ13" i="263"/>
  <c r="B39" i="196" s="1"/>
  <c r="AR13" i="263"/>
  <c r="H13" i="179" s="1"/>
  <c r="AS13" i="263"/>
  <c r="I13" i="179" s="1"/>
  <c r="AT13" i="263"/>
  <c r="J13" i="179" s="1"/>
  <c r="B14" i="263"/>
  <c r="B14" i="179" s="1"/>
  <c r="C14" i="263"/>
  <c r="B41" i="197" s="1"/>
  <c r="D14" i="263"/>
  <c r="B42" i="197" s="1"/>
  <c r="E14" i="263"/>
  <c r="F14" i="263"/>
  <c r="C14" i="179" s="1"/>
  <c r="G14" i="263"/>
  <c r="B3" i="197" s="1"/>
  <c r="H14" i="263"/>
  <c r="B4" i="197" s="1"/>
  <c r="I14" i="263"/>
  <c r="B5" i="197" s="1"/>
  <c r="J14" i="263"/>
  <c r="B6" i="197" s="1"/>
  <c r="K14" i="263"/>
  <c r="B7" i="197" s="1"/>
  <c r="L14" i="263"/>
  <c r="B8" i="197" s="1"/>
  <c r="M14" i="263"/>
  <c r="B9" i="197" s="1"/>
  <c r="N14" i="263"/>
  <c r="B10" i="197" s="1"/>
  <c r="O14" i="263"/>
  <c r="B11" i="197" s="1"/>
  <c r="P14" i="263"/>
  <c r="B12" i="197" s="1"/>
  <c r="Q14" i="263"/>
  <c r="B13" i="197" s="1"/>
  <c r="R14" i="263"/>
  <c r="B14" i="197" s="1"/>
  <c r="S14" i="263"/>
  <c r="B15" i="197" s="1"/>
  <c r="T14" i="263"/>
  <c r="B16" i="197" s="1"/>
  <c r="U14" i="263"/>
  <c r="B17" i="197" s="1"/>
  <c r="V14" i="263"/>
  <c r="B18" i="197" s="1"/>
  <c r="W14" i="263"/>
  <c r="B19" i="197" s="1"/>
  <c r="X14" i="263"/>
  <c r="B20" i="197" s="1"/>
  <c r="Y14" i="263"/>
  <c r="B21" i="197" s="1"/>
  <c r="Z14" i="263"/>
  <c r="B22" i="197" s="1"/>
  <c r="AA14" i="263"/>
  <c r="B23" i="197" s="1"/>
  <c r="AB14" i="263"/>
  <c r="B24" i="197" s="1"/>
  <c r="AC14" i="263"/>
  <c r="B25" i="197" s="1"/>
  <c r="AD14" i="263"/>
  <c r="B26" i="197" s="1"/>
  <c r="AE14" i="263"/>
  <c r="B27" i="197" s="1"/>
  <c r="AF14" i="263"/>
  <c r="B28" i="197" s="1"/>
  <c r="AG14" i="263"/>
  <c r="B29" i="197" s="1"/>
  <c r="AH14" i="263"/>
  <c r="B30" i="197" s="1"/>
  <c r="AI14" i="263"/>
  <c r="B31" i="197" s="1"/>
  <c r="AJ14" i="263"/>
  <c r="B32" i="197" s="1"/>
  <c r="AK14" i="263"/>
  <c r="B33" i="197" s="1"/>
  <c r="AL14" i="263"/>
  <c r="B34" i="197" s="1"/>
  <c r="AM14" i="263"/>
  <c r="B35" i="197" s="1"/>
  <c r="AN14" i="263"/>
  <c r="B36" i="197" s="1"/>
  <c r="AO14" i="263"/>
  <c r="B37" i="197" s="1"/>
  <c r="AP14" i="263"/>
  <c r="B38" i="197" s="1"/>
  <c r="AQ14" i="263"/>
  <c r="B39" i="197" s="1"/>
  <c r="AR14" i="263"/>
  <c r="H14" i="179" s="1"/>
  <c r="AS14" i="263"/>
  <c r="I14" i="179" s="1"/>
  <c r="AT14" i="263"/>
  <c r="J14" i="179" s="1"/>
  <c r="B15" i="263"/>
  <c r="B15" i="179" s="1"/>
  <c r="C15" i="263"/>
  <c r="B41" i="198" s="1"/>
  <c r="D15" i="263"/>
  <c r="B42" i="198" s="1"/>
  <c r="E15" i="263"/>
  <c r="F15" i="263"/>
  <c r="C15" i="179" s="1"/>
  <c r="G15" i="263"/>
  <c r="B3" i="198" s="1"/>
  <c r="H15" i="263"/>
  <c r="B4" i="198" s="1"/>
  <c r="I15" i="263"/>
  <c r="B5" i="198" s="1"/>
  <c r="J15" i="263"/>
  <c r="B6" i="198" s="1"/>
  <c r="K15" i="263"/>
  <c r="B7" i="198" s="1"/>
  <c r="L15" i="263"/>
  <c r="B8" i="198" s="1"/>
  <c r="M15" i="263"/>
  <c r="B9" i="198" s="1"/>
  <c r="N15" i="263"/>
  <c r="B10" i="198" s="1"/>
  <c r="O15" i="263"/>
  <c r="B11" i="198" s="1"/>
  <c r="P15" i="263"/>
  <c r="B12" i="198" s="1"/>
  <c r="Q15" i="263"/>
  <c r="B13" i="198" s="1"/>
  <c r="R15" i="263"/>
  <c r="B14" i="198" s="1"/>
  <c r="S15" i="263"/>
  <c r="B15" i="198" s="1"/>
  <c r="T15" i="263"/>
  <c r="B16" i="198" s="1"/>
  <c r="U15" i="263"/>
  <c r="B17" i="198" s="1"/>
  <c r="V15" i="263"/>
  <c r="B18" i="198" s="1"/>
  <c r="W15" i="263"/>
  <c r="B19" i="198" s="1"/>
  <c r="X15" i="263"/>
  <c r="B20" i="198" s="1"/>
  <c r="Y15" i="263"/>
  <c r="B21" i="198" s="1"/>
  <c r="Z15" i="263"/>
  <c r="B22" i="198" s="1"/>
  <c r="AA15" i="263"/>
  <c r="B23" i="198" s="1"/>
  <c r="AB15" i="263"/>
  <c r="B24" i="198" s="1"/>
  <c r="AC15" i="263"/>
  <c r="B25" i="198" s="1"/>
  <c r="AD15" i="263"/>
  <c r="B26" i="198" s="1"/>
  <c r="AE15" i="263"/>
  <c r="B27" i="198" s="1"/>
  <c r="AF15" i="263"/>
  <c r="B28" i="198" s="1"/>
  <c r="AG15" i="263"/>
  <c r="B29" i="198" s="1"/>
  <c r="AH15" i="263"/>
  <c r="B30" i="198" s="1"/>
  <c r="AI15" i="263"/>
  <c r="B31" i="198" s="1"/>
  <c r="AJ15" i="263"/>
  <c r="B32" i="198" s="1"/>
  <c r="AK15" i="263"/>
  <c r="B33" i="198" s="1"/>
  <c r="AL15" i="263"/>
  <c r="B34" i="198" s="1"/>
  <c r="AM15" i="263"/>
  <c r="B35" i="198" s="1"/>
  <c r="AN15" i="263"/>
  <c r="B36" i="198" s="1"/>
  <c r="AO15" i="263"/>
  <c r="B37" i="198" s="1"/>
  <c r="AP15" i="263"/>
  <c r="B38" i="198" s="1"/>
  <c r="AQ15" i="263"/>
  <c r="B39" i="198" s="1"/>
  <c r="AR15" i="263"/>
  <c r="H15" i="179" s="1"/>
  <c r="AS15" i="263"/>
  <c r="I15" i="179" s="1"/>
  <c r="AT15" i="263"/>
  <c r="J15" i="179" s="1"/>
  <c r="B16" i="263"/>
  <c r="B16" i="179" s="1"/>
  <c r="C16" i="263"/>
  <c r="B41" i="199" s="1"/>
  <c r="D16" i="263"/>
  <c r="B42" i="199" s="1"/>
  <c r="E16" i="263"/>
  <c r="F16" i="263"/>
  <c r="C16" i="179" s="1"/>
  <c r="G16" i="263"/>
  <c r="B3" i="199" s="1"/>
  <c r="H16" i="263"/>
  <c r="B4" i="199" s="1"/>
  <c r="I16" i="263"/>
  <c r="B5" i="199" s="1"/>
  <c r="J16" i="263"/>
  <c r="B6" i="199" s="1"/>
  <c r="K16" i="263"/>
  <c r="B7" i="199" s="1"/>
  <c r="L16" i="263"/>
  <c r="B8" i="199" s="1"/>
  <c r="M16" i="263"/>
  <c r="B9" i="199" s="1"/>
  <c r="N16" i="263"/>
  <c r="B10" i="199" s="1"/>
  <c r="O16" i="263"/>
  <c r="B11" i="199" s="1"/>
  <c r="P16" i="263"/>
  <c r="B12" i="199" s="1"/>
  <c r="Q16" i="263"/>
  <c r="B13" i="199" s="1"/>
  <c r="R16" i="263"/>
  <c r="B14" i="199" s="1"/>
  <c r="S16" i="263"/>
  <c r="B15" i="199" s="1"/>
  <c r="T16" i="263"/>
  <c r="B16" i="199" s="1"/>
  <c r="U16" i="263"/>
  <c r="B17" i="199" s="1"/>
  <c r="V16" i="263"/>
  <c r="B18" i="199" s="1"/>
  <c r="W16" i="263"/>
  <c r="B19" i="199" s="1"/>
  <c r="X16" i="263"/>
  <c r="B20" i="199" s="1"/>
  <c r="Y16" i="263"/>
  <c r="B21" i="199" s="1"/>
  <c r="Z16" i="263"/>
  <c r="B22" i="199" s="1"/>
  <c r="AA16" i="263"/>
  <c r="B23" i="199" s="1"/>
  <c r="AB16" i="263"/>
  <c r="B24" i="199" s="1"/>
  <c r="AC16" i="263"/>
  <c r="B25" i="199" s="1"/>
  <c r="AD16" i="263"/>
  <c r="B26" i="199" s="1"/>
  <c r="AE16" i="263"/>
  <c r="B27" i="199" s="1"/>
  <c r="AF16" i="263"/>
  <c r="B28" i="199" s="1"/>
  <c r="AG16" i="263"/>
  <c r="B29" i="199" s="1"/>
  <c r="AH16" i="263"/>
  <c r="B30" i="199" s="1"/>
  <c r="AI16" i="263"/>
  <c r="B31" i="199" s="1"/>
  <c r="AJ16" i="263"/>
  <c r="B32" i="199" s="1"/>
  <c r="AK16" i="263"/>
  <c r="B33" i="199" s="1"/>
  <c r="AL16" i="263"/>
  <c r="B34" i="199" s="1"/>
  <c r="AM16" i="263"/>
  <c r="B35" i="199" s="1"/>
  <c r="AN16" i="263"/>
  <c r="B36" i="199" s="1"/>
  <c r="AO16" i="263"/>
  <c r="B37" i="199" s="1"/>
  <c r="AP16" i="263"/>
  <c r="B38" i="199" s="1"/>
  <c r="AQ16" i="263"/>
  <c r="B39" i="199" s="1"/>
  <c r="AR16" i="263"/>
  <c r="H16" i="179" s="1"/>
  <c r="AS16" i="263"/>
  <c r="I16" i="179" s="1"/>
  <c r="AT16" i="263"/>
  <c r="J16" i="179" s="1"/>
  <c r="B17" i="263"/>
  <c r="B17" i="179" s="1"/>
  <c r="C17" i="263"/>
  <c r="B41" i="200" s="1"/>
  <c r="D17" i="263"/>
  <c r="B42" i="200" s="1"/>
  <c r="E17" i="263"/>
  <c r="F17" i="263"/>
  <c r="C17" i="179" s="1"/>
  <c r="G17" i="263"/>
  <c r="B3" i="200" s="1"/>
  <c r="H17" i="263"/>
  <c r="B4" i="200" s="1"/>
  <c r="I17" i="263"/>
  <c r="B5" i="200" s="1"/>
  <c r="J17" i="263"/>
  <c r="B6" i="200" s="1"/>
  <c r="K17" i="263"/>
  <c r="B7" i="200" s="1"/>
  <c r="L17" i="263"/>
  <c r="B8" i="200" s="1"/>
  <c r="M17" i="263"/>
  <c r="B9" i="200" s="1"/>
  <c r="N17" i="263"/>
  <c r="B10" i="200" s="1"/>
  <c r="O17" i="263"/>
  <c r="B11" i="200" s="1"/>
  <c r="P17" i="263"/>
  <c r="B12" i="200" s="1"/>
  <c r="Q17" i="263"/>
  <c r="B13" i="200" s="1"/>
  <c r="R17" i="263"/>
  <c r="B14" i="200" s="1"/>
  <c r="S17" i="263"/>
  <c r="B15" i="200" s="1"/>
  <c r="T17" i="263"/>
  <c r="B16" i="200" s="1"/>
  <c r="U17" i="263"/>
  <c r="B17" i="200" s="1"/>
  <c r="V17" i="263"/>
  <c r="B18" i="200" s="1"/>
  <c r="W17" i="263"/>
  <c r="B19" i="200" s="1"/>
  <c r="X17" i="263"/>
  <c r="B20" i="200" s="1"/>
  <c r="Y17" i="263"/>
  <c r="B21" i="200" s="1"/>
  <c r="Z17" i="263"/>
  <c r="B22" i="200" s="1"/>
  <c r="AA17" i="263"/>
  <c r="B23" i="200" s="1"/>
  <c r="AB17" i="263"/>
  <c r="B24" i="200" s="1"/>
  <c r="AC17" i="263"/>
  <c r="B25" i="200" s="1"/>
  <c r="AD17" i="263"/>
  <c r="B26" i="200" s="1"/>
  <c r="AE17" i="263"/>
  <c r="B27" i="200" s="1"/>
  <c r="AF17" i="263"/>
  <c r="B28" i="200" s="1"/>
  <c r="AG17" i="263"/>
  <c r="B29" i="200" s="1"/>
  <c r="AH17" i="263"/>
  <c r="B30" i="200" s="1"/>
  <c r="AI17" i="263"/>
  <c r="B31" i="200" s="1"/>
  <c r="AJ17" i="263"/>
  <c r="B32" i="200" s="1"/>
  <c r="AK17" i="263"/>
  <c r="B33" i="200" s="1"/>
  <c r="AL17" i="263"/>
  <c r="B34" i="200" s="1"/>
  <c r="AM17" i="263"/>
  <c r="B35" i="200" s="1"/>
  <c r="AN17" i="263"/>
  <c r="B36" i="200" s="1"/>
  <c r="AO17" i="263"/>
  <c r="B37" i="200" s="1"/>
  <c r="AP17" i="263"/>
  <c r="B38" i="200" s="1"/>
  <c r="AQ17" i="263"/>
  <c r="B39" i="200" s="1"/>
  <c r="AR17" i="263"/>
  <c r="H17" i="179" s="1"/>
  <c r="AS17" i="263"/>
  <c r="I17" i="179" s="1"/>
  <c r="AT17" i="263"/>
  <c r="J17" i="179" s="1"/>
  <c r="B18" i="263"/>
  <c r="B18" i="179" s="1"/>
  <c r="C18" i="263"/>
  <c r="B41" i="201" s="1"/>
  <c r="D18" i="263"/>
  <c r="B42" i="201" s="1"/>
  <c r="E18" i="263"/>
  <c r="F18" i="263"/>
  <c r="C18" i="179" s="1"/>
  <c r="G18" i="263"/>
  <c r="B3" i="201" s="1"/>
  <c r="H18" i="263"/>
  <c r="B4" i="201" s="1"/>
  <c r="I18" i="263"/>
  <c r="B5" i="201" s="1"/>
  <c r="J18" i="263"/>
  <c r="B6" i="201" s="1"/>
  <c r="K18" i="263"/>
  <c r="B7" i="201" s="1"/>
  <c r="L18" i="263"/>
  <c r="B8" i="201" s="1"/>
  <c r="M18" i="263"/>
  <c r="B9" i="201" s="1"/>
  <c r="N18" i="263"/>
  <c r="B10" i="201" s="1"/>
  <c r="O18" i="263"/>
  <c r="B11" i="201" s="1"/>
  <c r="P18" i="263"/>
  <c r="B12" i="201" s="1"/>
  <c r="Q18" i="263"/>
  <c r="B13" i="201" s="1"/>
  <c r="R18" i="263"/>
  <c r="B14" i="201" s="1"/>
  <c r="S18" i="263"/>
  <c r="B15" i="201" s="1"/>
  <c r="T18" i="263"/>
  <c r="B16" i="201" s="1"/>
  <c r="U18" i="263"/>
  <c r="B17" i="201" s="1"/>
  <c r="V18" i="263"/>
  <c r="B18" i="201" s="1"/>
  <c r="W18" i="263"/>
  <c r="B19" i="201" s="1"/>
  <c r="X18" i="263"/>
  <c r="B20" i="201" s="1"/>
  <c r="Y18" i="263"/>
  <c r="B21" i="201" s="1"/>
  <c r="Z18" i="263"/>
  <c r="B22" i="201" s="1"/>
  <c r="AA18" i="263"/>
  <c r="B23" i="201" s="1"/>
  <c r="AB18" i="263"/>
  <c r="B24" i="201" s="1"/>
  <c r="AC18" i="263"/>
  <c r="B25" i="201" s="1"/>
  <c r="AD18" i="263"/>
  <c r="B26" i="201" s="1"/>
  <c r="AE18" i="263"/>
  <c r="B27" i="201" s="1"/>
  <c r="AF18" i="263"/>
  <c r="B28" i="201" s="1"/>
  <c r="AG18" i="263"/>
  <c r="B29" i="201" s="1"/>
  <c r="AH18" i="263"/>
  <c r="B30" i="201" s="1"/>
  <c r="AI18" i="263"/>
  <c r="B31" i="201" s="1"/>
  <c r="AJ18" i="263"/>
  <c r="B32" i="201" s="1"/>
  <c r="AK18" i="263"/>
  <c r="B33" i="201" s="1"/>
  <c r="AL18" i="263"/>
  <c r="B34" i="201" s="1"/>
  <c r="AM18" i="263"/>
  <c r="B35" i="201" s="1"/>
  <c r="AN18" i="263"/>
  <c r="B36" i="201" s="1"/>
  <c r="AO18" i="263"/>
  <c r="B37" i="201" s="1"/>
  <c r="AP18" i="263"/>
  <c r="B38" i="201" s="1"/>
  <c r="AQ18" i="263"/>
  <c r="B39" i="201" s="1"/>
  <c r="AR18" i="263"/>
  <c r="H18" i="179" s="1"/>
  <c r="AS18" i="263"/>
  <c r="I18" i="179" s="1"/>
  <c r="AT18" i="263"/>
  <c r="J18" i="179" s="1"/>
  <c r="B19" i="263"/>
  <c r="B19" i="179" s="1"/>
  <c r="C19" i="263"/>
  <c r="B41" i="202" s="1"/>
  <c r="D19" i="263"/>
  <c r="B42" i="202" s="1"/>
  <c r="E19" i="263"/>
  <c r="F19" i="263"/>
  <c r="C19" i="179" s="1"/>
  <c r="G19" i="263"/>
  <c r="B3" i="202" s="1"/>
  <c r="H19" i="263"/>
  <c r="B4" i="202" s="1"/>
  <c r="I19" i="263"/>
  <c r="B5" i="202" s="1"/>
  <c r="J19" i="263"/>
  <c r="B6" i="202" s="1"/>
  <c r="K19" i="263"/>
  <c r="B7" i="202" s="1"/>
  <c r="L19" i="263"/>
  <c r="B8" i="202" s="1"/>
  <c r="M19" i="263"/>
  <c r="B9" i="202" s="1"/>
  <c r="N19" i="263"/>
  <c r="B10" i="202" s="1"/>
  <c r="O19" i="263"/>
  <c r="B11" i="202" s="1"/>
  <c r="P19" i="263"/>
  <c r="B12" i="202" s="1"/>
  <c r="Q19" i="263"/>
  <c r="B13" i="202" s="1"/>
  <c r="R19" i="263"/>
  <c r="B14" i="202" s="1"/>
  <c r="S19" i="263"/>
  <c r="B15" i="202" s="1"/>
  <c r="T19" i="263"/>
  <c r="B16" i="202" s="1"/>
  <c r="U19" i="263"/>
  <c r="B17" i="202" s="1"/>
  <c r="V19" i="263"/>
  <c r="B18" i="202" s="1"/>
  <c r="W19" i="263"/>
  <c r="B19" i="202" s="1"/>
  <c r="X19" i="263"/>
  <c r="B20" i="202" s="1"/>
  <c r="Y19" i="263"/>
  <c r="B21" i="202" s="1"/>
  <c r="Z19" i="263"/>
  <c r="B22" i="202" s="1"/>
  <c r="AA19" i="263"/>
  <c r="B23" i="202" s="1"/>
  <c r="AB19" i="263"/>
  <c r="B24" i="202" s="1"/>
  <c r="AC19" i="263"/>
  <c r="B25" i="202" s="1"/>
  <c r="AD19" i="263"/>
  <c r="B26" i="202" s="1"/>
  <c r="AE19" i="263"/>
  <c r="B27" i="202" s="1"/>
  <c r="AF19" i="263"/>
  <c r="B28" i="202" s="1"/>
  <c r="AG19" i="263"/>
  <c r="B29" i="202" s="1"/>
  <c r="AH19" i="263"/>
  <c r="B30" i="202" s="1"/>
  <c r="AI19" i="263"/>
  <c r="B31" i="202" s="1"/>
  <c r="AJ19" i="263"/>
  <c r="B32" i="202" s="1"/>
  <c r="AK19" i="263"/>
  <c r="B33" i="202" s="1"/>
  <c r="AL19" i="263"/>
  <c r="B34" i="202" s="1"/>
  <c r="AM19" i="263"/>
  <c r="B35" i="202" s="1"/>
  <c r="AN19" i="263"/>
  <c r="B36" i="202" s="1"/>
  <c r="AO19" i="263"/>
  <c r="B37" i="202" s="1"/>
  <c r="AP19" i="263"/>
  <c r="B38" i="202" s="1"/>
  <c r="AQ19" i="263"/>
  <c r="B39" i="202" s="1"/>
  <c r="AR19" i="263"/>
  <c r="H19" i="179" s="1"/>
  <c r="AS19" i="263"/>
  <c r="I19" i="179" s="1"/>
  <c r="AT19" i="263"/>
  <c r="J19" i="179" s="1"/>
  <c r="B20" i="263"/>
  <c r="B20" i="179" s="1"/>
  <c r="C20" i="263"/>
  <c r="B41" i="203" s="1"/>
  <c r="D20" i="263"/>
  <c r="B42" i="203" s="1"/>
  <c r="E20" i="263"/>
  <c r="F20" i="263"/>
  <c r="C20" i="179" s="1"/>
  <c r="G20" i="263"/>
  <c r="B3" i="203" s="1"/>
  <c r="H20" i="263"/>
  <c r="B4" i="203" s="1"/>
  <c r="I20" i="263"/>
  <c r="B5" i="203" s="1"/>
  <c r="J20" i="263"/>
  <c r="B6" i="203" s="1"/>
  <c r="K20" i="263"/>
  <c r="B7" i="203" s="1"/>
  <c r="L20" i="263"/>
  <c r="B8" i="203" s="1"/>
  <c r="M20" i="263"/>
  <c r="B9" i="203" s="1"/>
  <c r="N20" i="263"/>
  <c r="B10" i="203" s="1"/>
  <c r="O20" i="263"/>
  <c r="B11" i="203" s="1"/>
  <c r="P20" i="263"/>
  <c r="B12" i="203" s="1"/>
  <c r="Q20" i="263"/>
  <c r="B13" i="203" s="1"/>
  <c r="R20" i="263"/>
  <c r="B14" i="203" s="1"/>
  <c r="S20" i="263"/>
  <c r="B15" i="203" s="1"/>
  <c r="T20" i="263"/>
  <c r="B16" i="203" s="1"/>
  <c r="U20" i="263"/>
  <c r="B17" i="203" s="1"/>
  <c r="V20" i="263"/>
  <c r="B18" i="203" s="1"/>
  <c r="W20" i="263"/>
  <c r="B19" i="203" s="1"/>
  <c r="X20" i="263"/>
  <c r="B20" i="203" s="1"/>
  <c r="Y20" i="263"/>
  <c r="B21" i="203" s="1"/>
  <c r="Z20" i="263"/>
  <c r="B22" i="203" s="1"/>
  <c r="AA20" i="263"/>
  <c r="B23" i="203" s="1"/>
  <c r="AB20" i="263"/>
  <c r="B24" i="203" s="1"/>
  <c r="AC20" i="263"/>
  <c r="B25" i="203" s="1"/>
  <c r="AD20" i="263"/>
  <c r="B26" i="203" s="1"/>
  <c r="AE20" i="263"/>
  <c r="B27" i="203" s="1"/>
  <c r="AF20" i="263"/>
  <c r="B28" i="203" s="1"/>
  <c r="AG20" i="263"/>
  <c r="B29" i="203" s="1"/>
  <c r="AH20" i="263"/>
  <c r="B30" i="203" s="1"/>
  <c r="AI20" i="263"/>
  <c r="B31" i="203" s="1"/>
  <c r="AJ20" i="263"/>
  <c r="B32" i="203" s="1"/>
  <c r="AK20" i="263"/>
  <c r="B33" i="203" s="1"/>
  <c r="AL20" i="263"/>
  <c r="B34" i="203" s="1"/>
  <c r="AM20" i="263"/>
  <c r="B35" i="203" s="1"/>
  <c r="AN20" i="263"/>
  <c r="B36" i="203" s="1"/>
  <c r="AO20" i="263"/>
  <c r="B37" i="203" s="1"/>
  <c r="AP20" i="263"/>
  <c r="B38" i="203" s="1"/>
  <c r="AQ20" i="263"/>
  <c r="B39" i="203" s="1"/>
  <c r="AR20" i="263"/>
  <c r="H20" i="179" s="1"/>
  <c r="AS20" i="263"/>
  <c r="I20" i="179" s="1"/>
  <c r="AT20" i="263"/>
  <c r="J20" i="179" s="1"/>
  <c r="B21" i="263"/>
  <c r="B21" i="179" s="1"/>
  <c r="C21" i="263"/>
  <c r="B41" i="204" s="1"/>
  <c r="D21" i="263"/>
  <c r="B42" i="204" s="1"/>
  <c r="E21" i="263"/>
  <c r="F21" i="263"/>
  <c r="C21" i="179" s="1"/>
  <c r="G21" i="263"/>
  <c r="B3" i="204" s="1"/>
  <c r="H21" i="263"/>
  <c r="B4" i="204" s="1"/>
  <c r="I21" i="263"/>
  <c r="B5" i="204" s="1"/>
  <c r="J21" i="263"/>
  <c r="B6" i="204" s="1"/>
  <c r="K21" i="263"/>
  <c r="B7" i="204" s="1"/>
  <c r="L21" i="263"/>
  <c r="B8" i="204" s="1"/>
  <c r="M21" i="263"/>
  <c r="B9" i="204" s="1"/>
  <c r="N21" i="263"/>
  <c r="B10" i="204" s="1"/>
  <c r="O21" i="263"/>
  <c r="B11" i="204" s="1"/>
  <c r="P21" i="263"/>
  <c r="B12" i="204" s="1"/>
  <c r="Q21" i="263"/>
  <c r="B13" i="204" s="1"/>
  <c r="R21" i="263"/>
  <c r="B14" i="204" s="1"/>
  <c r="S21" i="263"/>
  <c r="B15" i="204" s="1"/>
  <c r="T21" i="263"/>
  <c r="B16" i="204" s="1"/>
  <c r="U21" i="263"/>
  <c r="B17" i="204" s="1"/>
  <c r="V21" i="263"/>
  <c r="B18" i="204" s="1"/>
  <c r="W21" i="263"/>
  <c r="B19" i="204" s="1"/>
  <c r="X21" i="263"/>
  <c r="B20" i="204" s="1"/>
  <c r="Y21" i="263"/>
  <c r="B21" i="204" s="1"/>
  <c r="Z21" i="263"/>
  <c r="B22" i="204" s="1"/>
  <c r="AA21" i="263"/>
  <c r="B23" i="204" s="1"/>
  <c r="AB21" i="263"/>
  <c r="B24" i="204" s="1"/>
  <c r="AC21" i="263"/>
  <c r="B25" i="204" s="1"/>
  <c r="AD21" i="263"/>
  <c r="B26" i="204" s="1"/>
  <c r="AE21" i="263"/>
  <c r="B27" i="204" s="1"/>
  <c r="AF21" i="263"/>
  <c r="B28" i="204" s="1"/>
  <c r="AG21" i="263"/>
  <c r="B29" i="204" s="1"/>
  <c r="AH21" i="263"/>
  <c r="B30" i="204" s="1"/>
  <c r="AI21" i="263"/>
  <c r="B31" i="204" s="1"/>
  <c r="AJ21" i="263"/>
  <c r="B32" i="204" s="1"/>
  <c r="AK21" i="263"/>
  <c r="B33" i="204" s="1"/>
  <c r="AL21" i="263"/>
  <c r="B34" i="204" s="1"/>
  <c r="AM21" i="263"/>
  <c r="B35" i="204" s="1"/>
  <c r="AN21" i="263"/>
  <c r="B36" i="204" s="1"/>
  <c r="AO21" i="263"/>
  <c r="B37" i="204" s="1"/>
  <c r="AP21" i="263"/>
  <c r="B38" i="204" s="1"/>
  <c r="AQ21" i="263"/>
  <c r="B39" i="204" s="1"/>
  <c r="AR21" i="263"/>
  <c r="H21" i="179" s="1"/>
  <c r="AS21" i="263"/>
  <c r="I21" i="179" s="1"/>
  <c r="AT21" i="263"/>
  <c r="J21" i="179" s="1"/>
  <c r="B22" i="263"/>
  <c r="B22" i="179" s="1"/>
  <c r="C22" i="263"/>
  <c r="B41" i="205" s="1"/>
  <c r="D22" i="263"/>
  <c r="B42" i="205" s="1"/>
  <c r="E22" i="263"/>
  <c r="F22" i="263"/>
  <c r="C22" i="179" s="1"/>
  <c r="G22" i="263"/>
  <c r="B3" i="205" s="1"/>
  <c r="H22" i="263"/>
  <c r="B4" i="205" s="1"/>
  <c r="I22" i="263"/>
  <c r="B5" i="205" s="1"/>
  <c r="J22" i="263"/>
  <c r="B6" i="205" s="1"/>
  <c r="K22" i="263"/>
  <c r="B7" i="205" s="1"/>
  <c r="L22" i="263"/>
  <c r="B8" i="205" s="1"/>
  <c r="M22" i="263"/>
  <c r="B9" i="205" s="1"/>
  <c r="N22" i="263"/>
  <c r="B10" i="205" s="1"/>
  <c r="O22" i="263"/>
  <c r="B11" i="205" s="1"/>
  <c r="P22" i="263"/>
  <c r="B12" i="205" s="1"/>
  <c r="Q22" i="263"/>
  <c r="B13" i="205" s="1"/>
  <c r="R22" i="263"/>
  <c r="B14" i="205" s="1"/>
  <c r="S22" i="263"/>
  <c r="B15" i="205" s="1"/>
  <c r="T22" i="263"/>
  <c r="B16" i="205" s="1"/>
  <c r="U22" i="263"/>
  <c r="B17" i="205" s="1"/>
  <c r="V22" i="263"/>
  <c r="B18" i="205" s="1"/>
  <c r="W22" i="263"/>
  <c r="B19" i="205" s="1"/>
  <c r="X22" i="263"/>
  <c r="B20" i="205" s="1"/>
  <c r="Y22" i="263"/>
  <c r="B21" i="205" s="1"/>
  <c r="Z22" i="263"/>
  <c r="B22" i="205" s="1"/>
  <c r="AA22" i="263"/>
  <c r="B23" i="205" s="1"/>
  <c r="AB22" i="263"/>
  <c r="B24" i="205" s="1"/>
  <c r="AC22" i="263"/>
  <c r="B25" i="205" s="1"/>
  <c r="AD22" i="263"/>
  <c r="B26" i="205" s="1"/>
  <c r="AE22" i="263"/>
  <c r="B27" i="205" s="1"/>
  <c r="AF22" i="263"/>
  <c r="B28" i="205" s="1"/>
  <c r="AG22" i="263"/>
  <c r="B29" i="205" s="1"/>
  <c r="AH22" i="263"/>
  <c r="B30" i="205" s="1"/>
  <c r="AI22" i="263"/>
  <c r="B31" i="205" s="1"/>
  <c r="AJ22" i="263"/>
  <c r="B32" i="205" s="1"/>
  <c r="AK22" i="263"/>
  <c r="B33" i="205" s="1"/>
  <c r="AL22" i="263"/>
  <c r="B34" i="205" s="1"/>
  <c r="AM22" i="263"/>
  <c r="B35" i="205" s="1"/>
  <c r="AN22" i="263"/>
  <c r="B36" i="205" s="1"/>
  <c r="AO22" i="263"/>
  <c r="B37" i="205" s="1"/>
  <c r="AP22" i="263"/>
  <c r="B38" i="205" s="1"/>
  <c r="AQ22" i="263"/>
  <c r="B39" i="205" s="1"/>
  <c r="AR22" i="263"/>
  <c r="H22" i="179" s="1"/>
  <c r="AS22" i="263"/>
  <c r="I22" i="179" s="1"/>
  <c r="AT22" i="263"/>
  <c r="J22" i="179" s="1"/>
  <c r="B23" i="263"/>
  <c r="B23" i="179" s="1"/>
  <c r="C23" i="263"/>
  <c r="B41" i="215" s="1"/>
  <c r="D23" i="263"/>
  <c r="B42" i="215" s="1"/>
  <c r="E23" i="263"/>
  <c r="F23" i="263"/>
  <c r="C23" i="179" s="1"/>
  <c r="G23" i="263"/>
  <c r="B3" i="215" s="1"/>
  <c r="H23" i="263"/>
  <c r="B4" i="215" s="1"/>
  <c r="I23" i="263"/>
  <c r="B5" i="215" s="1"/>
  <c r="J23" i="263"/>
  <c r="B6" i="215" s="1"/>
  <c r="K23" i="263"/>
  <c r="B7" i="215" s="1"/>
  <c r="L23" i="263"/>
  <c r="B8" i="215" s="1"/>
  <c r="M23" i="263"/>
  <c r="B9" i="215" s="1"/>
  <c r="N23" i="263"/>
  <c r="B10" i="215" s="1"/>
  <c r="O23" i="263"/>
  <c r="B11" i="215" s="1"/>
  <c r="P23" i="263"/>
  <c r="B12" i="215" s="1"/>
  <c r="Q23" i="263"/>
  <c r="B13" i="215" s="1"/>
  <c r="R23" i="263"/>
  <c r="B14" i="215" s="1"/>
  <c r="S23" i="263"/>
  <c r="B15" i="215" s="1"/>
  <c r="T23" i="263"/>
  <c r="B16" i="215" s="1"/>
  <c r="U23" i="263"/>
  <c r="B17" i="215" s="1"/>
  <c r="V23" i="263"/>
  <c r="B18" i="215" s="1"/>
  <c r="W23" i="263"/>
  <c r="B19" i="215" s="1"/>
  <c r="X23" i="263"/>
  <c r="B20" i="215" s="1"/>
  <c r="Y23" i="263"/>
  <c r="B21" i="215" s="1"/>
  <c r="Z23" i="263"/>
  <c r="B22" i="215" s="1"/>
  <c r="AA23" i="263"/>
  <c r="B23" i="215" s="1"/>
  <c r="AB23" i="263"/>
  <c r="B24" i="215" s="1"/>
  <c r="AC23" i="263"/>
  <c r="B25" i="215" s="1"/>
  <c r="AD23" i="263"/>
  <c r="B26" i="215" s="1"/>
  <c r="AE23" i="263"/>
  <c r="B27" i="215" s="1"/>
  <c r="AF23" i="263"/>
  <c r="B28" i="215" s="1"/>
  <c r="AG23" i="263"/>
  <c r="B29" i="215" s="1"/>
  <c r="AH23" i="263"/>
  <c r="B30" i="215" s="1"/>
  <c r="AI23" i="263"/>
  <c r="B31" i="215" s="1"/>
  <c r="AJ23" i="263"/>
  <c r="B32" i="215" s="1"/>
  <c r="AK23" i="263"/>
  <c r="B33" i="215" s="1"/>
  <c r="AL23" i="263"/>
  <c r="B34" i="215" s="1"/>
  <c r="AM23" i="263"/>
  <c r="B35" i="215" s="1"/>
  <c r="AN23" i="263"/>
  <c r="B36" i="215" s="1"/>
  <c r="AO23" i="263"/>
  <c r="B37" i="215" s="1"/>
  <c r="AP23" i="263"/>
  <c r="B38" i="215" s="1"/>
  <c r="AQ23" i="263"/>
  <c r="B39" i="215" s="1"/>
  <c r="AR23" i="263"/>
  <c r="H23" i="179" s="1"/>
  <c r="AS23" i="263"/>
  <c r="I23" i="179" s="1"/>
  <c r="AT23" i="263"/>
  <c r="J23" i="179" s="1"/>
  <c r="B24" i="263"/>
  <c r="B24" i="179" s="1"/>
  <c r="C24" i="263"/>
  <c r="B41" i="214" s="1"/>
  <c r="D24" i="263"/>
  <c r="B42" i="214" s="1"/>
  <c r="E24" i="263"/>
  <c r="F24" i="263"/>
  <c r="C24" i="179" s="1"/>
  <c r="G24" i="263"/>
  <c r="B3" i="214" s="1"/>
  <c r="H24" i="263"/>
  <c r="B4" i="214" s="1"/>
  <c r="I24" i="263"/>
  <c r="B5" i="214" s="1"/>
  <c r="J24" i="263"/>
  <c r="B6" i="214" s="1"/>
  <c r="K24" i="263"/>
  <c r="B7" i="214" s="1"/>
  <c r="L24" i="263"/>
  <c r="B8" i="214" s="1"/>
  <c r="M24" i="263"/>
  <c r="B9" i="214" s="1"/>
  <c r="N24" i="263"/>
  <c r="B10" i="214" s="1"/>
  <c r="O24" i="263"/>
  <c r="B11" i="214" s="1"/>
  <c r="P24" i="263"/>
  <c r="B12" i="214" s="1"/>
  <c r="Q24" i="263"/>
  <c r="B13" i="214" s="1"/>
  <c r="R24" i="263"/>
  <c r="B14" i="214" s="1"/>
  <c r="S24" i="263"/>
  <c r="B15" i="214" s="1"/>
  <c r="T24" i="263"/>
  <c r="B16" i="214" s="1"/>
  <c r="U24" i="263"/>
  <c r="B17" i="214" s="1"/>
  <c r="V24" i="263"/>
  <c r="B18" i="214" s="1"/>
  <c r="W24" i="263"/>
  <c r="B19" i="214" s="1"/>
  <c r="X24" i="263"/>
  <c r="B20" i="214" s="1"/>
  <c r="Y24" i="263"/>
  <c r="B21" i="214" s="1"/>
  <c r="Z24" i="263"/>
  <c r="B22" i="214" s="1"/>
  <c r="AA24" i="263"/>
  <c r="B23" i="214" s="1"/>
  <c r="AB24" i="263"/>
  <c r="B24" i="214" s="1"/>
  <c r="AC24" i="263"/>
  <c r="B25" i="214" s="1"/>
  <c r="AD24" i="263"/>
  <c r="B26" i="214" s="1"/>
  <c r="AE24" i="263"/>
  <c r="B27" i="214" s="1"/>
  <c r="AF24" i="263"/>
  <c r="B28" i="214" s="1"/>
  <c r="AG24" i="263"/>
  <c r="B29" i="214" s="1"/>
  <c r="AH24" i="263"/>
  <c r="B30" i="214" s="1"/>
  <c r="AI24" i="263"/>
  <c r="B31" i="214" s="1"/>
  <c r="AJ24" i="263"/>
  <c r="B32" i="214" s="1"/>
  <c r="AK24" i="263"/>
  <c r="B33" i="214" s="1"/>
  <c r="AL24" i="263"/>
  <c r="B34" i="214" s="1"/>
  <c r="AM24" i="263"/>
  <c r="B35" i="214" s="1"/>
  <c r="AN24" i="263"/>
  <c r="B36" i="214" s="1"/>
  <c r="AO24" i="263"/>
  <c r="B37" i="214" s="1"/>
  <c r="AP24" i="263"/>
  <c r="B38" i="214" s="1"/>
  <c r="AQ24" i="263"/>
  <c r="B39" i="214" s="1"/>
  <c r="AR24" i="263"/>
  <c r="H24" i="179" s="1"/>
  <c r="AS24" i="263"/>
  <c r="I24" i="179" s="1"/>
  <c r="AT24" i="263"/>
  <c r="J24" i="179" s="1"/>
  <c r="B25" i="263"/>
  <c r="B25" i="179" s="1"/>
  <c r="C25" i="263"/>
  <c r="B41" i="213" s="1"/>
  <c r="D25" i="263"/>
  <c r="B42" i="213" s="1"/>
  <c r="E25" i="263"/>
  <c r="F25" i="263"/>
  <c r="C25" i="179" s="1"/>
  <c r="G25" i="263"/>
  <c r="B3" i="213" s="1"/>
  <c r="H25" i="263"/>
  <c r="B4" i="213" s="1"/>
  <c r="I25" i="263"/>
  <c r="B5" i="213" s="1"/>
  <c r="J25" i="263"/>
  <c r="B6" i="213" s="1"/>
  <c r="K25" i="263"/>
  <c r="B7" i="213" s="1"/>
  <c r="L25" i="263"/>
  <c r="B8" i="213" s="1"/>
  <c r="M25" i="263"/>
  <c r="B9" i="213" s="1"/>
  <c r="N25" i="263"/>
  <c r="B10" i="213" s="1"/>
  <c r="O25" i="263"/>
  <c r="B11" i="213" s="1"/>
  <c r="P25" i="263"/>
  <c r="B12" i="213" s="1"/>
  <c r="Q25" i="263"/>
  <c r="B13" i="213" s="1"/>
  <c r="R25" i="263"/>
  <c r="B14" i="213" s="1"/>
  <c r="S25" i="263"/>
  <c r="B15" i="213" s="1"/>
  <c r="T25" i="263"/>
  <c r="B16" i="213" s="1"/>
  <c r="U25" i="263"/>
  <c r="B17" i="213" s="1"/>
  <c r="V25" i="263"/>
  <c r="B18" i="213" s="1"/>
  <c r="W25" i="263"/>
  <c r="B19" i="213" s="1"/>
  <c r="X25" i="263"/>
  <c r="B20" i="213" s="1"/>
  <c r="Y25" i="263"/>
  <c r="B21" i="213" s="1"/>
  <c r="Z25" i="263"/>
  <c r="B22" i="213" s="1"/>
  <c r="AA25" i="263"/>
  <c r="B23" i="213" s="1"/>
  <c r="AB25" i="263"/>
  <c r="B24" i="213" s="1"/>
  <c r="AC25" i="263"/>
  <c r="B25" i="213" s="1"/>
  <c r="AD25" i="263"/>
  <c r="B26" i="213" s="1"/>
  <c r="AE25" i="263"/>
  <c r="B27" i="213" s="1"/>
  <c r="AF25" i="263"/>
  <c r="B28" i="213" s="1"/>
  <c r="AG25" i="263"/>
  <c r="B29" i="213" s="1"/>
  <c r="AH25" i="263"/>
  <c r="B30" i="213" s="1"/>
  <c r="AI25" i="263"/>
  <c r="B31" i="213" s="1"/>
  <c r="AJ25" i="263"/>
  <c r="B32" i="213" s="1"/>
  <c r="AK25" i="263"/>
  <c r="B33" i="213" s="1"/>
  <c r="AL25" i="263"/>
  <c r="B34" i="213" s="1"/>
  <c r="AM25" i="263"/>
  <c r="B35" i="213" s="1"/>
  <c r="AN25" i="263"/>
  <c r="B36" i="213" s="1"/>
  <c r="AO25" i="263"/>
  <c r="B37" i="213" s="1"/>
  <c r="AP25" i="263"/>
  <c r="B38" i="213" s="1"/>
  <c r="AQ25" i="263"/>
  <c r="B39" i="213" s="1"/>
  <c r="AR25" i="263"/>
  <c r="H25" i="179" s="1"/>
  <c r="AS25" i="263"/>
  <c r="I25" i="179" s="1"/>
  <c r="AT25" i="263"/>
  <c r="J25" i="179" s="1"/>
  <c r="B26" i="263"/>
  <c r="B26" i="179" s="1"/>
  <c r="C26" i="263"/>
  <c r="B41" i="212" s="1"/>
  <c r="D26" i="263"/>
  <c r="B42" i="212" s="1"/>
  <c r="E26" i="263"/>
  <c r="F26" i="263"/>
  <c r="C26" i="179" s="1"/>
  <c r="G26" i="263"/>
  <c r="B3" i="212" s="1"/>
  <c r="H26" i="263"/>
  <c r="B4" i="212" s="1"/>
  <c r="I26" i="263"/>
  <c r="B5" i="212" s="1"/>
  <c r="J26" i="263"/>
  <c r="B6" i="212" s="1"/>
  <c r="K26" i="263"/>
  <c r="B7" i="212" s="1"/>
  <c r="L26" i="263"/>
  <c r="B8" i="212" s="1"/>
  <c r="M26" i="263"/>
  <c r="B9" i="212" s="1"/>
  <c r="N26" i="263"/>
  <c r="B10" i="212" s="1"/>
  <c r="O26" i="263"/>
  <c r="B11" i="212" s="1"/>
  <c r="P26" i="263"/>
  <c r="B12" i="212" s="1"/>
  <c r="Q26" i="263"/>
  <c r="B13" i="212" s="1"/>
  <c r="R26" i="263"/>
  <c r="B14" i="212" s="1"/>
  <c r="S26" i="263"/>
  <c r="B15" i="212" s="1"/>
  <c r="T26" i="263"/>
  <c r="B16" i="212" s="1"/>
  <c r="U26" i="263"/>
  <c r="B17" i="212" s="1"/>
  <c r="V26" i="263"/>
  <c r="B18" i="212" s="1"/>
  <c r="W26" i="263"/>
  <c r="B19" i="212" s="1"/>
  <c r="X26" i="263"/>
  <c r="B20" i="212" s="1"/>
  <c r="Y26" i="263"/>
  <c r="B21" i="212" s="1"/>
  <c r="Z26" i="263"/>
  <c r="B22" i="212" s="1"/>
  <c r="AA26" i="263"/>
  <c r="B23" i="212" s="1"/>
  <c r="AB26" i="263"/>
  <c r="B24" i="212" s="1"/>
  <c r="AC26" i="263"/>
  <c r="B25" i="212" s="1"/>
  <c r="AD26" i="263"/>
  <c r="B26" i="212" s="1"/>
  <c r="AE26" i="263"/>
  <c r="B27" i="212" s="1"/>
  <c r="AF26" i="263"/>
  <c r="B28" i="212" s="1"/>
  <c r="AG26" i="263"/>
  <c r="B29" i="212" s="1"/>
  <c r="AH26" i="263"/>
  <c r="B30" i="212" s="1"/>
  <c r="AI26" i="263"/>
  <c r="B31" i="212" s="1"/>
  <c r="AJ26" i="263"/>
  <c r="B32" i="212" s="1"/>
  <c r="AK26" i="263"/>
  <c r="B33" i="212" s="1"/>
  <c r="AL26" i="263"/>
  <c r="B34" i="212" s="1"/>
  <c r="AM26" i="263"/>
  <c r="B35" i="212" s="1"/>
  <c r="AN26" i="263"/>
  <c r="B36" i="212" s="1"/>
  <c r="AO26" i="263"/>
  <c r="B37" i="212" s="1"/>
  <c r="AP26" i="263"/>
  <c r="B38" i="212" s="1"/>
  <c r="AQ26" i="263"/>
  <c r="B39" i="212" s="1"/>
  <c r="AR26" i="263"/>
  <c r="H26" i="179" s="1"/>
  <c r="AS26" i="263"/>
  <c r="I26" i="179" s="1"/>
  <c r="AT26" i="263"/>
  <c r="J26" i="179" s="1"/>
  <c r="B27" i="263"/>
  <c r="B27" i="179" s="1"/>
  <c r="C27" i="263"/>
  <c r="B41" i="211" s="1"/>
  <c r="D27" i="263"/>
  <c r="B42" i="211" s="1"/>
  <c r="E27" i="263"/>
  <c r="F27" i="263"/>
  <c r="C27" i="179" s="1"/>
  <c r="G27" i="263"/>
  <c r="B3" i="211" s="1"/>
  <c r="H27" i="263"/>
  <c r="B4" i="211" s="1"/>
  <c r="I27" i="263"/>
  <c r="B5" i="211" s="1"/>
  <c r="J27" i="263"/>
  <c r="B6" i="211" s="1"/>
  <c r="K27" i="263"/>
  <c r="B7" i="211" s="1"/>
  <c r="L27" i="263"/>
  <c r="B8" i="211" s="1"/>
  <c r="M27" i="263"/>
  <c r="B9" i="211" s="1"/>
  <c r="N27" i="263"/>
  <c r="B10" i="211" s="1"/>
  <c r="O27" i="263"/>
  <c r="B11" i="211" s="1"/>
  <c r="P27" i="263"/>
  <c r="B12" i="211" s="1"/>
  <c r="Q27" i="263"/>
  <c r="B13" i="211" s="1"/>
  <c r="R27" i="263"/>
  <c r="B14" i="211" s="1"/>
  <c r="S27" i="263"/>
  <c r="B15" i="211" s="1"/>
  <c r="T27" i="263"/>
  <c r="B16" i="211" s="1"/>
  <c r="U27" i="263"/>
  <c r="B17" i="211" s="1"/>
  <c r="V27" i="263"/>
  <c r="B18" i="211" s="1"/>
  <c r="W27" i="263"/>
  <c r="B19" i="211" s="1"/>
  <c r="X27" i="263"/>
  <c r="B20" i="211" s="1"/>
  <c r="Y27" i="263"/>
  <c r="B21" i="211" s="1"/>
  <c r="Z27" i="263"/>
  <c r="B22" i="211" s="1"/>
  <c r="AA27" i="263"/>
  <c r="B23" i="211" s="1"/>
  <c r="AB27" i="263"/>
  <c r="B24" i="211" s="1"/>
  <c r="AC27" i="263"/>
  <c r="B25" i="211" s="1"/>
  <c r="AD27" i="263"/>
  <c r="B26" i="211" s="1"/>
  <c r="AE27" i="263"/>
  <c r="B27" i="211" s="1"/>
  <c r="AF27" i="263"/>
  <c r="B28" i="211" s="1"/>
  <c r="AG27" i="263"/>
  <c r="B29" i="211" s="1"/>
  <c r="AH27" i="263"/>
  <c r="B30" i="211" s="1"/>
  <c r="AI27" i="263"/>
  <c r="B31" i="211" s="1"/>
  <c r="AJ27" i="263"/>
  <c r="B32" i="211" s="1"/>
  <c r="AK27" i="263"/>
  <c r="B33" i="211" s="1"/>
  <c r="AL27" i="263"/>
  <c r="B34" i="211" s="1"/>
  <c r="AM27" i="263"/>
  <c r="B35" i="211" s="1"/>
  <c r="AN27" i="263"/>
  <c r="B36" i="211" s="1"/>
  <c r="AO27" i="263"/>
  <c r="B37" i="211" s="1"/>
  <c r="AP27" i="263"/>
  <c r="B38" i="211" s="1"/>
  <c r="AQ27" i="263"/>
  <c r="B39" i="211" s="1"/>
  <c r="AR27" i="263"/>
  <c r="H27" i="179" s="1"/>
  <c r="AS27" i="263"/>
  <c r="I27" i="179" s="1"/>
  <c r="AT27" i="263"/>
  <c r="J27" i="179" s="1"/>
  <c r="B28" i="263"/>
  <c r="B28" i="179" s="1"/>
  <c r="C28" i="263"/>
  <c r="B41" i="210" s="1"/>
  <c r="D28" i="263"/>
  <c r="B42" i="210" s="1"/>
  <c r="E28" i="263"/>
  <c r="F28" i="263"/>
  <c r="C28" i="179" s="1"/>
  <c r="G28" i="263"/>
  <c r="B3" i="210" s="1"/>
  <c r="H28" i="263"/>
  <c r="B4" i="210" s="1"/>
  <c r="I28" i="263"/>
  <c r="B5" i="210" s="1"/>
  <c r="J28" i="263"/>
  <c r="B6" i="210" s="1"/>
  <c r="K28" i="263"/>
  <c r="B7" i="210" s="1"/>
  <c r="L28" i="263"/>
  <c r="B8" i="210" s="1"/>
  <c r="M28" i="263"/>
  <c r="B9" i="210" s="1"/>
  <c r="N28" i="263"/>
  <c r="B10" i="210" s="1"/>
  <c r="O28" i="263"/>
  <c r="B11" i="210" s="1"/>
  <c r="P28" i="263"/>
  <c r="B12" i="210" s="1"/>
  <c r="Q28" i="263"/>
  <c r="B13" i="210" s="1"/>
  <c r="R28" i="263"/>
  <c r="B14" i="210" s="1"/>
  <c r="S28" i="263"/>
  <c r="B15" i="210" s="1"/>
  <c r="T28" i="263"/>
  <c r="B16" i="210" s="1"/>
  <c r="U28" i="263"/>
  <c r="B17" i="210" s="1"/>
  <c r="V28" i="263"/>
  <c r="B18" i="210" s="1"/>
  <c r="W28" i="263"/>
  <c r="B19" i="210" s="1"/>
  <c r="X28" i="263"/>
  <c r="B20" i="210" s="1"/>
  <c r="Y28" i="263"/>
  <c r="B21" i="210" s="1"/>
  <c r="Z28" i="263"/>
  <c r="B22" i="210" s="1"/>
  <c r="AA28" i="263"/>
  <c r="B23" i="210" s="1"/>
  <c r="AB28" i="263"/>
  <c r="B24" i="210" s="1"/>
  <c r="AC28" i="263"/>
  <c r="B25" i="210" s="1"/>
  <c r="AD28" i="263"/>
  <c r="B26" i="210" s="1"/>
  <c r="AE28" i="263"/>
  <c r="B27" i="210" s="1"/>
  <c r="AF28" i="263"/>
  <c r="B28" i="210" s="1"/>
  <c r="AG28" i="263"/>
  <c r="B29" i="210" s="1"/>
  <c r="AH28" i="263"/>
  <c r="B30" i="210" s="1"/>
  <c r="AI28" i="263"/>
  <c r="B31" i="210" s="1"/>
  <c r="AJ28" i="263"/>
  <c r="B32" i="210" s="1"/>
  <c r="AK28" i="263"/>
  <c r="B33" i="210" s="1"/>
  <c r="AL28" i="263"/>
  <c r="B34" i="210" s="1"/>
  <c r="AM28" i="263"/>
  <c r="B35" i="210" s="1"/>
  <c r="AN28" i="263"/>
  <c r="B36" i="210" s="1"/>
  <c r="AO28" i="263"/>
  <c r="B37" i="210" s="1"/>
  <c r="AP28" i="263"/>
  <c r="B38" i="210" s="1"/>
  <c r="AQ28" i="263"/>
  <c r="B39" i="210" s="1"/>
  <c r="AR28" i="263"/>
  <c r="H28" i="179" s="1"/>
  <c r="AS28" i="263"/>
  <c r="I28" i="179" s="1"/>
  <c r="AT28" i="263"/>
  <c r="J28" i="179" s="1"/>
  <c r="B29" i="263"/>
  <c r="B29" i="179" s="1"/>
  <c r="C29" i="263"/>
  <c r="B41" i="209" s="1"/>
  <c r="D29" i="263"/>
  <c r="B42" i="209" s="1"/>
  <c r="E29" i="263"/>
  <c r="F29" i="263"/>
  <c r="C29" i="179" s="1"/>
  <c r="G29" i="263"/>
  <c r="B3" i="209" s="1"/>
  <c r="H29" i="263"/>
  <c r="B4" i="209" s="1"/>
  <c r="I29" i="263"/>
  <c r="B5" i="209" s="1"/>
  <c r="J29" i="263"/>
  <c r="B6" i="209" s="1"/>
  <c r="K29" i="263"/>
  <c r="B7" i="209" s="1"/>
  <c r="L29" i="263"/>
  <c r="B8" i="209" s="1"/>
  <c r="M29" i="263"/>
  <c r="B9" i="209" s="1"/>
  <c r="N29" i="263"/>
  <c r="B10" i="209" s="1"/>
  <c r="O29" i="263"/>
  <c r="B11" i="209" s="1"/>
  <c r="P29" i="263"/>
  <c r="B12" i="209" s="1"/>
  <c r="Q29" i="263"/>
  <c r="B13" i="209" s="1"/>
  <c r="R29" i="263"/>
  <c r="B14" i="209" s="1"/>
  <c r="S29" i="263"/>
  <c r="B15" i="209" s="1"/>
  <c r="T29" i="263"/>
  <c r="B16" i="209" s="1"/>
  <c r="U29" i="263"/>
  <c r="B17" i="209" s="1"/>
  <c r="V29" i="263"/>
  <c r="B18" i="209" s="1"/>
  <c r="W29" i="263"/>
  <c r="B19" i="209" s="1"/>
  <c r="X29" i="263"/>
  <c r="B20" i="209" s="1"/>
  <c r="Y29" i="263"/>
  <c r="B21" i="209" s="1"/>
  <c r="Z29" i="263"/>
  <c r="B22" i="209" s="1"/>
  <c r="AA29" i="263"/>
  <c r="B23" i="209" s="1"/>
  <c r="AB29" i="263"/>
  <c r="B24" i="209" s="1"/>
  <c r="AC29" i="263"/>
  <c r="B25" i="209" s="1"/>
  <c r="AD29" i="263"/>
  <c r="B26" i="209" s="1"/>
  <c r="AE29" i="263"/>
  <c r="B27" i="209" s="1"/>
  <c r="AF29" i="263"/>
  <c r="B28" i="209" s="1"/>
  <c r="AG29" i="263"/>
  <c r="B29" i="209" s="1"/>
  <c r="AH29" i="263"/>
  <c r="B30" i="209" s="1"/>
  <c r="AI29" i="263"/>
  <c r="B31" i="209" s="1"/>
  <c r="AJ29" i="263"/>
  <c r="B32" i="209" s="1"/>
  <c r="AK29" i="263"/>
  <c r="B33" i="209" s="1"/>
  <c r="AL29" i="263"/>
  <c r="B34" i="209" s="1"/>
  <c r="AM29" i="263"/>
  <c r="B35" i="209" s="1"/>
  <c r="AN29" i="263"/>
  <c r="B36" i="209" s="1"/>
  <c r="AO29" i="263"/>
  <c r="B37" i="209" s="1"/>
  <c r="AP29" i="263"/>
  <c r="B38" i="209" s="1"/>
  <c r="AQ29" i="263"/>
  <c r="B39" i="209" s="1"/>
  <c r="AR29" i="263"/>
  <c r="H29" i="179" s="1"/>
  <c r="AS29" i="263"/>
  <c r="I29" i="179" s="1"/>
  <c r="AT29" i="263"/>
  <c r="J29" i="179" s="1"/>
  <c r="B30" i="263"/>
  <c r="B30" i="179" s="1"/>
  <c r="C30" i="263"/>
  <c r="B41" i="208" s="1"/>
  <c r="D30" i="263"/>
  <c r="B42" i="208" s="1"/>
  <c r="E30" i="263"/>
  <c r="F30" i="263"/>
  <c r="C30" i="179" s="1"/>
  <c r="G30" i="263"/>
  <c r="B3" i="208" s="1"/>
  <c r="H30" i="263"/>
  <c r="B4" i="208" s="1"/>
  <c r="I30" i="263"/>
  <c r="B5" i="208" s="1"/>
  <c r="J30" i="263"/>
  <c r="B6" i="208" s="1"/>
  <c r="K30" i="263"/>
  <c r="B7" i="208" s="1"/>
  <c r="L30" i="263"/>
  <c r="B8" i="208" s="1"/>
  <c r="M30" i="263"/>
  <c r="B9" i="208" s="1"/>
  <c r="N30" i="263"/>
  <c r="B10" i="208" s="1"/>
  <c r="O30" i="263"/>
  <c r="B11" i="208" s="1"/>
  <c r="P30" i="263"/>
  <c r="B12" i="208" s="1"/>
  <c r="Q30" i="263"/>
  <c r="B13" i="208" s="1"/>
  <c r="R30" i="263"/>
  <c r="B14" i="208" s="1"/>
  <c r="S30" i="263"/>
  <c r="B15" i="208" s="1"/>
  <c r="T30" i="263"/>
  <c r="B16" i="208" s="1"/>
  <c r="U30" i="263"/>
  <c r="B17" i="208" s="1"/>
  <c r="V30" i="263"/>
  <c r="B18" i="208" s="1"/>
  <c r="W30" i="263"/>
  <c r="B19" i="208" s="1"/>
  <c r="X30" i="263"/>
  <c r="B20" i="208" s="1"/>
  <c r="Y30" i="263"/>
  <c r="B21" i="208" s="1"/>
  <c r="Z30" i="263"/>
  <c r="B22" i="208" s="1"/>
  <c r="AA30" i="263"/>
  <c r="B23" i="208" s="1"/>
  <c r="AB30" i="263"/>
  <c r="B24" i="208" s="1"/>
  <c r="AC30" i="263"/>
  <c r="B25" i="208" s="1"/>
  <c r="AD30" i="263"/>
  <c r="B26" i="208" s="1"/>
  <c r="AE30" i="263"/>
  <c r="B27" i="208" s="1"/>
  <c r="AF30" i="263"/>
  <c r="B28" i="208" s="1"/>
  <c r="AG30" i="263"/>
  <c r="B29" i="208" s="1"/>
  <c r="AH30" i="263"/>
  <c r="B30" i="208" s="1"/>
  <c r="AI30" i="263"/>
  <c r="B31" i="208" s="1"/>
  <c r="AJ30" i="263"/>
  <c r="B32" i="208" s="1"/>
  <c r="AK30" i="263"/>
  <c r="B33" i="208" s="1"/>
  <c r="AL30" i="263"/>
  <c r="B34" i="208" s="1"/>
  <c r="AM30" i="263"/>
  <c r="B35" i="208" s="1"/>
  <c r="AN30" i="263"/>
  <c r="B36" i="208" s="1"/>
  <c r="AO30" i="263"/>
  <c r="B37" i="208" s="1"/>
  <c r="AP30" i="263"/>
  <c r="B38" i="208" s="1"/>
  <c r="AQ30" i="263"/>
  <c r="B39" i="208" s="1"/>
  <c r="AR30" i="263"/>
  <c r="H30" i="179" s="1"/>
  <c r="AS30" i="263"/>
  <c r="I30" i="179" s="1"/>
  <c r="AT30" i="263"/>
  <c r="J30" i="179" s="1"/>
  <c r="B31" i="263"/>
  <c r="B31" i="179" s="1"/>
  <c r="C31" i="263"/>
  <c r="B41" i="207" s="1"/>
  <c r="D31" i="263"/>
  <c r="B42" i="207" s="1"/>
  <c r="E31" i="263"/>
  <c r="F31" i="263"/>
  <c r="C31" i="179" s="1"/>
  <c r="G31" i="263"/>
  <c r="B3" i="207" s="1"/>
  <c r="H31" i="263"/>
  <c r="B4" i="207" s="1"/>
  <c r="I31" i="263"/>
  <c r="B5" i="207" s="1"/>
  <c r="J31" i="263"/>
  <c r="B6" i="207" s="1"/>
  <c r="K31" i="263"/>
  <c r="B7" i="207" s="1"/>
  <c r="L31" i="263"/>
  <c r="B8" i="207" s="1"/>
  <c r="M31" i="263"/>
  <c r="B9" i="207" s="1"/>
  <c r="N31" i="263"/>
  <c r="B10" i="207" s="1"/>
  <c r="O31" i="263"/>
  <c r="B11" i="207" s="1"/>
  <c r="P31" i="263"/>
  <c r="B12" i="207" s="1"/>
  <c r="Q31" i="263"/>
  <c r="B13" i="207" s="1"/>
  <c r="R31" i="263"/>
  <c r="B14" i="207" s="1"/>
  <c r="S31" i="263"/>
  <c r="B15" i="207" s="1"/>
  <c r="T31" i="263"/>
  <c r="B16" i="207" s="1"/>
  <c r="U31" i="263"/>
  <c r="B17" i="207" s="1"/>
  <c r="V31" i="263"/>
  <c r="B18" i="207" s="1"/>
  <c r="W31" i="263"/>
  <c r="B19" i="207" s="1"/>
  <c r="X31" i="263"/>
  <c r="B20" i="207" s="1"/>
  <c r="Y31" i="263"/>
  <c r="B21" i="207" s="1"/>
  <c r="Z31" i="263"/>
  <c r="B22" i="207" s="1"/>
  <c r="AA31" i="263"/>
  <c r="B23" i="207" s="1"/>
  <c r="AB31" i="263"/>
  <c r="B24" i="207" s="1"/>
  <c r="AC31" i="263"/>
  <c r="B25" i="207" s="1"/>
  <c r="AD31" i="263"/>
  <c r="B26" i="207" s="1"/>
  <c r="AE31" i="263"/>
  <c r="B27" i="207" s="1"/>
  <c r="AF31" i="263"/>
  <c r="B28" i="207" s="1"/>
  <c r="AG31" i="263"/>
  <c r="B29" i="207" s="1"/>
  <c r="AH31" i="263"/>
  <c r="B30" i="207" s="1"/>
  <c r="AI31" i="263"/>
  <c r="B31" i="207" s="1"/>
  <c r="AJ31" i="263"/>
  <c r="B32" i="207" s="1"/>
  <c r="AK31" i="263"/>
  <c r="B33" i="207" s="1"/>
  <c r="AL31" i="263"/>
  <c r="B34" i="207" s="1"/>
  <c r="AM31" i="263"/>
  <c r="B35" i="207" s="1"/>
  <c r="AN31" i="263"/>
  <c r="B36" i="207" s="1"/>
  <c r="AO31" i="263"/>
  <c r="B37" i="207" s="1"/>
  <c r="AP31" i="263"/>
  <c r="B38" i="207" s="1"/>
  <c r="AQ31" i="263"/>
  <c r="B39" i="207" s="1"/>
  <c r="AR31" i="263"/>
  <c r="H31" i="179" s="1"/>
  <c r="AS31" i="263"/>
  <c r="I31" i="179" s="1"/>
  <c r="AT31" i="263"/>
  <c r="J31" i="179" s="1"/>
  <c r="B32" i="263"/>
  <c r="B32" i="179" s="1"/>
  <c r="C32" i="263"/>
  <c r="B41" i="206" s="1"/>
  <c r="D32" i="263"/>
  <c r="B42" i="206" s="1"/>
  <c r="E32" i="263"/>
  <c r="F32" i="263"/>
  <c r="C32" i="179" s="1"/>
  <c r="G32" i="263"/>
  <c r="B3" i="206" s="1"/>
  <c r="H32" i="263"/>
  <c r="B4" i="206" s="1"/>
  <c r="I32" i="263"/>
  <c r="B5" i="206" s="1"/>
  <c r="J32" i="263"/>
  <c r="B6" i="206" s="1"/>
  <c r="K32" i="263"/>
  <c r="B7" i="206" s="1"/>
  <c r="L32" i="263"/>
  <c r="B8" i="206" s="1"/>
  <c r="M32" i="263"/>
  <c r="B9" i="206" s="1"/>
  <c r="N32" i="263"/>
  <c r="B10" i="206" s="1"/>
  <c r="O32" i="263"/>
  <c r="B11" i="206" s="1"/>
  <c r="P32" i="263"/>
  <c r="B12" i="206" s="1"/>
  <c r="Q32" i="263"/>
  <c r="B13" i="206" s="1"/>
  <c r="R32" i="263"/>
  <c r="B14" i="206" s="1"/>
  <c r="S32" i="263"/>
  <c r="B15" i="206" s="1"/>
  <c r="T32" i="263"/>
  <c r="B16" i="206" s="1"/>
  <c r="U32" i="263"/>
  <c r="B17" i="206" s="1"/>
  <c r="V32" i="263"/>
  <c r="B18" i="206" s="1"/>
  <c r="W32" i="263"/>
  <c r="B19" i="206" s="1"/>
  <c r="X32" i="263"/>
  <c r="B20" i="206" s="1"/>
  <c r="Y32" i="263"/>
  <c r="B21" i="206" s="1"/>
  <c r="Z32" i="263"/>
  <c r="B22" i="206" s="1"/>
  <c r="AA32" i="263"/>
  <c r="B23" i="206" s="1"/>
  <c r="AB32" i="263"/>
  <c r="B24" i="206" s="1"/>
  <c r="AC32" i="263"/>
  <c r="B25" i="206" s="1"/>
  <c r="AD32" i="263"/>
  <c r="B26" i="206" s="1"/>
  <c r="AE32" i="263"/>
  <c r="B27" i="206" s="1"/>
  <c r="AF32" i="263"/>
  <c r="B28" i="206" s="1"/>
  <c r="AG32" i="263"/>
  <c r="B29" i="206" s="1"/>
  <c r="AH32" i="263"/>
  <c r="B30" i="206" s="1"/>
  <c r="AI32" i="263"/>
  <c r="B31" i="206" s="1"/>
  <c r="AJ32" i="263"/>
  <c r="B32" i="206" s="1"/>
  <c r="AK32" i="263"/>
  <c r="B33" i="206" s="1"/>
  <c r="AL32" i="263"/>
  <c r="B34" i="206" s="1"/>
  <c r="AM32" i="263"/>
  <c r="B35" i="206" s="1"/>
  <c r="AN32" i="263"/>
  <c r="B36" i="206" s="1"/>
  <c r="AO32" i="263"/>
  <c r="B37" i="206" s="1"/>
  <c r="AP32" i="263"/>
  <c r="B38" i="206" s="1"/>
  <c r="AQ32" i="263"/>
  <c r="B39" i="206" s="1"/>
  <c r="AR32" i="263"/>
  <c r="H32" i="179" s="1"/>
  <c r="AS32" i="263"/>
  <c r="I32" i="179" s="1"/>
  <c r="AT32" i="263"/>
  <c r="J32" i="179" s="1"/>
  <c r="B33" i="263"/>
  <c r="B33" i="179" s="1"/>
  <c r="C33" i="263"/>
  <c r="B41" i="216" s="1"/>
  <c r="D33" i="263"/>
  <c r="B42" i="216" s="1"/>
  <c r="E33" i="263"/>
  <c r="F33" i="263"/>
  <c r="C33" i="179" s="1"/>
  <c r="G33" i="263"/>
  <c r="B3" i="216" s="1"/>
  <c r="H33" i="263"/>
  <c r="B4" i="216" s="1"/>
  <c r="I33" i="263"/>
  <c r="B5" i="216" s="1"/>
  <c r="J33" i="263"/>
  <c r="B6" i="216" s="1"/>
  <c r="K33" i="263"/>
  <c r="B7" i="216" s="1"/>
  <c r="L33" i="263"/>
  <c r="B8" i="216" s="1"/>
  <c r="M33" i="263"/>
  <c r="B9" i="216" s="1"/>
  <c r="N33" i="263"/>
  <c r="B10" i="216" s="1"/>
  <c r="O33" i="263"/>
  <c r="B11" i="216" s="1"/>
  <c r="P33" i="263"/>
  <c r="B12" i="216" s="1"/>
  <c r="Q33" i="263"/>
  <c r="B13" i="216" s="1"/>
  <c r="R33" i="263"/>
  <c r="B14" i="216" s="1"/>
  <c r="S33" i="263"/>
  <c r="B15" i="216" s="1"/>
  <c r="T33" i="263"/>
  <c r="B16" i="216" s="1"/>
  <c r="U33" i="263"/>
  <c r="B17" i="216" s="1"/>
  <c r="V33" i="263"/>
  <c r="B18" i="216" s="1"/>
  <c r="W33" i="263"/>
  <c r="B19" i="216" s="1"/>
  <c r="X33" i="263"/>
  <c r="B20" i="216" s="1"/>
  <c r="Y33" i="263"/>
  <c r="B21" i="216" s="1"/>
  <c r="Z33" i="263"/>
  <c r="B22" i="216" s="1"/>
  <c r="AA33" i="263"/>
  <c r="B23" i="216" s="1"/>
  <c r="AB33" i="263"/>
  <c r="B24" i="216" s="1"/>
  <c r="AC33" i="263"/>
  <c r="B25" i="216" s="1"/>
  <c r="AD33" i="263"/>
  <c r="B26" i="216" s="1"/>
  <c r="AE33" i="263"/>
  <c r="B27" i="216" s="1"/>
  <c r="AF33" i="263"/>
  <c r="B28" i="216" s="1"/>
  <c r="AG33" i="263"/>
  <c r="B29" i="216" s="1"/>
  <c r="AH33" i="263"/>
  <c r="B30" i="216" s="1"/>
  <c r="AI33" i="263"/>
  <c r="B31" i="216" s="1"/>
  <c r="AJ33" i="263"/>
  <c r="B32" i="216" s="1"/>
  <c r="AK33" i="263"/>
  <c r="B33" i="216" s="1"/>
  <c r="AL33" i="263"/>
  <c r="B34" i="216" s="1"/>
  <c r="AM33" i="263"/>
  <c r="B35" i="216" s="1"/>
  <c r="AN33" i="263"/>
  <c r="B36" i="216" s="1"/>
  <c r="AO33" i="263"/>
  <c r="B37" i="216" s="1"/>
  <c r="AP33" i="263"/>
  <c r="B38" i="216" s="1"/>
  <c r="AQ33" i="263"/>
  <c r="B39" i="216" s="1"/>
  <c r="AR33" i="263"/>
  <c r="H33" i="179" s="1"/>
  <c r="AS33" i="263"/>
  <c r="I33" i="179" s="1"/>
  <c r="AT33" i="263"/>
  <c r="J33" i="179" s="1"/>
  <c r="B34" i="263"/>
  <c r="B34" i="179" s="1"/>
  <c r="C34" i="263"/>
  <c r="B41" i="217" s="1"/>
  <c r="D34" i="263"/>
  <c r="B42" i="217" s="1"/>
  <c r="E34" i="263"/>
  <c r="F34" i="263"/>
  <c r="C34" i="179" s="1"/>
  <c r="G34" i="263"/>
  <c r="B3" i="217" s="1"/>
  <c r="H34" i="263"/>
  <c r="B4" i="217" s="1"/>
  <c r="I34" i="263"/>
  <c r="B5" i="217" s="1"/>
  <c r="J34" i="263"/>
  <c r="B6" i="217" s="1"/>
  <c r="K34" i="263"/>
  <c r="B7" i="217" s="1"/>
  <c r="L34" i="263"/>
  <c r="B8" i="217" s="1"/>
  <c r="M34" i="263"/>
  <c r="B9" i="217" s="1"/>
  <c r="N34" i="263"/>
  <c r="B10" i="217" s="1"/>
  <c r="O34" i="263"/>
  <c r="B11" i="217" s="1"/>
  <c r="P34" i="263"/>
  <c r="B12" i="217" s="1"/>
  <c r="Q34" i="263"/>
  <c r="B13" i="217" s="1"/>
  <c r="R34" i="263"/>
  <c r="B14" i="217" s="1"/>
  <c r="S34" i="263"/>
  <c r="B15" i="217" s="1"/>
  <c r="T34" i="263"/>
  <c r="B16" i="217" s="1"/>
  <c r="U34" i="263"/>
  <c r="B17" i="217" s="1"/>
  <c r="V34" i="263"/>
  <c r="B18" i="217" s="1"/>
  <c r="W34" i="263"/>
  <c r="B19" i="217" s="1"/>
  <c r="X34" i="263"/>
  <c r="B20" i="217" s="1"/>
  <c r="Y34" i="263"/>
  <c r="B21" i="217" s="1"/>
  <c r="Z34" i="263"/>
  <c r="B22" i="217" s="1"/>
  <c r="AA34" i="263"/>
  <c r="B23" i="217" s="1"/>
  <c r="AB34" i="263"/>
  <c r="B24" i="217" s="1"/>
  <c r="AC34" i="263"/>
  <c r="B25" i="217" s="1"/>
  <c r="AD34" i="263"/>
  <c r="B26" i="217" s="1"/>
  <c r="AE34" i="263"/>
  <c r="B27" i="217" s="1"/>
  <c r="AF34" i="263"/>
  <c r="B28" i="217" s="1"/>
  <c r="AG34" i="263"/>
  <c r="B29" i="217" s="1"/>
  <c r="AH34" i="263"/>
  <c r="B30" i="217" s="1"/>
  <c r="AI34" i="263"/>
  <c r="B31" i="217" s="1"/>
  <c r="AJ34" i="263"/>
  <c r="B32" i="217" s="1"/>
  <c r="AK34" i="263"/>
  <c r="B33" i="217" s="1"/>
  <c r="AL34" i="263"/>
  <c r="B34" i="217" s="1"/>
  <c r="AM34" i="263"/>
  <c r="B35" i="217" s="1"/>
  <c r="AN34" i="263"/>
  <c r="B36" i="217" s="1"/>
  <c r="AO34" i="263"/>
  <c r="B37" i="217" s="1"/>
  <c r="AP34" i="263"/>
  <c r="B38" i="217" s="1"/>
  <c r="AQ34" i="263"/>
  <c r="B39" i="217" s="1"/>
  <c r="AR34" i="263"/>
  <c r="H34" i="179" s="1"/>
  <c r="AS34" i="263"/>
  <c r="I34" i="179" s="1"/>
  <c r="AT34" i="263"/>
  <c r="J34" i="179" s="1"/>
  <c r="B35" i="263"/>
  <c r="B35" i="179" s="1"/>
  <c r="C35" i="263"/>
  <c r="B41" i="218" s="1"/>
  <c r="D35" i="263"/>
  <c r="B42" i="218" s="1"/>
  <c r="E35" i="263"/>
  <c r="F35" i="263"/>
  <c r="C35" i="179" s="1"/>
  <c r="G35" i="263"/>
  <c r="B3" i="218" s="1"/>
  <c r="H35" i="263"/>
  <c r="B4" i="218" s="1"/>
  <c r="I35" i="263"/>
  <c r="B5" i="218" s="1"/>
  <c r="J35" i="263"/>
  <c r="B6" i="218" s="1"/>
  <c r="K35" i="263"/>
  <c r="B7" i="218" s="1"/>
  <c r="L35" i="263"/>
  <c r="B8" i="218" s="1"/>
  <c r="M35" i="263"/>
  <c r="B9" i="218" s="1"/>
  <c r="N35" i="263"/>
  <c r="B10" i="218" s="1"/>
  <c r="O35" i="263"/>
  <c r="B11" i="218" s="1"/>
  <c r="P35" i="263"/>
  <c r="B12" i="218" s="1"/>
  <c r="Q35" i="263"/>
  <c r="B13" i="218" s="1"/>
  <c r="R35" i="263"/>
  <c r="B14" i="218" s="1"/>
  <c r="S35" i="263"/>
  <c r="B15" i="218" s="1"/>
  <c r="T35" i="263"/>
  <c r="B16" i="218" s="1"/>
  <c r="U35" i="263"/>
  <c r="B17" i="218" s="1"/>
  <c r="V35" i="263"/>
  <c r="B18" i="218" s="1"/>
  <c r="W35" i="263"/>
  <c r="B19" i="218" s="1"/>
  <c r="X35" i="263"/>
  <c r="B20" i="218" s="1"/>
  <c r="Y35" i="263"/>
  <c r="B21" i="218" s="1"/>
  <c r="Z35" i="263"/>
  <c r="B22" i="218" s="1"/>
  <c r="AA35" i="263"/>
  <c r="B23" i="218" s="1"/>
  <c r="AB35" i="263"/>
  <c r="B24" i="218" s="1"/>
  <c r="AC35" i="263"/>
  <c r="B25" i="218" s="1"/>
  <c r="AD35" i="263"/>
  <c r="B26" i="218" s="1"/>
  <c r="AE35" i="263"/>
  <c r="B27" i="218" s="1"/>
  <c r="AF35" i="263"/>
  <c r="B28" i="218" s="1"/>
  <c r="AG35" i="263"/>
  <c r="B29" i="218" s="1"/>
  <c r="AH35" i="263"/>
  <c r="B30" i="218" s="1"/>
  <c r="AI35" i="263"/>
  <c r="B31" i="218" s="1"/>
  <c r="AJ35" i="263"/>
  <c r="B32" i="218" s="1"/>
  <c r="AK35" i="263"/>
  <c r="B33" i="218" s="1"/>
  <c r="AL35" i="263"/>
  <c r="B34" i="218" s="1"/>
  <c r="AM35" i="263"/>
  <c r="B35" i="218" s="1"/>
  <c r="AN35" i="263"/>
  <c r="B36" i="218" s="1"/>
  <c r="AO35" i="263"/>
  <c r="B37" i="218" s="1"/>
  <c r="AP35" i="263"/>
  <c r="B38" i="218" s="1"/>
  <c r="AQ35" i="263"/>
  <c r="B39" i="218" s="1"/>
  <c r="AR35" i="263"/>
  <c r="H35" i="179" s="1"/>
  <c r="AS35" i="263"/>
  <c r="I35" i="179" s="1"/>
  <c r="AT35" i="263"/>
  <c r="J35" i="179" s="1"/>
  <c r="B36" i="263"/>
  <c r="B36" i="179" s="1"/>
  <c r="C36" i="263"/>
  <c r="B41" i="219" s="1"/>
  <c r="D36" i="263"/>
  <c r="B42" i="219" s="1"/>
  <c r="E36" i="263"/>
  <c r="F36" i="263"/>
  <c r="C36" i="179" s="1"/>
  <c r="G36" i="263"/>
  <c r="B3" i="219" s="1"/>
  <c r="H36" i="263"/>
  <c r="B4" i="219" s="1"/>
  <c r="I36" i="263"/>
  <c r="B5" i="219" s="1"/>
  <c r="J36" i="263"/>
  <c r="B6" i="219" s="1"/>
  <c r="K36" i="263"/>
  <c r="B7" i="219" s="1"/>
  <c r="L36" i="263"/>
  <c r="B8" i="219" s="1"/>
  <c r="M36" i="263"/>
  <c r="B9" i="219" s="1"/>
  <c r="N36" i="263"/>
  <c r="B10" i="219" s="1"/>
  <c r="O36" i="263"/>
  <c r="B11" i="219" s="1"/>
  <c r="P36" i="263"/>
  <c r="B12" i="219" s="1"/>
  <c r="Q36" i="263"/>
  <c r="B13" i="219" s="1"/>
  <c r="R36" i="263"/>
  <c r="B14" i="219" s="1"/>
  <c r="S36" i="263"/>
  <c r="B15" i="219" s="1"/>
  <c r="T36" i="263"/>
  <c r="B16" i="219" s="1"/>
  <c r="U36" i="263"/>
  <c r="B17" i="219" s="1"/>
  <c r="V36" i="263"/>
  <c r="B18" i="219" s="1"/>
  <c r="W36" i="263"/>
  <c r="B19" i="219" s="1"/>
  <c r="X36" i="263"/>
  <c r="B20" i="219" s="1"/>
  <c r="Y36" i="263"/>
  <c r="B21" i="219" s="1"/>
  <c r="Z36" i="263"/>
  <c r="B22" i="219" s="1"/>
  <c r="AA36" i="263"/>
  <c r="B23" i="219" s="1"/>
  <c r="AB36" i="263"/>
  <c r="B24" i="219" s="1"/>
  <c r="AC36" i="263"/>
  <c r="B25" i="219" s="1"/>
  <c r="AD36" i="263"/>
  <c r="B26" i="219" s="1"/>
  <c r="AE36" i="263"/>
  <c r="B27" i="219" s="1"/>
  <c r="AF36" i="263"/>
  <c r="B28" i="219" s="1"/>
  <c r="AG36" i="263"/>
  <c r="B29" i="219" s="1"/>
  <c r="AH36" i="263"/>
  <c r="B30" i="219" s="1"/>
  <c r="AI36" i="263"/>
  <c r="B31" i="219" s="1"/>
  <c r="AJ36" i="263"/>
  <c r="B32" i="219" s="1"/>
  <c r="AK36" i="263"/>
  <c r="B33" i="219" s="1"/>
  <c r="AL36" i="263"/>
  <c r="B34" i="219" s="1"/>
  <c r="AM36" i="263"/>
  <c r="B35" i="219" s="1"/>
  <c r="AN36" i="263"/>
  <c r="B36" i="219" s="1"/>
  <c r="AO36" i="263"/>
  <c r="B37" i="219" s="1"/>
  <c r="AP36" i="263"/>
  <c r="B38" i="219" s="1"/>
  <c r="AQ36" i="263"/>
  <c r="B39" i="219" s="1"/>
  <c r="AR36" i="263"/>
  <c r="H36" i="179" s="1"/>
  <c r="AS36" i="263"/>
  <c r="I36" i="179" s="1"/>
  <c r="AT36" i="263"/>
  <c r="J36" i="179" s="1"/>
  <c r="B37" i="263"/>
  <c r="B37" i="179" s="1"/>
  <c r="C37" i="263"/>
  <c r="B41" i="238" s="1"/>
  <c r="D37" i="263"/>
  <c r="B42" i="238" s="1"/>
  <c r="E37" i="263"/>
  <c r="F37" i="263"/>
  <c r="C37" i="179" s="1"/>
  <c r="G37" i="263"/>
  <c r="B3" i="238" s="1"/>
  <c r="H37" i="263"/>
  <c r="B4" i="238" s="1"/>
  <c r="I37" i="263"/>
  <c r="B5" i="238" s="1"/>
  <c r="J37" i="263"/>
  <c r="B6" i="238" s="1"/>
  <c r="K37" i="263"/>
  <c r="B7" i="238" s="1"/>
  <c r="L37" i="263"/>
  <c r="B8" i="238" s="1"/>
  <c r="M37" i="263"/>
  <c r="B9" i="238" s="1"/>
  <c r="N37" i="263"/>
  <c r="B10" i="238" s="1"/>
  <c r="O37" i="263"/>
  <c r="B11" i="238" s="1"/>
  <c r="P37" i="263"/>
  <c r="B12" i="238" s="1"/>
  <c r="Q37" i="263"/>
  <c r="B13" i="238" s="1"/>
  <c r="R37" i="263"/>
  <c r="B14" i="238" s="1"/>
  <c r="S37" i="263"/>
  <c r="B15" i="238" s="1"/>
  <c r="T37" i="263"/>
  <c r="B16" i="238" s="1"/>
  <c r="U37" i="263"/>
  <c r="B17" i="238" s="1"/>
  <c r="V37" i="263"/>
  <c r="B18" i="238" s="1"/>
  <c r="W37" i="263"/>
  <c r="B19" i="238" s="1"/>
  <c r="X37" i="263"/>
  <c r="B20" i="238" s="1"/>
  <c r="Y37" i="263"/>
  <c r="B21" i="238" s="1"/>
  <c r="Z37" i="263"/>
  <c r="B22" i="238" s="1"/>
  <c r="AA37" i="263"/>
  <c r="B23" i="238" s="1"/>
  <c r="AB37" i="263"/>
  <c r="B24" i="238" s="1"/>
  <c r="AC37" i="263"/>
  <c r="B25" i="238" s="1"/>
  <c r="AD37" i="263"/>
  <c r="B26" i="238" s="1"/>
  <c r="AE37" i="263"/>
  <c r="B27" i="238" s="1"/>
  <c r="AF37" i="263"/>
  <c r="B28" i="238" s="1"/>
  <c r="AG37" i="263"/>
  <c r="B29" i="238" s="1"/>
  <c r="AH37" i="263"/>
  <c r="B30" i="238" s="1"/>
  <c r="AI37" i="263"/>
  <c r="B31" i="238" s="1"/>
  <c r="AJ37" i="263"/>
  <c r="B32" i="238" s="1"/>
  <c r="AK37" i="263"/>
  <c r="B33" i="238" s="1"/>
  <c r="AL37" i="263"/>
  <c r="B34" i="238" s="1"/>
  <c r="AM37" i="263"/>
  <c r="B35" i="238" s="1"/>
  <c r="AN37" i="263"/>
  <c r="B36" i="238" s="1"/>
  <c r="AO37" i="263"/>
  <c r="B37" i="238" s="1"/>
  <c r="AP37" i="263"/>
  <c r="B38" i="238" s="1"/>
  <c r="AQ37" i="263"/>
  <c r="B39" i="238" s="1"/>
  <c r="AR37" i="263"/>
  <c r="H37" i="179" s="1"/>
  <c r="AS37" i="263"/>
  <c r="I37" i="179" s="1"/>
  <c r="AT37" i="263"/>
  <c r="J37" i="179" s="1"/>
  <c r="B38" i="263"/>
  <c r="B38" i="179" s="1"/>
  <c r="C38" i="263"/>
  <c r="B41" i="220" s="1"/>
  <c r="D38" i="263"/>
  <c r="B42" i="220" s="1"/>
  <c r="E38" i="263"/>
  <c r="F38" i="263"/>
  <c r="C38" i="179" s="1"/>
  <c r="G38" i="263"/>
  <c r="B3" i="220" s="1"/>
  <c r="H38" i="263"/>
  <c r="B4" i="220" s="1"/>
  <c r="I38" i="263"/>
  <c r="B5" i="220" s="1"/>
  <c r="J38" i="263"/>
  <c r="B6" i="220" s="1"/>
  <c r="K38" i="263"/>
  <c r="B7" i="220" s="1"/>
  <c r="L38" i="263"/>
  <c r="B8" i="220" s="1"/>
  <c r="M38" i="263"/>
  <c r="B9" i="220" s="1"/>
  <c r="N38" i="263"/>
  <c r="B10" i="220" s="1"/>
  <c r="O38" i="263"/>
  <c r="B11" i="220" s="1"/>
  <c r="P38" i="263"/>
  <c r="B12" i="220" s="1"/>
  <c r="Q38" i="263"/>
  <c r="B13" i="220" s="1"/>
  <c r="R38" i="263"/>
  <c r="B14" i="220" s="1"/>
  <c r="S38" i="263"/>
  <c r="B15" i="220" s="1"/>
  <c r="T38" i="263"/>
  <c r="B16" i="220" s="1"/>
  <c r="U38" i="263"/>
  <c r="B17" i="220" s="1"/>
  <c r="V38" i="263"/>
  <c r="B18" i="220" s="1"/>
  <c r="W38" i="263"/>
  <c r="B19" i="220" s="1"/>
  <c r="X38" i="263"/>
  <c r="B20" i="220" s="1"/>
  <c r="Y38" i="263"/>
  <c r="B21" i="220" s="1"/>
  <c r="Z38" i="263"/>
  <c r="B22" i="220" s="1"/>
  <c r="AA38" i="263"/>
  <c r="B23" i="220" s="1"/>
  <c r="AB38" i="263"/>
  <c r="B24" i="220" s="1"/>
  <c r="AC38" i="263"/>
  <c r="B25" i="220" s="1"/>
  <c r="AD38" i="263"/>
  <c r="B26" i="220" s="1"/>
  <c r="AE38" i="263"/>
  <c r="B27" i="220" s="1"/>
  <c r="AF38" i="263"/>
  <c r="B28" i="220" s="1"/>
  <c r="AG38" i="263"/>
  <c r="B29" i="220" s="1"/>
  <c r="AH38" i="263"/>
  <c r="B30" i="220" s="1"/>
  <c r="AI38" i="263"/>
  <c r="B31" i="220" s="1"/>
  <c r="AJ38" i="263"/>
  <c r="B32" i="220" s="1"/>
  <c r="AK38" i="263"/>
  <c r="B33" i="220" s="1"/>
  <c r="AL38" i="263"/>
  <c r="B34" i="220" s="1"/>
  <c r="AM38" i="263"/>
  <c r="B35" i="220" s="1"/>
  <c r="AN38" i="263"/>
  <c r="B36" i="220" s="1"/>
  <c r="AO38" i="263"/>
  <c r="B37" i="220" s="1"/>
  <c r="AP38" i="263"/>
  <c r="B38" i="220" s="1"/>
  <c r="AQ38" i="263"/>
  <c r="B39" i="220" s="1"/>
  <c r="AR38" i="263"/>
  <c r="H38" i="179" s="1"/>
  <c r="AS38" i="263"/>
  <c r="I38" i="179" s="1"/>
  <c r="AT38" i="263"/>
  <c r="J38" i="179" s="1"/>
  <c r="B39" i="263"/>
  <c r="B39" i="179" s="1"/>
  <c r="C39" i="263"/>
  <c r="B41" i="221" s="1"/>
  <c r="D39" i="263"/>
  <c r="B42" i="221" s="1"/>
  <c r="E39" i="263"/>
  <c r="F39" i="263"/>
  <c r="C39" i="179" s="1"/>
  <c r="G39" i="263"/>
  <c r="B3" i="221" s="1"/>
  <c r="H39" i="263"/>
  <c r="B4" i="221" s="1"/>
  <c r="I39" i="263"/>
  <c r="B5" i="221" s="1"/>
  <c r="J39" i="263"/>
  <c r="B6" i="221" s="1"/>
  <c r="K39" i="263"/>
  <c r="B7" i="221" s="1"/>
  <c r="L39" i="263"/>
  <c r="B8" i="221" s="1"/>
  <c r="M39" i="263"/>
  <c r="B9" i="221" s="1"/>
  <c r="N39" i="263"/>
  <c r="B10" i="221" s="1"/>
  <c r="O39" i="263"/>
  <c r="B11" i="221" s="1"/>
  <c r="P39" i="263"/>
  <c r="B12" i="221" s="1"/>
  <c r="Q39" i="263"/>
  <c r="B13" i="221" s="1"/>
  <c r="R39" i="263"/>
  <c r="B14" i="221" s="1"/>
  <c r="S39" i="263"/>
  <c r="B15" i="221" s="1"/>
  <c r="T39" i="263"/>
  <c r="B16" i="221" s="1"/>
  <c r="U39" i="263"/>
  <c r="B17" i="221" s="1"/>
  <c r="V39" i="263"/>
  <c r="B18" i="221" s="1"/>
  <c r="W39" i="263"/>
  <c r="B19" i="221" s="1"/>
  <c r="X39" i="263"/>
  <c r="B20" i="221" s="1"/>
  <c r="Y39" i="263"/>
  <c r="B21" i="221" s="1"/>
  <c r="Z39" i="263"/>
  <c r="B22" i="221" s="1"/>
  <c r="AA39" i="263"/>
  <c r="B23" i="221" s="1"/>
  <c r="AB39" i="263"/>
  <c r="B24" i="221" s="1"/>
  <c r="AC39" i="263"/>
  <c r="B25" i="221" s="1"/>
  <c r="AD39" i="263"/>
  <c r="B26" i="221" s="1"/>
  <c r="AE39" i="263"/>
  <c r="B27" i="221" s="1"/>
  <c r="AF39" i="263"/>
  <c r="B28" i="221" s="1"/>
  <c r="AG39" i="263"/>
  <c r="B29" i="221" s="1"/>
  <c r="AH39" i="263"/>
  <c r="B30" i="221" s="1"/>
  <c r="AI39" i="263"/>
  <c r="B31" i="221" s="1"/>
  <c r="AJ39" i="263"/>
  <c r="B32" i="221" s="1"/>
  <c r="AK39" i="263"/>
  <c r="B33" i="221" s="1"/>
  <c r="AL39" i="263"/>
  <c r="B34" i="221" s="1"/>
  <c r="AM39" i="263"/>
  <c r="B35" i="221" s="1"/>
  <c r="AN39" i="263"/>
  <c r="B36" i="221" s="1"/>
  <c r="AO39" i="263"/>
  <c r="B37" i="221" s="1"/>
  <c r="AP39" i="263"/>
  <c r="B38" i="221" s="1"/>
  <c r="AQ39" i="263"/>
  <c r="B39" i="221" s="1"/>
  <c r="AR39" i="263"/>
  <c r="H39" i="179" s="1"/>
  <c r="AS39" i="263"/>
  <c r="I39" i="179" s="1"/>
  <c r="AT39" i="263"/>
  <c r="J39" i="179" s="1"/>
  <c r="B40" i="263"/>
  <c r="B40" i="179" s="1"/>
  <c r="C40" i="263"/>
  <c r="B41" i="231" s="1"/>
  <c r="D40" i="263"/>
  <c r="B42" i="231" s="1"/>
  <c r="E40" i="263"/>
  <c r="F40" i="263"/>
  <c r="C40" i="179" s="1"/>
  <c r="G40" i="263"/>
  <c r="B3" i="231" s="1"/>
  <c r="H40" i="263"/>
  <c r="B4" i="231" s="1"/>
  <c r="I40" i="263"/>
  <c r="B5" i="231" s="1"/>
  <c r="J40" i="263"/>
  <c r="B6" i="231" s="1"/>
  <c r="K40" i="263"/>
  <c r="B7" i="231" s="1"/>
  <c r="L40" i="263"/>
  <c r="B8" i="231" s="1"/>
  <c r="M40" i="263"/>
  <c r="B9" i="231" s="1"/>
  <c r="N40" i="263"/>
  <c r="B10" i="231" s="1"/>
  <c r="O40" i="263"/>
  <c r="B11" i="231" s="1"/>
  <c r="P40" i="263"/>
  <c r="B12" i="231" s="1"/>
  <c r="Q40" i="263"/>
  <c r="B13" i="231" s="1"/>
  <c r="R40" i="263"/>
  <c r="B14" i="231" s="1"/>
  <c r="S40" i="263"/>
  <c r="B15" i="231" s="1"/>
  <c r="T40" i="263"/>
  <c r="B16" i="231" s="1"/>
  <c r="U40" i="263"/>
  <c r="B17" i="231" s="1"/>
  <c r="V40" i="263"/>
  <c r="B18" i="231" s="1"/>
  <c r="W40" i="263"/>
  <c r="B19" i="231" s="1"/>
  <c r="X40" i="263"/>
  <c r="B20" i="231" s="1"/>
  <c r="Y40" i="263"/>
  <c r="B21" i="231" s="1"/>
  <c r="Z40" i="263"/>
  <c r="B22" i="231" s="1"/>
  <c r="AA40" i="263"/>
  <c r="B23" i="231" s="1"/>
  <c r="AB40" i="263"/>
  <c r="B24" i="231" s="1"/>
  <c r="AC40" i="263"/>
  <c r="B25" i="231" s="1"/>
  <c r="AD40" i="263"/>
  <c r="B26" i="231" s="1"/>
  <c r="AE40" i="263"/>
  <c r="B27" i="231" s="1"/>
  <c r="AF40" i="263"/>
  <c r="B28" i="231" s="1"/>
  <c r="AG40" i="263"/>
  <c r="B29" i="231" s="1"/>
  <c r="AH40" i="263"/>
  <c r="B30" i="231" s="1"/>
  <c r="AI40" i="263"/>
  <c r="B31" i="231" s="1"/>
  <c r="AJ40" i="263"/>
  <c r="B32" i="231" s="1"/>
  <c r="AK40" i="263"/>
  <c r="B33" i="231" s="1"/>
  <c r="AL40" i="263"/>
  <c r="B34" i="231" s="1"/>
  <c r="AM40" i="263"/>
  <c r="B35" i="231" s="1"/>
  <c r="AN40" i="263"/>
  <c r="B36" i="231" s="1"/>
  <c r="AO40" i="263"/>
  <c r="B37" i="231" s="1"/>
  <c r="AP40" i="263"/>
  <c r="B38" i="231" s="1"/>
  <c r="AQ40" i="263"/>
  <c r="B39" i="231" s="1"/>
  <c r="AR40" i="263"/>
  <c r="H40" i="179" s="1"/>
  <c r="AS40" i="263"/>
  <c r="I40" i="179" s="1"/>
  <c r="AT40" i="263"/>
  <c r="J40" i="179" s="1"/>
  <c r="B41" i="263"/>
  <c r="B41" i="179" s="1"/>
  <c r="C41" i="263"/>
  <c r="B41" i="222" s="1"/>
  <c r="D41" i="263"/>
  <c r="B42" i="222" s="1"/>
  <c r="E41" i="263"/>
  <c r="F41" i="263"/>
  <c r="C41" i="179" s="1"/>
  <c r="G41" i="263"/>
  <c r="B3" i="222" s="1"/>
  <c r="H41" i="263"/>
  <c r="B4" i="222" s="1"/>
  <c r="I41" i="263"/>
  <c r="B5" i="222" s="1"/>
  <c r="J41" i="263"/>
  <c r="B6" i="222" s="1"/>
  <c r="K41" i="263"/>
  <c r="B7" i="222" s="1"/>
  <c r="L41" i="263"/>
  <c r="B8" i="222" s="1"/>
  <c r="M41" i="263"/>
  <c r="B9" i="222" s="1"/>
  <c r="N41" i="263"/>
  <c r="B10" i="222" s="1"/>
  <c r="O41" i="263"/>
  <c r="B11" i="222" s="1"/>
  <c r="P41" i="263"/>
  <c r="B12" i="222" s="1"/>
  <c r="Q41" i="263"/>
  <c r="B13" i="222" s="1"/>
  <c r="R41" i="263"/>
  <c r="B14" i="222" s="1"/>
  <c r="S41" i="263"/>
  <c r="B15" i="222" s="1"/>
  <c r="T41" i="263"/>
  <c r="B16" i="222" s="1"/>
  <c r="U41" i="263"/>
  <c r="B17" i="222" s="1"/>
  <c r="V41" i="263"/>
  <c r="B18" i="222" s="1"/>
  <c r="W41" i="263"/>
  <c r="B19" i="222" s="1"/>
  <c r="X41" i="263"/>
  <c r="B20" i="222" s="1"/>
  <c r="Y41" i="263"/>
  <c r="B21" i="222" s="1"/>
  <c r="Z41" i="263"/>
  <c r="B22" i="222" s="1"/>
  <c r="AA41" i="263"/>
  <c r="B23" i="222" s="1"/>
  <c r="AB41" i="263"/>
  <c r="B24" i="222" s="1"/>
  <c r="AC41" i="263"/>
  <c r="B25" i="222" s="1"/>
  <c r="AD41" i="263"/>
  <c r="B26" i="222" s="1"/>
  <c r="AE41" i="263"/>
  <c r="B27" i="222" s="1"/>
  <c r="AF41" i="263"/>
  <c r="B28" i="222" s="1"/>
  <c r="AG41" i="263"/>
  <c r="B29" i="222" s="1"/>
  <c r="AH41" i="263"/>
  <c r="B30" i="222" s="1"/>
  <c r="AI41" i="263"/>
  <c r="B31" i="222" s="1"/>
  <c r="AJ41" i="263"/>
  <c r="B32" i="222" s="1"/>
  <c r="AK41" i="263"/>
  <c r="B33" i="222" s="1"/>
  <c r="AL41" i="263"/>
  <c r="B34" i="222" s="1"/>
  <c r="AM41" i="263"/>
  <c r="B35" i="222" s="1"/>
  <c r="AN41" i="263"/>
  <c r="B36" i="222" s="1"/>
  <c r="AO41" i="263"/>
  <c r="B37" i="222" s="1"/>
  <c r="AP41" i="263"/>
  <c r="B38" i="222" s="1"/>
  <c r="AQ41" i="263"/>
  <c r="B39" i="222" s="1"/>
  <c r="AR41" i="263"/>
  <c r="H41" i="179" s="1"/>
  <c r="AS41" i="263"/>
  <c r="I41" i="179" s="1"/>
  <c r="AT41" i="263"/>
  <c r="J41" i="179" s="1"/>
  <c r="B42" i="263"/>
  <c r="B42" i="179" s="1"/>
  <c r="C42" i="263"/>
  <c r="B41" i="230" s="1"/>
  <c r="D42" i="263"/>
  <c r="B42" i="230" s="1"/>
  <c r="E42" i="263"/>
  <c r="F42" i="263"/>
  <c r="C42" i="179" s="1"/>
  <c r="G42" i="263"/>
  <c r="B3" i="230" s="1"/>
  <c r="H42" i="263"/>
  <c r="B4" i="230" s="1"/>
  <c r="I42" i="263"/>
  <c r="B5" i="230" s="1"/>
  <c r="J42" i="263"/>
  <c r="B6" i="230" s="1"/>
  <c r="K42" i="263"/>
  <c r="B7" i="230" s="1"/>
  <c r="L42" i="263"/>
  <c r="B8" i="230" s="1"/>
  <c r="M42" i="263"/>
  <c r="B9" i="230" s="1"/>
  <c r="N42" i="263"/>
  <c r="B10" i="230" s="1"/>
  <c r="O42" i="263"/>
  <c r="B11" i="230" s="1"/>
  <c r="P42" i="263"/>
  <c r="B12" i="230" s="1"/>
  <c r="Q42" i="263"/>
  <c r="B13" i="230" s="1"/>
  <c r="R42" i="263"/>
  <c r="B14" i="230" s="1"/>
  <c r="S42" i="263"/>
  <c r="B15" i="230" s="1"/>
  <c r="T42" i="263"/>
  <c r="B16" i="230" s="1"/>
  <c r="U42" i="263"/>
  <c r="B17" i="230" s="1"/>
  <c r="V42" i="263"/>
  <c r="B18" i="230" s="1"/>
  <c r="W42" i="263"/>
  <c r="B19" i="230" s="1"/>
  <c r="X42" i="263"/>
  <c r="B20" i="230" s="1"/>
  <c r="Y42" i="263"/>
  <c r="B21" i="230" s="1"/>
  <c r="Z42" i="263"/>
  <c r="B22" i="230" s="1"/>
  <c r="AA42" i="263"/>
  <c r="B23" i="230" s="1"/>
  <c r="AB42" i="263"/>
  <c r="B24" i="230" s="1"/>
  <c r="AC42" i="263"/>
  <c r="B25" i="230" s="1"/>
  <c r="AD42" i="263"/>
  <c r="B26" i="230" s="1"/>
  <c r="AE42" i="263"/>
  <c r="B27" i="230" s="1"/>
  <c r="AF42" i="263"/>
  <c r="B28" i="230" s="1"/>
  <c r="AG42" i="263"/>
  <c r="B29" i="230" s="1"/>
  <c r="AH42" i="263"/>
  <c r="B30" i="230" s="1"/>
  <c r="AI42" i="263"/>
  <c r="B31" i="230" s="1"/>
  <c r="AJ42" i="263"/>
  <c r="B32" i="230" s="1"/>
  <c r="AK42" i="263"/>
  <c r="B33" i="230" s="1"/>
  <c r="AL42" i="263"/>
  <c r="B34" i="230" s="1"/>
  <c r="AM42" i="263"/>
  <c r="B35" i="230" s="1"/>
  <c r="AN42" i="263"/>
  <c r="B36" i="230" s="1"/>
  <c r="AO42" i="263"/>
  <c r="B37" i="230" s="1"/>
  <c r="AP42" i="263"/>
  <c r="B38" i="230" s="1"/>
  <c r="AQ42" i="263"/>
  <c r="B39" i="230" s="1"/>
  <c r="AR42" i="263"/>
  <c r="H42" i="179" s="1"/>
  <c r="AS42" i="263"/>
  <c r="I42" i="179" s="1"/>
  <c r="AT42" i="263"/>
  <c r="J42" i="179" s="1"/>
  <c r="B43" i="263"/>
  <c r="B43" i="179" s="1"/>
  <c r="C43" i="263"/>
  <c r="B41" i="229" s="1"/>
  <c r="D43" i="263"/>
  <c r="B42" i="229" s="1"/>
  <c r="E43" i="263"/>
  <c r="F43" i="263"/>
  <c r="C43" i="179" s="1"/>
  <c r="G43" i="263"/>
  <c r="B3" i="229" s="1"/>
  <c r="H43" i="263"/>
  <c r="B4" i="229" s="1"/>
  <c r="I43" i="263"/>
  <c r="B5" i="229" s="1"/>
  <c r="J43" i="263"/>
  <c r="B6" i="229" s="1"/>
  <c r="K43" i="263"/>
  <c r="B7" i="229" s="1"/>
  <c r="L43" i="263"/>
  <c r="B8" i="229" s="1"/>
  <c r="M43" i="263"/>
  <c r="B9" i="229" s="1"/>
  <c r="N43" i="263"/>
  <c r="B10" i="229" s="1"/>
  <c r="O43" i="263"/>
  <c r="B11" i="229" s="1"/>
  <c r="P43" i="263"/>
  <c r="B12" i="229" s="1"/>
  <c r="Q43" i="263"/>
  <c r="B13" i="229" s="1"/>
  <c r="R43" i="263"/>
  <c r="B14" i="229" s="1"/>
  <c r="S43" i="263"/>
  <c r="B15" i="229" s="1"/>
  <c r="T43" i="263"/>
  <c r="B16" i="229" s="1"/>
  <c r="U43" i="263"/>
  <c r="B17" i="229" s="1"/>
  <c r="V43" i="263"/>
  <c r="B18" i="229" s="1"/>
  <c r="W43" i="263"/>
  <c r="B19" i="229" s="1"/>
  <c r="X43" i="263"/>
  <c r="B20" i="229" s="1"/>
  <c r="Y43" i="263"/>
  <c r="B21" i="229" s="1"/>
  <c r="Z43" i="263"/>
  <c r="B22" i="229" s="1"/>
  <c r="AA43" i="263"/>
  <c r="B23" i="229" s="1"/>
  <c r="AB43" i="263"/>
  <c r="B24" i="229" s="1"/>
  <c r="AC43" i="263"/>
  <c r="B25" i="229" s="1"/>
  <c r="AD43" i="263"/>
  <c r="B26" i="229" s="1"/>
  <c r="AE43" i="263"/>
  <c r="B27" i="229" s="1"/>
  <c r="AF43" i="263"/>
  <c r="B28" i="229" s="1"/>
  <c r="AG43" i="263"/>
  <c r="B29" i="229" s="1"/>
  <c r="AH43" i="263"/>
  <c r="B30" i="229" s="1"/>
  <c r="AI43" i="263"/>
  <c r="B31" i="229" s="1"/>
  <c r="AJ43" i="263"/>
  <c r="B32" i="229" s="1"/>
  <c r="AK43" i="263"/>
  <c r="B33" i="229" s="1"/>
  <c r="AL43" i="263"/>
  <c r="B34" i="229" s="1"/>
  <c r="AM43" i="263"/>
  <c r="B35" i="229" s="1"/>
  <c r="AN43" i="263"/>
  <c r="B36" i="229" s="1"/>
  <c r="AO43" i="263"/>
  <c r="B37" i="229" s="1"/>
  <c r="AP43" i="263"/>
  <c r="B38" i="229" s="1"/>
  <c r="AQ43" i="263"/>
  <c r="B39" i="229" s="1"/>
  <c r="AR43" i="263"/>
  <c r="H43" i="179" s="1"/>
  <c r="AS43" i="263"/>
  <c r="I43" i="179" s="1"/>
  <c r="AT43" i="263"/>
  <c r="J43" i="179" s="1"/>
  <c r="B44" i="263"/>
  <c r="B44" i="179" s="1"/>
  <c r="C44" i="263"/>
  <c r="B41" i="228" s="1"/>
  <c r="D44" i="263"/>
  <c r="B42" i="228" s="1"/>
  <c r="E44" i="263"/>
  <c r="F44" i="263"/>
  <c r="C44" i="179" s="1"/>
  <c r="G44" i="263"/>
  <c r="B3" i="228" s="1"/>
  <c r="H44" i="263"/>
  <c r="B4" i="228" s="1"/>
  <c r="I44" i="263"/>
  <c r="B5" i="228" s="1"/>
  <c r="J44" i="263"/>
  <c r="B6" i="228" s="1"/>
  <c r="K44" i="263"/>
  <c r="B7" i="228" s="1"/>
  <c r="L44" i="263"/>
  <c r="B8" i="228" s="1"/>
  <c r="M44" i="263"/>
  <c r="B9" i="228" s="1"/>
  <c r="N44" i="263"/>
  <c r="B10" i="228" s="1"/>
  <c r="O44" i="263"/>
  <c r="B11" i="228" s="1"/>
  <c r="P44" i="263"/>
  <c r="B12" i="228" s="1"/>
  <c r="Q44" i="263"/>
  <c r="B13" i="228" s="1"/>
  <c r="R44" i="263"/>
  <c r="B14" i="228" s="1"/>
  <c r="S44" i="263"/>
  <c r="B15" i="228" s="1"/>
  <c r="T44" i="263"/>
  <c r="B16" i="228" s="1"/>
  <c r="U44" i="263"/>
  <c r="B17" i="228" s="1"/>
  <c r="V44" i="263"/>
  <c r="B18" i="228" s="1"/>
  <c r="W44" i="263"/>
  <c r="B19" i="228" s="1"/>
  <c r="X44" i="263"/>
  <c r="B20" i="228" s="1"/>
  <c r="Y44" i="263"/>
  <c r="B21" i="228" s="1"/>
  <c r="Z44" i="263"/>
  <c r="B22" i="228" s="1"/>
  <c r="AA44" i="263"/>
  <c r="B23" i="228" s="1"/>
  <c r="AB44" i="263"/>
  <c r="B24" i="228" s="1"/>
  <c r="AC44" i="263"/>
  <c r="B25" i="228" s="1"/>
  <c r="AD44" i="263"/>
  <c r="B26" i="228" s="1"/>
  <c r="AE44" i="263"/>
  <c r="B27" i="228" s="1"/>
  <c r="AF44" i="263"/>
  <c r="B28" i="228" s="1"/>
  <c r="AG44" i="263"/>
  <c r="B29" i="228" s="1"/>
  <c r="AH44" i="263"/>
  <c r="B30" i="228" s="1"/>
  <c r="AI44" i="263"/>
  <c r="B31" i="228" s="1"/>
  <c r="AJ44" i="263"/>
  <c r="B32" i="228" s="1"/>
  <c r="AK44" i="263"/>
  <c r="B33" i="228" s="1"/>
  <c r="AL44" i="263"/>
  <c r="B34" i="228" s="1"/>
  <c r="AM44" i="263"/>
  <c r="B35" i="228" s="1"/>
  <c r="AN44" i="263"/>
  <c r="B36" i="228" s="1"/>
  <c r="AO44" i="263"/>
  <c r="B37" i="228" s="1"/>
  <c r="AP44" i="263"/>
  <c r="B38" i="228" s="1"/>
  <c r="AQ44" i="263"/>
  <c r="B39" i="228" s="1"/>
  <c r="AR44" i="263"/>
  <c r="H44" i="179" s="1"/>
  <c r="AS44" i="263"/>
  <c r="I44" i="179" s="1"/>
  <c r="AT44" i="263"/>
  <c r="J44" i="179" s="1"/>
  <c r="B45" i="263"/>
  <c r="B45" i="179" s="1"/>
  <c r="C45" i="263"/>
  <c r="B41" i="227" s="1"/>
  <c r="D45" i="263"/>
  <c r="B42" i="227" s="1"/>
  <c r="E45" i="263"/>
  <c r="F45" i="263"/>
  <c r="C45" i="179" s="1"/>
  <c r="G45" i="263"/>
  <c r="B3" i="227" s="1"/>
  <c r="H45" i="263"/>
  <c r="B4" i="227" s="1"/>
  <c r="I45" i="263"/>
  <c r="B5" i="227" s="1"/>
  <c r="J45" i="263"/>
  <c r="B6" i="227" s="1"/>
  <c r="K45" i="263"/>
  <c r="B7" i="227" s="1"/>
  <c r="L45" i="263"/>
  <c r="B8" i="227" s="1"/>
  <c r="M45" i="263"/>
  <c r="B9" i="227" s="1"/>
  <c r="N45" i="263"/>
  <c r="B10" i="227" s="1"/>
  <c r="O45" i="263"/>
  <c r="B11" i="227" s="1"/>
  <c r="P45" i="263"/>
  <c r="B12" i="227" s="1"/>
  <c r="Q45" i="263"/>
  <c r="B13" i="227" s="1"/>
  <c r="R45" i="263"/>
  <c r="B14" i="227" s="1"/>
  <c r="S45" i="263"/>
  <c r="B15" i="227" s="1"/>
  <c r="T45" i="263"/>
  <c r="B16" i="227" s="1"/>
  <c r="U45" i="263"/>
  <c r="B17" i="227" s="1"/>
  <c r="V45" i="263"/>
  <c r="B18" i="227" s="1"/>
  <c r="W45" i="263"/>
  <c r="B19" i="227" s="1"/>
  <c r="X45" i="263"/>
  <c r="B20" i="227" s="1"/>
  <c r="Y45" i="263"/>
  <c r="B21" i="227" s="1"/>
  <c r="Z45" i="263"/>
  <c r="B22" i="227" s="1"/>
  <c r="AA45" i="263"/>
  <c r="B23" i="227" s="1"/>
  <c r="AB45" i="263"/>
  <c r="B24" i="227" s="1"/>
  <c r="AC45" i="263"/>
  <c r="B25" i="227" s="1"/>
  <c r="AD45" i="263"/>
  <c r="B26" i="227" s="1"/>
  <c r="AE45" i="263"/>
  <c r="B27" i="227" s="1"/>
  <c r="AF45" i="263"/>
  <c r="B28" i="227" s="1"/>
  <c r="AG45" i="263"/>
  <c r="B29" i="227" s="1"/>
  <c r="AH45" i="263"/>
  <c r="B30" i="227" s="1"/>
  <c r="AI45" i="263"/>
  <c r="B31" i="227" s="1"/>
  <c r="AJ45" i="263"/>
  <c r="B32" i="227" s="1"/>
  <c r="AK45" i="263"/>
  <c r="B33" i="227" s="1"/>
  <c r="AL45" i="263"/>
  <c r="B34" i="227" s="1"/>
  <c r="AM45" i="263"/>
  <c r="B35" i="227" s="1"/>
  <c r="AN45" i="263"/>
  <c r="B36" i="227" s="1"/>
  <c r="AO45" i="263"/>
  <c r="B37" i="227" s="1"/>
  <c r="AP45" i="263"/>
  <c r="B38" i="227" s="1"/>
  <c r="AQ45" i="263"/>
  <c r="B39" i="227" s="1"/>
  <c r="AR45" i="263"/>
  <c r="H45" i="179" s="1"/>
  <c r="AS45" i="263"/>
  <c r="I45" i="179" s="1"/>
  <c r="AT45" i="263"/>
  <c r="J45" i="179" s="1"/>
  <c r="B46" i="263"/>
  <c r="B46" i="179" s="1"/>
  <c r="C46" i="263"/>
  <c r="B41" i="226" s="1"/>
  <c r="D46" i="263"/>
  <c r="B42" i="226" s="1"/>
  <c r="E46" i="263"/>
  <c r="F46" i="263"/>
  <c r="C46" i="179" s="1"/>
  <c r="G46" i="263"/>
  <c r="B3" i="226" s="1"/>
  <c r="H46" i="263"/>
  <c r="B4" i="226" s="1"/>
  <c r="I46" i="263"/>
  <c r="B5" i="226" s="1"/>
  <c r="J46" i="263"/>
  <c r="B6" i="226" s="1"/>
  <c r="K46" i="263"/>
  <c r="B7" i="226" s="1"/>
  <c r="L46" i="263"/>
  <c r="B8" i="226" s="1"/>
  <c r="M46" i="263"/>
  <c r="B9" i="226" s="1"/>
  <c r="N46" i="263"/>
  <c r="B10" i="226" s="1"/>
  <c r="O46" i="263"/>
  <c r="B11" i="226" s="1"/>
  <c r="P46" i="263"/>
  <c r="B12" i="226" s="1"/>
  <c r="Q46" i="263"/>
  <c r="B13" i="226" s="1"/>
  <c r="R46" i="263"/>
  <c r="B14" i="226" s="1"/>
  <c r="S46" i="263"/>
  <c r="B15" i="226" s="1"/>
  <c r="T46" i="263"/>
  <c r="B16" i="226" s="1"/>
  <c r="U46" i="263"/>
  <c r="B17" i="226" s="1"/>
  <c r="V46" i="263"/>
  <c r="B18" i="226" s="1"/>
  <c r="W46" i="263"/>
  <c r="B19" i="226" s="1"/>
  <c r="X46" i="263"/>
  <c r="B20" i="226" s="1"/>
  <c r="Y46" i="263"/>
  <c r="B21" i="226" s="1"/>
  <c r="Z46" i="263"/>
  <c r="B22" i="226" s="1"/>
  <c r="AA46" i="263"/>
  <c r="B23" i="226" s="1"/>
  <c r="AB46" i="263"/>
  <c r="B24" i="226" s="1"/>
  <c r="AC46" i="263"/>
  <c r="B25" i="226" s="1"/>
  <c r="AD46" i="263"/>
  <c r="B26" i="226" s="1"/>
  <c r="AE46" i="263"/>
  <c r="B27" i="226" s="1"/>
  <c r="AF46" i="263"/>
  <c r="B28" i="226" s="1"/>
  <c r="AG46" i="263"/>
  <c r="B29" i="226" s="1"/>
  <c r="AH46" i="263"/>
  <c r="B30" i="226" s="1"/>
  <c r="AI46" i="263"/>
  <c r="B31" i="226" s="1"/>
  <c r="AJ46" i="263"/>
  <c r="B32" i="226" s="1"/>
  <c r="AK46" i="263"/>
  <c r="B33" i="226" s="1"/>
  <c r="AL46" i="263"/>
  <c r="B34" i="226" s="1"/>
  <c r="AM46" i="263"/>
  <c r="B35" i="226" s="1"/>
  <c r="AN46" i="263"/>
  <c r="B36" i="226" s="1"/>
  <c r="AO46" i="263"/>
  <c r="B37" i="226" s="1"/>
  <c r="AP46" i="263"/>
  <c r="B38" i="226" s="1"/>
  <c r="AQ46" i="263"/>
  <c r="B39" i="226" s="1"/>
  <c r="AR46" i="263"/>
  <c r="H46" i="179" s="1"/>
  <c r="AS46" i="263"/>
  <c r="I46" i="179" s="1"/>
  <c r="AT46" i="263"/>
  <c r="J46" i="179" s="1"/>
  <c r="B47" i="263"/>
  <c r="B47" i="179" s="1"/>
  <c r="C47" i="263"/>
  <c r="B41" i="225" s="1"/>
  <c r="D47" i="263"/>
  <c r="B42" i="225" s="1"/>
  <c r="E47" i="263"/>
  <c r="F47" i="263"/>
  <c r="C47" i="179" s="1"/>
  <c r="G47" i="263"/>
  <c r="B3" i="225" s="1"/>
  <c r="H47" i="263"/>
  <c r="B4" i="225" s="1"/>
  <c r="I47" i="263"/>
  <c r="B5" i="225" s="1"/>
  <c r="J47" i="263"/>
  <c r="B6" i="225" s="1"/>
  <c r="K47" i="263"/>
  <c r="B7" i="225" s="1"/>
  <c r="L47" i="263"/>
  <c r="B8" i="225" s="1"/>
  <c r="M47" i="263"/>
  <c r="B9" i="225" s="1"/>
  <c r="N47" i="263"/>
  <c r="B10" i="225" s="1"/>
  <c r="O47" i="263"/>
  <c r="B11" i="225" s="1"/>
  <c r="P47" i="263"/>
  <c r="B12" i="225" s="1"/>
  <c r="Q47" i="263"/>
  <c r="B13" i="225" s="1"/>
  <c r="R47" i="263"/>
  <c r="B14" i="225" s="1"/>
  <c r="S47" i="263"/>
  <c r="B15" i="225" s="1"/>
  <c r="T47" i="263"/>
  <c r="B16" i="225" s="1"/>
  <c r="U47" i="263"/>
  <c r="B17" i="225" s="1"/>
  <c r="V47" i="263"/>
  <c r="B18" i="225" s="1"/>
  <c r="W47" i="263"/>
  <c r="B19" i="225" s="1"/>
  <c r="X47" i="263"/>
  <c r="B20" i="225" s="1"/>
  <c r="Y47" i="263"/>
  <c r="B21" i="225" s="1"/>
  <c r="Z47" i="263"/>
  <c r="B22" i="225" s="1"/>
  <c r="AA47" i="263"/>
  <c r="B23" i="225" s="1"/>
  <c r="AB47" i="263"/>
  <c r="B24" i="225" s="1"/>
  <c r="AC47" i="263"/>
  <c r="B25" i="225" s="1"/>
  <c r="AD47" i="263"/>
  <c r="B26" i="225" s="1"/>
  <c r="AE47" i="263"/>
  <c r="B27" i="225" s="1"/>
  <c r="AF47" i="263"/>
  <c r="B28" i="225" s="1"/>
  <c r="AG47" i="263"/>
  <c r="B29" i="225" s="1"/>
  <c r="AH47" i="263"/>
  <c r="B30" i="225" s="1"/>
  <c r="AI47" i="263"/>
  <c r="B31" i="225" s="1"/>
  <c r="AJ47" i="263"/>
  <c r="B32" i="225" s="1"/>
  <c r="AK47" i="263"/>
  <c r="B33" i="225" s="1"/>
  <c r="AL47" i="263"/>
  <c r="B34" i="225" s="1"/>
  <c r="AM47" i="263"/>
  <c r="B35" i="225" s="1"/>
  <c r="AN47" i="263"/>
  <c r="B36" i="225" s="1"/>
  <c r="AO47" i="263"/>
  <c r="B37" i="225" s="1"/>
  <c r="AP47" i="263"/>
  <c r="B38" i="225" s="1"/>
  <c r="AQ47" i="263"/>
  <c r="B39" i="225" s="1"/>
  <c r="AR47" i="263"/>
  <c r="H47" i="179" s="1"/>
  <c r="AS47" i="263"/>
  <c r="I47" i="179" s="1"/>
  <c r="AT47" i="263"/>
  <c r="J47" i="179" s="1"/>
  <c r="B48" i="263"/>
  <c r="B48" i="179" s="1"/>
  <c r="C48" i="263"/>
  <c r="B41" i="224" s="1"/>
  <c r="D48" i="263"/>
  <c r="B42" i="224" s="1"/>
  <c r="E48" i="263"/>
  <c r="F48" i="263"/>
  <c r="C48" i="179" s="1"/>
  <c r="G48" i="263"/>
  <c r="B3" i="224" s="1"/>
  <c r="H48" i="263"/>
  <c r="B4" i="224" s="1"/>
  <c r="I48" i="263"/>
  <c r="B5" i="224" s="1"/>
  <c r="J48" i="263"/>
  <c r="B6" i="224" s="1"/>
  <c r="K48" i="263"/>
  <c r="B7" i="224" s="1"/>
  <c r="L48" i="263"/>
  <c r="B8" i="224" s="1"/>
  <c r="M48" i="263"/>
  <c r="B9" i="224" s="1"/>
  <c r="N48" i="263"/>
  <c r="B10" i="224" s="1"/>
  <c r="O48" i="263"/>
  <c r="B11" i="224" s="1"/>
  <c r="P48" i="263"/>
  <c r="B12" i="224" s="1"/>
  <c r="Q48" i="263"/>
  <c r="B13" i="224" s="1"/>
  <c r="R48" i="263"/>
  <c r="B14" i="224" s="1"/>
  <c r="S48" i="263"/>
  <c r="B15" i="224" s="1"/>
  <c r="T48" i="263"/>
  <c r="B16" i="224" s="1"/>
  <c r="U48" i="263"/>
  <c r="B17" i="224" s="1"/>
  <c r="V48" i="263"/>
  <c r="B18" i="224" s="1"/>
  <c r="W48" i="263"/>
  <c r="B19" i="224" s="1"/>
  <c r="X48" i="263"/>
  <c r="B20" i="224" s="1"/>
  <c r="Y48" i="263"/>
  <c r="B21" i="224" s="1"/>
  <c r="Z48" i="263"/>
  <c r="B22" i="224" s="1"/>
  <c r="AA48" i="263"/>
  <c r="B23" i="224" s="1"/>
  <c r="AB48" i="263"/>
  <c r="B24" i="224" s="1"/>
  <c r="AC48" i="263"/>
  <c r="B25" i="224" s="1"/>
  <c r="AD48" i="263"/>
  <c r="B26" i="224" s="1"/>
  <c r="AE48" i="263"/>
  <c r="B27" i="224" s="1"/>
  <c r="AF48" i="263"/>
  <c r="B28" i="224" s="1"/>
  <c r="AG48" i="263"/>
  <c r="B29" i="224" s="1"/>
  <c r="AH48" i="263"/>
  <c r="B30" i="224" s="1"/>
  <c r="AI48" i="263"/>
  <c r="B31" i="224" s="1"/>
  <c r="AJ48" i="263"/>
  <c r="B32" i="224" s="1"/>
  <c r="AK48" i="263"/>
  <c r="B33" i="224" s="1"/>
  <c r="AL48" i="263"/>
  <c r="B34" i="224" s="1"/>
  <c r="AM48" i="263"/>
  <c r="B35" i="224" s="1"/>
  <c r="AN48" i="263"/>
  <c r="B36" i="224" s="1"/>
  <c r="AO48" i="263"/>
  <c r="B37" i="224" s="1"/>
  <c r="AP48" i="263"/>
  <c r="B38" i="224" s="1"/>
  <c r="AQ48" i="263"/>
  <c r="B39" i="224" s="1"/>
  <c r="AR48" i="263"/>
  <c r="H48" i="179" s="1"/>
  <c r="AS48" i="263"/>
  <c r="I48" i="179" s="1"/>
  <c r="AT48" i="263"/>
  <c r="J48" i="179" s="1"/>
  <c r="B49" i="263"/>
  <c r="B49" i="179" s="1"/>
  <c r="C49" i="263"/>
  <c r="B41" i="223" s="1"/>
  <c r="D49" i="263"/>
  <c r="B42" i="223" s="1"/>
  <c r="E49" i="263"/>
  <c r="F49" i="263"/>
  <c r="C49" i="179" s="1"/>
  <c r="G49" i="263"/>
  <c r="B3" i="223" s="1"/>
  <c r="H49" i="263"/>
  <c r="B4" i="223" s="1"/>
  <c r="I49" i="263"/>
  <c r="B5" i="223" s="1"/>
  <c r="J49" i="263"/>
  <c r="B6" i="223" s="1"/>
  <c r="K49" i="263"/>
  <c r="B7" i="223" s="1"/>
  <c r="L49" i="263"/>
  <c r="B8" i="223" s="1"/>
  <c r="M49" i="263"/>
  <c r="B9" i="223" s="1"/>
  <c r="N49" i="263"/>
  <c r="B10" i="223" s="1"/>
  <c r="O49" i="263"/>
  <c r="B11" i="223" s="1"/>
  <c r="P49" i="263"/>
  <c r="B12" i="223" s="1"/>
  <c r="Q49" i="263"/>
  <c r="B13" i="223" s="1"/>
  <c r="R49" i="263"/>
  <c r="B14" i="223" s="1"/>
  <c r="S49" i="263"/>
  <c r="B15" i="223" s="1"/>
  <c r="T49" i="263"/>
  <c r="B16" i="223" s="1"/>
  <c r="U49" i="263"/>
  <c r="B17" i="223" s="1"/>
  <c r="V49" i="263"/>
  <c r="B18" i="223" s="1"/>
  <c r="W49" i="263"/>
  <c r="B19" i="223" s="1"/>
  <c r="X49" i="263"/>
  <c r="B20" i="223" s="1"/>
  <c r="Y49" i="263"/>
  <c r="B21" i="223" s="1"/>
  <c r="Z49" i="263"/>
  <c r="B22" i="223" s="1"/>
  <c r="AA49" i="263"/>
  <c r="B23" i="223" s="1"/>
  <c r="AB49" i="263"/>
  <c r="B24" i="223" s="1"/>
  <c r="AC49" i="263"/>
  <c r="B25" i="223" s="1"/>
  <c r="AD49" i="263"/>
  <c r="B26" i="223" s="1"/>
  <c r="AE49" i="263"/>
  <c r="B27" i="223" s="1"/>
  <c r="AF49" i="263"/>
  <c r="B28" i="223" s="1"/>
  <c r="AG49" i="263"/>
  <c r="B29" i="223" s="1"/>
  <c r="AH49" i="263"/>
  <c r="B30" i="223" s="1"/>
  <c r="AI49" i="263"/>
  <c r="B31" i="223" s="1"/>
  <c r="AJ49" i="263"/>
  <c r="B32" i="223" s="1"/>
  <c r="AK49" i="263"/>
  <c r="B33" i="223" s="1"/>
  <c r="AL49" i="263"/>
  <c r="B34" i="223" s="1"/>
  <c r="AM49" i="263"/>
  <c r="B35" i="223" s="1"/>
  <c r="AN49" i="263"/>
  <c r="B36" i="223" s="1"/>
  <c r="AO49" i="263"/>
  <c r="B37" i="223" s="1"/>
  <c r="AP49" i="263"/>
  <c r="B38" i="223" s="1"/>
  <c r="AQ49" i="263"/>
  <c r="B39" i="223" s="1"/>
  <c r="AR49" i="263"/>
  <c r="H49" i="179" s="1"/>
  <c r="AS49" i="263"/>
  <c r="I49" i="179" s="1"/>
  <c r="AT49" i="263"/>
  <c r="J49" i="179" s="1"/>
  <c r="B50" i="263"/>
  <c r="B50" i="179" s="1"/>
  <c r="C50" i="263"/>
  <c r="B41" i="232" s="1"/>
  <c r="D50" i="263"/>
  <c r="B42" i="232" s="1"/>
  <c r="E50" i="263"/>
  <c r="F50" i="263"/>
  <c r="C50" i="179" s="1"/>
  <c r="G50" i="263"/>
  <c r="B3" i="232" s="1"/>
  <c r="H50" i="263"/>
  <c r="B4" i="232" s="1"/>
  <c r="I50" i="263"/>
  <c r="B5" i="232" s="1"/>
  <c r="J50" i="263"/>
  <c r="B6" i="232" s="1"/>
  <c r="K50" i="263"/>
  <c r="B7" i="232" s="1"/>
  <c r="L50" i="263"/>
  <c r="B8" i="232" s="1"/>
  <c r="M50" i="263"/>
  <c r="B9" i="232" s="1"/>
  <c r="N50" i="263"/>
  <c r="B10" i="232" s="1"/>
  <c r="O50" i="263"/>
  <c r="B11" i="232" s="1"/>
  <c r="P50" i="263"/>
  <c r="B12" i="232" s="1"/>
  <c r="Q50" i="263"/>
  <c r="B13" i="232" s="1"/>
  <c r="R50" i="263"/>
  <c r="B14" i="232" s="1"/>
  <c r="S50" i="263"/>
  <c r="B15" i="232" s="1"/>
  <c r="T50" i="263"/>
  <c r="B16" i="232" s="1"/>
  <c r="U50" i="263"/>
  <c r="B17" i="232" s="1"/>
  <c r="V50" i="263"/>
  <c r="B18" i="232" s="1"/>
  <c r="W50" i="263"/>
  <c r="B19" i="232" s="1"/>
  <c r="X50" i="263"/>
  <c r="B20" i="232" s="1"/>
  <c r="Y50" i="263"/>
  <c r="B21" i="232" s="1"/>
  <c r="Z50" i="263"/>
  <c r="B22" i="232" s="1"/>
  <c r="AA50" i="263"/>
  <c r="B23" i="232" s="1"/>
  <c r="AB50" i="263"/>
  <c r="B24" i="232" s="1"/>
  <c r="AC50" i="263"/>
  <c r="B25" i="232" s="1"/>
  <c r="AD50" i="263"/>
  <c r="B26" i="232" s="1"/>
  <c r="AE50" i="263"/>
  <c r="B27" i="232" s="1"/>
  <c r="AF50" i="263"/>
  <c r="B28" i="232" s="1"/>
  <c r="AG50" i="263"/>
  <c r="B29" i="232" s="1"/>
  <c r="AH50" i="263"/>
  <c r="B30" i="232" s="1"/>
  <c r="AI50" i="263"/>
  <c r="B31" i="232" s="1"/>
  <c r="AJ50" i="263"/>
  <c r="B32" i="232" s="1"/>
  <c r="AK50" i="263"/>
  <c r="B33" i="232" s="1"/>
  <c r="AL50" i="263"/>
  <c r="B34" i="232" s="1"/>
  <c r="AM50" i="263"/>
  <c r="B35" i="232" s="1"/>
  <c r="AN50" i="263"/>
  <c r="B36" i="232" s="1"/>
  <c r="AO50" i="263"/>
  <c r="B37" i="232" s="1"/>
  <c r="AP50" i="263"/>
  <c r="B38" i="232" s="1"/>
  <c r="AQ50" i="263"/>
  <c r="B39" i="232" s="1"/>
  <c r="AR50" i="263"/>
  <c r="H50" i="179" s="1"/>
  <c r="AS50" i="263"/>
  <c r="I50" i="179" s="1"/>
  <c r="AT50" i="263"/>
  <c r="J50" i="179" s="1"/>
  <c r="B51" i="263"/>
  <c r="B51" i="179" s="1"/>
  <c r="C51" i="263"/>
  <c r="B41" i="237" s="1"/>
  <c r="D51" i="263"/>
  <c r="B42" i="237" s="1"/>
  <c r="E51" i="263"/>
  <c r="F51" i="263"/>
  <c r="C51" i="179" s="1"/>
  <c r="G51" i="263"/>
  <c r="B3" i="237" s="1"/>
  <c r="H51" i="263"/>
  <c r="B4" i="237" s="1"/>
  <c r="I51" i="263"/>
  <c r="B5" i="237" s="1"/>
  <c r="J51" i="263"/>
  <c r="B6" i="237" s="1"/>
  <c r="K51" i="263"/>
  <c r="B7" i="237" s="1"/>
  <c r="L51" i="263"/>
  <c r="B8" i="237" s="1"/>
  <c r="M51" i="263"/>
  <c r="B9" i="237" s="1"/>
  <c r="N51" i="263"/>
  <c r="B10" i="237" s="1"/>
  <c r="O51" i="263"/>
  <c r="B11" i="237" s="1"/>
  <c r="P51" i="263"/>
  <c r="B12" i="237" s="1"/>
  <c r="Q51" i="263"/>
  <c r="B13" i="237" s="1"/>
  <c r="R51" i="263"/>
  <c r="B14" i="237" s="1"/>
  <c r="S51" i="263"/>
  <c r="B15" i="237" s="1"/>
  <c r="T51" i="263"/>
  <c r="B16" i="237" s="1"/>
  <c r="U51" i="263"/>
  <c r="B17" i="237" s="1"/>
  <c r="V51" i="263"/>
  <c r="B18" i="237" s="1"/>
  <c r="W51" i="263"/>
  <c r="B19" i="237" s="1"/>
  <c r="X51" i="263"/>
  <c r="B20" i="237" s="1"/>
  <c r="Y51" i="263"/>
  <c r="B21" i="237" s="1"/>
  <c r="Z51" i="263"/>
  <c r="B22" i="237" s="1"/>
  <c r="AA51" i="263"/>
  <c r="B23" i="237" s="1"/>
  <c r="AB51" i="263"/>
  <c r="B24" i="237" s="1"/>
  <c r="AC51" i="263"/>
  <c r="B25" i="237" s="1"/>
  <c r="AD51" i="263"/>
  <c r="B26" i="237" s="1"/>
  <c r="AE51" i="263"/>
  <c r="B27" i="237" s="1"/>
  <c r="AF51" i="263"/>
  <c r="B28" i="237" s="1"/>
  <c r="AG51" i="263"/>
  <c r="B29" i="237" s="1"/>
  <c r="AH51" i="263"/>
  <c r="B30" i="237" s="1"/>
  <c r="AI51" i="263"/>
  <c r="B31" i="237" s="1"/>
  <c r="AJ51" i="263"/>
  <c r="B32" i="237" s="1"/>
  <c r="AK51" i="263"/>
  <c r="B33" i="237" s="1"/>
  <c r="AL51" i="263"/>
  <c r="B34" i="237" s="1"/>
  <c r="AM51" i="263"/>
  <c r="B35" i="237" s="1"/>
  <c r="AN51" i="263"/>
  <c r="B36" i="237" s="1"/>
  <c r="AO51" i="263"/>
  <c r="B37" i="237" s="1"/>
  <c r="AP51" i="263"/>
  <c r="B38" i="237" s="1"/>
  <c r="AQ51" i="263"/>
  <c r="B39" i="237" s="1"/>
  <c r="AR51" i="263"/>
  <c r="H51" i="179" s="1"/>
  <c r="AS51" i="263"/>
  <c r="I51" i="179" s="1"/>
  <c r="AT51" i="263"/>
  <c r="J51" i="179" s="1"/>
  <c r="B52" i="263"/>
  <c r="B52" i="179" s="1"/>
  <c r="C52" i="263"/>
  <c r="B41" i="236" s="1"/>
  <c r="D52" i="263"/>
  <c r="B42" i="236" s="1"/>
  <c r="E52" i="263"/>
  <c r="F52" i="263"/>
  <c r="C52" i="179" s="1"/>
  <c r="G52" i="263"/>
  <c r="B3" i="236" s="1"/>
  <c r="H52" i="263"/>
  <c r="B4" i="236" s="1"/>
  <c r="I52" i="263"/>
  <c r="B5" i="236" s="1"/>
  <c r="J52" i="263"/>
  <c r="B6" i="236" s="1"/>
  <c r="K52" i="263"/>
  <c r="B7" i="236" s="1"/>
  <c r="L52" i="263"/>
  <c r="B8" i="236" s="1"/>
  <c r="M52" i="263"/>
  <c r="B9" i="236" s="1"/>
  <c r="N52" i="263"/>
  <c r="B10" i="236" s="1"/>
  <c r="O52" i="263"/>
  <c r="B11" i="236" s="1"/>
  <c r="P52" i="263"/>
  <c r="B12" i="236" s="1"/>
  <c r="Q52" i="263"/>
  <c r="B13" i="236" s="1"/>
  <c r="R52" i="263"/>
  <c r="B14" i="236" s="1"/>
  <c r="S52" i="263"/>
  <c r="B15" i="236" s="1"/>
  <c r="T52" i="263"/>
  <c r="B16" i="236" s="1"/>
  <c r="U52" i="263"/>
  <c r="B17" i="236" s="1"/>
  <c r="V52" i="263"/>
  <c r="B18" i="236" s="1"/>
  <c r="W52" i="263"/>
  <c r="B19" i="236" s="1"/>
  <c r="X52" i="263"/>
  <c r="B20" i="236" s="1"/>
  <c r="Y52" i="263"/>
  <c r="B21" i="236" s="1"/>
  <c r="Z52" i="263"/>
  <c r="B22" i="236" s="1"/>
  <c r="AA52" i="263"/>
  <c r="B23" i="236" s="1"/>
  <c r="AB52" i="263"/>
  <c r="B24" i="236" s="1"/>
  <c r="AC52" i="263"/>
  <c r="B25" i="236" s="1"/>
  <c r="AD52" i="263"/>
  <c r="B26" i="236" s="1"/>
  <c r="AE52" i="263"/>
  <c r="B27" i="236" s="1"/>
  <c r="AF52" i="263"/>
  <c r="B28" i="236" s="1"/>
  <c r="AG52" i="263"/>
  <c r="B29" i="236" s="1"/>
  <c r="AH52" i="263"/>
  <c r="B30" i="236" s="1"/>
  <c r="AI52" i="263"/>
  <c r="B31" i="236" s="1"/>
  <c r="AJ52" i="263"/>
  <c r="B32" i="236" s="1"/>
  <c r="AK52" i="263"/>
  <c r="B33" i="236" s="1"/>
  <c r="AL52" i="263"/>
  <c r="B34" i="236" s="1"/>
  <c r="AM52" i="263"/>
  <c r="B35" i="236" s="1"/>
  <c r="AN52" i="263"/>
  <c r="B36" i="236" s="1"/>
  <c r="AO52" i="263"/>
  <c r="B37" i="236" s="1"/>
  <c r="AP52" i="263"/>
  <c r="B38" i="236" s="1"/>
  <c r="AQ52" i="263"/>
  <c r="B39" i="236" s="1"/>
  <c r="AR52" i="263"/>
  <c r="H52" i="179" s="1"/>
  <c r="AS52" i="263"/>
  <c r="I52" i="179" s="1"/>
  <c r="AT52" i="263"/>
  <c r="J52" i="179" s="1"/>
  <c r="B53" i="263"/>
  <c r="B53" i="179" s="1"/>
  <c r="C53" i="263"/>
  <c r="B41" i="235" s="1"/>
  <c r="D53" i="263"/>
  <c r="B42" i="235" s="1"/>
  <c r="E53" i="263"/>
  <c r="F53" i="263"/>
  <c r="C53" i="179" s="1"/>
  <c r="G53" i="263"/>
  <c r="B3" i="235" s="1"/>
  <c r="H53" i="263"/>
  <c r="B4" i="235" s="1"/>
  <c r="I53" i="263"/>
  <c r="B5" i="235" s="1"/>
  <c r="J53" i="263"/>
  <c r="B6" i="235" s="1"/>
  <c r="K53" i="263"/>
  <c r="B7" i="235" s="1"/>
  <c r="L53" i="263"/>
  <c r="B8" i="235" s="1"/>
  <c r="M53" i="263"/>
  <c r="B9" i="235" s="1"/>
  <c r="N53" i="263"/>
  <c r="B10" i="235" s="1"/>
  <c r="O53" i="263"/>
  <c r="B11" i="235" s="1"/>
  <c r="P53" i="263"/>
  <c r="B12" i="235" s="1"/>
  <c r="Q53" i="263"/>
  <c r="B13" i="235" s="1"/>
  <c r="R53" i="263"/>
  <c r="B14" i="235" s="1"/>
  <c r="S53" i="263"/>
  <c r="B15" i="235" s="1"/>
  <c r="T53" i="263"/>
  <c r="B16" i="235" s="1"/>
  <c r="U53" i="263"/>
  <c r="B17" i="235" s="1"/>
  <c r="V53" i="263"/>
  <c r="B18" i="235" s="1"/>
  <c r="W53" i="263"/>
  <c r="B19" i="235" s="1"/>
  <c r="X53" i="263"/>
  <c r="B20" i="235" s="1"/>
  <c r="Y53" i="263"/>
  <c r="B21" i="235" s="1"/>
  <c r="Z53" i="263"/>
  <c r="B22" i="235" s="1"/>
  <c r="AA53" i="263"/>
  <c r="B23" i="235" s="1"/>
  <c r="AB53" i="263"/>
  <c r="B24" i="235" s="1"/>
  <c r="AC53" i="263"/>
  <c r="B25" i="235" s="1"/>
  <c r="AD53" i="263"/>
  <c r="B26" i="235" s="1"/>
  <c r="AE53" i="263"/>
  <c r="B27" i="235" s="1"/>
  <c r="AF53" i="263"/>
  <c r="B28" i="235" s="1"/>
  <c r="AG53" i="263"/>
  <c r="B29" i="235" s="1"/>
  <c r="AH53" i="263"/>
  <c r="B30" i="235" s="1"/>
  <c r="AI53" i="263"/>
  <c r="B31" i="235" s="1"/>
  <c r="AJ53" i="263"/>
  <c r="B32" i="235" s="1"/>
  <c r="AK53" i="263"/>
  <c r="B33" i="235" s="1"/>
  <c r="AL53" i="263"/>
  <c r="B34" i="235" s="1"/>
  <c r="AM53" i="263"/>
  <c r="B35" i="235" s="1"/>
  <c r="AN53" i="263"/>
  <c r="B36" i="235" s="1"/>
  <c r="AO53" i="263"/>
  <c r="B37" i="235" s="1"/>
  <c r="AP53" i="263"/>
  <c r="B38" i="235" s="1"/>
  <c r="AQ53" i="263"/>
  <c r="B39" i="235" s="1"/>
  <c r="AR53" i="263"/>
  <c r="H53" i="179" s="1"/>
  <c r="AS53" i="263"/>
  <c r="I53" i="179" s="1"/>
  <c r="AT53" i="263"/>
  <c r="J53" i="179" s="1"/>
  <c r="B54" i="263"/>
  <c r="B54" i="179" s="1"/>
  <c r="C54" i="263"/>
  <c r="B41" i="234" s="1"/>
  <c r="D54" i="263"/>
  <c r="B42" i="234" s="1"/>
  <c r="E54" i="263"/>
  <c r="F54" i="263"/>
  <c r="C54" i="179" s="1"/>
  <c r="G54" i="263"/>
  <c r="B3" i="234" s="1"/>
  <c r="H54" i="263"/>
  <c r="B4" i="234" s="1"/>
  <c r="I54" i="263"/>
  <c r="B5" i="234" s="1"/>
  <c r="J54" i="263"/>
  <c r="B6" i="234" s="1"/>
  <c r="K54" i="263"/>
  <c r="B7" i="234" s="1"/>
  <c r="L54" i="263"/>
  <c r="B8" i="234" s="1"/>
  <c r="M54" i="263"/>
  <c r="B9" i="234" s="1"/>
  <c r="N54" i="263"/>
  <c r="B10" i="234" s="1"/>
  <c r="O54" i="263"/>
  <c r="B11" i="234" s="1"/>
  <c r="P54" i="263"/>
  <c r="B12" i="234" s="1"/>
  <c r="Q54" i="263"/>
  <c r="B13" i="234" s="1"/>
  <c r="R54" i="263"/>
  <c r="B14" i="234" s="1"/>
  <c r="S54" i="263"/>
  <c r="B15" i="234" s="1"/>
  <c r="T54" i="263"/>
  <c r="B16" i="234" s="1"/>
  <c r="U54" i="263"/>
  <c r="B17" i="234" s="1"/>
  <c r="V54" i="263"/>
  <c r="B18" i="234" s="1"/>
  <c r="W54" i="263"/>
  <c r="B19" i="234" s="1"/>
  <c r="X54" i="263"/>
  <c r="B20" i="234" s="1"/>
  <c r="Y54" i="263"/>
  <c r="B21" i="234" s="1"/>
  <c r="Z54" i="263"/>
  <c r="B22" i="234" s="1"/>
  <c r="AA54" i="263"/>
  <c r="B23" i="234" s="1"/>
  <c r="AB54" i="263"/>
  <c r="B24" i="234" s="1"/>
  <c r="AC54" i="263"/>
  <c r="B25" i="234" s="1"/>
  <c r="AD54" i="263"/>
  <c r="B26" i="234" s="1"/>
  <c r="AE54" i="263"/>
  <c r="B27" i="234" s="1"/>
  <c r="AF54" i="263"/>
  <c r="B28" i="234" s="1"/>
  <c r="AG54" i="263"/>
  <c r="B29" i="234" s="1"/>
  <c r="AH54" i="263"/>
  <c r="B30" i="234" s="1"/>
  <c r="AI54" i="263"/>
  <c r="B31" i="234" s="1"/>
  <c r="AJ54" i="263"/>
  <c r="B32" i="234" s="1"/>
  <c r="AK54" i="263"/>
  <c r="B33" i="234" s="1"/>
  <c r="AL54" i="263"/>
  <c r="B34" i="234" s="1"/>
  <c r="AM54" i="263"/>
  <c r="B35" i="234" s="1"/>
  <c r="AN54" i="263"/>
  <c r="B36" i="234" s="1"/>
  <c r="AO54" i="263"/>
  <c r="B37" i="234" s="1"/>
  <c r="AP54" i="263"/>
  <c r="B38" i="234" s="1"/>
  <c r="AQ54" i="263"/>
  <c r="B39" i="234" s="1"/>
  <c r="AR54" i="263"/>
  <c r="H54" i="179" s="1"/>
  <c r="AS54" i="263"/>
  <c r="I54" i="179" s="1"/>
  <c r="AT54" i="263"/>
  <c r="J54" i="179" s="1"/>
  <c r="B55" i="263"/>
  <c r="B55" i="179" s="1"/>
  <c r="C55" i="263"/>
  <c r="B41" i="233" s="1"/>
  <c r="D55" i="263"/>
  <c r="B42" i="233" s="1"/>
  <c r="E55" i="263"/>
  <c r="F55" i="263"/>
  <c r="C55" i="179" s="1"/>
  <c r="G55" i="263"/>
  <c r="B3" i="233" s="1"/>
  <c r="H55" i="263"/>
  <c r="B4" i="233" s="1"/>
  <c r="I55" i="263"/>
  <c r="B5" i="233" s="1"/>
  <c r="J55" i="263"/>
  <c r="B6" i="233" s="1"/>
  <c r="K55" i="263"/>
  <c r="B7" i="233" s="1"/>
  <c r="L55" i="263"/>
  <c r="B8" i="233" s="1"/>
  <c r="M55" i="263"/>
  <c r="B9" i="233" s="1"/>
  <c r="N55" i="263"/>
  <c r="B10" i="233" s="1"/>
  <c r="O55" i="263"/>
  <c r="B11" i="233" s="1"/>
  <c r="P55" i="263"/>
  <c r="B12" i="233" s="1"/>
  <c r="Q55" i="263"/>
  <c r="B13" i="233" s="1"/>
  <c r="R55" i="263"/>
  <c r="B14" i="233" s="1"/>
  <c r="S55" i="263"/>
  <c r="B15" i="233" s="1"/>
  <c r="T55" i="263"/>
  <c r="B16" i="233" s="1"/>
  <c r="U55" i="263"/>
  <c r="B17" i="233" s="1"/>
  <c r="V55" i="263"/>
  <c r="B18" i="233" s="1"/>
  <c r="W55" i="263"/>
  <c r="B19" i="233" s="1"/>
  <c r="X55" i="263"/>
  <c r="B20" i="233" s="1"/>
  <c r="Y55" i="263"/>
  <c r="B21" i="233" s="1"/>
  <c r="Z55" i="263"/>
  <c r="B22" i="233" s="1"/>
  <c r="AA55" i="263"/>
  <c r="B23" i="233" s="1"/>
  <c r="AB55" i="263"/>
  <c r="B24" i="233" s="1"/>
  <c r="AC55" i="263"/>
  <c r="B25" i="233" s="1"/>
  <c r="AD55" i="263"/>
  <c r="B26" i="233" s="1"/>
  <c r="AE55" i="263"/>
  <c r="B27" i="233" s="1"/>
  <c r="AF55" i="263"/>
  <c r="B28" i="233" s="1"/>
  <c r="AG55" i="263"/>
  <c r="B29" i="233" s="1"/>
  <c r="AH55" i="263"/>
  <c r="B30" i="233" s="1"/>
  <c r="AI55" i="263"/>
  <c r="B31" i="233" s="1"/>
  <c r="AJ55" i="263"/>
  <c r="B32" i="233" s="1"/>
  <c r="AK55" i="263"/>
  <c r="B33" i="233" s="1"/>
  <c r="AL55" i="263"/>
  <c r="B34" i="233" s="1"/>
  <c r="AM55" i="263"/>
  <c r="B35" i="233" s="1"/>
  <c r="AN55" i="263"/>
  <c r="B36" i="233" s="1"/>
  <c r="AO55" i="263"/>
  <c r="B37" i="233" s="1"/>
  <c r="AP55" i="263"/>
  <c r="B38" i="233" s="1"/>
  <c r="AQ55" i="263"/>
  <c r="B39" i="233" s="1"/>
  <c r="AR55" i="263"/>
  <c r="H55" i="179" s="1"/>
  <c r="AS55" i="263"/>
  <c r="AT55" i="263"/>
  <c r="J55" i="179" s="1"/>
  <c r="C4" i="263"/>
  <c r="D4" i="263"/>
  <c r="E4" i="263"/>
  <c r="F4" i="263"/>
  <c r="C4" i="179" s="1"/>
  <c r="G4" i="263"/>
  <c r="H4" i="263"/>
  <c r="I4" i="263"/>
  <c r="J4" i="263"/>
  <c r="K4" i="263"/>
  <c r="L4" i="263"/>
  <c r="M4" i="263"/>
  <c r="N4" i="263"/>
  <c r="O4" i="263"/>
  <c r="P4" i="263"/>
  <c r="Q4" i="263"/>
  <c r="R4" i="263"/>
  <c r="S4" i="263"/>
  <c r="T4" i="263"/>
  <c r="U4" i="263"/>
  <c r="V4" i="263"/>
  <c r="W4" i="263"/>
  <c r="X4" i="263"/>
  <c r="Y4" i="263"/>
  <c r="Z4" i="263"/>
  <c r="AA4" i="263"/>
  <c r="AB4" i="263"/>
  <c r="AC4" i="263"/>
  <c r="AD4" i="263"/>
  <c r="AE4" i="263"/>
  <c r="AF4" i="263"/>
  <c r="AG4" i="263"/>
  <c r="AH4" i="263"/>
  <c r="AI4" i="263"/>
  <c r="AJ4" i="263"/>
  <c r="AK4" i="263"/>
  <c r="AL4" i="263"/>
  <c r="AM4" i="263"/>
  <c r="AN4" i="263"/>
  <c r="AO4" i="263"/>
  <c r="AP4" i="263"/>
  <c r="AQ4" i="263"/>
  <c r="AR4" i="263"/>
  <c r="AS4" i="263"/>
  <c r="AT4" i="263"/>
  <c r="B8" i="178"/>
  <c r="B7" i="178"/>
  <c r="B3" i="178"/>
  <c r="B45" i="233" l="1"/>
  <c r="I55" i="179"/>
  <c r="J4" i="179"/>
  <c r="AT4" i="182"/>
  <c r="I4" i="179"/>
  <c r="AS4" i="182"/>
  <c r="B40" i="233"/>
  <c r="AT55" i="182"/>
  <c r="B46" i="233"/>
  <c r="AS55" i="182"/>
  <c r="D45" i="233" s="1"/>
  <c r="B45" i="235"/>
  <c r="AS53" i="182"/>
  <c r="B46" i="236"/>
  <c r="AT52" i="182"/>
  <c r="B45" i="223"/>
  <c r="AS49" i="182"/>
  <c r="B46" i="224"/>
  <c r="AT48" i="182"/>
  <c r="B45" i="227"/>
  <c r="AS45" i="182"/>
  <c r="B46" i="228"/>
  <c r="AT44" i="182"/>
  <c r="B45" i="222"/>
  <c r="AS41" i="182"/>
  <c r="B46" i="231"/>
  <c r="AT40" i="182"/>
  <c r="B45" i="238"/>
  <c r="AS37" i="182"/>
  <c r="B46" i="219"/>
  <c r="AT36" i="182"/>
  <c r="B45" i="216"/>
  <c r="AS33" i="182"/>
  <c r="B46" i="206"/>
  <c r="AT32" i="182"/>
  <c r="B45" i="209"/>
  <c r="AS29" i="182"/>
  <c r="B46" i="210"/>
  <c r="AT28" i="182"/>
  <c r="B45" i="213"/>
  <c r="AS25" i="182"/>
  <c r="B46" i="214"/>
  <c r="AT24" i="182"/>
  <c r="B45" i="204"/>
  <c r="AS21" i="182"/>
  <c r="B46" i="203"/>
  <c r="AT20" i="182"/>
  <c r="B45" i="200"/>
  <c r="AS17" i="182"/>
  <c r="B46" i="199"/>
  <c r="AT16" i="182"/>
  <c r="B45" i="196"/>
  <c r="AS13" i="182"/>
  <c r="B46" i="195"/>
  <c r="AT12" i="182"/>
  <c r="B45" i="192"/>
  <c r="AS9" i="182"/>
  <c r="B46" i="191"/>
  <c r="AT8" i="182"/>
  <c r="B45" i="188"/>
  <c r="AS5" i="182"/>
  <c r="B45" i="236"/>
  <c r="AS52" i="182"/>
  <c r="B46" i="237"/>
  <c r="AT51" i="182"/>
  <c r="B45" i="224"/>
  <c r="AS48" i="182"/>
  <c r="B46" i="225"/>
  <c r="AT47" i="182"/>
  <c r="B45" i="228"/>
  <c r="AS44" i="182"/>
  <c r="B46" i="229"/>
  <c r="AT43" i="182"/>
  <c r="B45" i="231"/>
  <c r="AS40" i="182"/>
  <c r="B46" i="221"/>
  <c r="AT39" i="182"/>
  <c r="B45" i="219"/>
  <c r="AS36" i="182"/>
  <c r="B46" i="218"/>
  <c r="AT35" i="182"/>
  <c r="B45" i="206"/>
  <c r="AS32" i="182"/>
  <c r="B46" i="207"/>
  <c r="AT31" i="182"/>
  <c r="B45" i="210"/>
  <c r="AS28" i="182"/>
  <c r="B46" i="211"/>
  <c r="AT27" i="182"/>
  <c r="B45" i="214"/>
  <c r="AS24" i="182"/>
  <c r="B46" i="215"/>
  <c r="AT23" i="182"/>
  <c r="B45" i="203"/>
  <c r="AS20" i="182"/>
  <c r="B46" i="202"/>
  <c r="AT19" i="182"/>
  <c r="B45" i="199"/>
  <c r="AS16" i="182"/>
  <c r="B46" i="198"/>
  <c r="AT15" i="182"/>
  <c r="B45" i="195"/>
  <c r="AS12" i="182"/>
  <c r="B46" i="194"/>
  <c r="AT11" i="182"/>
  <c r="B45" i="191"/>
  <c r="AS8" i="182"/>
  <c r="B46" i="190"/>
  <c r="AT7" i="182"/>
  <c r="B46" i="234"/>
  <c r="AT54" i="182"/>
  <c r="B45" i="237"/>
  <c r="AS51" i="182"/>
  <c r="B46" i="232"/>
  <c r="AT50" i="182"/>
  <c r="B45" i="225"/>
  <c r="AS47" i="182"/>
  <c r="B46" i="226"/>
  <c r="AT46" i="182"/>
  <c r="B45" i="229"/>
  <c r="AS43" i="182"/>
  <c r="B46" i="230"/>
  <c r="AT42" i="182"/>
  <c r="B45" i="221"/>
  <c r="AS39" i="182"/>
  <c r="B46" i="220"/>
  <c r="AT38" i="182"/>
  <c r="B45" i="218"/>
  <c r="AS35" i="182"/>
  <c r="B46" i="217"/>
  <c r="AT34" i="182"/>
  <c r="B45" i="207"/>
  <c r="AS31" i="182"/>
  <c r="B46" i="208"/>
  <c r="AT30" i="182"/>
  <c r="B45" i="211"/>
  <c r="AS27" i="182"/>
  <c r="B46" i="212"/>
  <c r="AT26" i="182"/>
  <c r="B45" i="215"/>
  <c r="AS23" i="182"/>
  <c r="B46" i="205"/>
  <c r="AT22" i="182"/>
  <c r="B45" i="202"/>
  <c r="AS19" i="182"/>
  <c r="B46" i="201"/>
  <c r="AT18" i="182"/>
  <c r="B45" i="198"/>
  <c r="AS15" i="182"/>
  <c r="B46" i="197"/>
  <c r="AT14" i="182"/>
  <c r="B45" i="194"/>
  <c r="AS11" i="182"/>
  <c r="B46" i="193"/>
  <c r="AT10" i="182"/>
  <c r="B45" i="190"/>
  <c r="AS7" i="182"/>
  <c r="B46" i="189"/>
  <c r="AT6" i="182"/>
  <c r="B45" i="234"/>
  <c r="AS54" i="182"/>
  <c r="B46" i="235"/>
  <c r="AT53" i="182"/>
  <c r="B45" i="232"/>
  <c r="AS50" i="182"/>
  <c r="B46" i="223"/>
  <c r="AT49" i="182"/>
  <c r="B45" i="226"/>
  <c r="AS46" i="182"/>
  <c r="B46" i="227"/>
  <c r="AT45" i="182"/>
  <c r="B45" i="230"/>
  <c r="AS42" i="182"/>
  <c r="B46" i="222"/>
  <c r="AT41" i="182"/>
  <c r="B45" i="220"/>
  <c r="AS38" i="182"/>
  <c r="B46" i="238"/>
  <c r="AT37" i="182"/>
  <c r="B45" i="217"/>
  <c r="AS34" i="182"/>
  <c r="B46" i="216"/>
  <c r="AT33" i="182"/>
  <c r="B45" i="208"/>
  <c r="AS30" i="182"/>
  <c r="B46" i="209"/>
  <c r="AT29" i="182"/>
  <c r="B45" i="212"/>
  <c r="AS26" i="182"/>
  <c r="B46" i="213"/>
  <c r="AT25" i="182"/>
  <c r="B45" i="205"/>
  <c r="AS22" i="182"/>
  <c r="B46" i="204"/>
  <c r="AT21" i="182"/>
  <c r="B45" i="201"/>
  <c r="AS18" i="182"/>
  <c r="B46" i="200"/>
  <c r="AT17" i="182"/>
  <c r="B45" i="197"/>
  <c r="AS14" i="182"/>
  <c r="B46" i="196"/>
  <c r="AT13" i="182"/>
  <c r="B45" i="193"/>
  <c r="AS10" i="182"/>
  <c r="B46" i="192"/>
  <c r="AT9" i="182"/>
  <c r="B45" i="189"/>
  <c r="AS6" i="182"/>
  <c r="B46" i="188"/>
  <c r="AT5" i="182"/>
  <c r="B43" i="210"/>
  <c r="B43" i="195"/>
  <c r="B35" i="268"/>
  <c r="C36" i="176" s="1"/>
  <c r="B19" i="268"/>
  <c r="C20" i="176" s="1"/>
  <c r="B7" i="268"/>
  <c r="C8" i="176" s="1"/>
  <c r="G8" i="176" s="1"/>
  <c r="C7" i="177" s="1"/>
  <c r="D7" i="177" s="1"/>
  <c r="E7" i="177" s="1"/>
  <c r="B43" i="237"/>
  <c r="B44" i="237"/>
  <c r="B40" i="220"/>
  <c r="B40" i="217"/>
  <c r="B40" i="205"/>
  <c r="B40" i="201"/>
  <c r="B44" i="194"/>
  <c r="B43" i="194"/>
  <c r="B43" i="190"/>
  <c r="B44" i="190"/>
  <c r="B46" i="268"/>
  <c r="C47" i="176" s="1"/>
  <c r="G47" i="176" s="1"/>
  <c r="C46" i="177" s="1"/>
  <c r="D46" i="177" s="1"/>
  <c r="E46" i="177" s="1"/>
  <c r="B34" i="268"/>
  <c r="C35" i="176" s="1"/>
  <c r="B22" i="268"/>
  <c r="C23" i="176" s="1"/>
  <c r="B10" i="268"/>
  <c r="C11" i="176" s="1"/>
  <c r="G11" i="176" s="1"/>
  <c r="C10" i="177" s="1"/>
  <c r="D10" i="177" s="1"/>
  <c r="E10" i="177" s="1"/>
  <c r="B40" i="235"/>
  <c r="B40" i="223"/>
  <c r="B43" i="226"/>
  <c r="B44" i="226"/>
  <c r="B43" i="220"/>
  <c r="B44" i="220"/>
  <c r="B40" i="238"/>
  <c r="B44" i="217"/>
  <c r="B43" i="217"/>
  <c r="B40" i="216"/>
  <c r="B43" i="208"/>
  <c r="B44" i="208"/>
  <c r="B40" i="209"/>
  <c r="B44" i="209"/>
  <c r="B43" i="212"/>
  <c r="B44" i="212"/>
  <c r="B40" i="213"/>
  <c r="B43" i="205"/>
  <c r="B44" i="205"/>
  <c r="B40" i="204"/>
  <c r="B43" i="201"/>
  <c r="B44" i="201"/>
  <c r="B40" i="200"/>
  <c r="B43" i="197"/>
  <c r="B44" i="197"/>
  <c r="B40" i="196"/>
  <c r="B43" i="193"/>
  <c r="B44" i="193"/>
  <c r="B40" i="192"/>
  <c r="B44" i="189"/>
  <c r="B43" i="189"/>
  <c r="B40" i="188"/>
  <c r="B44" i="188"/>
  <c r="B39" i="268"/>
  <c r="C40" i="176" s="1"/>
  <c r="B27" i="268"/>
  <c r="C28" i="176" s="1"/>
  <c r="B23" i="268"/>
  <c r="C24" i="176" s="1"/>
  <c r="B11" i="268"/>
  <c r="C12" i="176" s="1"/>
  <c r="G12" i="176" s="1"/>
  <c r="C11" i="177" s="1"/>
  <c r="D11" i="177" s="1"/>
  <c r="E11" i="177" s="1"/>
  <c r="B3" i="268"/>
  <c r="C4" i="176" s="1"/>
  <c r="B40" i="234"/>
  <c r="B43" i="225"/>
  <c r="B44" i="225"/>
  <c r="B40" i="226"/>
  <c r="B44" i="229"/>
  <c r="B40" i="230"/>
  <c r="B43" i="218"/>
  <c r="B44" i="218"/>
  <c r="B40" i="208"/>
  <c r="B44" i="211"/>
  <c r="B43" i="211"/>
  <c r="B40" i="212"/>
  <c r="B44" i="215"/>
  <c r="B43" i="215"/>
  <c r="B43" i="202"/>
  <c r="B44" i="202"/>
  <c r="B44" i="198"/>
  <c r="B43" i="198"/>
  <c r="B40" i="197"/>
  <c r="B40" i="193"/>
  <c r="B40" i="189"/>
  <c r="B38" i="268"/>
  <c r="C39" i="176" s="1"/>
  <c r="B30" i="268"/>
  <c r="C31" i="176" s="1"/>
  <c r="B26" i="268"/>
  <c r="C27" i="176" s="1"/>
  <c r="B18" i="268"/>
  <c r="C19" i="176" s="1"/>
  <c r="B14" i="268"/>
  <c r="C15" i="176" s="1"/>
  <c r="B6" i="268"/>
  <c r="C7" i="176" s="1"/>
  <c r="G7" i="176" s="1"/>
  <c r="C6" i="177" s="1"/>
  <c r="D6" i="177" s="1"/>
  <c r="E6" i="177" s="1"/>
  <c r="B43" i="234"/>
  <c r="B44" i="234"/>
  <c r="B43" i="232"/>
  <c r="B44" i="232"/>
  <c r="B40" i="227"/>
  <c r="B44" i="230"/>
  <c r="B43" i="230"/>
  <c r="B40" i="222"/>
  <c r="B45" i="268"/>
  <c r="C46" i="176" s="1"/>
  <c r="G46" i="176" s="1"/>
  <c r="C45" i="177" s="1"/>
  <c r="D45" i="177" s="1"/>
  <c r="E45" i="177" s="1"/>
  <c r="B37" i="268"/>
  <c r="C38" i="176" s="1"/>
  <c r="B33" i="268"/>
  <c r="C34" i="176" s="1"/>
  <c r="B29" i="268"/>
  <c r="C30" i="176" s="1"/>
  <c r="B25" i="268"/>
  <c r="C26" i="176" s="1"/>
  <c r="B21" i="268"/>
  <c r="C22" i="176" s="1"/>
  <c r="B17" i="268"/>
  <c r="C18" i="176" s="1"/>
  <c r="B13" i="268"/>
  <c r="C14" i="176" s="1"/>
  <c r="G14" i="176" s="1"/>
  <c r="C13" i="177" s="1"/>
  <c r="D13" i="177" s="1"/>
  <c r="E13" i="177" s="1"/>
  <c r="B9" i="268"/>
  <c r="C10" i="176" s="1"/>
  <c r="G10" i="176" s="1"/>
  <c r="C9" i="177" s="1"/>
  <c r="D9" i="177" s="1"/>
  <c r="E9" i="177" s="1"/>
  <c r="B5" i="268"/>
  <c r="C6" i="176" s="1"/>
  <c r="B44" i="235"/>
  <c r="B43" i="235"/>
  <c r="B40" i="236"/>
  <c r="B44" i="223"/>
  <c r="B43" i="223"/>
  <c r="B40" i="224"/>
  <c r="B43" i="227"/>
  <c r="B44" i="227"/>
  <c r="B40" i="228"/>
  <c r="B43" i="228"/>
  <c r="B44" i="222"/>
  <c r="B43" i="222"/>
  <c r="B40" i="231"/>
  <c r="B43" i="238"/>
  <c r="B40" i="219"/>
  <c r="B44" i="216"/>
  <c r="B43" i="216"/>
  <c r="B40" i="206"/>
  <c r="B43" i="209"/>
  <c r="B43" i="213"/>
  <c r="B44" i="213"/>
  <c r="B40" i="214"/>
  <c r="B43" i="204"/>
  <c r="B44" i="204"/>
  <c r="B40" i="203"/>
  <c r="B44" i="200"/>
  <c r="B43" i="200"/>
  <c r="B40" i="199"/>
  <c r="B43" i="196"/>
  <c r="B44" i="196"/>
  <c r="B40" i="195"/>
  <c r="B44" i="192"/>
  <c r="B43" i="192"/>
  <c r="B40" i="191"/>
  <c r="B43" i="188"/>
  <c r="B31" i="268"/>
  <c r="C32" i="176" s="1"/>
  <c r="B15" i="268"/>
  <c r="C16" i="176" s="1"/>
  <c r="B43" i="233"/>
  <c r="B40" i="232"/>
  <c r="B44" i="221"/>
  <c r="B43" i="221"/>
  <c r="B43" i="207"/>
  <c r="B44" i="207"/>
  <c r="B36" i="268"/>
  <c r="C37" i="176" s="1"/>
  <c r="B32" i="268"/>
  <c r="C33" i="176" s="1"/>
  <c r="B28" i="268"/>
  <c r="C29" i="176" s="1"/>
  <c r="B24" i="268"/>
  <c r="C25" i="176" s="1"/>
  <c r="B20" i="268"/>
  <c r="C21" i="176" s="1"/>
  <c r="B16" i="268"/>
  <c r="C17" i="176" s="1"/>
  <c r="B12" i="268"/>
  <c r="C13" i="176" s="1"/>
  <c r="G13" i="176" s="1"/>
  <c r="C12" i="177" s="1"/>
  <c r="D12" i="177" s="1"/>
  <c r="E12" i="177" s="1"/>
  <c r="B8" i="268"/>
  <c r="C9" i="176" s="1"/>
  <c r="G9" i="176" s="1"/>
  <c r="C8" i="177" s="1"/>
  <c r="D8" i="177" s="1"/>
  <c r="E8" i="177" s="1"/>
  <c r="B4" i="268"/>
  <c r="C5" i="176" s="1"/>
  <c r="B44" i="236"/>
  <c r="B43" i="236"/>
  <c r="B40" i="237"/>
  <c r="B44" i="224"/>
  <c r="B43" i="224"/>
  <c r="B40" i="225"/>
  <c r="B44" i="228"/>
  <c r="B40" i="229"/>
  <c r="B43" i="229"/>
  <c r="B43" i="231"/>
  <c r="B44" i="231"/>
  <c r="B40" i="221"/>
  <c r="B44" i="238"/>
  <c r="B43" i="219"/>
  <c r="B44" i="219"/>
  <c r="B40" i="218"/>
  <c r="B43" i="206"/>
  <c r="B44" i="206"/>
  <c r="B40" i="207"/>
  <c r="B40" i="211"/>
  <c r="B44" i="214"/>
  <c r="B43" i="214"/>
  <c r="B40" i="215"/>
  <c r="B43" i="203"/>
  <c r="B44" i="203"/>
  <c r="B40" i="202"/>
  <c r="B43" i="199"/>
  <c r="B44" i="199"/>
  <c r="B40" i="198"/>
  <c r="B44" i="195"/>
  <c r="B40" i="194"/>
  <c r="B44" i="191"/>
  <c r="B43" i="191"/>
  <c r="B40" i="190"/>
  <c r="B40" i="210"/>
  <c r="B44" i="210"/>
  <c r="B9" i="178"/>
  <c r="B41" i="268"/>
  <c r="C42" i="176" s="1"/>
  <c r="G42" i="176" s="1"/>
  <c r="C41" i="177" s="1"/>
  <c r="D41" i="177" s="1"/>
  <c r="E41" i="177" s="1"/>
  <c r="B40" i="268"/>
  <c r="C41" i="176" s="1"/>
  <c r="H4" i="179"/>
  <c r="B42" i="268"/>
  <c r="C43" i="176" s="1"/>
  <c r="G43" i="176" s="1"/>
  <c r="C42" i="177" s="1"/>
  <c r="D42" i="177" s="1"/>
  <c r="E42" i="177" s="1"/>
  <c r="D46" i="233" l="1"/>
  <c r="B44" i="233"/>
  <c r="B43" i="268"/>
  <c r="C44" i="176" s="1"/>
  <c r="G44" i="176" s="1"/>
  <c r="C43" i="177" s="1"/>
  <c r="D43" i="177" s="1"/>
  <c r="E43" i="177" s="1"/>
  <c r="B44" i="268"/>
  <c r="C45" i="176" s="1"/>
  <c r="B4" i="263" l="1"/>
  <c r="B4" i="179" s="1"/>
  <c r="AR5" i="27"/>
  <c r="AR6" i="27"/>
  <c r="AR7" i="27"/>
  <c r="C40" i="190" s="1"/>
  <c r="AR8" i="27"/>
  <c r="C40" i="191" s="1"/>
  <c r="AR9" i="27"/>
  <c r="AR10" i="27"/>
  <c r="AR11" i="27"/>
  <c r="C40" i="194" s="1"/>
  <c r="AR12" i="27"/>
  <c r="C40" i="195" s="1"/>
  <c r="AR13" i="27"/>
  <c r="AR14" i="27"/>
  <c r="C40" i="197" s="1"/>
  <c r="AR15" i="27"/>
  <c r="AR16" i="27"/>
  <c r="C40" i="199" s="1"/>
  <c r="AR17" i="27"/>
  <c r="AR18" i="27"/>
  <c r="AR19" i="27"/>
  <c r="C40" i="202" s="1"/>
  <c r="AR20" i="27"/>
  <c r="C40" i="203" s="1"/>
  <c r="AR21" i="27"/>
  <c r="C40" i="204" s="1"/>
  <c r="AR22" i="27"/>
  <c r="C40" i="205" s="1"/>
  <c r="AR23" i="27"/>
  <c r="C40" i="215" s="1"/>
  <c r="AR24" i="27"/>
  <c r="C40" i="214" s="1"/>
  <c r="AR25" i="27"/>
  <c r="C40" i="213" s="1"/>
  <c r="AR26" i="27"/>
  <c r="C40" i="212" s="1"/>
  <c r="AR27" i="27"/>
  <c r="AR28" i="27"/>
  <c r="C40" i="210" s="1"/>
  <c r="AR29" i="27"/>
  <c r="AR30" i="27"/>
  <c r="C40" i="208" s="1"/>
  <c r="AR31" i="27"/>
  <c r="AR32" i="27"/>
  <c r="C40" i="206" s="1"/>
  <c r="AR33" i="27"/>
  <c r="AR34" i="27"/>
  <c r="AR35" i="27"/>
  <c r="C40" i="218" s="1"/>
  <c r="AR36" i="27"/>
  <c r="C40" i="219" s="1"/>
  <c r="AR37" i="27"/>
  <c r="AR38" i="27"/>
  <c r="AR39" i="27"/>
  <c r="AR40" i="27"/>
  <c r="C40" i="231" s="1"/>
  <c r="AR41" i="27"/>
  <c r="AR42" i="27"/>
  <c r="AR43" i="27"/>
  <c r="AR44" i="27"/>
  <c r="AR45" i="27"/>
  <c r="AR46" i="27"/>
  <c r="C40" i="226" s="1"/>
  <c r="AR47" i="27"/>
  <c r="C40" i="225" s="1"/>
  <c r="AR48" i="27"/>
  <c r="C40" i="224" s="1"/>
  <c r="AR49" i="27"/>
  <c r="AR50" i="27"/>
  <c r="C40" i="232" s="1"/>
  <c r="AR51" i="27"/>
  <c r="C40" i="237" s="1"/>
  <c r="AR52" i="27"/>
  <c r="C40" i="236" s="1"/>
  <c r="AR53" i="27"/>
  <c r="AR54" i="27"/>
  <c r="AR55" i="27"/>
  <c r="C40" i="233" s="1"/>
  <c r="AQ5" i="27"/>
  <c r="C39" i="188" s="1"/>
  <c r="AQ6" i="27"/>
  <c r="C39" i="189" s="1"/>
  <c r="AQ7" i="27"/>
  <c r="C39" i="190" s="1"/>
  <c r="AQ8" i="27"/>
  <c r="C39" i="191" s="1"/>
  <c r="AQ9" i="27"/>
  <c r="C39" i="192" s="1"/>
  <c r="AQ10" i="27"/>
  <c r="C39" i="193" s="1"/>
  <c r="AQ11" i="27"/>
  <c r="C39" i="194" s="1"/>
  <c r="AQ12" i="27"/>
  <c r="C39" i="195" s="1"/>
  <c r="AQ13" i="27"/>
  <c r="C39" i="196" s="1"/>
  <c r="AQ14" i="27"/>
  <c r="C39" i="197" s="1"/>
  <c r="AQ15" i="27"/>
  <c r="C39" i="198" s="1"/>
  <c r="AQ16" i="27"/>
  <c r="C39" i="199" s="1"/>
  <c r="AQ17" i="27"/>
  <c r="C39" i="200" s="1"/>
  <c r="AQ18" i="27"/>
  <c r="C39" i="201" s="1"/>
  <c r="AQ19" i="27"/>
  <c r="C39" i="202" s="1"/>
  <c r="AQ20" i="27"/>
  <c r="C39" i="203" s="1"/>
  <c r="AQ21" i="27"/>
  <c r="C39" i="204" s="1"/>
  <c r="AQ22" i="27"/>
  <c r="C39" i="205" s="1"/>
  <c r="AQ23" i="27"/>
  <c r="C39" i="215" s="1"/>
  <c r="AQ24" i="27"/>
  <c r="C39" i="214" s="1"/>
  <c r="AQ25" i="27"/>
  <c r="C39" i="213" s="1"/>
  <c r="AQ26" i="27"/>
  <c r="C39" i="212" s="1"/>
  <c r="AQ27" i="27"/>
  <c r="C39" i="211" s="1"/>
  <c r="AQ28" i="27"/>
  <c r="C39" i="210" s="1"/>
  <c r="AQ29" i="27"/>
  <c r="C39" i="209" s="1"/>
  <c r="AQ30" i="27"/>
  <c r="C39" i="208" s="1"/>
  <c r="AQ31" i="27"/>
  <c r="C39" i="207" s="1"/>
  <c r="AQ32" i="27"/>
  <c r="C39" i="206" s="1"/>
  <c r="AQ33" i="27"/>
  <c r="C39" i="216" s="1"/>
  <c r="AQ34" i="27"/>
  <c r="C39" i="217" s="1"/>
  <c r="AQ35" i="27"/>
  <c r="C39" i="218" s="1"/>
  <c r="AQ36" i="27"/>
  <c r="C39" i="219" s="1"/>
  <c r="AQ37" i="27"/>
  <c r="C39" i="238" s="1"/>
  <c r="AQ38" i="27"/>
  <c r="C39" i="220" s="1"/>
  <c r="AQ39" i="27"/>
  <c r="C39" i="221" s="1"/>
  <c r="AQ40" i="27"/>
  <c r="C39" i="231" s="1"/>
  <c r="AQ41" i="27"/>
  <c r="C39" i="222" s="1"/>
  <c r="AQ42" i="27"/>
  <c r="C39" i="230" s="1"/>
  <c r="AQ43" i="27"/>
  <c r="C39" i="229" s="1"/>
  <c r="AQ44" i="27"/>
  <c r="C39" i="228" s="1"/>
  <c r="AQ45" i="27"/>
  <c r="C39" i="227" s="1"/>
  <c r="AQ46" i="27"/>
  <c r="C39" i="226" s="1"/>
  <c r="AQ47" i="27"/>
  <c r="C39" i="225" s="1"/>
  <c r="AQ48" i="27"/>
  <c r="C39" i="224" s="1"/>
  <c r="AQ49" i="27"/>
  <c r="C39" i="223" s="1"/>
  <c r="AQ50" i="27"/>
  <c r="C39" i="232" s="1"/>
  <c r="AQ51" i="27"/>
  <c r="C39" i="237" s="1"/>
  <c r="AQ52" i="27"/>
  <c r="C39" i="236" s="1"/>
  <c r="AQ53" i="27"/>
  <c r="C39" i="235" s="1"/>
  <c r="AQ54" i="27"/>
  <c r="C39" i="234" s="1"/>
  <c r="AQ55" i="27"/>
  <c r="C39" i="233" s="1"/>
  <c r="AP5" i="27"/>
  <c r="AP6" i="27"/>
  <c r="AP7" i="27"/>
  <c r="AP8" i="27"/>
  <c r="AP9" i="27"/>
  <c r="AP10" i="27"/>
  <c r="AP11" i="27"/>
  <c r="AP12" i="27"/>
  <c r="AP13" i="27"/>
  <c r="AP14" i="27"/>
  <c r="AP15" i="27"/>
  <c r="AP16" i="27"/>
  <c r="AP17" i="27"/>
  <c r="AP18" i="27"/>
  <c r="AP19" i="27"/>
  <c r="AP20" i="27"/>
  <c r="AP21" i="27"/>
  <c r="AP22" i="27"/>
  <c r="AP23" i="27"/>
  <c r="AP24" i="27"/>
  <c r="AP25" i="27"/>
  <c r="AP26" i="27"/>
  <c r="AP27" i="27"/>
  <c r="AP28" i="27"/>
  <c r="AP29" i="27"/>
  <c r="AP30" i="27"/>
  <c r="AP31" i="27"/>
  <c r="AP32" i="27"/>
  <c r="AP33" i="27"/>
  <c r="AP34" i="27"/>
  <c r="AP35" i="27"/>
  <c r="AP36" i="27"/>
  <c r="AP37" i="27"/>
  <c r="AP38" i="27"/>
  <c r="AP39" i="27"/>
  <c r="AP40" i="27"/>
  <c r="AP41" i="27"/>
  <c r="AP42" i="27"/>
  <c r="AP43" i="27"/>
  <c r="AP44" i="27"/>
  <c r="AP45" i="27"/>
  <c r="AP46" i="27"/>
  <c r="AP47" i="27"/>
  <c r="AP48" i="27"/>
  <c r="AP49" i="27"/>
  <c r="AP50" i="27"/>
  <c r="AP51" i="27"/>
  <c r="AP52" i="27"/>
  <c r="AP53" i="27"/>
  <c r="AP54" i="27"/>
  <c r="AP55" i="27"/>
  <c r="AO5" i="27"/>
  <c r="AO6" i="27"/>
  <c r="AO7" i="27"/>
  <c r="AO8" i="27"/>
  <c r="AO9" i="27"/>
  <c r="AO10" i="27"/>
  <c r="AO11" i="27"/>
  <c r="AO12" i="27"/>
  <c r="AO13" i="27"/>
  <c r="AO14" i="27"/>
  <c r="AO15" i="27"/>
  <c r="AO16" i="27"/>
  <c r="AO17" i="27"/>
  <c r="AO18" i="27"/>
  <c r="AO19" i="27"/>
  <c r="AO20" i="27"/>
  <c r="AO21" i="27"/>
  <c r="AO22" i="27"/>
  <c r="AO23" i="27"/>
  <c r="AO24" i="27"/>
  <c r="AO25" i="27"/>
  <c r="AO26" i="27"/>
  <c r="AO27" i="27"/>
  <c r="AO28" i="27"/>
  <c r="AO29" i="27"/>
  <c r="AO30" i="27"/>
  <c r="AO31" i="27"/>
  <c r="AO32" i="27"/>
  <c r="AO33" i="27"/>
  <c r="AO34" i="27"/>
  <c r="AO35" i="27"/>
  <c r="AO36" i="27"/>
  <c r="AO37" i="27"/>
  <c r="AO38" i="27"/>
  <c r="AO39" i="27"/>
  <c r="AO40" i="27"/>
  <c r="AO41" i="27"/>
  <c r="AO42" i="27"/>
  <c r="AO43" i="27"/>
  <c r="AO44" i="27"/>
  <c r="AO45" i="27"/>
  <c r="AO46" i="27"/>
  <c r="AO47" i="27"/>
  <c r="AO48" i="27"/>
  <c r="AO49" i="27"/>
  <c r="AO50" i="27"/>
  <c r="AO51" i="27"/>
  <c r="AO52" i="27"/>
  <c r="AO53" i="27"/>
  <c r="AO54" i="27"/>
  <c r="AO55" i="27"/>
  <c r="AN5" i="27"/>
  <c r="AN6" i="27"/>
  <c r="AN7" i="27"/>
  <c r="AN8" i="27"/>
  <c r="AN9" i="27"/>
  <c r="AN10" i="27"/>
  <c r="AN11" i="27"/>
  <c r="AN12" i="27"/>
  <c r="AN13" i="27"/>
  <c r="AN14" i="27"/>
  <c r="AN15" i="27"/>
  <c r="AN16" i="27"/>
  <c r="AN17" i="27"/>
  <c r="AN18" i="27"/>
  <c r="AN19" i="27"/>
  <c r="AN20" i="27"/>
  <c r="AN21" i="27"/>
  <c r="AN22" i="27"/>
  <c r="AN23" i="27"/>
  <c r="AN24" i="27"/>
  <c r="AN25" i="27"/>
  <c r="AN26" i="27"/>
  <c r="AN27" i="27"/>
  <c r="AN28" i="27"/>
  <c r="AN29" i="27"/>
  <c r="AN30" i="27"/>
  <c r="AN31" i="27"/>
  <c r="AN32" i="27"/>
  <c r="AN33" i="27"/>
  <c r="AN34" i="27"/>
  <c r="AN35" i="27"/>
  <c r="AN36" i="27"/>
  <c r="AN37" i="27"/>
  <c r="AN38" i="27"/>
  <c r="AN39" i="27"/>
  <c r="AN40" i="27"/>
  <c r="AN41" i="27"/>
  <c r="AN42" i="27"/>
  <c r="AN43" i="27"/>
  <c r="AN44" i="27"/>
  <c r="AN45" i="27"/>
  <c r="AN46" i="27"/>
  <c r="AN47" i="27"/>
  <c r="AN48" i="27"/>
  <c r="AN49" i="27"/>
  <c r="AN50" i="27"/>
  <c r="AN51" i="27"/>
  <c r="AN52" i="27"/>
  <c r="AN53" i="27"/>
  <c r="AN54" i="27"/>
  <c r="AN55" i="27"/>
  <c r="AM5" i="27"/>
  <c r="C35" i="188" s="1"/>
  <c r="AM6" i="27"/>
  <c r="C35" i="189" s="1"/>
  <c r="AM7" i="27"/>
  <c r="C35" i="190" s="1"/>
  <c r="AM8" i="27"/>
  <c r="C35" i="191" s="1"/>
  <c r="AM9" i="27"/>
  <c r="C35" i="192" s="1"/>
  <c r="AM10" i="27"/>
  <c r="C35" i="193" s="1"/>
  <c r="AM11" i="27"/>
  <c r="C35" i="194" s="1"/>
  <c r="AM12" i="27"/>
  <c r="C35" i="195" s="1"/>
  <c r="AM13" i="27"/>
  <c r="C35" i="196" s="1"/>
  <c r="AM14" i="27"/>
  <c r="C35" i="197" s="1"/>
  <c r="AM15" i="27"/>
  <c r="C35" i="198" s="1"/>
  <c r="AM16" i="27"/>
  <c r="C35" i="199" s="1"/>
  <c r="AM17" i="27"/>
  <c r="C35" i="200" s="1"/>
  <c r="AM18" i="27"/>
  <c r="C35" i="201" s="1"/>
  <c r="AM19" i="27"/>
  <c r="C35" i="202" s="1"/>
  <c r="AM20" i="27"/>
  <c r="C35" i="203" s="1"/>
  <c r="AM21" i="27"/>
  <c r="C35" i="204" s="1"/>
  <c r="AM22" i="27"/>
  <c r="C35" i="205" s="1"/>
  <c r="AM23" i="27"/>
  <c r="C35" i="215" s="1"/>
  <c r="AM24" i="27"/>
  <c r="C35" i="214" s="1"/>
  <c r="AM25" i="27"/>
  <c r="C35" i="213" s="1"/>
  <c r="AM26" i="27"/>
  <c r="C35" i="212" s="1"/>
  <c r="AM27" i="27"/>
  <c r="C35" i="211" s="1"/>
  <c r="AM28" i="27"/>
  <c r="AM29" i="27"/>
  <c r="C35" i="209" s="1"/>
  <c r="AM30" i="27"/>
  <c r="C35" i="208" s="1"/>
  <c r="AM31" i="27"/>
  <c r="C35" i="207" s="1"/>
  <c r="AM32" i="27"/>
  <c r="C35" i="206" s="1"/>
  <c r="AM33" i="27"/>
  <c r="C35" i="216" s="1"/>
  <c r="AM34" i="27"/>
  <c r="C35" i="217" s="1"/>
  <c r="AM35" i="27"/>
  <c r="C35" i="218" s="1"/>
  <c r="AM36" i="27"/>
  <c r="C35" i="219" s="1"/>
  <c r="AM37" i="27"/>
  <c r="C35" i="238" s="1"/>
  <c r="AM38" i="27"/>
  <c r="C35" i="220" s="1"/>
  <c r="AM39" i="27"/>
  <c r="C35" i="221" s="1"/>
  <c r="AM40" i="27"/>
  <c r="C35" i="231" s="1"/>
  <c r="AM41" i="27"/>
  <c r="C35" i="222" s="1"/>
  <c r="AM42" i="27"/>
  <c r="C35" i="230" s="1"/>
  <c r="AM43" i="27"/>
  <c r="C35" i="229" s="1"/>
  <c r="AM44" i="27"/>
  <c r="C35" i="228" s="1"/>
  <c r="AM45" i="27"/>
  <c r="C35" i="227" s="1"/>
  <c r="AM46" i="27"/>
  <c r="C35" i="226" s="1"/>
  <c r="AM47" i="27"/>
  <c r="C35" i="225" s="1"/>
  <c r="AM48" i="27"/>
  <c r="C35" i="224" s="1"/>
  <c r="AM49" i="27"/>
  <c r="C35" i="223" s="1"/>
  <c r="AM50" i="27"/>
  <c r="C35" i="232" s="1"/>
  <c r="AM51" i="27"/>
  <c r="C35" i="237" s="1"/>
  <c r="AM52" i="27"/>
  <c r="C35" i="236" s="1"/>
  <c r="AM53" i="27"/>
  <c r="C35" i="235" s="1"/>
  <c r="AM54" i="27"/>
  <c r="C35" i="234" s="1"/>
  <c r="AM55" i="27"/>
  <c r="C35" i="233" s="1"/>
  <c r="AL5" i="27"/>
  <c r="C34" i="188" s="1"/>
  <c r="AL6" i="27"/>
  <c r="C34" i="189" s="1"/>
  <c r="AL7" i="27"/>
  <c r="C34" i="190" s="1"/>
  <c r="AL8" i="27"/>
  <c r="C34" i="191" s="1"/>
  <c r="AL9" i="27"/>
  <c r="C34" i="192" s="1"/>
  <c r="AL10" i="27"/>
  <c r="C34" i="193" s="1"/>
  <c r="AL11" i="27"/>
  <c r="C34" i="194" s="1"/>
  <c r="AL12" i="27"/>
  <c r="C34" i="195" s="1"/>
  <c r="AL13" i="27"/>
  <c r="C34" i="196" s="1"/>
  <c r="AL14" i="27"/>
  <c r="C34" i="197" s="1"/>
  <c r="AL15" i="27"/>
  <c r="C34" i="198" s="1"/>
  <c r="AL16" i="27"/>
  <c r="C34" i="199" s="1"/>
  <c r="AL17" i="27"/>
  <c r="C34" i="200" s="1"/>
  <c r="AL18" i="27"/>
  <c r="C34" i="201" s="1"/>
  <c r="AL19" i="27"/>
  <c r="C34" i="202" s="1"/>
  <c r="AL20" i="27"/>
  <c r="C34" i="203" s="1"/>
  <c r="AL21" i="27"/>
  <c r="C34" i="204" s="1"/>
  <c r="AL22" i="27"/>
  <c r="C34" i="205" s="1"/>
  <c r="AL23" i="27"/>
  <c r="C34" i="215" s="1"/>
  <c r="AL24" i="27"/>
  <c r="C34" i="214" s="1"/>
  <c r="AL25" i="27"/>
  <c r="C34" i="213" s="1"/>
  <c r="AL26" i="27"/>
  <c r="C34" i="212" s="1"/>
  <c r="AL27" i="27"/>
  <c r="C34" i="211" s="1"/>
  <c r="AL28" i="27"/>
  <c r="C34" i="210" s="1"/>
  <c r="AL29" i="27"/>
  <c r="C34" i="209" s="1"/>
  <c r="AL30" i="27"/>
  <c r="C34" i="208" s="1"/>
  <c r="AL31" i="27"/>
  <c r="C34" i="207" s="1"/>
  <c r="AL32" i="27"/>
  <c r="C34" i="206" s="1"/>
  <c r="AL33" i="27"/>
  <c r="C34" i="216" s="1"/>
  <c r="AL34" i="27"/>
  <c r="C34" i="217" s="1"/>
  <c r="AL35" i="27"/>
  <c r="C34" i="218" s="1"/>
  <c r="AL36" i="27"/>
  <c r="C34" i="219" s="1"/>
  <c r="AL37" i="27"/>
  <c r="C34" i="238" s="1"/>
  <c r="AL38" i="27"/>
  <c r="C34" i="220" s="1"/>
  <c r="AL39" i="27"/>
  <c r="C34" i="221" s="1"/>
  <c r="AL40" i="27"/>
  <c r="C34" i="231" s="1"/>
  <c r="AL41" i="27"/>
  <c r="C34" i="222" s="1"/>
  <c r="AL42" i="27"/>
  <c r="C34" i="230" s="1"/>
  <c r="AL43" i="27"/>
  <c r="C34" i="229" s="1"/>
  <c r="AL44" i="27"/>
  <c r="C34" i="228" s="1"/>
  <c r="AL45" i="27"/>
  <c r="C34" i="227" s="1"/>
  <c r="AL46" i="27"/>
  <c r="C34" i="226" s="1"/>
  <c r="AL47" i="27"/>
  <c r="C34" i="225" s="1"/>
  <c r="AL48" i="27"/>
  <c r="C34" i="224" s="1"/>
  <c r="AL49" i="27"/>
  <c r="C34" i="223" s="1"/>
  <c r="AL50" i="27"/>
  <c r="C34" i="232" s="1"/>
  <c r="AL51" i="27"/>
  <c r="C34" i="237" s="1"/>
  <c r="AL52" i="27"/>
  <c r="C34" i="236" s="1"/>
  <c r="AL53" i="27"/>
  <c r="C34" i="235" s="1"/>
  <c r="AL54" i="27"/>
  <c r="C34" i="234" s="1"/>
  <c r="AL55" i="27"/>
  <c r="C34" i="233" s="1"/>
  <c r="AK5" i="27"/>
  <c r="AK6" i="27"/>
  <c r="AK7" i="27"/>
  <c r="AK8" i="27"/>
  <c r="AK9" i="27"/>
  <c r="AK10" i="27"/>
  <c r="AK11" i="27"/>
  <c r="AK12" i="27"/>
  <c r="AK13" i="27"/>
  <c r="AK14" i="27"/>
  <c r="AK15" i="27"/>
  <c r="AK16" i="27"/>
  <c r="AK17" i="27"/>
  <c r="AK18" i="27"/>
  <c r="AK19" i="27"/>
  <c r="AK20" i="27"/>
  <c r="AK21" i="27"/>
  <c r="AK22" i="27"/>
  <c r="AK23" i="27"/>
  <c r="AK24" i="27"/>
  <c r="AK25" i="27"/>
  <c r="AK26" i="27"/>
  <c r="AK27" i="27"/>
  <c r="AK28" i="27"/>
  <c r="AK29" i="27"/>
  <c r="AK30" i="27"/>
  <c r="AK31" i="27"/>
  <c r="AK32" i="27"/>
  <c r="AK33" i="27"/>
  <c r="AK34" i="27"/>
  <c r="AK35" i="27"/>
  <c r="AK36" i="27"/>
  <c r="AK37" i="27"/>
  <c r="AK38" i="27"/>
  <c r="AK39" i="27"/>
  <c r="AK40" i="27"/>
  <c r="AK41" i="27"/>
  <c r="AK42" i="27"/>
  <c r="AK43" i="27"/>
  <c r="AK44" i="27"/>
  <c r="AK45" i="27"/>
  <c r="AK46" i="27"/>
  <c r="AK47" i="27"/>
  <c r="AK48" i="27"/>
  <c r="AK49" i="27"/>
  <c r="AK50" i="27"/>
  <c r="AK51" i="27"/>
  <c r="AK52" i="27"/>
  <c r="AK53" i="27"/>
  <c r="AK54" i="27"/>
  <c r="AK55" i="27"/>
  <c r="AJ5" i="27"/>
  <c r="AJ6" i="27"/>
  <c r="AJ7" i="27"/>
  <c r="AJ8" i="27"/>
  <c r="AJ9" i="27"/>
  <c r="AJ10" i="27"/>
  <c r="AJ11" i="27"/>
  <c r="AJ12" i="27"/>
  <c r="AJ13" i="27"/>
  <c r="AJ14" i="27"/>
  <c r="AJ15" i="27"/>
  <c r="AJ16" i="27"/>
  <c r="AJ17" i="27"/>
  <c r="AJ18" i="27"/>
  <c r="AJ19" i="27"/>
  <c r="AJ20" i="27"/>
  <c r="AJ21" i="27"/>
  <c r="AJ22" i="27"/>
  <c r="AJ23" i="27"/>
  <c r="AJ24" i="27"/>
  <c r="AJ25" i="27"/>
  <c r="AJ26" i="27"/>
  <c r="AJ27" i="27"/>
  <c r="AJ28" i="27"/>
  <c r="AJ29" i="27"/>
  <c r="AJ30" i="27"/>
  <c r="AJ31" i="27"/>
  <c r="AJ32" i="27"/>
  <c r="AJ33" i="27"/>
  <c r="AJ34" i="27"/>
  <c r="AJ35" i="27"/>
  <c r="AJ36" i="27"/>
  <c r="AJ37" i="27"/>
  <c r="AJ38" i="27"/>
  <c r="AJ39" i="27"/>
  <c r="AJ40" i="27"/>
  <c r="AJ41" i="27"/>
  <c r="AJ42" i="27"/>
  <c r="AJ43" i="27"/>
  <c r="AJ44" i="27"/>
  <c r="AJ45" i="27"/>
  <c r="AJ46" i="27"/>
  <c r="AJ47" i="27"/>
  <c r="AJ48" i="27"/>
  <c r="AJ49" i="27"/>
  <c r="AJ50" i="27"/>
  <c r="AJ51" i="27"/>
  <c r="AJ52" i="27"/>
  <c r="AJ53" i="27"/>
  <c r="AJ54" i="27"/>
  <c r="AJ55" i="27"/>
  <c r="AI5" i="27"/>
  <c r="AI6" i="27"/>
  <c r="AI7" i="27"/>
  <c r="AI8" i="27"/>
  <c r="AI9" i="27"/>
  <c r="AI10" i="27"/>
  <c r="AI11" i="27"/>
  <c r="AI12" i="27"/>
  <c r="AI13" i="27"/>
  <c r="AI14" i="27"/>
  <c r="AI15" i="27"/>
  <c r="AI16" i="27"/>
  <c r="AI17" i="27"/>
  <c r="AI18" i="27"/>
  <c r="AI19" i="27"/>
  <c r="AI20" i="27"/>
  <c r="AI21" i="27"/>
  <c r="AI22" i="27"/>
  <c r="AI23" i="27"/>
  <c r="AI24" i="27"/>
  <c r="AI25" i="27"/>
  <c r="AI26" i="27"/>
  <c r="AI27" i="27"/>
  <c r="AI28" i="27"/>
  <c r="AI29" i="27"/>
  <c r="AI30" i="27"/>
  <c r="AI31" i="27"/>
  <c r="AI32" i="27"/>
  <c r="AI33" i="27"/>
  <c r="AI34" i="27"/>
  <c r="AI35" i="27"/>
  <c r="AI36" i="27"/>
  <c r="AI37" i="27"/>
  <c r="AI38" i="27"/>
  <c r="AI39" i="27"/>
  <c r="AI40" i="27"/>
  <c r="AI41" i="27"/>
  <c r="AI42" i="27"/>
  <c r="AI43" i="27"/>
  <c r="AI44" i="27"/>
  <c r="AI45" i="27"/>
  <c r="AI46" i="27"/>
  <c r="AI47" i="27"/>
  <c r="AI48" i="27"/>
  <c r="AI49" i="27"/>
  <c r="AI50" i="27"/>
  <c r="AI51" i="27"/>
  <c r="AI52" i="27"/>
  <c r="AI53" i="27"/>
  <c r="AI54" i="27"/>
  <c r="AI55" i="27"/>
  <c r="AH5" i="27"/>
  <c r="C30" i="188" s="1"/>
  <c r="AH6" i="27"/>
  <c r="C30" i="189" s="1"/>
  <c r="AH7" i="27"/>
  <c r="C30" i="190" s="1"/>
  <c r="AH8" i="27"/>
  <c r="C30" i="191" s="1"/>
  <c r="AH9" i="27"/>
  <c r="C30" i="192" s="1"/>
  <c r="AH10" i="27"/>
  <c r="C30" i="193" s="1"/>
  <c r="AH11" i="27"/>
  <c r="C30" i="194" s="1"/>
  <c r="AH12" i="27"/>
  <c r="C30" i="195" s="1"/>
  <c r="AH13" i="27"/>
  <c r="C30" i="196" s="1"/>
  <c r="AH14" i="27"/>
  <c r="C30" i="197" s="1"/>
  <c r="AH15" i="27"/>
  <c r="C30" i="198" s="1"/>
  <c r="AH16" i="27"/>
  <c r="C30" i="199" s="1"/>
  <c r="AH17" i="27"/>
  <c r="C30" i="200" s="1"/>
  <c r="AH18" i="27"/>
  <c r="C30" i="201" s="1"/>
  <c r="AH19" i="27"/>
  <c r="C30" i="202" s="1"/>
  <c r="AH20" i="27"/>
  <c r="C30" i="203" s="1"/>
  <c r="AH21" i="27"/>
  <c r="C30" i="204" s="1"/>
  <c r="AH22" i="27"/>
  <c r="C30" i="205" s="1"/>
  <c r="AH23" i="27"/>
  <c r="C30" i="215" s="1"/>
  <c r="AH24" i="27"/>
  <c r="C30" i="214" s="1"/>
  <c r="AH25" i="27"/>
  <c r="C30" i="213" s="1"/>
  <c r="AH26" i="27"/>
  <c r="C30" i="212" s="1"/>
  <c r="AH27" i="27"/>
  <c r="C30" i="211" s="1"/>
  <c r="AH28" i="27"/>
  <c r="C30" i="210" s="1"/>
  <c r="AH29" i="27"/>
  <c r="C30" i="209" s="1"/>
  <c r="AH30" i="27"/>
  <c r="C30" i="208" s="1"/>
  <c r="AH31" i="27"/>
  <c r="C30" i="207" s="1"/>
  <c r="AH32" i="27"/>
  <c r="C30" i="206" s="1"/>
  <c r="AH33" i="27"/>
  <c r="C30" i="216" s="1"/>
  <c r="AH34" i="27"/>
  <c r="C30" i="217" s="1"/>
  <c r="AH35" i="27"/>
  <c r="C30" i="218" s="1"/>
  <c r="AH36" i="27"/>
  <c r="C30" i="219" s="1"/>
  <c r="AH37" i="27"/>
  <c r="C30" i="238" s="1"/>
  <c r="AH38" i="27"/>
  <c r="C30" i="220" s="1"/>
  <c r="AH39" i="27"/>
  <c r="C30" i="221" s="1"/>
  <c r="AH40" i="27"/>
  <c r="C30" i="231" s="1"/>
  <c r="AH41" i="27"/>
  <c r="C30" i="222" s="1"/>
  <c r="AH42" i="27"/>
  <c r="C30" i="230" s="1"/>
  <c r="AH43" i="27"/>
  <c r="C30" i="229" s="1"/>
  <c r="AH44" i="27"/>
  <c r="C30" i="228" s="1"/>
  <c r="AH45" i="27"/>
  <c r="C30" i="227" s="1"/>
  <c r="AH46" i="27"/>
  <c r="C30" i="226" s="1"/>
  <c r="AH47" i="27"/>
  <c r="C30" i="225" s="1"/>
  <c r="AH48" i="27"/>
  <c r="C30" i="224" s="1"/>
  <c r="AH49" i="27"/>
  <c r="C30" i="223" s="1"/>
  <c r="AH50" i="27"/>
  <c r="C30" i="232" s="1"/>
  <c r="AH51" i="27"/>
  <c r="C30" i="237" s="1"/>
  <c r="AH52" i="27"/>
  <c r="C30" i="236" s="1"/>
  <c r="AH53" i="27"/>
  <c r="C30" i="235" s="1"/>
  <c r="AH54" i="27"/>
  <c r="C30" i="234" s="1"/>
  <c r="AH55" i="27"/>
  <c r="C30" i="233" s="1"/>
  <c r="AG5" i="27"/>
  <c r="C29" i="188" s="1"/>
  <c r="AG6" i="27"/>
  <c r="C29" i="189" s="1"/>
  <c r="AG7" i="27"/>
  <c r="C29" i="190" s="1"/>
  <c r="AG8" i="27"/>
  <c r="C29" i="191" s="1"/>
  <c r="AG9" i="27"/>
  <c r="C29" i="192" s="1"/>
  <c r="AG10" i="27"/>
  <c r="C29" i="193" s="1"/>
  <c r="AG11" i="27"/>
  <c r="C29" i="194" s="1"/>
  <c r="AG12" i="27"/>
  <c r="C29" i="195" s="1"/>
  <c r="AG13" i="27"/>
  <c r="C29" i="196" s="1"/>
  <c r="AG14" i="27"/>
  <c r="C29" i="197" s="1"/>
  <c r="AG15" i="27"/>
  <c r="C29" i="198" s="1"/>
  <c r="AG16" i="27"/>
  <c r="C29" i="199" s="1"/>
  <c r="AG17" i="27"/>
  <c r="C29" i="200" s="1"/>
  <c r="AG18" i="27"/>
  <c r="C29" i="201" s="1"/>
  <c r="AG19" i="27"/>
  <c r="C29" i="202" s="1"/>
  <c r="AG20" i="27"/>
  <c r="C29" i="203" s="1"/>
  <c r="AG21" i="27"/>
  <c r="C29" i="204" s="1"/>
  <c r="AG22" i="27"/>
  <c r="C29" i="205" s="1"/>
  <c r="AG23" i="27"/>
  <c r="C29" i="215" s="1"/>
  <c r="AG24" i="27"/>
  <c r="C29" i="214" s="1"/>
  <c r="AG25" i="27"/>
  <c r="C29" i="213" s="1"/>
  <c r="AG26" i="27"/>
  <c r="C29" i="212" s="1"/>
  <c r="AG27" i="27"/>
  <c r="C29" i="211" s="1"/>
  <c r="AG28" i="27"/>
  <c r="C29" i="210" s="1"/>
  <c r="AG29" i="27"/>
  <c r="C29" i="209" s="1"/>
  <c r="AG30" i="27"/>
  <c r="C29" i="208" s="1"/>
  <c r="AG31" i="27"/>
  <c r="C29" i="207" s="1"/>
  <c r="AG32" i="27"/>
  <c r="C29" i="206" s="1"/>
  <c r="AG33" i="27"/>
  <c r="C29" i="216" s="1"/>
  <c r="AG34" i="27"/>
  <c r="C29" i="217" s="1"/>
  <c r="AG35" i="27"/>
  <c r="C29" i="218" s="1"/>
  <c r="AG36" i="27"/>
  <c r="C29" i="219" s="1"/>
  <c r="AG37" i="27"/>
  <c r="C29" i="238" s="1"/>
  <c r="AG38" i="27"/>
  <c r="C29" i="220" s="1"/>
  <c r="AG39" i="27"/>
  <c r="C29" i="221" s="1"/>
  <c r="AG40" i="27"/>
  <c r="C29" i="231" s="1"/>
  <c r="AG41" i="27"/>
  <c r="C29" i="222" s="1"/>
  <c r="AG42" i="27"/>
  <c r="C29" i="230" s="1"/>
  <c r="AG43" i="27"/>
  <c r="C29" i="229" s="1"/>
  <c r="AG44" i="27"/>
  <c r="C29" i="228" s="1"/>
  <c r="AG45" i="27"/>
  <c r="C29" i="227" s="1"/>
  <c r="AG46" i="27"/>
  <c r="C29" i="226" s="1"/>
  <c r="AG47" i="27"/>
  <c r="C29" i="225" s="1"/>
  <c r="AG48" i="27"/>
  <c r="C29" i="224" s="1"/>
  <c r="AG49" i="27"/>
  <c r="C29" i="223" s="1"/>
  <c r="AG50" i="27"/>
  <c r="C29" i="232" s="1"/>
  <c r="AG51" i="27"/>
  <c r="C29" i="237" s="1"/>
  <c r="AG52" i="27"/>
  <c r="C29" i="236" s="1"/>
  <c r="AG53" i="27"/>
  <c r="C29" i="235" s="1"/>
  <c r="AG54" i="27"/>
  <c r="C29" i="234" s="1"/>
  <c r="AG55" i="27"/>
  <c r="C29" i="233" s="1"/>
  <c r="AF5" i="27"/>
  <c r="C28" i="188" s="1"/>
  <c r="AF6" i="27"/>
  <c r="C28" i="189" s="1"/>
  <c r="AF7" i="27"/>
  <c r="C28" i="190" s="1"/>
  <c r="AF8" i="27"/>
  <c r="C28" i="191" s="1"/>
  <c r="AF9" i="27"/>
  <c r="C28" i="192" s="1"/>
  <c r="AF10" i="27"/>
  <c r="C28" i="193" s="1"/>
  <c r="AF11" i="27"/>
  <c r="C28" i="194" s="1"/>
  <c r="AF12" i="27"/>
  <c r="C28" i="195" s="1"/>
  <c r="AF13" i="27"/>
  <c r="C28" i="196" s="1"/>
  <c r="AF14" i="27"/>
  <c r="C28" i="197" s="1"/>
  <c r="AF15" i="27"/>
  <c r="C28" i="198" s="1"/>
  <c r="AF16" i="27"/>
  <c r="C28" i="199" s="1"/>
  <c r="AF17" i="27"/>
  <c r="C28" i="200" s="1"/>
  <c r="AF18" i="27"/>
  <c r="C28" i="201" s="1"/>
  <c r="AF19" i="27"/>
  <c r="C28" i="202" s="1"/>
  <c r="AF20" i="27"/>
  <c r="C28" i="203" s="1"/>
  <c r="AF21" i="27"/>
  <c r="C28" i="204" s="1"/>
  <c r="AF22" i="27"/>
  <c r="C28" i="205" s="1"/>
  <c r="AF23" i="27"/>
  <c r="C28" i="215" s="1"/>
  <c r="AF24" i="27"/>
  <c r="C28" i="214" s="1"/>
  <c r="AF25" i="27"/>
  <c r="C28" i="213" s="1"/>
  <c r="AF26" i="27"/>
  <c r="C28" i="212" s="1"/>
  <c r="AF27" i="27"/>
  <c r="C28" i="211" s="1"/>
  <c r="AF28" i="27"/>
  <c r="C28" i="210" s="1"/>
  <c r="AF29" i="27"/>
  <c r="C28" i="209" s="1"/>
  <c r="AF30" i="27"/>
  <c r="C28" i="208" s="1"/>
  <c r="AF31" i="27"/>
  <c r="C28" i="207" s="1"/>
  <c r="AF32" i="27"/>
  <c r="C28" i="206" s="1"/>
  <c r="AF33" i="27"/>
  <c r="C28" i="216" s="1"/>
  <c r="AF34" i="27"/>
  <c r="C28" i="217" s="1"/>
  <c r="AF35" i="27"/>
  <c r="C28" i="218" s="1"/>
  <c r="AF36" i="27"/>
  <c r="C28" i="219" s="1"/>
  <c r="AF37" i="27"/>
  <c r="C28" i="238" s="1"/>
  <c r="AF38" i="27"/>
  <c r="C28" i="220" s="1"/>
  <c r="AF39" i="27"/>
  <c r="C28" i="221" s="1"/>
  <c r="AF40" i="27"/>
  <c r="C28" i="231" s="1"/>
  <c r="AF41" i="27"/>
  <c r="C28" i="222" s="1"/>
  <c r="AF42" i="27"/>
  <c r="C28" i="230" s="1"/>
  <c r="AF43" i="27"/>
  <c r="C28" i="229" s="1"/>
  <c r="AF44" i="27"/>
  <c r="C28" i="228" s="1"/>
  <c r="AF45" i="27"/>
  <c r="C28" i="227" s="1"/>
  <c r="AF46" i="27"/>
  <c r="C28" i="226" s="1"/>
  <c r="AF47" i="27"/>
  <c r="C28" i="225" s="1"/>
  <c r="AF48" i="27"/>
  <c r="C28" i="224" s="1"/>
  <c r="AF49" i="27"/>
  <c r="C28" i="223" s="1"/>
  <c r="AF50" i="27"/>
  <c r="C28" i="232" s="1"/>
  <c r="AF51" i="27"/>
  <c r="C28" i="237" s="1"/>
  <c r="AF52" i="27"/>
  <c r="C28" i="236" s="1"/>
  <c r="AF53" i="27"/>
  <c r="C28" i="235" s="1"/>
  <c r="AF54" i="27"/>
  <c r="C28" i="234" s="1"/>
  <c r="AF55" i="27"/>
  <c r="C28" i="233" s="1"/>
  <c r="AE5" i="27"/>
  <c r="C27" i="188" s="1"/>
  <c r="AE6" i="27"/>
  <c r="C27" i="189" s="1"/>
  <c r="AE7" i="27"/>
  <c r="C27" i="190" s="1"/>
  <c r="AE8" i="27"/>
  <c r="C27" i="191" s="1"/>
  <c r="AE9" i="27"/>
  <c r="C27" i="192" s="1"/>
  <c r="AE10" i="27"/>
  <c r="C27" i="193" s="1"/>
  <c r="AE11" i="27"/>
  <c r="C27" i="194" s="1"/>
  <c r="AE12" i="27"/>
  <c r="C27" i="195" s="1"/>
  <c r="AE13" i="27"/>
  <c r="C27" i="196" s="1"/>
  <c r="AE14" i="27"/>
  <c r="C27" i="197" s="1"/>
  <c r="AE15" i="27"/>
  <c r="C27" i="198" s="1"/>
  <c r="AE16" i="27"/>
  <c r="C27" i="199" s="1"/>
  <c r="AE17" i="27"/>
  <c r="C27" i="200" s="1"/>
  <c r="AE18" i="27"/>
  <c r="C27" i="201" s="1"/>
  <c r="AE19" i="27"/>
  <c r="C27" i="202" s="1"/>
  <c r="AE20" i="27"/>
  <c r="C27" i="203" s="1"/>
  <c r="AE21" i="27"/>
  <c r="C27" i="204" s="1"/>
  <c r="AE22" i="27"/>
  <c r="C27" i="205" s="1"/>
  <c r="AE23" i="27"/>
  <c r="C27" i="215" s="1"/>
  <c r="AE24" i="27"/>
  <c r="C27" i="214" s="1"/>
  <c r="AE25" i="27"/>
  <c r="C27" i="213" s="1"/>
  <c r="AE26" i="27"/>
  <c r="C27" i="212" s="1"/>
  <c r="AE27" i="27"/>
  <c r="C27" i="211" s="1"/>
  <c r="AE28" i="27"/>
  <c r="C27" i="210" s="1"/>
  <c r="AE29" i="27"/>
  <c r="C27" i="209" s="1"/>
  <c r="AE30" i="27"/>
  <c r="C27" i="208" s="1"/>
  <c r="AE31" i="27"/>
  <c r="C27" i="207" s="1"/>
  <c r="AE32" i="27"/>
  <c r="C27" i="206" s="1"/>
  <c r="AE33" i="27"/>
  <c r="C27" i="216" s="1"/>
  <c r="AE34" i="27"/>
  <c r="C27" i="217" s="1"/>
  <c r="AE35" i="27"/>
  <c r="C27" i="218" s="1"/>
  <c r="AE36" i="27"/>
  <c r="C27" i="219" s="1"/>
  <c r="AE37" i="27"/>
  <c r="C27" i="238" s="1"/>
  <c r="AE38" i="27"/>
  <c r="C27" i="220" s="1"/>
  <c r="AE39" i="27"/>
  <c r="C27" i="221" s="1"/>
  <c r="AE40" i="27"/>
  <c r="C27" i="231" s="1"/>
  <c r="AE41" i="27"/>
  <c r="C27" i="222" s="1"/>
  <c r="AE42" i="27"/>
  <c r="C27" i="230" s="1"/>
  <c r="AE43" i="27"/>
  <c r="C27" i="229" s="1"/>
  <c r="AE44" i="27"/>
  <c r="C27" i="228" s="1"/>
  <c r="AE45" i="27"/>
  <c r="C27" i="227" s="1"/>
  <c r="AE46" i="27"/>
  <c r="C27" i="226" s="1"/>
  <c r="AE47" i="27"/>
  <c r="C27" i="225" s="1"/>
  <c r="AE48" i="27"/>
  <c r="C27" i="224" s="1"/>
  <c r="AE49" i="27"/>
  <c r="C27" i="223" s="1"/>
  <c r="AE50" i="27"/>
  <c r="C27" i="232" s="1"/>
  <c r="AE51" i="27"/>
  <c r="C27" i="237" s="1"/>
  <c r="AE52" i="27"/>
  <c r="C27" i="236" s="1"/>
  <c r="AE53" i="27"/>
  <c r="C27" i="235" s="1"/>
  <c r="AE54" i="27"/>
  <c r="C27" i="234" s="1"/>
  <c r="AE55" i="27"/>
  <c r="C27" i="233" s="1"/>
  <c r="AD5" i="27"/>
  <c r="C26" i="188" s="1"/>
  <c r="AD6" i="27"/>
  <c r="C26" i="189" s="1"/>
  <c r="AD7" i="27"/>
  <c r="C26" i="190" s="1"/>
  <c r="AD8" i="27"/>
  <c r="C26" i="191" s="1"/>
  <c r="AD9" i="27"/>
  <c r="C26" i="192" s="1"/>
  <c r="AD10" i="27"/>
  <c r="C26" i="193" s="1"/>
  <c r="AD11" i="27"/>
  <c r="C26" i="194" s="1"/>
  <c r="AD12" i="27"/>
  <c r="C26" i="195" s="1"/>
  <c r="AD13" i="27"/>
  <c r="C26" i="196" s="1"/>
  <c r="AD14" i="27"/>
  <c r="C26" i="197" s="1"/>
  <c r="AD15" i="27"/>
  <c r="C26" i="198" s="1"/>
  <c r="AD16" i="27"/>
  <c r="C26" i="199" s="1"/>
  <c r="AD17" i="27"/>
  <c r="C26" i="200" s="1"/>
  <c r="AD18" i="27"/>
  <c r="C26" i="201" s="1"/>
  <c r="AD19" i="27"/>
  <c r="C26" i="202" s="1"/>
  <c r="AD20" i="27"/>
  <c r="C26" i="203" s="1"/>
  <c r="AD21" i="27"/>
  <c r="C26" i="204" s="1"/>
  <c r="AD22" i="27"/>
  <c r="C26" i="205" s="1"/>
  <c r="AD23" i="27"/>
  <c r="C26" i="215" s="1"/>
  <c r="AD24" i="27"/>
  <c r="C26" i="214" s="1"/>
  <c r="AD25" i="27"/>
  <c r="C26" i="213" s="1"/>
  <c r="AD26" i="27"/>
  <c r="C26" i="212" s="1"/>
  <c r="AD27" i="27"/>
  <c r="C26" i="211" s="1"/>
  <c r="AD28" i="27"/>
  <c r="C26" i="210" s="1"/>
  <c r="AD29" i="27"/>
  <c r="C26" i="209" s="1"/>
  <c r="AD30" i="27"/>
  <c r="C26" i="208" s="1"/>
  <c r="AD31" i="27"/>
  <c r="C26" i="207" s="1"/>
  <c r="AD32" i="27"/>
  <c r="C26" i="206" s="1"/>
  <c r="AD33" i="27"/>
  <c r="C26" i="216" s="1"/>
  <c r="AD34" i="27"/>
  <c r="C26" i="217" s="1"/>
  <c r="AD35" i="27"/>
  <c r="C26" i="218" s="1"/>
  <c r="AD36" i="27"/>
  <c r="C26" i="219" s="1"/>
  <c r="AD37" i="27"/>
  <c r="C26" i="238" s="1"/>
  <c r="AD38" i="27"/>
  <c r="C26" i="220" s="1"/>
  <c r="AD39" i="27"/>
  <c r="C26" i="221" s="1"/>
  <c r="AD40" i="27"/>
  <c r="C26" i="231" s="1"/>
  <c r="AD41" i="27"/>
  <c r="C26" i="222" s="1"/>
  <c r="AD42" i="27"/>
  <c r="C26" i="230" s="1"/>
  <c r="AD43" i="27"/>
  <c r="C26" i="229" s="1"/>
  <c r="AD44" i="27"/>
  <c r="C26" i="228" s="1"/>
  <c r="AD45" i="27"/>
  <c r="C26" i="227" s="1"/>
  <c r="AD46" i="27"/>
  <c r="C26" i="226" s="1"/>
  <c r="AD47" i="27"/>
  <c r="C26" i="225" s="1"/>
  <c r="AD48" i="27"/>
  <c r="C26" i="224" s="1"/>
  <c r="AD49" i="27"/>
  <c r="C26" i="223" s="1"/>
  <c r="AD50" i="27"/>
  <c r="C26" i="232" s="1"/>
  <c r="AD51" i="27"/>
  <c r="C26" i="237" s="1"/>
  <c r="AD52" i="27"/>
  <c r="C26" i="236" s="1"/>
  <c r="AD53" i="27"/>
  <c r="C26" i="235" s="1"/>
  <c r="AD54" i="27"/>
  <c r="C26" i="234" s="1"/>
  <c r="AD55" i="27"/>
  <c r="C26" i="233" s="1"/>
  <c r="AC5" i="27"/>
  <c r="C25" i="188" s="1"/>
  <c r="AC6" i="27"/>
  <c r="C25" i="189" s="1"/>
  <c r="AC7" i="27"/>
  <c r="C25" i="190" s="1"/>
  <c r="AC8" i="27"/>
  <c r="C25" i="191" s="1"/>
  <c r="AC9" i="27"/>
  <c r="C25" i="192" s="1"/>
  <c r="AC10" i="27"/>
  <c r="C25" i="193" s="1"/>
  <c r="AC11" i="27"/>
  <c r="C25" i="194" s="1"/>
  <c r="AC12" i="27"/>
  <c r="C25" i="195" s="1"/>
  <c r="AC13" i="27"/>
  <c r="C25" i="196" s="1"/>
  <c r="AC14" i="27"/>
  <c r="C25" i="197" s="1"/>
  <c r="AC15" i="27"/>
  <c r="C25" i="198" s="1"/>
  <c r="AC16" i="27"/>
  <c r="C25" i="199" s="1"/>
  <c r="AC17" i="27"/>
  <c r="C25" i="200" s="1"/>
  <c r="AC18" i="27"/>
  <c r="C25" i="201" s="1"/>
  <c r="AC19" i="27"/>
  <c r="C25" i="202" s="1"/>
  <c r="AC20" i="27"/>
  <c r="C25" i="203" s="1"/>
  <c r="AC21" i="27"/>
  <c r="C25" i="204" s="1"/>
  <c r="AC22" i="27"/>
  <c r="C25" i="205" s="1"/>
  <c r="AC23" i="27"/>
  <c r="C25" i="215" s="1"/>
  <c r="AC24" i="27"/>
  <c r="C25" i="214" s="1"/>
  <c r="AC25" i="27"/>
  <c r="C25" i="213" s="1"/>
  <c r="AC26" i="27"/>
  <c r="C25" i="212" s="1"/>
  <c r="AC27" i="27"/>
  <c r="C25" i="211" s="1"/>
  <c r="AC28" i="27"/>
  <c r="AC29" i="27"/>
  <c r="C25" i="209" s="1"/>
  <c r="AC30" i="27"/>
  <c r="C25" i="208" s="1"/>
  <c r="AC31" i="27"/>
  <c r="C25" i="207" s="1"/>
  <c r="AC32" i="27"/>
  <c r="C25" i="206" s="1"/>
  <c r="AC33" i="27"/>
  <c r="C25" i="216" s="1"/>
  <c r="AC34" i="27"/>
  <c r="C25" i="217" s="1"/>
  <c r="AC35" i="27"/>
  <c r="C25" i="218" s="1"/>
  <c r="AC36" i="27"/>
  <c r="C25" i="219" s="1"/>
  <c r="AC37" i="27"/>
  <c r="C25" i="238" s="1"/>
  <c r="AC38" i="27"/>
  <c r="C25" i="220" s="1"/>
  <c r="AC39" i="27"/>
  <c r="C25" i="221" s="1"/>
  <c r="AC40" i="27"/>
  <c r="C25" i="231" s="1"/>
  <c r="AC41" i="27"/>
  <c r="C25" i="222" s="1"/>
  <c r="AC42" i="27"/>
  <c r="C25" i="230" s="1"/>
  <c r="AC43" i="27"/>
  <c r="C25" i="229" s="1"/>
  <c r="AC44" i="27"/>
  <c r="C25" i="228" s="1"/>
  <c r="AC45" i="27"/>
  <c r="C25" i="227" s="1"/>
  <c r="AC46" i="27"/>
  <c r="C25" i="226" s="1"/>
  <c r="AC47" i="27"/>
  <c r="C25" i="225" s="1"/>
  <c r="AC48" i="27"/>
  <c r="C25" i="224" s="1"/>
  <c r="AC49" i="27"/>
  <c r="C25" i="223" s="1"/>
  <c r="AC50" i="27"/>
  <c r="C25" i="232" s="1"/>
  <c r="AC51" i="27"/>
  <c r="C25" i="237" s="1"/>
  <c r="AC52" i="27"/>
  <c r="C25" i="236" s="1"/>
  <c r="AC53" i="27"/>
  <c r="C25" i="235" s="1"/>
  <c r="AC54" i="27"/>
  <c r="C25" i="234" s="1"/>
  <c r="AC55" i="27"/>
  <c r="C25" i="233" s="1"/>
  <c r="AB5" i="27"/>
  <c r="C24" i="188" s="1"/>
  <c r="AB6" i="27"/>
  <c r="C24" i="189" s="1"/>
  <c r="AB7" i="27"/>
  <c r="C24" i="190" s="1"/>
  <c r="AB8" i="27"/>
  <c r="C24" i="191" s="1"/>
  <c r="AB9" i="27"/>
  <c r="C24" i="192" s="1"/>
  <c r="AB10" i="27"/>
  <c r="C24" i="193" s="1"/>
  <c r="AB11" i="27"/>
  <c r="C24" i="194" s="1"/>
  <c r="AB12" i="27"/>
  <c r="C24" i="195" s="1"/>
  <c r="AB13" i="27"/>
  <c r="C24" i="196" s="1"/>
  <c r="AB14" i="27"/>
  <c r="C24" i="197" s="1"/>
  <c r="AB15" i="27"/>
  <c r="C24" i="198" s="1"/>
  <c r="AB16" i="27"/>
  <c r="C24" i="199" s="1"/>
  <c r="AB17" i="27"/>
  <c r="C24" i="200" s="1"/>
  <c r="AB18" i="27"/>
  <c r="C24" i="201" s="1"/>
  <c r="AB19" i="27"/>
  <c r="C24" i="202" s="1"/>
  <c r="AB20" i="27"/>
  <c r="C24" i="203" s="1"/>
  <c r="AB21" i="27"/>
  <c r="C24" i="204" s="1"/>
  <c r="AB22" i="27"/>
  <c r="C24" i="205" s="1"/>
  <c r="AB23" i="27"/>
  <c r="C24" i="215" s="1"/>
  <c r="AB24" i="27"/>
  <c r="C24" i="214" s="1"/>
  <c r="AB25" i="27"/>
  <c r="C24" i="213" s="1"/>
  <c r="AB26" i="27"/>
  <c r="C24" i="212" s="1"/>
  <c r="AB27" i="27"/>
  <c r="C24" i="211" s="1"/>
  <c r="AB28" i="27"/>
  <c r="AB29" i="27"/>
  <c r="C24" i="209" s="1"/>
  <c r="AB30" i="27"/>
  <c r="C24" i="208" s="1"/>
  <c r="AB31" i="27"/>
  <c r="C24" i="207" s="1"/>
  <c r="AB32" i="27"/>
  <c r="C24" i="206" s="1"/>
  <c r="AB33" i="27"/>
  <c r="C24" i="216" s="1"/>
  <c r="AB34" i="27"/>
  <c r="C24" i="217" s="1"/>
  <c r="AB35" i="27"/>
  <c r="C24" i="218" s="1"/>
  <c r="AB36" i="27"/>
  <c r="C24" i="219" s="1"/>
  <c r="AB37" i="27"/>
  <c r="C24" i="238" s="1"/>
  <c r="AB38" i="27"/>
  <c r="C24" i="220" s="1"/>
  <c r="AB39" i="27"/>
  <c r="C24" i="221" s="1"/>
  <c r="AB40" i="27"/>
  <c r="C24" i="231" s="1"/>
  <c r="AB41" i="27"/>
  <c r="C24" i="222" s="1"/>
  <c r="AB42" i="27"/>
  <c r="C24" i="230" s="1"/>
  <c r="AB43" i="27"/>
  <c r="C24" i="229" s="1"/>
  <c r="AB44" i="27"/>
  <c r="C24" i="228" s="1"/>
  <c r="AB45" i="27"/>
  <c r="C24" i="227" s="1"/>
  <c r="AB46" i="27"/>
  <c r="C24" i="226" s="1"/>
  <c r="AB47" i="27"/>
  <c r="C24" i="225" s="1"/>
  <c r="AB48" i="27"/>
  <c r="C24" i="224" s="1"/>
  <c r="AB49" i="27"/>
  <c r="C24" i="223" s="1"/>
  <c r="AB50" i="27"/>
  <c r="C24" i="232" s="1"/>
  <c r="AB51" i="27"/>
  <c r="C24" i="237" s="1"/>
  <c r="AB52" i="27"/>
  <c r="C24" i="236" s="1"/>
  <c r="AB53" i="27"/>
  <c r="C24" i="235" s="1"/>
  <c r="AB54" i="27"/>
  <c r="C24" i="234" s="1"/>
  <c r="AB55" i="27"/>
  <c r="C24" i="233" s="1"/>
  <c r="AA5" i="27"/>
  <c r="C23" i="188" s="1"/>
  <c r="AA6" i="27"/>
  <c r="C23" i="189" s="1"/>
  <c r="AA7" i="27"/>
  <c r="C23" i="190" s="1"/>
  <c r="AA8" i="27"/>
  <c r="C23" i="191" s="1"/>
  <c r="AA9" i="27"/>
  <c r="C23" i="192" s="1"/>
  <c r="AA10" i="27"/>
  <c r="C23" i="193" s="1"/>
  <c r="AA11" i="27"/>
  <c r="C23" i="194" s="1"/>
  <c r="AA12" i="27"/>
  <c r="C23" i="195" s="1"/>
  <c r="AA13" i="27"/>
  <c r="C23" i="196" s="1"/>
  <c r="AA14" i="27"/>
  <c r="C23" i="197" s="1"/>
  <c r="AA15" i="27"/>
  <c r="C23" i="198" s="1"/>
  <c r="AA16" i="27"/>
  <c r="C23" i="199" s="1"/>
  <c r="AA17" i="27"/>
  <c r="C23" i="200" s="1"/>
  <c r="AA18" i="27"/>
  <c r="C23" i="201" s="1"/>
  <c r="AA19" i="27"/>
  <c r="C23" i="202" s="1"/>
  <c r="AA20" i="27"/>
  <c r="C23" i="203" s="1"/>
  <c r="AA21" i="27"/>
  <c r="C23" i="204" s="1"/>
  <c r="AA22" i="27"/>
  <c r="C23" i="205" s="1"/>
  <c r="AA23" i="27"/>
  <c r="C23" i="215" s="1"/>
  <c r="AA24" i="27"/>
  <c r="C23" i="214" s="1"/>
  <c r="AA25" i="27"/>
  <c r="C23" i="213" s="1"/>
  <c r="AA26" i="27"/>
  <c r="C23" i="212" s="1"/>
  <c r="AA27" i="27"/>
  <c r="C23" i="211" s="1"/>
  <c r="AA28" i="27"/>
  <c r="AA29" i="27"/>
  <c r="C23" i="209" s="1"/>
  <c r="AA30" i="27"/>
  <c r="C23" i="208" s="1"/>
  <c r="AA31" i="27"/>
  <c r="C23" i="207" s="1"/>
  <c r="AA32" i="27"/>
  <c r="C23" i="206" s="1"/>
  <c r="AA33" i="27"/>
  <c r="C23" i="216" s="1"/>
  <c r="AA34" i="27"/>
  <c r="C23" i="217" s="1"/>
  <c r="AA35" i="27"/>
  <c r="C23" i="218" s="1"/>
  <c r="AA36" i="27"/>
  <c r="C23" i="219" s="1"/>
  <c r="AA37" i="27"/>
  <c r="C23" i="238" s="1"/>
  <c r="AA38" i="27"/>
  <c r="C23" i="220" s="1"/>
  <c r="AA39" i="27"/>
  <c r="C23" i="221" s="1"/>
  <c r="AA40" i="27"/>
  <c r="C23" i="231" s="1"/>
  <c r="AA41" i="27"/>
  <c r="C23" i="222" s="1"/>
  <c r="AA42" i="27"/>
  <c r="C23" i="230" s="1"/>
  <c r="AA43" i="27"/>
  <c r="C23" i="229" s="1"/>
  <c r="AA44" i="27"/>
  <c r="C23" i="228" s="1"/>
  <c r="AA45" i="27"/>
  <c r="C23" i="227" s="1"/>
  <c r="AA46" i="27"/>
  <c r="C23" i="226" s="1"/>
  <c r="AA47" i="27"/>
  <c r="C23" i="225" s="1"/>
  <c r="AA48" i="27"/>
  <c r="C23" i="224" s="1"/>
  <c r="AA49" i="27"/>
  <c r="C23" i="223" s="1"/>
  <c r="AA50" i="27"/>
  <c r="C23" i="232" s="1"/>
  <c r="AA51" i="27"/>
  <c r="C23" i="237" s="1"/>
  <c r="AA52" i="27"/>
  <c r="C23" i="236" s="1"/>
  <c r="AA53" i="27"/>
  <c r="C23" i="235" s="1"/>
  <c r="AA54" i="27"/>
  <c r="C23" i="234" s="1"/>
  <c r="AA55" i="27"/>
  <c r="C23" i="233" s="1"/>
  <c r="Z5" i="27"/>
  <c r="C22" i="188" s="1"/>
  <c r="Z6" i="27"/>
  <c r="C22" i="189" s="1"/>
  <c r="Z7" i="27"/>
  <c r="C22" i="190" s="1"/>
  <c r="Z8" i="27"/>
  <c r="C22" i="191" s="1"/>
  <c r="Z9" i="27"/>
  <c r="C22" i="192" s="1"/>
  <c r="Z10" i="27"/>
  <c r="C22" i="193" s="1"/>
  <c r="Z11" i="27"/>
  <c r="C22" i="194" s="1"/>
  <c r="Z12" i="27"/>
  <c r="C22" i="195" s="1"/>
  <c r="Z13" i="27"/>
  <c r="C22" i="196" s="1"/>
  <c r="Z14" i="27"/>
  <c r="C22" i="197" s="1"/>
  <c r="Z15" i="27"/>
  <c r="C22" i="198" s="1"/>
  <c r="Z16" i="27"/>
  <c r="C22" i="199" s="1"/>
  <c r="Z17" i="27"/>
  <c r="C22" i="200" s="1"/>
  <c r="Z18" i="27"/>
  <c r="C22" i="201" s="1"/>
  <c r="Z19" i="27"/>
  <c r="C22" i="202" s="1"/>
  <c r="Z20" i="27"/>
  <c r="C22" i="203" s="1"/>
  <c r="Z21" i="27"/>
  <c r="C22" i="204" s="1"/>
  <c r="Z22" i="27"/>
  <c r="C22" i="205" s="1"/>
  <c r="Z23" i="27"/>
  <c r="C22" i="215" s="1"/>
  <c r="Z24" i="27"/>
  <c r="C22" i="214" s="1"/>
  <c r="Z25" i="27"/>
  <c r="C22" i="213" s="1"/>
  <c r="Z26" i="27"/>
  <c r="C22" i="212" s="1"/>
  <c r="Z27" i="27"/>
  <c r="C22" i="211" s="1"/>
  <c r="Z28" i="27"/>
  <c r="C22" i="210" s="1"/>
  <c r="Z29" i="27"/>
  <c r="C22" i="209" s="1"/>
  <c r="Z30" i="27"/>
  <c r="C22" i="208" s="1"/>
  <c r="Z31" i="27"/>
  <c r="C22" i="207" s="1"/>
  <c r="Z32" i="27"/>
  <c r="C22" i="206" s="1"/>
  <c r="Z33" i="27"/>
  <c r="C22" i="216" s="1"/>
  <c r="Z34" i="27"/>
  <c r="C22" i="217" s="1"/>
  <c r="Z35" i="27"/>
  <c r="C22" i="218" s="1"/>
  <c r="Z36" i="27"/>
  <c r="C22" i="219" s="1"/>
  <c r="Z37" i="27"/>
  <c r="C22" i="238" s="1"/>
  <c r="Z38" i="27"/>
  <c r="C22" i="220" s="1"/>
  <c r="Z39" i="27"/>
  <c r="C22" i="221" s="1"/>
  <c r="Z40" i="27"/>
  <c r="C22" i="231" s="1"/>
  <c r="Z41" i="27"/>
  <c r="C22" i="222" s="1"/>
  <c r="Z42" i="27"/>
  <c r="C22" i="230" s="1"/>
  <c r="Z43" i="27"/>
  <c r="C22" i="229" s="1"/>
  <c r="Z44" i="27"/>
  <c r="C22" i="228" s="1"/>
  <c r="Z45" i="27"/>
  <c r="C22" i="227" s="1"/>
  <c r="Z46" i="27"/>
  <c r="C22" i="226" s="1"/>
  <c r="Z47" i="27"/>
  <c r="C22" i="225" s="1"/>
  <c r="Z48" i="27"/>
  <c r="C22" i="224" s="1"/>
  <c r="Z49" i="27"/>
  <c r="C22" i="223" s="1"/>
  <c r="Z50" i="27"/>
  <c r="C22" i="232" s="1"/>
  <c r="Z51" i="27"/>
  <c r="C22" i="237" s="1"/>
  <c r="Z52" i="27"/>
  <c r="C22" i="236" s="1"/>
  <c r="Z53" i="27"/>
  <c r="C22" i="235" s="1"/>
  <c r="Z54" i="27"/>
  <c r="C22" i="234" s="1"/>
  <c r="Z55" i="27"/>
  <c r="C22" i="233" s="1"/>
  <c r="Y5" i="27"/>
  <c r="Y6" i="27"/>
  <c r="Y7" i="27"/>
  <c r="Y8" i="27"/>
  <c r="Y9" i="27"/>
  <c r="Y10" i="27"/>
  <c r="Y11" i="27"/>
  <c r="Y12" i="27"/>
  <c r="Y13" i="27"/>
  <c r="Y14" i="27"/>
  <c r="Y15" i="27"/>
  <c r="Y16" i="27"/>
  <c r="Y17" i="27"/>
  <c r="Y18" i="27"/>
  <c r="Y19" i="27"/>
  <c r="Y20" i="27"/>
  <c r="Y21" i="27"/>
  <c r="Y22" i="27"/>
  <c r="Y23" i="27"/>
  <c r="Y24" i="27"/>
  <c r="Y25" i="27"/>
  <c r="Y26" i="27"/>
  <c r="Y27" i="27"/>
  <c r="Y28" i="27"/>
  <c r="Y29" i="27"/>
  <c r="Y30" i="27"/>
  <c r="Y31" i="27"/>
  <c r="Y32" i="27"/>
  <c r="Y33" i="27"/>
  <c r="Y34" i="27"/>
  <c r="Y35" i="27"/>
  <c r="Y36" i="27"/>
  <c r="Y37" i="27"/>
  <c r="Y38" i="27"/>
  <c r="Y39" i="27"/>
  <c r="Y40" i="27"/>
  <c r="Y41" i="27"/>
  <c r="Y42" i="27"/>
  <c r="Y43" i="27"/>
  <c r="Y44" i="27"/>
  <c r="Y45" i="27"/>
  <c r="Y46" i="27"/>
  <c r="Y47" i="27"/>
  <c r="Y48" i="27"/>
  <c r="Y49" i="27"/>
  <c r="Y50" i="27"/>
  <c r="Y51" i="27"/>
  <c r="Y52" i="27"/>
  <c r="Y53" i="27"/>
  <c r="Y54" i="27"/>
  <c r="Y55" i="27"/>
  <c r="X5" i="27"/>
  <c r="X6" i="27"/>
  <c r="X7" i="27"/>
  <c r="X8" i="27"/>
  <c r="X9" i="27"/>
  <c r="X10" i="27"/>
  <c r="X11" i="27"/>
  <c r="X12" i="27"/>
  <c r="X13" i="27"/>
  <c r="X14" i="27"/>
  <c r="X15" i="27"/>
  <c r="X16" i="27"/>
  <c r="X17" i="27"/>
  <c r="X18" i="27"/>
  <c r="X19" i="27"/>
  <c r="X20" i="27"/>
  <c r="X21" i="27"/>
  <c r="X22" i="27"/>
  <c r="X23" i="27"/>
  <c r="X24" i="27"/>
  <c r="X25" i="27"/>
  <c r="X26" i="27"/>
  <c r="X27" i="27"/>
  <c r="X28" i="27"/>
  <c r="X29" i="27"/>
  <c r="X30" i="27"/>
  <c r="X31" i="27"/>
  <c r="X32" i="27"/>
  <c r="X33" i="27"/>
  <c r="X34" i="27"/>
  <c r="X35" i="27"/>
  <c r="X36" i="27"/>
  <c r="X37" i="27"/>
  <c r="X38" i="27"/>
  <c r="X39" i="27"/>
  <c r="X40" i="27"/>
  <c r="X41" i="27"/>
  <c r="X42" i="27"/>
  <c r="X43" i="27"/>
  <c r="X44" i="27"/>
  <c r="X45" i="27"/>
  <c r="X46" i="27"/>
  <c r="X47" i="27"/>
  <c r="X48" i="27"/>
  <c r="X49" i="27"/>
  <c r="X50" i="27"/>
  <c r="X51" i="27"/>
  <c r="X52" i="27"/>
  <c r="X53" i="27"/>
  <c r="X54" i="27"/>
  <c r="X55" i="27"/>
  <c r="W5" i="27"/>
  <c r="C19" i="188" s="1"/>
  <c r="W6" i="27"/>
  <c r="C19" i="189" s="1"/>
  <c r="W7" i="27"/>
  <c r="C19" i="190" s="1"/>
  <c r="W8" i="27"/>
  <c r="C19" i="191" s="1"/>
  <c r="W9" i="27"/>
  <c r="C19" i="192" s="1"/>
  <c r="W10" i="27"/>
  <c r="C19" i="193" s="1"/>
  <c r="W11" i="27"/>
  <c r="C19" i="194" s="1"/>
  <c r="W12" i="27"/>
  <c r="C19" i="195" s="1"/>
  <c r="W13" i="27"/>
  <c r="C19" i="196" s="1"/>
  <c r="W14" i="27"/>
  <c r="C19" i="197" s="1"/>
  <c r="W15" i="27"/>
  <c r="C19" i="198" s="1"/>
  <c r="W16" i="27"/>
  <c r="C19" i="199" s="1"/>
  <c r="W17" i="27"/>
  <c r="C19" i="200" s="1"/>
  <c r="W18" i="27"/>
  <c r="C19" i="201" s="1"/>
  <c r="W19" i="27"/>
  <c r="C19" i="202" s="1"/>
  <c r="W20" i="27"/>
  <c r="C19" i="203" s="1"/>
  <c r="W21" i="27"/>
  <c r="C19" i="204" s="1"/>
  <c r="W22" i="27"/>
  <c r="C19" i="205" s="1"/>
  <c r="W23" i="27"/>
  <c r="C19" i="215" s="1"/>
  <c r="W24" i="27"/>
  <c r="C19" i="214" s="1"/>
  <c r="W25" i="27"/>
  <c r="C19" i="213" s="1"/>
  <c r="W26" i="27"/>
  <c r="C19" i="212" s="1"/>
  <c r="W27" i="27"/>
  <c r="C19" i="211" s="1"/>
  <c r="W28" i="27"/>
  <c r="W29" i="27"/>
  <c r="C19" i="209" s="1"/>
  <c r="W30" i="27"/>
  <c r="C19" i="208" s="1"/>
  <c r="W31" i="27"/>
  <c r="C19" i="207" s="1"/>
  <c r="W32" i="27"/>
  <c r="C19" i="206" s="1"/>
  <c r="W33" i="27"/>
  <c r="C19" i="216" s="1"/>
  <c r="W34" i="27"/>
  <c r="C19" i="217" s="1"/>
  <c r="W35" i="27"/>
  <c r="C19" i="218" s="1"/>
  <c r="W36" i="27"/>
  <c r="C19" i="219" s="1"/>
  <c r="W37" i="27"/>
  <c r="C19" i="238" s="1"/>
  <c r="W38" i="27"/>
  <c r="C19" i="220" s="1"/>
  <c r="W39" i="27"/>
  <c r="C19" i="221" s="1"/>
  <c r="W40" i="27"/>
  <c r="C19" i="231" s="1"/>
  <c r="W41" i="27"/>
  <c r="C19" i="222" s="1"/>
  <c r="W42" i="27"/>
  <c r="C19" i="230" s="1"/>
  <c r="W43" i="27"/>
  <c r="C19" i="229" s="1"/>
  <c r="W44" i="27"/>
  <c r="C19" i="228" s="1"/>
  <c r="W45" i="27"/>
  <c r="C19" i="227" s="1"/>
  <c r="W46" i="27"/>
  <c r="C19" i="226" s="1"/>
  <c r="W47" i="27"/>
  <c r="C19" i="225" s="1"/>
  <c r="W48" i="27"/>
  <c r="C19" i="224" s="1"/>
  <c r="W49" i="27"/>
  <c r="C19" i="223" s="1"/>
  <c r="W50" i="27"/>
  <c r="C19" i="232" s="1"/>
  <c r="W51" i="27"/>
  <c r="C19" i="237" s="1"/>
  <c r="W52" i="27"/>
  <c r="C19" i="236" s="1"/>
  <c r="W53" i="27"/>
  <c r="C19" i="235" s="1"/>
  <c r="W54" i="27"/>
  <c r="C19" i="234" s="1"/>
  <c r="W55" i="27"/>
  <c r="C19" i="233" s="1"/>
  <c r="V5" i="27"/>
  <c r="C18" i="188" s="1"/>
  <c r="V6" i="27"/>
  <c r="C18" i="189" s="1"/>
  <c r="V7" i="27"/>
  <c r="C18" i="190" s="1"/>
  <c r="V8" i="27"/>
  <c r="C18" i="191" s="1"/>
  <c r="V9" i="27"/>
  <c r="C18" i="192" s="1"/>
  <c r="V10" i="27"/>
  <c r="C18" i="193" s="1"/>
  <c r="V11" i="27"/>
  <c r="C18" i="194" s="1"/>
  <c r="V12" i="27"/>
  <c r="C18" i="195" s="1"/>
  <c r="V13" i="27"/>
  <c r="C18" i="196" s="1"/>
  <c r="V14" i="27"/>
  <c r="C18" i="197" s="1"/>
  <c r="V15" i="27"/>
  <c r="C18" i="198" s="1"/>
  <c r="V16" i="27"/>
  <c r="C18" i="199" s="1"/>
  <c r="V17" i="27"/>
  <c r="C18" i="200" s="1"/>
  <c r="V18" i="27"/>
  <c r="C18" i="201" s="1"/>
  <c r="V19" i="27"/>
  <c r="C18" i="202" s="1"/>
  <c r="V20" i="27"/>
  <c r="C18" i="203" s="1"/>
  <c r="V21" i="27"/>
  <c r="C18" i="204" s="1"/>
  <c r="V22" i="27"/>
  <c r="C18" i="205" s="1"/>
  <c r="V23" i="27"/>
  <c r="C18" i="215" s="1"/>
  <c r="V24" i="27"/>
  <c r="C18" i="214" s="1"/>
  <c r="V25" i="27"/>
  <c r="C18" i="213" s="1"/>
  <c r="V26" i="27"/>
  <c r="C18" i="212" s="1"/>
  <c r="V27" i="27"/>
  <c r="C18" i="211" s="1"/>
  <c r="V28" i="27"/>
  <c r="C18" i="210" s="1"/>
  <c r="V29" i="27"/>
  <c r="C18" i="209" s="1"/>
  <c r="V30" i="27"/>
  <c r="C18" i="208" s="1"/>
  <c r="V31" i="27"/>
  <c r="C18" i="207" s="1"/>
  <c r="V32" i="27"/>
  <c r="C18" i="206" s="1"/>
  <c r="V33" i="27"/>
  <c r="C18" i="216" s="1"/>
  <c r="V34" i="27"/>
  <c r="C18" i="217" s="1"/>
  <c r="V35" i="27"/>
  <c r="C18" i="218" s="1"/>
  <c r="V36" i="27"/>
  <c r="C18" i="219" s="1"/>
  <c r="V37" i="27"/>
  <c r="C18" i="238" s="1"/>
  <c r="V38" i="27"/>
  <c r="C18" i="220" s="1"/>
  <c r="V39" i="27"/>
  <c r="C18" i="221" s="1"/>
  <c r="V40" i="27"/>
  <c r="C18" i="231" s="1"/>
  <c r="V41" i="27"/>
  <c r="C18" i="222" s="1"/>
  <c r="V42" i="27"/>
  <c r="C18" i="230" s="1"/>
  <c r="V43" i="27"/>
  <c r="C18" i="229" s="1"/>
  <c r="V44" i="27"/>
  <c r="C18" i="228" s="1"/>
  <c r="V45" i="27"/>
  <c r="C18" i="227" s="1"/>
  <c r="V46" i="27"/>
  <c r="C18" i="226" s="1"/>
  <c r="V47" i="27"/>
  <c r="C18" i="225" s="1"/>
  <c r="V48" i="27"/>
  <c r="C18" i="224" s="1"/>
  <c r="V49" i="27"/>
  <c r="C18" i="223" s="1"/>
  <c r="V50" i="27"/>
  <c r="C18" i="232" s="1"/>
  <c r="V51" i="27"/>
  <c r="C18" i="237" s="1"/>
  <c r="V52" i="27"/>
  <c r="C18" i="236" s="1"/>
  <c r="V53" i="27"/>
  <c r="C18" i="235" s="1"/>
  <c r="V54" i="27"/>
  <c r="C18" i="234" s="1"/>
  <c r="V55" i="27"/>
  <c r="C18" i="233" s="1"/>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R5" i="27"/>
  <c r="C14" i="188" s="1"/>
  <c r="R6" i="27"/>
  <c r="C14" i="189" s="1"/>
  <c r="R7" i="27"/>
  <c r="C14" i="190" s="1"/>
  <c r="R8" i="27"/>
  <c r="C14" i="191" s="1"/>
  <c r="R9" i="27"/>
  <c r="C14" i="192" s="1"/>
  <c r="R10" i="27"/>
  <c r="C14" i="193" s="1"/>
  <c r="R11" i="27"/>
  <c r="C14" i="194" s="1"/>
  <c r="R12" i="27"/>
  <c r="C14" i="195" s="1"/>
  <c r="R13" i="27"/>
  <c r="C14" i="196" s="1"/>
  <c r="R14" i="27"/>
  <c r="C14" i="197" s="1"/>
  <c r="R15" i="27"/>
  <c r="C14" i="198" s="1"/>
  <c r="R16" i="27"/>
  <c r="C14" i="199" s="1"/>
  <c r="R17" i="27"/>
  <c r="C14" i="200" s="1"/>
  <c r="R18" i="27"/>
  <c r="C14" i="201" s="1"/>
  <c r="R19" i="27"/>
  <c r="C14" i="202" s="1"/>
  <c r="R20" i="27"/>
  <c r="C14" i="203" s="1"/>
  <c r="R21" i="27"/>
  <c r="C14" i="204" s="1"/>
  <c r="R22" i="27"/>
  <c r="C14" i="205" s="1"/>
  <c r="R23" i="27"/>
  <c r="C14" i="215" s="1"/>
  <c r="R24" i="27"/>
  <c r="C14" i="214" s="1"/>
  <c r="R25" i="27"/>
  <c r="C14" i="213" s="1"/>
  <c r="R26" i="27"/>
  <c r="C14" i="212" s="1"/>
  <c r="R27" i="27"/>
  <c r="C14" i="211" s="1"/>
  <c r="R28" i="27"/>
  <c r="R29" i="27"/>
  <c r="C14" i="209" s="1"/>
  <c r="R30" i="27"/>
  <c r="C14" i="208" s="1"/>
  <c r="R31" i="27"/>
  <c r="C14" i="207" s="1"/>
  <c r="R32" i="27"/>
  <c r="C14" i="206" s="1"/>
  <c r="R33" i="27"/>
  <c r="C14" i="216" s="1"/>
  <c r="R34" i="27"/>
  <c r="C14" i="217" s="1"/>
  <c r="R35" i="27"/>
  <c r="C14" i="218" s="1"/>
  <c r="R36" i="27"/>
  <c r="C14" i="219" s="1"/>
  <c r="R37" i="27"/>
  <c r="C14" i="238" s="1"/>
  <c r="R38" i="27"/>
  <c r="C14" i="220" s="1"/>
  <c r="R39" i="27"/>
  <c r="C14" i="221" s="1"/>
  <c r="R40" i="27"/>
  <c r="C14" i="231" s="1"/>
  <c r="R41" i="27"/>
  <c r="C14" i="222" s="1"/>
  <c r="R42" i="27"/>
  <c r="C14" i="230" s="1"/>
  <c r="R43" i="27"/>
  <c r="C14" i="229" s="1"/>
  <c r="R44" i="27"/>
  <c r="C14" i="228" s="1"/>
  <c r="R45" i="27"/>
  <c r="C14" i="227" s="1"/>
  <c r="R46" i="27"/>
  <c r="C14" i="226" s="1"/>
  <c r="R47" i="27"/>
  <c r="C14" i="225" s="1"/>
  <c r="R48" i="27"/>
  <c r="C14" i="224" s="1"/>
  <c r="R49" i="27"/>
  <c r="C14" i="223" s="1"/>
  <c r="R50" i="27"/>
  <c r="C14" i="232" s="1"/>
  <c r="R51" i="27"/>
  <c r="C14" i="237" s="1"/>
  <c r="R52" i="27"/>
  <c r="C14" i="236" s="1"/>
  <c r="R53" i="27"/>
  <c r="C14" i="235" s="1"/>
  <c r="R54" i="27"/>
  <c r="C14" i="234" s="1"/>
  <c r="R55" i="27"/>
  <c r="C14" i="233" s="1"/>
  <c r="Q5" i="182"/>
  <c r="D13" i="188" s="1"/>
  <c r="Q6" i="182"/>
  <c r="D13" i="189" s="1"/>
  <c r="Q7" i="182"/>
  <c r="D13" i="190" s="1"/>
  <c r="Q8" i="182"/>
  <c r="D13" i="191" s="1"/>
  <c r="Q9" i="182"/>
  <c r="D13" i="192" s="1"/>
  <c r="Q10" i="182"/>
  <c r="D13" i="193" s="1"/>
  <c r="Q11" i="182"/>
  <c r="D13" i="194" s="1"/>
  <c r="Q12" i="182"/>
  <c r="D13" i="195" s="1"/>
  <c r="Q13" i="182"/>
  <c r="D13" i="196" s="1"/>
  <c r="Q14" i="182"/>
  <c r="D13" i="197" s="1"/>
  <c r="Q15" i="182"/>
  <c r="D13" i="198" s="1"/>
  <c r="Q16" i="182"/>
  <c r="D13" i="199" s="1"/>
  <c r="Q17" i="182"/>
  <c r="D13" i="200" s="1"/>
  <c r="Q18" i="182"/>
  <c r="D13" i="201" s="1"/>
  <c r="Q19" i="182"/>
  <c r="D13" i="202" s="1"/>
  <c r="Q20" i="182"/>
  <c r="D13" i="203" s="1"/>
  <c r="Q21" i="182"/>
  <c r="D13" i="204" s="1"/>
  <c r="Q22" i="182"/>
  <c r="D13" i="205" s="1"/>
  <c r="Q23" i="182"/>
  <c r="D13" i="215" s="1"/>
  <c r="Q24" i="182"/>
  <c r="D13" i="214" s="1"/>
  <c r="Q25" i="182"/>
  <c r="D13" i="213" s="1"/>
  <c r="Q26" i="182"/>
  <c r="D13" i="212" s="1"/>
  <c r="Q27" i="182"/>
  <c r="D13" i="211" s="1"/>
  <c r="Q28" i="182"/>
  <c r="D13" i="210" s="1"/>
  <c r="Q29" i="182"/>
  <c r="D13" i="209" s="1"/>
  <c r="Q30" i="182"/>
  <c r="D13" i="208" s="1"/>
  <c r="Q31" i="182"/>
  <c r="D13" i="207" s="1"/>
  <c r="Q32" i="182"/>
  <c r="D13" i="206" s="1"/>
  <c r="Q33" i="182"/>
  <c r="D13" i="216" s="1"/>
  <c r="Q34" i="182"/>
  <c r="D13" i="217" s="1"/>
  <c r="Q35" i="182"/>
  <c r="D13" i="218" s="1"/>
  <c r="Q36" i="182"/>
  <c r="D13" i="219" s="1"/>
  <c r="Q37" i="182"/>
  <c r="D13" i="238" s="1"/>
  <c r="Q38" i="182"/>
  <c r="D13" i="220" s="1"/>
  <c r="Q39" i="182"/>
  <c r="D13" i="221" s="1"/>
  <c r="Q40" i="182"/>
  <c r="D13" i="231" s="1"/>
  <c r="Q41" i="182"/>
  <c r="D13" i="222" s="1"/>
  <c r="Q42" i="182"/>
  <c r="D13" i="230" s="1"/>
  <c r="Q43" i="182"/>
  <c r="D13" i="229" s="1"/>
  <c r="Q44" i="182"/>
  <c r="D13" i="228" s="1"/>
  <c r="Q45" i="182"/>
  <c r="D13" i="227" s="1"/>
  <c r="Q46" i="182"/>
  <c r="D13" i="226" s="1"/>
  <c r="Q47" i="182"/>
  <c r="D13" i="225" s="1"/>
  <c r="Q48" i="182"/>
  <c r="D13" i="224" s="1"/>
  <c r="Q49" i="182"/>
  <c r="D13" i="223" s="1"/>
  <c r="Q50" i="182"/>
  <c r="D13" i="232" s="1"/>
  <c r="Q51" i="182"/>
  <c r="D13" i="237" s="1"/>
  <c r="Q52" i="182"/>
  <c r="D13" i="236" s="1"/>
  <c r="Q53" i="182"/>
  <c r="D13" i="235" s="1"/>
  <c r="Q54" i="182"/>
  <c r="D13" i="234" s="1"/>
  <c r="Q55" i="182"/>
  <c r="D13" i="233" s="1"/>
  <c r="P5" i="182"/>
  <c r="D12" i="188" s="1"/>
  <c r="P6" i="182"/>
  <c r="D12" i="189" s="1"/>
  <c r="P7" i="182"/>
  <c r="D12" i="190" s="1"/>
  <c r="P8" i="182"/>
  <c r="D12" i="191" s="1"/>
  <c r="P9" i="182"/>
  <c r="D12" i="192" s="1"/>
  <c r="P10" i="182"/>
  <c r="D12" i="193" s="1"/>
  <c r="P11" i="182"/>
  <c r="D12" i="194" s="1"/>
  <c r="P12" i="182"/>
  <c r="D12" i="195" s="1"/>
  <c r="P13" i="182"/>
  <c r="D12" i="196" s="1"/>
  <c r="P14" i="182"/>
  <c r="D12" i="197" s="1"/>
  <c r="P15" i="182"/>
  <c r="D12" i="198" s="1"/>
  <c r="P16" i="182"/>
  <c r="D12" i="199" s="1"/>
  <c r="P17" i="182"/>
  <c r="D12" i="200" s="1"/>
  <c r="P18" i="182"/>
  <c r="D12" i="201" s="1"/>
  <c r="P19" i="182"/>
  <c r="D12" i="202" s="1"/>
  <c r="P20" i="182"/>
  <c r="D12" i="203" s="1"/>
  <c r="P21" i="182"/>
  <c r="D12" i="204" s="1"/>
  <c r="P22" i="182"/>
  <c r="D12" i="205" s="1"/>
  <c r="P23" i="182"/>
  <c r="D12" i="215" s="1"/>
  <c r="P24" i="182"/>
  <c r="D12" i="214" s="1"/>
  <c r="P25" i="182"/>
  <c r="D12" i="213" s="1"/>
  <c r="P26" i="182"/>
  <c r="D12" i="212" s="1"/>
  <c r="P27" i="182"/>
  <c r="D12" i="211" s="1"/>
  <c r="P28" i="182"/>
  <c r="D12" i="210" s="1"/>
  <c r="P29" i="182"/>
  <c r="D12" i="209" s="1"/>
  <c r="P30" i="182"/>
  <c r="D12" i="208" s="1"/>
  <c r="P31" i="182"/>
  <c r="D12" i="207" s="1"/>
  <c r="P32" i="182"/>
  <c r="D12" i="206" s="1"/>
  <c r="P33" i="182"/>
  <c r="D12" i="216" s="1"/>
  <c r="P34" i="182"/>
  <c r="D12" i="217" s="1"/>
  <c r="P35" i="182"/>
  <c r="D12" i="218" s="1"/>
  <c r="P36" i="182"/>
  <c r="D12" i="219" s="1"/>
  <c r="P37" i="182"/>
  <c r="D12" i="238" s="1"/>
  <c r="P38" i="182"/>
  <c r="D12" i="220" s="1"/>
  <c r="P39" i="182"/>
  <c r="D12" i="221" s="1"/>
  <c r="P40" i="182"/>
  <c r="D12" i="231" s="1"/>
  <c r="P41" i="182"/>
  <c r="D12" i="222" s="1"/>
  <c r="P42" i="182"/>
  <c r="D12" i="230" s="1"/>
  <c r="P43" i="182"/>
  <c r="D12" i="229" s="1"/>
  <c r="P44" i="182"/>
  <c r="D12" i="228" s="1"/>
  <c r="P45" i="182"/>
  <c r="D12" i="227" s="1"/>
  <c r="P46" i="182"/>
  <c r="D12" i="226" s="1"/>
  <c r="P47" i="182"/>
  <c r="D12" i="225" s="1"/>
  <c r="P48" i="182"/>
  <c r="D12" i="224" s="1"/>
  <c r="P49" i="182"/>
  <c r="D12" i="223" s="1"/>
  <c r="P50" i="182"/>
  <c r="D12" i="232" s="1"/>
  <c r="P51" i="182"/>
  <c r="D12" i="237" s="1"/>
  <c r="P52" i="182"/>
  <c r="D12" i="236" s="1"/>
  <c r="P53" i="182"/>
  <c r="D12" i="235" s="1"/>
  <c r="P54" i="182"/>
  <c r="D12" i="234" s="1"/>
  <c r="P55" i="182"/>
  <c r="D12" i="233" s="1"/>
  <c r="O5" i="182"/>
  <c r="D11" i="188" s="1"/>
  <c r="O6" i="182"/>
  <c r="D11" i="189" s="1"/>
  <c r="O7" i="182"/>
  <c r="D11" i="190" s="1"/>
  <c r="O8" i="182"/>
  <c r="D11" i="191" s="1"/>
  <c r="O9" i="182"/>
  <c r="D11" i="192" s="1"/>
  <c r="O10" i="182"/>
  <c r="D11" i="193" s="1"/>
  <c r="O11" i="182"/>
  <c r="D11" i="194" s="1"/>
  <c r="O12" i="182"/>
  <c r="D11" i="195" s="1"/>
  <c r="O13" i="182"/>
  <c r="D11" i="196" s="1"/>
  <c r="O14" i="182"/>
  <c r="D11" i="197" s="1"/>
  <c r="O15" i="182"/>
  <c r="D11" i="198" s="1"/>
  <c r="O16" i="182"/>
  <c r="D11" i="199" s="1"/>
  <c r="O17" i="182"/>
  <c r="D11" i="200" s="1"/>
  <c r="O18" i="182"/>
  <c r="D11" i="201" s="1"/>
  <c r="O19" i="182"/>
  <c r="D11" i="202" s="1"/>
  <c r="O20" i="182"/>
  <c r="D11" i="203" s="1"/>
  <c r="O21" i="182"/>
  <c r="D11" i="204" s="1"/>
  <c r="O22" i="182"/>
  <c r="D11" i="205" s="1"/>
  <c r="O23" i="182"/>
  <c r="D11" i="215" s="1"/>
  <c r="O24" i="182"/>
  <c r="D11" i="214" s="1"/>
  <c r="O25" i="182"/>
  <c r="D11" i="213" s="1"/>
  <c r="O26" i="182"/>
  <c r="D11" i="212" s="1"/>
  <c r="O27" i="182"/>
  <c r="D11" i="211" s="1"/>
  <c r="O28" i="182"/>
  <c r="D11" i="210" s="1"/>
  <c r="O29" i="182"/>
  <c r="D11" i="209" s="1"/>
  <c r="O30" i="182"/>
  <c r="D11" i="208" s="1"/>
  <c r="O31" i="182"/>
  <c r="D11" i="207" s="1"/>
  <c r="O32" i="182"/>
  <c r="D11" i="206" s="1"/>
  <c r="O33" i="182"/>
  <c r="D11" i="216" s="1"/>
  <c r="O34" i="182"/>
  <c r="D11" i="217" s="1"/>
  <c r="O35" i="182"/>
  <c r="D11" i="218" s="1"/>
  <c r="O36" i="182"/>
  <c r="D11" i="219" s="1"/>
  <c r="O37" i="182"/>
  <c r="D11" i="238" s="1"/>
  <c r="O38" i="182"/>
  <c r="D11" i="220" s="1"/>
  <c r="O39" i="182"/>
  <c r="D11" i="221" s="1"/>
  <c r="O40" i="182"/>
  <c r="D11" i="231" s="1"/>
  <c r="O41" i="182"/>
  <c r="D11" i="222" s="1"/>
  <c r="O42" i="182"/>
  <c r="D11" i="230" s="1"/>
  <c r="O43" i="182"/>
  <c r="D11" i="229" s="1"/>
  <c r="O44" i="182"/>
  <c r="D11" i="228" s="1"/>
  <c r="O45" i="182"/>
  <c r="D11" i="227" s="1"/>
  <c r="O46" i="182"/>
  <c r="D11" i="226" s="1"/>
  <c r="O47" i="182"/>
  <c r="D11" i="225" s="1"/>
  <c r="O48" i="182"/>
  <c r="D11" i="224" s="1"/>
  <c r="O49" i="182"/>
  <c r="D11" i="223" s="1"/>
  <c r="O50" i="182"/>
  <c r="D11" i="232" s="1"/>
  <c r="O51" i="182"/>
  <c r="D11" i="237" s="1"/>
  <c r="O52" i="182"/>
  <c r="D11" i="236" s="1"/>
  <c r="O53" i="182"/>
  <c r="D11" i="235" s="1"/>
  <c r="O54" i="182"/>
  <c r="D11" i="234" s="1"/>
  <c r="O55" i="182"/>
  <c r="D11" i="233" s="1"/>
  <c r="M5" i="182"/>
  <c r="D9" i="188" s="1"/>
  <c r="M6" i="182"/>
  <c r="D9" i="189" s="1"/>
  <c r="M7" i="182"/>
  <c r="D9" i="190" s="1"/>
  <c r="M8" i="182"/>
  <c r="D9" i="191" s="1"/>
  <c r="M9" i="182"/>
  <c r="D9" i="192" s="1"/>
  <c r="M10" i="182"/>
  <c r="D9" i="193" s="1"/>
  <c r="M11" i="182"/>
  <c r="D9" i="194" s="1"/>
  <c r="M12" i="182"/>
  <c r="D9" i="195" s="1"/>
  <c r="M13" i="182"/>
  <c r="D9" i="196" s="1"/>
  <c r="M14" i="182"/>
  <c r="D9" i="197" s="1"/>
  <c r="M15" i="182"/>
  <c r="D9" i="198" s="1"/>
  <c r="M16" i="182"/>
  <c r="D9" i="199" s="1"/>
  <c r="M17" i="182"/>
  <c r="D9" i="200" s="1"/>
  <c r="M18" i="182"/>
  <c r="D9" i="201" s="1"/>
  <c r="M19" i="182"/>
  <c r="D9" i="202" s="1"/>
  <c r="M20" i="182"/>
  <c r="D9" i="203" s="1"/>
  <c r="M21" i="182"/>
  <c r="D9" i="204" s="1"/>
  <c r="M22" i="182"/>
  <c r="D9" i="205" s="1"/>
  <c r="M23" i="182"/>
  <c r="D9" i="215" s="1"/>
  <c r="M24" i="182"/>
  <c r="D9" i="214" s="1"/>
  <c r="M25" i="182"/>
  <c r="D9" i="213" s="1"/>
  <c r="M26" i="182"/>
  <c r="D9" i="212" s="1"/>
  <c r="M27" i="182"/>
  <c r="D9" i="211" s="1"/>
  <c r="M28" i="182"/>
  <c r="D9" i="210" s="1"/>
  <c r="M29" i="182"/>
  <c r="D9" i="209" s="1"/>
  <c r="M30" i="182"/>
  <c r="D9" i="208" s="1"/>
  <c r="M31" i="182"/>
  <c r="D9" i="207" s="1"/>
  <c r="M32" i="182"/>
  <c r="D9" i="206" s="1"/>
  <c r="M33" i="182"/>
  <c r="D9" i="216" s="1"/>
  <c r="M34" i="182"/>
  <c r="D9" i="217" s="1"/>
  <c r="M35" i="182"/>
  <c r="D9" i="218" s="1"/>
  <c r="M36" i="182"/>
  <c r="D9" i="219" s="1"/>
  <c r="M37" i="182"/>
  <c r="D9" i="238" s="1"/>
  <c r="M38" i="182"/>
  <c r="D9" i="220" s="1"/>
  <c r="M39" i="182"/>
  <c r="D9" i="221" s="1"/>
  <c r="M40" i="182"/>
  <c r="D9" i="231" s="1"/>
  <c r="M41" i="182"/>
  <c r="D9" i="222" s="1"/>
  <c r="M42" i="182"/>
  <c r="D9" i="230" s="1"/>
  <c r="M43" i="182"/>
  <c r="D9" i="229" s="1"/>
  <c r="M44" i="182"/>
  <c r="D9" i="228" s="1"/>
  <c r="M45" i="182"/>
  <c r="D9" i="227" s="1"/>
  <c r="M46" i="182"/>
  <c r="D9" i="226" s="1"/>
  <c r="M47" i="182"/>
  <c r="D9" i="225" s="1"/>
  <c r="M48" i="182"/>
  <c r="D9" i="224" s="1"/>
  <c r="M49" i="182"/>
  <c r="D9" i="223" s="1"/>
  <c r="M50" i="182"/>
  <c r="D9" i="232" s="1"/>
  <c r="M51" i="182"/>
  <c r="D9" i="237" s="1"/>
  <c r="M52" i="182"/>
  <c r="D9" i="236" s="1"/>
  <c r="M53" i="182"/>
  <c r="D9" i="235" s="1"/>
  <c r="M54" i="182"/>
  <c r="D9" i="234" s="1"/>
  <c r="M55" i="182"/>
  <c r="D9" i="233" s="1"/>
  <c r="L5" i="182"/>
  <c r="D8" i="188" s="1"/>
  <c r="L6" i="182"/>
  <c r="D8" i="189" s="1"/>
  <c r="L7" i="182"/>
  <c r="D8" i="190" s="1"/>
  <c r="L8" i="182"/>
  <c r="D8" i="191" s="1"/>
  <c r="L9" i="182"/>
  <c r="D8" i="192" s="1"/>
  <c r="L10" i="182"/>
  <c r="D8" i="193" s="1"/>
  <c r="L11" i="182"/>
  <c r="D8" i="194" s="1"/>
  <c r="L12" i="182"/>
  <c r="D8" i="195" s="1"/>
  <c r="L13" i="182"/>
  <c r="D8" i="196" s="1"/>
  <c r="L14" i="182"/>
  <c r="D8" i="197" s="1"/>
  <c r="L15" i="182"/>
  <c r="D8" i="198" s="1"/>
  <c r="L16" i="182"/>
  <c r="D8" i="199" s="1"/>
  <c r="L17" i="182"/>
  <c r="D8" i="200" s="1"/>
  <c r="L18" i="182"/>
  <c r="D8" i="201" s="1"/>
  <c r="L19" i="182"/>
  <c r="D8" i="202" s="1"/>
  <c r="L20" i="182"/>
  <c r="D8" i="203" s="1"/>
  <c r="L21" i="182"/>
  <c r="D8" i="204" s="1"/>
  <c r="L22" i="182"/>
  <c r="D8" i="205" s="1"/>
  <c r="L23" i="182"/>
  <c r="D8" i="215" s="1"/>
  <c r="L24" i="182"/>
  <c r="D8" i="214" s="1"/>
  <c r="L25" i="182"/>
  <c r="D8" i="213" s="1"/>
  <c r="L26" i="182"/>
  <c r="D8" i="212" s="1"/>
  <c r="L27" i="182"/>
  <c r="D8" i="211" s="1"/>
  <c r="L28" i="182"/>
  <c r="D8" i="210" s="1"/>
  <c r="L29" i="182"/>
  <c r="D8" i="209" s="1"/>
  <c r="L30" i="182"/>
  <c r="D8" i="208" s="1"/>
  <c r="L31" i="182"/>
  <c r="D8" i="207" s="1"/>
  <c r="L32" i="182"/>
  <c r="D8" i="206" s="1"/>
  <c r="L33" i="182"/>
  <c r="D8" i="216" s="1"/>
  <c r="L34" i="182"/>
  <c r="D8" i="217" s="1"/>
  <c r="L35" i="182"/>
  <c r="D8" i="218" s="1"/>
  <c r="L36" i="182"/>
  <c r="D8" i="219" s="1"/>
  <c r="L37" i="182"/>
  <c r="D8" i="238" s="1"/>
  <c r="L38" i="182"/>
  <c r="D8" i="220" s="1"/>
  <c r="L39" i="182"/>
  <c r="D8" i="221" s="1"/>
  <c r="L40" i="182"/>
  <c r="D8" i="231" s="1"/>
  <c r="L41" i="182"/>
  <c r="D8" i="222" s="1"/>
  <c r="L42" i="182"/>
  <c r="D8" i="230" s="1"/>
  <c r="L43" i="182"/>
  <c r="D8" i="229" s="1"/>
  <c r="L44" i="182"/>
  <c r="D8" i="228" s="1"/>
  <c r="L45" i="182"/>
  <c r="D8" i="227" s="1"/>
  <c r="L46" i="182"/>
  <c r="D8" i="226" s="1"/>
  <c r="L47" i="182"/>
  <c r="D8" i="225" s="1"/>
  <c r="L48" i="182"/>
  <c r="D8" i="224" s="1"/>
  <c r="L49" i="182"/>
  <c r="D8" i="223" s="1"/>
  <c r="L50" i="182"/>
  <c r="D8" i="232" s="1"/>
  <c r="L51" i="182"/>
  <c r="D8" i="237" s="1"/>
  <c r="L52" i="182"/>
  <c r="D8" i="236" s="1"/>
  <c r="L53" i="182"/>
  <c r="D8" i="235" s="1"/>
  <c r="L54" i="182"/>
  <c r="D8" i="234" s="1"/>
  <c r="L55" i="182"/>
  <c r="D8" i="233" s="1"/>
  <c r="K5" i="182"/>
  <c r="D7" i="188" s="1"/>
  <c r="K6" i="182"/>
  <c r="D7" i="189" s="1"/>
  <c r="K7" i="182"/>
  <c r="D7" i="190" s="1"/>
  <c r="K8" i="182"/>
  <c r="D7" i="191" s="1"/>
  <c r="K9" i="182"/>
  <c r="D7" i="192" s="1"/>
  <c r="K10" i="182"/>
  <c r="D7" i="193" s="1"/>
  <c r="K11" i="182"/>
  <c r="D7" i="194" s="1"/>
  <c r="K12" i="182"/>
  <c r="D7" i="195" s="1"/>
  <c r="K13" i="182"/>
  <c r="D7" i="196" s="1"/>
  <c r="K14" i="182"/>
  <c r="D7" i="197" s="1"/>
  <c r="K15" i="182"/>
  <c r="D7" i="198" s="1"/>
  <c r="K16" i="182"/>
  <c r="D7" i="199" s="1"/>
  <c r="K17" i="182"/>
  <c r="D7" i="200" s="1"/>
  <c r="K18" i="182"/>
  <c r="D7" i="201" s="1"/>
  <c r="K19" i="182"/>
  <c r="D7" i="202" s="1"/>
  <c r="K20" i="182"/>
  <c r="D7" i="203" s="1"/>
  <c r="K21" i="182"/>
  <c r="D7" i="204" s="1"/>
  <c r="K22" i="182"/>
  <c r="D7" i="205" s="1"/>
  <c r="K23" i="182"/>
  <c r="D7" i="215" s="1"/>
  <c r="K24" i="182"/>
  <c r="D7" i="214" s="1"/>
  <c r="K25" i="182"/>
  <c r="D7" i="213" s="1"/>
  <c r="K26" i="182"/>
  <c r="D7" i="212" s="1"/>
  <c r="K27" i="182"/>
  <c r="D7" i="211" s="1"/>
  <c r="K28" i="182"/>
  <c r="D7" i="210" s="1"/>
  <c r="K29" i="182"/>
  <c r="D7" i="209" s="1"/>
  <c r="K30" i="182"/>
  <c r="D7" i="208" s="1"/>
  <c r="K31" i="182"/>
  <c r="D7" i="207" s="1"/>
  <c r="K32" i="182"/>
  <c r="D7" i="206" s="1"/>
  <c r="K33" i="182"/>
  <c r="D7" i="216" s="1"/>
  <c r="K34" i="182"/>
  <c r="D7" i="217" s="1"/>
  <c r="K35" i="182"/>
  <c r="D7" i="218" s="1"/>
  <c r="K36" i="182"/>
  <c r="D7" i="219" s="1"/>
  <c r="K37" i="182"/>
  <c r="D7" i="238" s="1"/>
  <c r="K38" i="182"/>
  <c r="D7" i="220" s="1"/>
  <c r="K39" i="182"/>
  <c r="D7" i="221" s="1"/>
  <c r="K40" i="182"/>
  <c r="D7" i="231" s="1"/>
  <c r="K41" i="182"/>
  <c r="D7" i="222" s="1"/>
  <c r="K42" i="182"/>
  <c r="D7" i="230" s="1"/>
  <c r="K43" i="182"/>
  <c r="D7" i="229" s="1"/>
  <c r="K44" i="182"/>
  <c r="D7" i="228" s="1"/>
  <c r="K45" i="182"/>
  <c r="D7" i="227" s="1"/>
  <c r="K46" i="182"/>
  <c r="D7" i="226" s="1"/>
  <c r="K47" i="182"/>
  <c r="D7" i="225" s="1"/>
  <c r="K48" i="182"/>
  <c r="D7" i="224" s="1"/>
  <c r="K49" i="182"/>
  <c r="D7" i="223" s="1"/>
  <c r="K50" i="182"/>
  <c r="D7" i="232" s="1"/>
  <c r="K51" i="182"/>
  <c r="D7" i="237" s="1"/>
  <c r="K52" i="182"/>
  <c r="D7" i="236" s="1"/>
  <c r="K53" i="182"/>
  <c r="D7" i="235" s="1"/>
  <c r="K54" i="182"/>
  <c r="D7" i="234" s="1"/>
  <c r="K55" i="182"/>
  <c r="D7" i="233" s="1"/>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G5" i="27"/>
  <c r="C3" i="188" s="1"/>
  <c r="G6" i="27"/>
  <c r="C3" i="189" s="1"/>
  <c r="G7" i="27"/>
  <c r="C3" i="190" s="1"/>
  <c r="G8" i="27"/>
  <c r="C3" i="191" s="1"/>
  <c r="G9" i="27"/>
  <c r="C3" i="192" s="1"/>
  <c r="G10" i="27"/>
  <c r="C3" i="193" s="1"/>
  <c r="G11" i="27"/>
  <c r="C3" i="194" s="1"/>
  <c r="G12" i="27"/>
  <c r="C3" i="195" s="1"/>
  <c r="G13" i="27"/>
  <c r="C3" i="196" s="1"/>
  <c r="G14" i="27"/>
  <c r="C3" i="197" s="1"/>
  <c r="G15" i="27"/>
  <c r="C3" i="198" s="1"/>
  <c r="G16" i="27"/>
  <c r="C3" i="199" s="1"/>
  <c r="G17" i="27"/>
  <c r="C3" i="200" s="1"/>
  <c r="G18" i="27"/>
  <c r="C3" i="201" s="1"/>
  <c r="G19" i="27"/>
  <c r="C3" i="202" s="1"/>
  <c r="G20" i="27"/>
  <c r="C3" i="203" s="1"/>
  <c r="G21" i="27"/>
  <c r="C3" i="204" s="1"/>
  <c r="G22" i="27"/>
  <c r="C3" i="205" s="1"/>
  <c r="G23" i="27"/>
  <c r="C3" i="215" s="1"/>
  <c r="G24" i="27"/>
  <c r="C3" i="214" s="1"/>
  <c r="G25" i="27"/>
  <c r="C3" i="213" s="1"/>
  <c r="G26" i="27"/>
  <c r="C3" i="212" s="1"/>
  <c r="G27" i="27"/>
  <c r="C3" i="211" s="1"/>
  <c r="G28" i="27"/>
  <c r="G29" i="27"/>
  <c r="C3" i="209" s="1"/>
  <c r="G30" i="27"/>
  <c r="C3" i="208" s="1"/>
  <c r="G31" i="27"/>
  <c r="C3" i="207" s="1"/>
  <c r="G32" i="27"/>
  <c r="C3" i="206" s="1"/>
  <c r="G33" i="27"/>
  <c r="C3" i="216" s="1"/>
  <c r="G34" i="27"/>
  <c r="C3" i="217" s="1"/>
  <c r="G35" i="27"/>
  <c r="C3" i="218" s="1"/>
  <c r="G36" i="27"/>
  <c r="C3" i="219" s="1"/>
  <c r="G37" i="27"/>
  <c r="C3" i="238" s="1"/>
  <c r="G38" i="27"/>
  <c r="C3" i="220" s="1"/>
  <c r="G39" i="27"/>
  <c r="C3" i="221" s="1"/>
  <c r="G40" i="27"/>
  <c r="C3" i="231" s="1"/>
  <c r="G41" i="27"/>
  <c r="C3" i="222" s="1"/>
  <c r="G42" i="27"/>
  <c r="C3" i="230" s="1"/>
  <c r="G43" i="27"/>
  <c r="C3" i="229" s="1"/>
  <c r="G44" i="27"/>
  <c r="C3" i="228" s="1"/>
  <c r="G45" i="27"/>
  <c r="C3" i="227" s="1"/>
  <c r="G46" i="27"/>
  <c r="C3" i="226" s="1"/>
  <c r="G47" i="27"/>
  <c r="C3" i="225" s="1"/>
  <c r="G48" i="27"/>
  <c r="C3" i="224" s="1"/>
  <c r="G49" i="27"/>
  <c r="C3" i="223" s="1"/>
  <c r="G50" i="27"/>
  <c r="C3" i="232" s="1"/>
  <c r="G51" i="27"/>
  <c r="C3" i="237" s="1"/>
  <c r="G52" i="27"/>
  <c r="C3" i="236" s="1"/>
  <c r="G53" i="27"/>
  <c r="C3" i="235" s="1"/>
  <c r="G54" i="27"/>
  <c r="C3" i="234" s="1"/>
  <c r="G55" i="27"/>
  <c r="C3" i="233" s="1"/>
  <c r="D4" i="182"/>
  <c r="E4" i="182"/>
  <c r="F4" i="182"/>
  <c r="G4" i="27"/>
  <c r="H4" i="27"/>
  <c r="I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T55" i="182" l="1"/>
  <c r="D16" i="233" s="1"/>
  <c r="C16" i="233"/>
  <c r="AN55" i="182"/>
  <c r="D36" i="233" s="1"/>
  <c r="C36" i="233"/>
  <c r="S55" i="182"/>
  <c r="D15" i="233" s="1"/>
  <c r="C15" i="233"/>
  <c r="AI55" i="182"/>
  <c r="D31" i="233" s="1"/>
  <c r="C31" i="233"/>
  <c r="H55" i="182"/>
  <c r="D4" i="233" s="1"/>
  <c r="C4" i="233"/>
  <c r="AP55" i="182"/>
  <c r="D38" i="233" s="1"/>
  <c r="C38" i="233"/>
  <c r="X55" i="182"/>
  <c r="D20" i="233" s="1"/>
  <c r="C20" i="233"/>
  <c r="AJ55" i="182"/>
  <c r="D32" i="233" s="1"/>
  <c r="C32" i="233"/>
  <c r="I55" i="182"/>
  <c r="D5" i="233" s="1"/>
  <c r="C5" i="233"/>
  <c r="U55" i="182"/>
  <c r="D17" i="233" s="1"/>
  <c r="C17" i="233"/>
  <c r="Y55" i="182"/>
  <c r="D21" i="233" s="1"/>
  <c r="C21" i="233"/>
  <c r="AK55" i="182"/>
  <c r="D33" i="233" s="1"/>
  <c r="C33" i="233"/>
  <c r="AO55" i="182"/>
  <c r="D37" i="233" s="1"/>
  <c r="C37" i="233"/>
  <c r="C44" i="235"/>
  <c r="D44" i="235" s="1"/>
  <c r="E44" i="235" s="1"/>
  <c r="C44" i="223"/>
  <c r="D44" i="223" s="1"/>
  <c r="C44" i="222"/>
  <c r="D44" i="222" s="1"/>
  <c r="E7" i="222" s="1"/>
  <c r="C44" i="238"/>
  <c r="D44" i="238" s="1"/>
  <c r="C44" i="213"/>
  <c r="D44" i="213" s="1"/>
  <c r="E44" i="213" s="1"/>
  <c r="C44" i="200"/>
  <c r="D44" i="200" s="1"/>
  <c r="E13" i="200" s="1"/>
  <c r="C44" i="196"/>
  <c r="D44" i="196" s="1"/>
  <c r="C44" i="192"/>
  <c r="D44" i="192" s="1"/>
  <c r="C44" i="236"/>
  <c r="D44" i="236" s="1"/>
  <c r="E7" i="236" s="1"/>
  <c r="C44" i="199"/>
  <c r="D44" i="199" s="1"/>
  <c r="E7" i="199" s="1"/>
  <c r="C44" i="195"/>
  <c r="D44" i="195" s="1"/>
  <c r="E13" i="195" s="1"/>
  <c r="C37" i="268"/>
  <c r="E38" i="176" s="1"/>
  <c r="G38" i="176" s="1"/>
  <c r="C21" i="268"/>
  <c r="E22" i="176" s="1"/>
  <c r="G22" i="176" s="1"/>
  <c r="C5" i="268"/>
  <c r="E6" i="176" s="1"/>
  <c r="G6" i="176" s="1"/>
  <c r="H44" i="182"/>
  <c r="D4" i="228" s="1"/>
  <c r="C4" i="228"/>
  <c r="H36" i="182"/>
  <c r="D4" i="219" s="1"/>
  <c r="C4" i="219"/>
  <c r="H24" i="182"/>
  <c r="D4" i="214" s="1"/>
  <c r="C4" i="214"/>
  <c r="H16" i="182"/>
  <c r="D4" i="199" s="1"/>
  <c r="C4" i="199"/>
  <c r="H8" i="182"/>
  <c r="D4" i="191" s="1"/>
  <c r="C4" i="191"/>
  <c r="I51" i="182"/>
  <c r="D5" i="237" s="1"/>
  <c r="C5" i="237"/>
  <c r="I39" i="182"/>
  <c r="D5" i="221" s="1"/>
  <c r="C5" i="221"/>
  <c r="I23" i="182"/>
  <c r="D5" i="215" s="1"/>
  <c r="C5" i="215"/>
  <c r="S51" i="182"/>
  <c r="D15" i="237" s="1"/>
  <c r="C15" i="237"/>
  <c r="S47" i="182"/>
  <c r="D15" i="225" s="1"/>
  <c r="C15" i="225"/>
  <c r="S43" i="182"/>
  <c r="D15" i="229" s="1"/>
  <c r="C15" i="229"/>
  <c r="S35" i="182"/>
  <c r="D15" i="218" s="1"/>
  <c r="C15" i="218"/>
  <c r="S31" i="182"/>
  <c r="D15" i="207" s="1"/>
  <c r="C15" i="207"/>
  <c r="S27" i="182"/>
  <c r="D15" i="211" s="1"/>
  <c r="C15" i="211"/>
  <c r="S23" i="182"/>
  <c r="D15" i="215" s="1"/>
  <c r="C15" i="215"/>
  <c r="S19" i="182"/>
  <c r="D15" i="202" s="1"/>
  <c r="C15" i="202"/>
  <c r="S15" i="182"/>
  <c r="D15" i="198" s="1"/>
  <c r="C15" i="198"/>
  <c r="S11" i="182"/>
  <c r="D15" i="194" s="1"/>
  <c r="C15" i="194"/>
  <c r="S7" i="182"/>
  <c r="D15" i="190" s="1"/>
  <c r="C15" i="190"/>
  <c r="T54" i="182"/>
  <c r="D16" i="234" s="1"/>
  <c r="C16" i="234"/>
  <c r="T50" i="182"/>
  <c r="D16" i="232" s="1"/>
  <c r="C16" i="232"/>
  <c r="T46" i="182"/>
  <c r="D16" i="226" s="1"/>
  <c r="C16" i="226"/>
  <c r="T42" i="182"/>
  <c r="D16" i="230" s="1"/>
  <c r="C16" i="230"/>
  <c r="T38" i="182"/>
  <c r="D16" i="220" s="1"/>
  <c r="C16" i="220"/>
  <c r="T34" i="182"/>
  <c r="D16" i="217" s="1"/>
  <c r="C16" i="217"/>
  <c r="T30" i="182"/>
  <c r="D16" i="208" s="1"/>
  <c r="C16" i="208"/>
  <c r="T26" i="182"/>
  <c r="D16" i="212" s="1"/>
  <c r="C16" i="212"/>
  <c r="T22" i="182"/>
  <c r="D16" i="205" s="1"/>
  <c r="C16" i="205"/>
  <c r="T18" i="182"/>
  <c r="D16" i="201" s="1"/>
  <c r="C16" i="201"/>
  <c r="T14" i="182"/>
  <c r="D16" i="197" s="1"/>
  <c r="C16" i="197"/>
  <c r="T10" i="182"/>
  <c r="D16" i="193" s="1"/>
  <c r="C16" i="193"/>
  <c r="T6" i="182"/>
  <c r="D16" i="189" s="1"/>
  <c r="C16" i="189"/>
  <c r="U53" i="182"/>
  <c r="D17" i="235" s="1"/>
  <c r="C17" i="235"/>
  <c r="U49" i="182"/>
  <c r="D17" i="223" s="1"/>
  <c r="C17" i="223"/>
  <c r="U45" i="182"/>
  <c r="D17" i="227" s="1"/>
  <c r="C17" i="227"/>
  <c r="U41" i="182"/>
  <c r="D17" i="222" s="1"/>
  <c r="C17" i="222"/>
  <c r="U37" i="182"/>
  <c r="D17" i="238" s="1"/>
  <c r="C17" i="238"/>
  <c r="U33" i="182"/>
  <c r="D17" i="216" s="1"/>
  <c r="C17" i="216"/>
  <c r="U29" i="182"/>
  <c r="D17" i="209" s="1"/>
  <c r="C17" i="209"/>
  <c r="U25" i="182"/>
  <c r="D17" i="213" s="1"/>
  <c r="C17" i="213"/>
  <c r="U21" i="182"/>
  <c r="D17" i="204" s="1"/>
  <c r="C17" i="204"/>
  <c r="U17" i="182"/>
  <c r="D17" i="200" s="1"/>
  <c r="C17" i="200"/>
  <c r="U13" i="182"/>
  <c r="D17" i="196" s="1"/>
  <c r="C17" i="196"/>
  <c r="U9" i="182"/>
  <c r="D17" i="192" s="1"/>
  <c r="C17" i="192"/>
  <c r="U5" i="182"/>
  <c r="D17" i="188" s="1"/>
  <c r="C17" i="188"/>
  <c r="X54" i="182"/>
  <c r="D20" i="234" s="1"/>
  <c r="C20" i="234"/>
  <c r="X50" i="182"/>
  <c r="D20" i="232" s="1"/>
  <c r="C20" i="232"/>
  <c r="X46" i="182"/>
  <c r="D20" i="226" s="1"/>
  <c r="C20" i="226"/>
  <c r="X42" i="182"/>
  <c r="D20" i="230" s="1"/>
  <c r="C20" i="230"/>
  <c r="X38" i="182"/>
  <c r="D20" i="220" s="1"/>
  <c r="C20" i="220"/>
  <c r="X34" i="182"/>
  <c r="D20" i="217" s="1"/>
  <c r="C20" i="217"/>
  <c r="X30" i="182"/>
  <c r="D20" i="208" s="1"/>
  <c r="C20" i="208"/>
  <c r="X26" i="182"/>
  <c r="D20" i="212" s="1"/>
  <c r="C20" i="212"/>
  <c r="X22" i="182"/>
  <c r="D20" i="205" s="1"/>
  <c r="C20" i="205"/>
  <c r="X18" i="182"/>
  <c r="D20" i="201" s="1"/>
  <c r="C20" i="201"/>
  <c r="X14" i="182"/>
  <c r="D20" i="197" s="1"/>
  <c r="C20" i="197"/>
  <c r="X10" i="182"/>
  <c r="D20" i="193" s="1"/>
  <c r="C20" i="193"/>
  <c r="X6" i="182"/>
  <c r="D20" i="189" s="1"/>
  <c r="C20" i="189"/>
  <c r="Y53" i="182"/>
  <c r="D21" i="235" s="1"/>
  <c r="C21" i="235"/>
  <c r="Y49" i="182"/>
  <c r="D21" i="223" s="1"/>
  <c r="C21" i="223"/>
  <c r="Y45" i="182"/>
  <c r="D21" i="227" s="1"/>
  <c r="C21" i="227"/>
  <c r="Y41" i="182"/>
  <c r="D21" i="222" s="1"/>
  <c r="C21" i="222"/>
  <c r="Y37" i="182"/>
  <c r="D21" i="238" s="1"/>
  <c r="C21" i="238"/>
  <c r="Y33" i="182"/>
  <c r="D21" i="216" s="1"/>
  <c r="C21" i="216"/>
  <c r="Y29" i="182"/>
  <c r="D21" i="209" s="1"/>
  <c r="C21" i="209"/>
  <c r="Y25" i="182"/>
  <c r="D21" i="213" s="1"/>
  <c r="C21" i="213"/>
  <c r="Y21" i="182"/>
  <c r="D21" i="204" s="1"/>
  <c r="C21" i="204"/>
  <c r="Y17" i="182"/>
  <c r="D21" i="200" s="1"/>
  <c r="C21" i="200"/>
  <c r="Y13" i="182"/>
  <c r="D21" i="196" s="1"/>
  <c r="C21" i="196"/>
  <c r="Y9" i="182"/>
  <c r="D21" i="192" s="1"/>
  <c r="C21" i="192"/>
  <c r="Y5" i="182"/>
  <c r="D21" i="188" s="1"/>
  <c r="C21" i="188"/>
  <c r="C44" i="209"/>
  <c r="D44" i="209" s="1"/>
  <c r="E13" i="209" s="1"/>
  <c r="AI51" i="182"/>
  <c r="D31" i="237" s="1"/>
  <c r="C31" i="237"/>
  <c r="AI47" i="182"/>
  <c r="D31" i="225" s="1"/>
  <c r="C31" i="225"/>
  <c r="AI43" i="182"/>
  <c r="D31" i="229" s="1"/>
  <c r="C31" i="229"/>
  <c r="AI39" i="182"/>
  <c r="D31" i="221" s="1"/>
  <c r="C31" i="221"/>
  <c r="AI35" i="182"/>
  <c r="D31" i="218" s="1"/>
  <c r="C31" i="218"/>
  <c r="AI31" i="182"/>
  <c r="D31" i="207" s="1"/>
  <c r="C31" i="207"/>
  <c r="AI27" i="182"/>
  <c r="D31" i="211" s="1"/>
  <c r="C31" i="211"/>
  <c r="AI23" i="182"/>
  <c r="D31" i="215" s="1"/>
  <c r="C31" i="215"/>
  <c r="AI19" i="182"/>
  <c r="D31" i="202" s="1"/>
  <c r="C31" i="202"/>
  <c r="AI15" i="182"/>
  <c r="D31" i="198" s="1"/>
  <c r="C31" i="198"/>
  <c r="AI11" i="182"/>
  <c r="D31" i="194" s="1"/>
  <c r="C31" i="194"/>
  <c r="AI7" i="182"/>
  <c r="D31" i="190" s="1"/>
  <c r="C31" i="190"/>
  <c r="AJ54" i="182"/>
  <c r="D32" i="234" s="1"/>
  <c r="C32" i="234"/>
  <c r="AJ50" i="182"/>
  <c r="D32" i="232" s="1"/>
  <c r="C32" i="232"/>
  <c r="AJ46" i="182"/>
  <c r="D32" i="226" s="1"/>
  <c r="C32" i="226"/>
  <c r="AJ42" i="182"/>
  <c r="D32" i="230" s="1"/>
  <c r="C32" i="230"/>
  <c r="AJ38" i="182"/>
  <c r="D32" i="220" s="1"/>
  <c r="C32" i="220"/>
  <c r="AJ34" i="182"/>
  <c r="D32" i="217" s="1"/>
  <c r="C32" i="217"/>
  <c r="AJ30" i="182"/>
  <c r="D32" i="208" s="1"/>
  <c r="C32" i="208"/>
  <c r="AJ26" i="182"/>
  <c r="D32" i="212" s="1"/>
  <c r="C32" i="212"/>
  <c r="AJ22" i="182"/>
  <c r="D32" i="205" s="1"/>
  <c r="C32" i="205"/>
  <c r="AJ18" i="182"/>
  <c r="D32" i="201" s="1"/>
  <c r="C32" i="201"/>
  <c r="AJ10" i="182"/>
  <c r="D32" i="193" s="1"/>
  <c r="C32" i="193"/>
  <c r="AJ6" i="182"/>
  <c r="D32" i="189" s="1"/>
  <c r="C32" i="189"/>
  <c r="AK53" i="182"/>
  <c r="D33" i="235" s="1"/>
  <c r="C33" i="235"/>
  <c r="AK49" i="182"/>
  <c r="D33" i="223" s="1"/>
  <c r="C33" i="223"/>
  <c r="AK45" i="182"/>
  <c r="D33" i="227" s="1"/>
  <c r="C33" i="227"/>
  <c r="AK41" i="182"/>
  <c r="D33" i="222" s="1"/>
  <c r="C33" i="222"/>
  <c r="AK37" i="182"/>
  <c r="D33" i="238" s="1"/>
  <c r="C33" i="238"/>
  <c r="AK33" i="182"/>
  <c r="D33" i="216" s="1"/>
  <c r="C33" i="216"/>
  <c r="AK29" i="182"/>
  <c r="D33" i="209" s="1"/>
  <c r="C33" i="209"/>
  <c r="AK25" i="182"/>
  <c r="D33" i="213" s="1"/>
  <c r="C33" i="213"/>
  <c r="AK21" i="182"/>
  <c r="D33" i="204" s="1"/>
  <c r="C33" i="204"/>
  <c r="AK17" i="182"/>
  <c r="D33" i="200" s="1"/>
  <c r="C33" i="200"/>
  <c r="AK13" i="182"/>
  <c r="D33" i="196" s="1"/>
  <c r="C33" i="196"/>
  <c r="AK9" i="182"/>
  <c r="D33" i="192" s="1"/>
  <c r="C33" i="192"/>
  <c r="AK5" i="182"/>
  <c r="D33" i="188" s="1"/>
  <c r="C33" i="188"/>
  <c r="AN54" i="182"/>
  <c r="D36" i="234" s="1"/>
  <c r="C36" i="234"/>
  <c r="AN50" i="182"/>
  <c r="D36" i="232" s="1"/>
  <c r="C36" i="232"/>
  <c r="AN46" i="182"/>
  <c r="D36" i="226" s="1"/>
  <c r="C36" i="226"/>
  <c r="AN42" i="182"/>
  <c r="D36" i="230" s="1"/>
  <c r="C36" i="230"/>
  <c r="AN38" i="182"/>
  <c r="D36" i="220" s="1"/>
  <c r="C36" i="220"/>
  <c r="AN34" i="182"/>
  <c r="D36" i="217" s="1"/>
  <c r="C36" i="217"/>
  <c r="AN30" i="182"/>
  <c r="D36" i="208" s="1"/>
  <c r="C36" i="208"/>
  <c r="AN26" i="182"/>
  <c r="D36" i="212" s="1"/>
  <c r="C36" i="212"/>
  <c r="AN22" i="182"/>
  <c r="D36" i="205" s="1"/>
  <c r="C36" i="205"/>
  <c r="AN18" i="182"/>
  <c r="D36" i="201" s="1"/>
  <c r="C36" i="201"/>
  <c r="AN14" i="182"/>
  <c r="D36" i="197" s="1"/>
  <c r="C36" i="197"/>
  <c r="AN10" i="182"/>
  <c r="D36" i="193" s="1"/>
  <c r="C36" i="193"/>
  <c r="AN6" i="182"/>
  <c r="D36" i="189" s="1"/>
  <c r="C36" i="189"/>
  <c r="AO53" i="182"/>
  <c r="D37" i="235" s="1"/>
  <c r="C37" i="235"/>
  <c r="AO49" i="182"/>
  <c r="D37" i="223" s="1"/>
  <c r="C37" i="223"/>
  <c r="AO45" i="182"/>
  <c r="D37" i="227" s="1"/>
  <c r="C37" i="227"/>
  <c r="AO41" i="182"/>
  <c r="D37" i="222" s="1"/>
  <c r="C37" i="222"/>
  <c r="AO37" i="182"/>
  <c r="D37" i="238" s="1"/>
  <c r="C37" i="238"/>
  <c r="AO33" i="182"/>
  <c r="D37" i="216" s="1"/>
  <c r="C37" i="216"/>
  <c r="AO29" i="182"/>
  <c r="D37" i="209" s="1"/>
  <c r="C37" i="209"/>
  <c r="AO25" i="182"/>
  <c r="D37" i="213" s="1"/>
  <c r="C37" i="213"/>
  <c r="AO21" i="182"/>
  <c r="D37" i="204" s="1"/>
  <c r="C37" i="204"/>
  <c r="AO17" i="182"/>
  <c r="D37" i="200" s="1"/>
  <c r="C37" i="200"/>
  <c r="AO13" i="182"/>
  <c r="D37" i="196" s="1"/>
  <c r="C37" i="196"/>
  <c r="AO9" i="182"/>
  <c r="D37" i="192" s="1"/>
  <c r="C37" i="192"/>
  <c r="AO5" i="182"/>
  <c r="D37" i="188" s="1"/>
  <c r="C37" i="188"/>
  <c r="AP52" i="182"/>
  <c r="D38" i="236" s="1"/>
  <c r="C38" i="236"/>
  <c r="AP48" i="182"/>
  <c r="D38" i="224" s="1"/>
  <c r="C38" i="224"/>
  <c r="AP44" i="182"/>
  <c r="D38" i="228" s="1"/>
  <c r="C38" i="228"/>
  <c r="AP40" i="182"/>
  <c r="D38" i="231" s="1"/>
  <c r="C38" i="231"/>
  <c r="AP36" i="182"/>
  <c r="D38" i="219" s="1"/>
  <c r="C38" i="219"/>
  <c r="AP32" i="182"/>
  <c r="D38" i="206" s="1"/>
  <c r="C38" i="206"/>
  <c r="AP28" i="182"/>
  <c r="D38" i="210" s="1"/>
  <c r="C38" i="210"/>
  <c r="AP24" i="182"/>
  <c r="D38" i="214" s="1"/>
  <c r="C38" i="214"/>
  <c r="AP20" i="182"/>
  <c r="D38" i="203" s="1"/>
  <c r="C38" i="203"/>
  <c r="AP16" i="182"/>
  <c r="D38" i="199" s="1"/>
  <c r="C38" i="199"/>
  <c r="AP12" i="182"/>
  <c r="D38" i="195" s="1"/>
  <c r="C38" i="195"/>
  <c r="AP8" i="182"/>
  <c r="D38" i="191" s="1"/>
  <c r="C38" i="191"/>
  <c r="AR54" i="182"/>
  <c r="C40" i="234"/>
  <c r="AR42" i="182"/>
  <c r="C40" i="230"/>
  <c r="AR38" i="182"/>
  <c r="C40" i="220"/>
  <c r="AR34" i="182"/>
  <c r="C40" i="217"/>
  <c r="AR18" i="182"/>
  <c r="C40" i="201"/>
  <c r="AR10" i="182"/>
  <c r="C40" i="193"/>
  <c r="AR6" i="182"/>
  <c r="C40" i="189"/>
  <c r="Y12" i="182"/>
  <c r="D21" i="195" s="1"/>
  <c r="C21" i="195"/>
  <c r="C44" i="188"/>
  <c r="D44" i="188" s="1"/>
  <c r="E13" i="188" s="1"/>
  <c r="AI54" i="182"/>
  <c r="D31" i="234" s="1"/>
  <c r="C31" i="234"/>
  <c r="AI50" i="182"/>
  <c r="D31" i="232" s="1"/>
  <c r="C31" i="232"/>
  <c r="AI42" i="182"/>
  <c r="D31" i="230" s="1"/>
  <c r="C31" i="230"/>
  <c r="AI34" i="182"/>
  <c r="D31" i="217" s="1"/>
  <c r="C31" i="217"/>
  <c r="AI26" i="182"/>
  <c r="D31" i="212" s="1"/>
  <c r="C31" i="212"/>
  <c r="AI18" i="182"/>
  <c r="D31" i="201" s="1"/>
  <c r="C31" i="201"/>
  <c r="AI10" i="182"/>
  <c r="D31" i="193" s="1"/>
  <c r="C31" i="193"/>
  <c r="AJ49" i="182"/>
  <c r="D32" i="223" s="1"/>
  <c r="C32" i="223"/>
  <c r="AJ41" i="182"/>
  <c r="D32" i="222" s="1"/>
  <c r="C32" i="222"/>
  <c r="AJ33" i="182"/>
  <c r="D32" i="216" s="1"/>
  <c r="C32" i="216"/>
  <c r="AJ25" i="182"/>
  <c r="D32" i="213" s="1"/>
  <c r="C32" i="213"/>
  <c r="AJ17" i="182"/>
  <c r="D32" i="200" s="1"/>
  <c r="C32" i="200"/>
  <c r="AJ9" i="182"/>
  <c r="D32" i="192" s="1"/>
  <c r="C32" i="192"/>
  <c r="AK52" i="182"/>
  <c r="D33" i="236" s="1"/>
  <c r="C33" i="236"/>
  <c r="AK44" i="182"/>
  <c r="D33" i="228" s="1"/>
  <c r="C33" i="228"/>
  <c r="AK36" i="182"/>
  <c r="D33" i="219" s="1"/>
  <c r="C33" i="219"/>
  <c r="AK32" i="182"/>
  <c r="D33" i="206" s="1"/>
  <c r="C33" i="206"/>
  <c r="AK24" i="182"/>
  <c r="D33" i="214" s="1"/>
  <c r="C33" i="214"/>
  <c r="AK16" i="182"/>
  <c r="D33" i="199" s="1"/>
  <c r="C33" i="199"/>
  <c r="AK8" i="182"/>
  <c r="D33" i="191" s="1"/>
  <c r="C33" i="191"/>
  <c r="AN49" i="182"/>
  <c r="D36" i="223" s="1"/>
  <c r="C36" i="223"/>
  <c r="AN41" i="182"/>
  <c r="D36" i="222" s="1"/>
  <c r="C36" i="222"/>
  <c r="AN33" i="182"/>
  <c r="D36" i="216" s="1"/>
  <c r="C36" i="216"/>
  <c r="AN25" i="182"/>
  <c r="D36" i="213" s="1"/>
  <c r="C36" i="213"/>
  <c r="AN17" i="182"/>
  <c r="D36" i="200" s="1"/>
  <c r="C36" i="200"/>
  <c r="AN9" i="182"/>
  <c r="D36" i="192" s="1"/>
  <c r="C36" i="192"/>
  <c r="AO52" i="182"/>
  <c r="D37" i="236" s="1"/>
  <c r="C37" i="236"/>
  <c r="AO44" i="182"/>
  <c r="D37" i="228" s="1"/>
  <c r="C37" i="228"/>
  <c r="AO36" i="182"/>
  <c r="D37" i="219" s="1"/>
  <c r="C37" i="219"/>
  <c r="AO28" i="182"/>
  <c r="D37" i="210" s="1"/>
  <c r="C37" i="210"/>
  <c r="AO16" i="182"/>
  <c r="D37" i="199" s="1"/>
  <c r="C37" i="199"/>
  <c r="AP47" i="182"/>
  <c r="D38" i="225" s="1"/>
  <c r="C38" i="225"/>
  <c r="AP39" i="182"/>
  <c r="D38" i="221" s="1"/>
  <c r="C38" i="221"/>
  <c r="AP31" i="182"/>
  <c r="D38" i="207" s="1"/>
  <c r="C38" i="207"/>
  <c r="AP23" i="182"/>
  <c r="D38" i="215" s="1"/>
  <c r="C38" i="215"/>
  <c r="AP15" i="182"/>
  <c r="D38" i="198" s="1"/>
  <c r="C38" i="198"/>
  <c r="AR53" i="182"/>
  <c r="C40" i="235"/>
  <c r="AR45" i="182"/>
  <c r="C40" i="227"/>
  <c r="AR41" i="182"/>
  <c r="C40" i="222"/>
  <c r="AR33" i="182"/>
  <c r="C40" i="216"/>
  <c r="AR29" i="182"/>
  <c r="C40" i="209"/>
  <c r="AR17" i="182"/>
  <c r="C40" i="200"/>
  <c r="AR13" i="182"/>
  <c r="C40" i="196"/>
  <c r="AR9" i="182"/>
  <c r="C40" i="192"/>
  <c r="C31" i="268"/>
  <c r="E32" i="176" s="1"/>
  <c r="G32" i="176" s="1"/>
  <c r="AA4" i="182"/>
  <c r="C15" i="268"/>
  <c r="E16" i="176" s="1"/>
  <c r="G16" i="176" s="1"/>
  <c r="C44" i="225"/>
  <c r="D44" i="225" s="1"/>
  <c r="E9" i="225" s="1"/>
  <c r="C44" i="215"/>
  <c r="D44" i="215" s="1"/>
  <c r="E9" i="215" s="1"/>
  <c r="C44" i="202"/>
  <c r="D44" i="202" s="1"/>
  <c r="E7" i="202" s="1"/>
  <c r="C44" i="194"/>
  <c r="D44" i="194" s="1"/>
  <c r="E9" i="194" s="1"/>
  <c r="C44" i="190"/>
  <c r="D44" i="190" s="1"/>
  <c r="E9" i="190" s="1"/>
  <c r="H54" i="182"/>
  <c r="D4" i="234" s="1"/>
  <c r="C4" i="234"/>
  <c r="H50" i="182"/>
  <c r="D4" i="232" s="1"/>
  <c r="C4" i="232"/>
  <c r="H46" i="182"/>
  <c r="D4" i="226" s="1"/>
  <c r="C4" i="226"/>
  <c r="H42" i="182"/>
  <c r="D4" i="230" s="1"/>
  <c r="C4" i="230"/>
  <c r="H38" i="182"/>
  <c r="D4" i="220" s="1"/>
  <c r="C4" i="220"/>
  <c r="H34" i="182"/>
  <c r="D4" i="217" s="1"/>
  <c r="C4" i="217"/>
  <c r="H30" i="182"/>
  <c r="D4" i="208" s="1"/>
  <c r="C4" i="208"/>
  <c r="H26" i="182"/>
  <c r="D4" i="212" s="1"/>
  <c r="C4" i="212"/>
  <c r="H22" i="182"/>
  <c r="D4" i="205" s="1"/>
  <c r="C4" i="205"/>
  <c r="H18" i="182"/>
  <c r="D4" i="201" s="1"/>
  <c r="C4" i="201"/>
  <c r="H14" i="182"/>
  <c r="D4" i="197" s="1"/>
  <c r="C4" i="197"/>
  <c r="H10" i="182"/>
  <c r="D4" i="193" s="1"/>
  <c r="C4" i="193"/>
  <c r="H6" i="182"/>
  <c r="D4" i="189" s="1"/>
  <c r="C4" i="189"/>
  <c r="I53" i="182"/>
  <c r="D5" i="235" s="1"/>
  <c r="C5" i="235"/>
  <c r="I49" i="182"/>
  <c r="D5" i="223" s="1"/>
  <c r="C5" i="223"/>
  <c r="I45" i="182"/>
  <c r="D5" i="227" s="1"/>
  <c r="C5" i="227"/>
  <c r="I41" i="182"/>
  <c r="D5" i="222" s="1"/>
  <c r="C5" i="222"/>
  <c r="I37" i="182"/>
  <c r="D5" i="238" s="1"/>
  <c r="C5" i="238"/>
  <c r="I33" i="182"/>
  <c r="D5" i="216" s="1"/>
  <c r="C5" i="216"/>
  <c r="I29" i="182"/>
  <c r="D5" i="209" s="1"/>
  <c r="C5" i="209"/>
  <c r="I25" i="182"/>
  <c r="D5" i="213" s="1"/>
  <c r="C5" i="213"/>
  <c r="I21" i="182"/>
  <c r="D5" i="204" s="1"/>
  <c r="C5" i="204"/>
  <c r="I17" i="182"/>
  <c r="D5" i="200" s="1"/>
  <c r="C5" i="200"/>
  <c r="I13" i="182"/>
  <c r="D5" i="196" s="1"/>
  <c r="C5" i="196"/>
  <c r="I9" i="182"/>
  <c r="D5" i="192" s="1"/>
  <c r="C5" i="192"/>
  <c r="I5" i="182"/>
  <c r="D5" i="188" s="1"/>
  <c r="C5" i="188"/>
  <c r="C44" i="234"/>
  <c r="D44" i="234" s="1"/>
  <c r="E9" i="234" s="1"/>
  <c r="C44" i="230"/>
  <c r="D44" i="230" s="1"/>
  <c r="E7" i="230" s="1"/>
  <c r="C44" i="220"/>
  <c r="D44" i="220" s="1"/>
  <c r="C44" i="217"/>
  <c r="D44" i="217" s="1"/>
  <c r="C44" i="208"/>
  <c r="D44" i="208" s="1"/>
  <c r="E12" i="208" s="1"/>
  <c r="C44" i="212"/>
  <c r="D44" i="212" s="1"/>
  <c r="E11" i="212" s="1"/>
  <c r="C44" i="197"/>
  <c r="D44" i="197" s="1"/>
  <c r="E11" i="197" s="1"/>
  <c r="C44" i="193"/>
  <c r="D44" i="193" s="1"/>
  <c r="C44" i="189"/>
  <c r="D44" i="189" s="1"/>
  <c r="E8" i="189" s="1"/>
  <c r="S53" i="182"/>
  <c r="D15" i="235" s="1"/>
  <c r="C15" i="235"/>
  <c r="S49" i="182"/>
  <c r="D15" i="223" s="1"/>
  <c r="C15" i="223"/>
  <c r="S45" i="182"/>
  <c r="D15" i="227" s="1"/>
  <c r="C15" i="227"/>
  <c r="S41" i="182"/>
  <c r="D15" i="222" s="1"/>
  <c r="C15" i="222"/>
  <c r="S37" i="182"/>
  <c r="D15" i="238" s="1"/>
  <c r="C15" i="238"/>
  <c r="S33" i="182"/>
  <c r="D15" i="216" s="1"/>
  <c r="C15" i="216"/>
  <c r="S29" i="182"/>
  <c r="D15" i="209" s="1"/>
  <c r="C15" i="209"/>
  <c r="S25" i="182"/>
  <c r="D15" i="213" s="1"/>
  <c r="C15" i="213"/>
  <c r="S21" i="182"/>
  <c r="D15" i="204" s="1"/>
  <c r="C15" i="204"/>
  <c r="S17" i="182"/>
  <c r="D15" i="200" s="1"/>
  <c r="C15" i="200"/>
  <c r="S13" i="182"/>
  <c r="D15" i="196" s="1"/>
  <c r="C15" i="196"/>
  <c r="S9" i="182"/>
  <c r="D15" i="192" s="1"/>
  <c r="C15" i="192"/>
  <c r="S5" i="182"/>
  <c r="D15" i="188" s="1"/>
  <c r="C15" i="188"/>
  <c r="T52" i="182"/>
  <c r="D16" i="236" s="1"/>
  <c r="C16" i="236"/>
  <c r="T48" i="182"/>
  <c r="D16" i="224" s="1"/>
  <c r="C16" i="224"/>
  <c r="T44" i="182"/>
  <c r="D16" i="228" s="1"/>
  <c r="C16" i="228"/>
  <c r="T40" i="182"/>
  <c r="D16" i="231" s="1"/>
  <c r="C16" i="231"/>
  <c r="T36" i="182"/>
  <c r="D16" i="219" s="1"/>
  <c r="C16" i="219"/>
  <c r="T32" i="182"/>
  <c r="D16" i="206" s="1"/>
  <c r="C16" i="206"/>
  <c r="T28" i="182"/>
  <c r="D16" i="210" s="1"/>
  <c r="C16" i="210"/>
  <c r="T24" i="182"/>
  <c r="D16" i="214" s="1"/>
  <c r="C16" i="214"/>
  <c r="T20" i="182"/>
  <c r="D16" i="203" s="1"/>
  <c r="C16" i="203"/>
  <c r="T16" i="182"/>
  <c r="D16" i="199" s="1"/>
  <c r="C16" i="199"/>
  <c r="T12" i="182"/>
  <c r="D16" i="195" s="1"/>
  <c r="C16" i="195"/>
  <c r="T8" i="182"/>
  <c r="D16" i="191" s="1"/>
  <c r="C16" i="191"/>
  <c r="U51" i="182"/>
  <c r="D17" i="237" s="1"/>
  <c r="C17" i="237"/>
  <c r="U47" i="182"/>
  <c r="D17" i="225" s="1"/>
  <c r="C17" i="225"/>
  <c r="U43" i="182"/>
  <c r="D17" i="229" s="1"/>
  <c r="C17" i="229"/>
  <c r="U39" i="182"/>
  <c r="D17" i="221" s="1"/>
  <c r="C17" i="221"/>
  <c r="U35" i="182"/>
  <c r="D17" i="218" s="1"/>
  <c r="C17" i="218"/>
  <c r="U31" i="182"/>
  <c r="D17" i="207" s="1"/>
  <c r="C17" i="207"/>
  <c r="U27" i="182"/>
  <c r="D17" i="211" s="1"/>
  <c r="C17" i="211"/>
  <c r="U23" i="182"/>
  <c r="D17" i="215" s="1"/>
  <c r="C17" i="215"/>
  <c r="U19" i="182"/>
  <c r="D17" i="202" s="1"/>
  <c r="C17" i="202"/>
  <c r="U15" i="182"/>
  <c r="D17" i="198" s="1"/>
  <c r="C17" i="198"/>
  <c r="U11" i="182"/>
  <c r="D17" i="194" s="1"/>
  <c r="C17" i="194"/>
  <c r="U7" i="182"/>
  <c r="D17" i="190" s="1"/>
  <c r="C17" i="190"/>
  <c r="X52" i="182"/>
  <c r="D20" i="236" s="1"/>
  <c r="C20" i="236"/>
  <c r="X48" i="182"/>
  <c r="D20" i="224" s="1"/>
  <c r="C20" i="224"/>
  <c r="X44" i="182"/>
  <c r="D20" i="228" s="1"/>
  <c r="C20" i="228"/>
  <c r="X40" i="182"/>
  <c r="D20" i="231" s="1"/>
  <c r="C20" i="231"/>
  <c r="X36" i="182"/>
  <c r="D20" i="219" s="1"/>
  <c r="C20" i="219"/>
  <c r="X32" i="182"/>
  <c r="D20" i="206" s="1"/>
  <c r="C20" i="206"/>
  <c r="X24" i="182"/>
  <c r="D20" i="214" s="1"/>
  <c r="C20" i="214"/>
  <c r="X20" i="182"/>
  <c r="D20" i="203" s="1"/>
  <c r="C20" i="203"/>
  <c r="X16" i="182"/>
  <c r="D20" i="199" s="1"/>
  <c r="C20" i="199"/>
  <c r="X12" i="182"/>
  <c r="D20" i="195" s="1"/>
  <c r="C20" i="195"/>
  <c r="X8" i="182"/>
  <c r="D20" i="191" s="1"/>
  <c r="C20" i="191"/>
  <c r="Y51" i="182"/>
  <c r="D21" i="237" s="1"/>
  <c r="C21" i="237"/>
  <c r="Y47" i="182"/>
  <c r="D21" i="225" s="1"/>
  <c r="C21" i="225"/>
  <c r="Y43" i="182"/>
  <c r="D21" i="229" s="1"/>
  <c r="C21" i="229"/>
  <c r="Y39" i="182"/>
  <c r="D21" i="221" s="1"/>
  <c r="C21" i="221"/>
  <c r="Y35" i="182"/>
  <c r="D21" i="218" s="1"/>
  <c r="C21" i="218"/>
  <c r="Y31" i="182"/>
  <c r="D21" i="207" s="1"/>
  <c r="C21" i="207"/>
  <c r="Y27" i="182"/>
  <c r="D21" i="211" s="1"/>
  <c r="C21" i="211"/>
  <c r="Y23" i="182"/>
  <c r="D21" i="215" s="1"/>
  <c r="C21" i="215"/>
  <c r="Y19" i="182"/>
  <c r="D21" i="202" s="1"/>
  <c r="C21" i="202"/>
  <c r="Y15" i="182"/>
  <c r="D21" i="198" s="1"/>
  <c r="C21" i="198"/>
  <c r="Y11" i="182"/>
  <c r="D21" i="194" s="1"/>
  <c r="C21" i="194"/>
  <c r="Y7" i="182"/>
  <c r="D21" i="190" s="1"/>
  <c r="C21" i="190"/>
  <c r="AI53" i="182"/>
  <c r="D31" i="235" s="1"/>
  <c r="C31" i="235"/>
  <c r="AI49" i="182"/>
  <c r="D31" i="223" s="1"/>
  <c r="C31" i="223"/>
  <c r="AI45" i="182"/>
  <c r="D31" i="227" s="1"/>
  <c r="C31" i="227"/>
  <c r="AI41" i="182"/>
  <c r="D31" i="222" s="1"/>
  <c r="C31" i="222"/>
  <c r="AI37" i="182"/>
  <c r="D31" i="238" s="1"/>
  <c r="C31" i="238"/>
  <c r="AI33" i="182"/>
  <c r="D31" i="216" s="1"/>
  <c r="C31" i="216"/>
  <c r="AI29" i="182"/>
  <c r="D31" i="209" s="1"/>
  <c r="C31" i="209"/>
  <c r="AI25" i="182"/>
  <c r="D31" i="213" s="1"/>
  <c r="C31" i="213"/>
  <c r="AI21" i="182"/>
  <c r="D31" i="204" s="1"/>
  <c r="C31" i="204"/>
  <c r="AI17" i="182"/>
  <c r="D31" i="200" s="1"/>
  <c r="C31" i="200"/>
  <c r="AI13" i="182"/>
  <c r="D31" i="196" s="1"/>
  <c r="C31" i="196"/>
  <c r="AI9" i="182"/>
  <c r="D31" i="192" s="1"/>
  <c r="C31" i="192"/>
  <c r="AI5" i="182"/>
  <c r="D31" i="188" s="1"/>
  <c r="C31" i="188"/>
  <c r="AJ52" i="182"/>
  <c r="D32" i="236" s="1"/>
  <c r="C32" i="236"/>
  <c r="AJ48" i="182"/>
  <c r="D32" i="224" s="1"/>
  <c r="C32" i="224"/>
  <c r="AJ44" i="182"/>
  <c r="D32" i="228" s="1"/>
  <c r="C32" i="228"/>
  <c r="AJ40" i="182"/>
  <c r="D32" i="231" s="1"/>
  <c r="C32" i="231"/>
  <c r="AJ36" i="182"/>
  <c r="D32" i="219" s="1"/>
  <c r="C32" i="219"/>
  <c r="AJ32" i="182"/>
  <c r="D32" i="206" s="1"/>
  <c r="C32" i="206"/>
  <c r="AJ28" i="182"/>
  <c r="D32" i="210" s="1"/>
  <c r="C32" i="210"/>
  <c r="AJ24" i="182"/>
  <c r="D32" i="214" s="1"/>
  <c r="C32" i="214"/>
  <c r="AJ20" i="182"/>
  <c r="D32" i="203" s="1"/>
  <c r="C32" i="203"/>
  <c r="AJ16" i="182"/>
  <c r="D32" i="199" s="1"/>
  <c r="C32" i="199"/>
  <c r="AJ12" i="182"/>
  <c r="D32" i="195" s="1"/>
  <c r="C32" i="195"/>
  <c r="AJ8" i="182"/>
  <c r="D32" i="191" s="1"/>
  <c r="C32" i="191"/>
  <c r="AK51" i="182"/>
  <c r="D33" i="237" s="1"/>
  <c r="C33" i="237"/>
  <c r="AK47" i="182"/>
  <c r="D33" i="225" s="1"/>
  <c r="C33" i="225"/>
  <c r="AK43" i="182"/>
  <c r="D33" i="229" s="1"/>
  <c r="C33" i="229"/>
  <c r="AK39" i="182"/>
  <c r="D33" i="221" s="1"/>
  <c r="C33" i="221"/>
  <c r="AK35" i="182"/>
  <c r="D33" i="218" s="1"/>
  <c r="C33" i="218"/>
  <c r="AK31" i="182"/>
  <c r="D33" i="207" s="1"/>
  <c r="C33" i="207"/>
  <c r="AK27" i="182"/>
  <c r="D33" i="211" s="1"/>
  <c r="C33" i="211"/>
  <c r="AK23" i="182"/>
  <c r="D33" i="215" s="1"/>
  <c r="C33" i="215"/>
  <c r="AK19" i="182"/>
  <c r="D33" i="202" s="1"/>
  <c r="C33" i="202"/>
  <c r="AK15" i="182"/>
  <c r="D33" i="198" s="1"/>
  <c r="C33" i="198"/>
  <c r="AK11" i="182"/>
  <c r="D33" i="194" s="1"/>
  <c r="C33" i="194"/>
  <c r="AK7" i="182"/>
  <c r="D33" i="190" s="1"/>
  <c r="C33" i="190"/>
  <c r="AN52" i="182"/>
  <c r="D36" i="236" s="1"/>
  <c r="C36" i="236"/>
  <c r="AN48" i="182"/>
  <c r="D36" i="224" s="1"/>
  <c r="C36" i="224"/>
  <c r="AN44" i="182"/>
  <c r="D36" i="228" s="1"/>
  <c r="C36" i="228"/>
  <c r="AN40" i="182"/>
  <c r="D36" i="231" s="1"/>
  <c r="C36" i="231"/>
  <c r="AN36" i="182"/>
  <c r="D36" i="219" s="1"/>
  <c r="C36" i="219"/>
  <c r="AN32" i="182"/>
  <c r="D36" i="206" s="1"/>
  <c r="C36" i="206"/>
  <c r="AN24" i="182"/>
  <c r="D36" i="214" s="1"/>
  <c r="C36" i="214"/>
  <c r="AN20" i="182"/>
  <c r="D36" i="203" s="1"/>
  <c r="C36" i="203"/>
  <c r="AN16" i="182"/>
  <c r="D36" i="199" s="1"/>
  <c r="C36" i="199"/>
  <c r="AN12" i="182"/>
  <c r="D36" i="195" s="1"/>
  <c r="C36" i="195"/>
  <c r="AN8" i="182"/>
  <c r="D36" i="191" s="1"/>
  <c r="C36" i="191"/>
  <c r="AO51" i="182"/>
  <c r="D37" i="237" s="1"/>
  <c r="C37" i="237"/>
  <c r="AO47" i="182"/>
  <c r="D37" i="225" s="1"/>
  <c r="C37" i="225"/>
  <c r="AO43" i="182"/>
  <c r="D37" i="229" s="1"/>
  <c r="C37" i="229"/>
  <c r="AO39" i="182"/>
  <c r="D37" i="221" s="1"/>
  <c r="C37" i="221"/>
  <c r="AO35" i="182"/>
  <c r="D37" i="218" s="1"/>
  <c r="C37" i="218"/>
  <c r="AO31" i="182"/>
  <c r="D37" i="207" s="1"/>
  <c r="C37" i="207"/>
  <c r="AO27" i="182"/>
  <c r="D37" i="211" s="1"/>
  <c r="C37" i="211"/>
  <c r="AO23" i="182"/>
  <c r="D37" i="215" s="1"/>
  <c r="C37" i="215"/>
  <c r="AO19" i="182"/>
  <c r="D37" i="202" s="1"/>
  <c r="C37" i="202"/>
  <c r="AO15" i="182"/>
  <c r="D37" i="198" s="1"/>
  <c r="C37" i="198"/>
  <c r="AO11" i="182"/>
  <c r="D37" i="194" s="1"/>
  <c r="C37" i="194"/>
  <c r="AO7" i="182"/>
  <c r="D37" i="190" s="1"/>
  <c r="C37" i="190"/>
  <c r="AP54" i="182"/>
  <c r="D38" i="234" s="1"/>
  <c r="C38" i="234"/>
  <c r="AP50" i="182"/>
  <c r="D38" i="232" s="1"/>
  <c r="C38" i="232"/>
  <c r="AP46" i="182"/>
  <c r="D38" i="226" s="1"/>
  <c r="C38" i="226"/>
  <c r="AP42" i="182"/>
  <c r="D38" i="230" s="1"/>
  <c r="C38" i="230"/>
  <c r="AP38" i="182"/>
  <c r="D38" i="220" s="1"/>
  <c r="C38" i="220"/>
  <c r="AP34" i="182"/>
  <c r="D38" i="217" s="1"/>
  <c r="E38" i="217" s="1"/>
  <c r="C38" i="217"/>
  <c r="AP30" i="182"/>
  <c r="D38" i="208" s="1"/>
  <c r="C38" i="208"/>
  <c r="AP26" i="182"/>
  <c r="D38" i="212" s="1"/>
  <c r="C38" i="212"/>
  <c r="AP22" i="182"/>
  <c r="D38" i="205" s="1"/>
  <c r="C38" i="205"/>
  <c r="AP18" i="182"/>
  <c r="D38" i="201" s="1"/>
  <c r="C38" i="201"/>
  <c r="AP14" i="182"/>
  <c r="D38" i="197" s="1"/>
  <c r="C38" i="197"/>
  <c r="AP10" i="182"/>
  <c r="D38" i="193" s="1"/>
  <c r="C38" i="193"/>
  <c r="AP6" i="182"/>
  <c r="D38" i="189" s="1"/>
  <c r="C38" i="189"/>
  <c r="AR44" i="182"/>
  <c r="C40" i="228"/>
  <c r="C33" i="268"/>
  <c r="E34" i="176" s="1"/>
  <c r="G34" i="176" s="1"/>
  <c r="C17" i="268"/>
  <c r="E18" i="176" s="1"/>
  <c r="G18" i="176" s="1"/>
  <c r="H52" i="182"/>
  <c r="D4" i="236" s="1"/>
  <c r="C4" i="236"/>
  <c r="H48" i="182"/>
  <c r="D4" i="224" s="1"/>
  <c r="C4" i="224"/>
  <c r="H40" i="182"/>
  <c r="D4" i="231" s="1"/>
  <c r="C4" i="231"/>
  <c r="H32" i="182"/>
  <c r="D4" i="206" s="1"/>
  <c r="C4" i="206"/>
  <c r="H20" i="182"/>
  <c r="D4" i="203" s="1"/>
  <c r="C4" i="203"/>
  <c r="H12" i="182"/>
  <c r="D4" i="195" s="1"/>
  <c r="C4" i="195"/>
  <c r="I47" i="182"/>
  <c r="D5" i="225" s="1"/>
  <c r="C5" i="225"/>
  <c r="I43" i="182"/>
  <c r="D5" i="229" s="1"/>
  <c r="C5" i="229"/>
  <c r="I35" i="182"/>
  <c r="D5" i="218" s="1"/>
  <c r="C5" i="218"/>
  <c r="I31" i="182"/>
  <c r="D5" i="207" s="1"/>
  <c r="C5" i="207"/>
  <c r="I27" i="182"/>
  <c r="D5" i="211" s="1"/>
  <c r="C5" i="211"/>
  <c r="I19" i="182"/>
  <c r="D5" i="202" s="1"/>
  <c r="C5" i="202"/>
  <c r="I15" i="182"/>
  <c r="D5" i="198" s="1"/>
  <c r="C5" i="198"/>
  <c r="I11" i="182"/>
  <c r="D5" i="194" s="1"/>
  <c r="C5" i="194"/>
  <c r="I7" i="182"/>
  <c r="D5" i="190" s="1"/>
  <c r="C5" i="190"/>
  <c r="S39" i="182"/>
  <c r="D15" i="221" s="1"/>
  <c r="C15" i="221"/>
  <c r="AR4" i="182"/>
  <c r="C36" i="268"/>
  <c r="E37" i="176" s="1"/>
  <c r="G37" i="176" s="1"/>
  <c r="C32" i="268"/>
  <c r="E33" i="176" s="1"/>
  <c r="G33" i="176" s="1"/>
  <c r="AF4" i="182"/>
  <c r="C20" i="268"/>
  <c r="E21" i="176" s="1"/>
  <c r="G21" i="176" s="1"/>
  <c r="C16" i="268"/>
  <c r="E17" i="176" s="1"/>
  <c r="G17" i="176" s="1"/>
  <c r="C4" i="268"/>
  <c r="E5" i="176" s="1"/>
  <c r="G5" i="176" s="1"/>
  <c r="C44" i="224"/>
  <c r="D44" i="224" s="1"/>
  <c r="E13" i="224" s="1"/>
  <c r="C44" i="231"/>
  <c r="D44" i="231" s="1"/>
  <c r="C44" i="219"/>
  <c r="D44" i="219" s="1"/>
  <c r="C44" i="206"/>
  <c r="D44" i="206" s="1"/>
  <c r="E8" i="206" s="1"/>
  <c r="C44" i="214"/>
  <c r="D44" i="214" s="1"/>
  <c r="E8" i="214" s="1"/>
  <c r="C44" i="203"/>
  <c r="D44" i="203" s="1"/>
  <c r="E13" i="203" s="1"/>
  <c r="C44" i="191"/>
  <c r="D44" i="191" s="1"/>
  <c r="E11" i="191" s="1"/>
  <c r="H51" i="182"/>
  <c r="D4" i="237" s="1"/>
  <c r="C4" i="237"/>
  <c r="H47" i="182"/>
  <c r="D4" i="225" s="1"/>
  <c r="C4" i="225"/>
  <c r="H43" i="182"/>
  <c r="D4" i="229" s="1"/>
  <c r="C4" i="229"/>
  <c r="H39" i="182"/>
  <c r="D4" i="221" s="1"/>
  <c r="C4" i="221"/>
  <c r="H35" i="182"/>
  <c r="D4" i="218" s="1"/>
  <c r="C4" i="218"/>
  <c r="H31" i="182"/>
  <c r="D4" i="207" s="1"/>
  <c r="C4" i="207"/>
  <c r="H27" i="182"/>
  <c r="D4" i="211" s="1"/>
  <c r="C4" i="211"/>
  <c r="H23" i="182"/>
  <c r="D4" i="215" s="1"/>
  <c r="C4" i="215"/>
  <c r="H19" i="182"/>
  <c r="D4" i="202" s="1"/>
  <c r="C4" i="202"/>
  <c r="H15" i="182"/>
  <c r="D4" i="198" s="1"/>
  <c r="C4" i="198"/>
  <c r="H11" i="182"/>
  <c r="D4" i="194" s="1"/>
  <c r="C4" i="194"/>
  <c r="H7" i="182"/>
  <c r="D4" i="190" s="1"/>
  <c r="C4" i="190"/>
  <c r="I54" i="182"/>
  <c r="D5" i="234" s="1"/>
  <c r="C5" i="234"/>
  <c r="I50" i="182"/>
  <c r="D5" i="232" s="1"/>
  <c r="C5" i="232"/>
  <c r="I46" i="182"/>
  <c r="D5" i="226" s="1"/>
  <c r="C5" i="226"/>
  <c r="I42" i="182"/>
  <c r="D5" i="230" s="1"/>
  <c r="C5" i="230"/>
  <c r="I38" i="182"/>
  <c r="D5" i="220" s="1"/>
  <c r="C5" i="220"/>
  <c r="I34" i="182"/>
  <c r="D5" i="217" s="1"/>
  <c r="C5" i="217"/>
  <c r="I30" i="182"/>
  <c r="D5" i="208" s="1"/>
  <c r="C5" i="208"/>
  <c r="I26" i="182"/>
  <c r="D5" i="212" s="1"/>
  <c r="C5" i="212"/>
  <c r="I22" i="182"/>
  <c r="D5" i="205" s="1"/>
  <c r="C5" i="205"/>
  <c r="I18" i="182"/>
  <c r="D5" i="201" s="1"/>
  <c r="C5" i="201"/>
  <c r="I14" i="182"/>
  <c r="D5" i="197" s="1"/>
  <c r="C5" i="197"/>
  <c r="I10" i="182"/>
  <c r="D5" i="193" s="1"/>
  <c r="C5" i="193"/>
  <c r="I6" i="182"/>
  <c r="D5" i="189" s="1"/>
  <c r="C5" i="189"/>
  <c r="C44" i="237"/>
  <c r="D44" i="237" s="1"/>
  <c r="C44" i="218"/>
  <c r="D44" i="218" s="1"/>
  <c r="E11" i="218" s="1"/>
  <c r="C44" i="207"/>
  <c r="D44" i="207" s="1"/>
  <c r="E7" i="207" s="1"/>
  <c r="C44" i="211"/>
  <c r="D44" i="211" s="1"/>
  <c r="C44" i="198"/>
  <c r="D44" i="198" s="1"/>
  <c r="E7" i="198" s="1"/>
  <c r="S54" i="182"/>
  <c r="D15" i="234" s="1"/>
  <c r="C15" i="234"/>
  <c r="S50" i="182"/>
  <c r="D15" i="232" s="1"/>
  <c r="C15" i="232"/>
  <c r="S46" i="182"/>
  <c r="D15" i="226" s="1"/>
  <c r="C15" i="226"/>
  <c r="S42" i="182"/>
  <c r="D15" i="230" s="1"/>
  <c r="C15" i="230"/>
  <c r="S38" i="182"/>
  <c r="D15" i="220" s="1"/>
  <c r="C15" i="220"/>
  <c r="S34" i="182"/>
  <c r="D15" i="217" s="1"/>
  <c r="C15" i="217"/>
  <c r="S30" i="182"/>
  <c r="D15" i="208" s="1"/>
  <c r="C15" i="208"/>
  <c r="S26" i="182"/>
  <c r="D15" i="212" s="1"/>
  <c r="C15" i="212"/>
  <c r="S22" i="182"/>
  <c r="D15" i="205" s="1"/>
  <c r="C15" i="205"/>
  <c r="S18" i="182"/>
  <c r="D15" i="201" s="1"/>
  <c r="C15" i="201"/>
  <c r="S14" i="182"/>
  <c r="D15" i="197" s="1"/>
  <c r="C15" i="197"/>
  <c r="S10" i="182"/>
  <c r="D15" i="193" s="1"/>
  <c r="C15" i="193"/>
  <c r="S6" i="182"/>
  <c r="D15" i="189" s="1"/>
  <c r="C15" i="189"/>
  <c r="T53" i="182"/>
  <c r="D16" i="235" s="1"/>
  <c r="C16" i="235"/>
  <c r="T49" i="182"/>
  <c r="D16" i="223" s="1"/>
  <c r="C16" i="223"/>
  <c r="T45" i="182"/>
  <c r="D16" i="227" s="1"/>
  <c r="C16" i="227"/>
  <c r="T41" i="182"/>
  <c r="D16" i="222" s="1"/>
  <c r="C16" i="222"/>
  <c r="T37" i="182"/>
  <c r="D16" i="238" s="1"/>
  <c r="C16" i="238"/>
  <c r="T33" i="182"/>
  <c r="D16" i="216" s="1"/>
  <c r="C16" i="216"/>
  <c r="T29" i="182"/>
  <c r="D16" i="209" s="1"/>
  <c r="C16" i="209"/>
  <c r="T25" i="182"/>
  <c r="D16" i="213" s="1"/>
  <c r="C16" i="213"/>
  <c r="T21" i="182"/>
  <c r="D16" i="204" s="1"/>
  <c r="C16" i="204"/>
  <c r="T17" i="182"/>
  <c r="D16" i="200" s="1"/>
  <c r="C16" i="200"/>
  <c r="T13" i="182"/>
  <c r="D16" i="196" s="1"/>
  <c r="C16" i="196"/>
  <c r="T9" i="182"/>
  <c r="D16" i="192" s="1"/>
  <c r="C16" i="192"/>
  <c r="T5" i="182"/>
  <c r="D16" i="188" s="1"/>
  <c r="C16" i="188"/>
  <c r="U52" i="182"/>
  <c r="D17" i="236" s="1"/>
  <c r="C17" i="236"/>
  <c r="U48" i="182"/>
  <c r="D17" i="224" s="1"/>
  <c r="C17" i="224"/>
  <c r="U44" i="182"/>
  <c r="D17" i="228" s="1"/>
  <c r="C17" i="228"/>
  <c r="U40" i="182"/>
  <c r="D17" i="231" s="1"/>
  <c r="C17" i="231"/>
  <c r="U36" i="182"/>
  <c r="D17" i="219" s="1"/>
  <c r="C17" i="219"/>
  <c r="U32" i="182"/>
  <c r="D17" i="206" s="1"/>
  <c r="C17" i="206"/>
  <c r="U24" i="182"/>
  <c r="D17" i="214" s="1"/>
  <c r="C17" i="214"/>
  <c r="U20" i="182"/>
  <c r="D17" i="203" s="1"/>
  <c r="C17" i="203"/>
  <c r="U16" i="182"/>
  <c r="D17" i="199" s="1"/>
  <c r="C17" i="199"/>
  <c r="U12" i="182"/>
  <c r="D17" i="195" s="1"/>
  <c r="C17" i="195"/>
  <c r="U8" i="182"/>
  <c r="D17" i="191" s="1"/>
  <c r="C17" i="191"/>
  <c r="X53" i="182"/>
  <c r="D20" i="235" s="1"/>
  <c r="C20" i="235"/>
  <c r="X49" i="182"/>
  <c r="D20" i="223" s="1"/>
  <c r="C20" i="223"/>
  <c r="X45" i="182"/>
  <c r="D20" i="227" s="1"/>
  <c r="C20" i="227"/>
  <c r="X41" i="182"/>
  <c r="D20" i="222" s="1"/>
  <c r="C20" i="222"/>
  <c r="X37" i="182"/>
  <c r="D20" i="238" s="1"/>
  <c r="C20" i="238"/>
  <c r="X33" i="182"/>
  <c r="D20" i="216" s="1"/>
  <c r="C20" i="216"/>
  <c r="X29" i="182"/>
  <c r="D20" i="209" s="1"/>
  <c r="C20" i="209"/>
  <c r="X25" i="182"/>
  <c r="D20" i="213" s="1"/>
  <c r="C20" i="213"/>
  <c r="X21" i="182"/>
  <c r="D20" i="204" s="1"/>
  <c r="C20" i="204"/>
  <c r="X17" i="182"/>
  <c r="D20" i="200" s="1"/>
  <c r="C20" i="200"/>
  <c r="X13" i="182"/>
  <c r="D20" i="196" s="1"/>
  <c r="C20" i="196"/>
  <c r="X9" i="182"/>
  <c r="D20" i="192" s="1"/>
  <c r="C20" i="192"/>
  <c r="X5" i="182"/>
  <c r="D20" i="188" s="1"/>
  <c r="C20" i="188"/>
  <c r="Y52" i="182"/>
  <c r="D21" i="236" s="1"/>
  <c r="C21" i="236"/>
  <c r="Y48" i="182"/>
  <c r="D21" i="224" s="1"/>
  <c r="C21" i="224"/>
  <c r="Y44" i="182"/>
  <c r="D21" i="228" s="1"/>
  <c r="C21" i="228"/>
  <c r="Y40" i="182"/>
  <c r="D21" i="231" s="1"/>
  <c r="C21" i="231"/>
  <c r="Y36" i="182"/>
  <c r="D21" i="219" s="1"/>
  <c r="C21" i="219"/>
  <c r="Y32" i="182"/>
  <c r="D21" i="206" s="1"/>
  <c r="C21" i="206"/>
  <c r="Y24" i="182"/>
  <c r="D21" i="214" s="1"/>
  <c r="C21" i="214"/>
  <c r="Y20" i="182"/>
  <c r="D21" i="203" s="1"/>
  <c r="C21" i="203"/>
  <c r="Y16" i="182"/>
  <c r="D21" i="199" s="1"/>
  <c r="C21" i="199"/>
  <c r="Y8" i="182"/>
  <c r="D21" i="191" s="1"/>
  <c r="C21" i="191"/>
  <c r="C44" i="228"/>
  <c r="D44" i="228" s="1"/>
  <c r="E11" i="228" s="1"/>
  <c r="AI46" i="182"/>
  <c r="D31" i="226" s="1"/>
  <c r="C31" i="226"/>
  <c r="AI38" i="182"/>
  <c r="D31" i="220" s="1"/>
  <c r="C31" i="220"/>
  <c r="AI30" i="182"/>
  <c r="D31" i="208" s="1"/>
  <c r="C31" i="208"/>
  <c r="AI22" i="182"/>
  <c r="D31" i="205" s="1"/>
  <c r="C31" i="205"/>
  <c r="AI14" i="182"/>
  <c r="D31" i="197" s="1"/>
  <c r="C31" i="197"/>
  <c r="AI6" i="182"/>
  <c r="D31" i="189" s="1"/>
  <c r="C31" i="189"/>
  <c r="AJ53" i="182"/>
  <c r="D32" i="235" s="1"/>
  <c r="C32" i="235"/>
  <c r="AJ45" i="182"/>
  <c r="D32" i="227" s="1"/>
  <c r="C32" i="227"/>
  <c r="AJ37" i="182"/>
  <c r="D32" i="238" s="1"/>
  <c r="C32" i="238"/>
  <c r="AJ29" i="182"/>
  <c r="D32" i="209" s="1"/>
  <c r="C32" i="209"/>
  <c r="AJ21" i="182"/>
  <c r="D32" i="204" s="1"/>
  <c r="C32" i="204"/>
  <c r="AJ13" i="182"/>
  <c r="D32" i="196" s="1"/>
  <c r="C32" i="196"/>
  <c r="AJ5" i="182"/>
  <c r="D32" i="188" s="1"/>
  <c r="C32" i="188"/>
  <c r="AK48" i="182"/>
  <c r="D33" i="224" s="1"/>
  <c r="C33" i="224"/>
  <c r="AK40" i="182"/>
  <c r="D33" i="231" s="1"/>
  <c r="C33" i="231"/>
  <c r="AK28" i="182"/>
  <c r="D33" i="210" s="1"/>
  <c r="C33" i="210"/>
  <c r="AK20" i="182"/>
  <c r="D33" i="203" s="1"/>
  <c r="C33" i="203"/>
  <c r="AK12" i="182"/>
  <c r="D33" i="195" s="1"/>
  <c r="C33" i="195"/>
  <c r="AN53" i="182"/>
  <c r="D36" i="235" s="1"/>
  <c r="C36" i="235"/>
  <c r="AN45" i="182"/>
  <c r="D36" i="227" s="1"/>
  <c r="C36" i="227"/>
  <c r="AN37" i="182"/>
  <c r="D36" i="238" s="1"/>
  <c r="C36" i="238"/>
  <c r="AN29" i="182"/>
  <c r="D36" i="209" s="1"/>
  <c r="C36" i="209"/>
  <c r="AN21" i="182"/>
  <c r="D36" i="204" s="1"/>
  <c r="C36" i="204"/>
  <c r="AN13" i="182"/>
  <c r="D36" i="196" s="1"/>
  <c r="C36" i="196"/>
  <c r="AN5" i="182"/>
  <c r="D36" i="188" s="1"/>
  <c r="C36" i="188"/>
  <c r="AO48" i="182"/>
  <c r="D37" i="224" s="1"/>
  <c r="C37" i="224"/>
  <c r="AO40" i="182"/>
  <c r="D37" i="231" s="1"/>
  <c r="C37" i="231"/>
  <c r="AO32" i="182"/>
  <c r="D37" i="206" s="1"/>
  <c r="C37" i="206"/>
  <c r="AO24" i="182"/>
  <c r="D37" i="214" s="1"/>
  <c r="C37" i="214"/>
  <c r="AO20" i="182"/>
  <c r="D37" i="203" s="1"/>
  <c r="C37" i="203"/>
  <c r="AO12" i="182"/>
  <c r="D37" i="195" s="1"/>
  <c r="C37" i="195"/>
  <c r="AO8" i="182"/>
  <c r="D37" i="191" s="1"/>
  <c r="C37" i="191"/>
  <c r="AP51" i="182"/>
  <c r="D38" i="237" s="1"/>
  <c r="C38" i="237"/>
  <c r="AP43" i="182"/>
  <c r="D38" i="229" s="1"/>
  <c r="C38" i="229"/>
  <c r="AP35" i="182"/>
  <c r="D38" i="218" s="1"/>
  <c r="C38" i="218"/>
  <c r="AP27" i="182"/>
  <c r="D38" i="211" s="1"/>
  <c r="C38" i="211"/>
  <c r="AP19" i="182"/>
  <c r="D38" i="202" s="1"/>
  <c r="C38" i="202"/>
  <c r="AP11" i="182"/>
  <c r="D38" i="194" s="1"/>
  <c r="C38" i="194"/>
  <c r="AP7" i="182"/>
  <c r="D38" i="190" s="1"/>
  <c r="C38" i="190"/>
  <c r="AR49" i="182"/>
  <c r="C40" i="223"/>
  <c r="AR37" i="182"/>
  <c r="C40" i="238"/>
  <c r="AR5" i="182"/>
  <c r="C40" i="188"/>
  <c r="AM4" i="182"/>
  <c r="AE4" i="182"/>
  <c r="D27" i="268" s="1"/>
  <c r="C44" i="221"/>
  <c r="D44" i="221" s="1"/>
  <c r="E12" i="221" s="1"/>
  <c r="C38" i="268"/>
  <c r="E39" i="176" s="1"/>
  <c r="G39" i="176" s="1"/>
  <c r="AL4" i="182"/>
  <c r="AD4" i="182"/>
  <c r="Z4" i="182"/>
  <c r="V4" i="182"/>
  <c r="C44" i="232"/>
  <c r="D44" i="232" s="1"/>
  <c r="E9" i="232" s="1"/>
  <c r="C44" i="226"/>
  <c r="D44" i="226" s="1"/>
  <c r="C44" i="205"/>
  <c r="D44" i="205" s="1"/>
  <c r="C44" i="201"/>
  <c r="D44" i="201" s="1"/>
  <c r="E7" i="201" s="1"/>
  <c r="H53" i="182"/>
  <c r="D4" i="235" s="1"/>
  <c r="C4" i="235"/>
  <c r="H49" i="182"/>
  <c r="D4" i="223" s="1"/>
  <c r="C4" i="223"/>
  <c r="H45" i="182"/>
  <c r="D4" i="227" s="1"/>
  <c r="C4" i="227"/>
  <c r="H41" i="182"/>
  <c r="D4" i="222" s="1"/>
  <c r="C4" i="222"/>
  <c r="H37" i="182"/>
  <c r="D4" i="238" s="1"/>
  <c r="C4" i="238"/>
  <c r="H33" i="182"/>
  <c r="D4" i="216" s="1"/>
  <c r="C4" i="216"/>
  <c r="H29" i="182"/>
  <c r="D4" i="209" s="1"/>
  <c r="C4" i="209"/>
  <c r="H25" i="182"/>
  <c r="D4" i="213" s="1"/>
  <c r="C4" i="213"/>
  <c r="H21" i="182"/>
  <c r="D4" i="204" s="1"/>
  <c r="C4" i="204"/>
  <c r="H17" i="182"/>
  <c r="D4" i="200" s="1"/>
  <c r="C4" i="200"/>
  <c r="H13" i="182"/>
  <c r="D4" i="196" s="1"/>
  <c r="C4" i="196"/>
  <c r="H9" i="182"/>
  <c r="D4" i="192" s="1"/>
  <c r="C4" i="192"/>
  <c r="H5" i="182"/>
  <c r="D4" i="188" s="1"/>
  <c r="C4" i="188"/>
  <c r="I52" i="182"/>
  <c r="D5" i="236" s="1"/>
  <c r="C5" i="236"/>
  <c r="I48" i="182"/>
  <c r="D5" i="224" s="1"/>
  <c r="C5" i="224"/>
  <c r="I44" i="182"/>
  <c r="D5" i="228" s="1"/>
  <c r="C5" i="228"/>
  <c r="I40" i="182"/>
  <c r="D5" i="231" s="1"/>
  <c r="C5" i="231"/>
  <c r="I36" i="182"/>
  <c r="D5" i="219" s="1"/>
  <c r="C5" i="219"/>
  <c r="I32" i="182"/>
  <c r="D5" i="206" s="1"/>
  <c r="C5" i="206"/>
  <c r="I28" i="182"/>
  <c r="D5" i="210" s="1"/>
  <c r="C5" i="210"/>
  <c r="I24" i="182"/>
  <c r="D5" i="214" s="1"/>
  <c r="C5" i="214"/>
  <c r="I20" i="182"/>
  <c r="D5" i="203" s="1"/>
  <c r="C5" i="203"/>
  <c r="I16" i="182"/>
  <c r="D5" i="199" s="1"/>
  <c r="C5" i="199"/>
  <c r="I12" i="182"/>
  <c r="D5" i="195" s="1"/>
  <c r="C5" i="195"/>
  <c r="I8" i="182"/>
  <c r="D5" i="191" s="1"/>
  <c r="C5" i="191"/>
  <c r="C44" i="227"/>
  <c r="D44" i="227" s="1"/>
  <c r="E8" i="227" s="1"/>
  <c r="C44" i="216"/>
  <c r="D44" i="216" s="1"/>
  <c r="E8" i="216" s="1"/>
  <c r="C44" i="204"/>
  <c r="D44" i="204" s="1"/>
  <c r="E13" i="204" s="1"/>
  <c r="S52" i="182"/>
  <c r="D15" i="236" s="1"/>
  <c r="C15" i="236"/>
  <c r="S48" i="182"/>
  <c r="D15" i="224" s="1"/>
  <c r="C15" i="224"/>
  <c r="S44" i="182"/>
  <c r="D15" i="228" s="1"/>
  <c r="C15" i="228"/>
  <c r="S40" i="182"/>
  <c r="D15" i="231" s="1"/>
  <c r="C15" i="231"/>
  <c r="S36" i="182"/>
  <c r="D15" i="219" s="1"/>
  <c r="C15" i="219"/>
  <c r="S32" i="182"/>
  <c r="D15" i="206" s="1"/>
  <c r="C15" i="206"/>
  <c r="S28" i="182"/>
  <c r="D15" i="210" s="1"/>
  <c r="C15" i="210"/>
  <c r="S24" i="182"/>
  <c r="D15" i="214" s="1"/>
  <c r="C15" i="214"/>
  <c r="S20" i="182"/>
  <c r="D15" i="203" s="1"/>
  <c r="C15" i="203"/>
  <c r="S16" i="182"/>
  <c r="D15" i="199" s="1"/>
  <c r="C15" i="199"/>
  <c r="S12" i="182"/>
  <c r="D15" i="195" s="1"/>
  <c r="C15" i="195"/>
  <c r="S8" i="182"/>
  <c r="D15" i="191" s="1"/>
  <c r="C15" i="191"/>
  <c r="T51" i="182"/>
  <c r="D16" i="237" s="1"/>
  <c r="C16" i="237"/>
  <c r="T47" i="182"/>
  <c r="D16" i="225" s="1"/>
  <c r="C16" i="225"/>
  <c r="T43" i="182"/>
  <c r="D16" i="229" s="1"/>
  <c r="C16" i="229"/>
  <c r="T39" i="182"/>
  <c r="D16" i="221" s="1"/>
  <c r="C16" i="221"/>
  <c r="T35" i="182"/>
  <c r="D16" i="218" s="1"/>
  <c r="C16" i="218"/>
  <c r="T31" i="182"/>
  <c r="D16" i="207" s="1"/>
  <c r="C16" i="207"/>
  <c r="T27" i="182"/>
  <c r="D16" i="211" s="1"/>
  <c r="C16" i="211"/>
  <c r="T23" i="182"/>
  <c r="D16" i="215" s="1"/>
  <c r="C16" i="215"/>
  <c r="T19" i="182"/>
  <c r="D16" i="202" s="1"/>
  <c r="C16" i="202"/>
  <c r="T15" i="182"/>
  <c r="D16" i="198" s="1"/>
  <c r="C16" i="198"/>
  <c r="T11" i="182"/>
  <c r="D16" i="194" s="1"/>
  <c r="C16" i="194"/>
  <c r="T7" i="182"/>
  <c r="D16" i="190" s="1"/>
  <c r="C16" i="190"/>
  <c r="U54" i="182"/>
  <c r="D17" i="234" s="1"/>
  <c r="C17" i="234"/>
  <c r="U50" i="182"/>
  <c r="D17" i="232" s="1"/>
  <c r="C17" i="232"/>
  <c r="U46" i="182"/>
  <c r="D17" i="226" s="1"/>
  <c r="C17" i="226"/>
  <c r="U42" i="182"/>
  <c r="D17" i="230" s="1"/>
  <c r="C17" i="230"/>
  <c r="U38" i="182"/>
  <c r="D17" i="220" s="1"/>
  <c r="C17" i="220"/>
  <c r="U34" i="182"/>
  <c r="D17" i="217" s="1"/>
  <c r="C17" i="217"/>
  <c r="U30" i="182"/>
  <c r="D17" i="208" s="1"/>
  <c r="C17" i="208"/>
  <c r="U26" i="182"/>
  <c r="D17" i="212" s="1"/>
  <c r="C17" i="212"/>
  <c r="U22" i="182"/>
  <c r="D17" i="205" s="1"/>
  <c r="C17" i="205"/>
  <c r="U18" i="182"/>
  <c r="D17" i="201" s="1"/>
  <c r="C17" i="201"/>
  <c r="U14" i="182"/>
  <c r="D17" i="197" s="1"/>
  <c r="C17" i="197"/>
  <c r="U10" i="182"/>
  <c r="D17" i="193" s="1"/>
  <c r="C17" i="193"/>
  <c r="U6" i="182"/>
  <c r="D17" i="189" s="1"/>
  <c r="C17" i="189"/>
  <c r="X51" i="182"/>
  <c r="D20" i="237" s="1"/>
  <c r="C20" i="237"/>
  <c r="X47" i="182"/>
  <c r="D20" i="225" s="1"/>
  <c r="C20" i="225"/>
  <c r="X43" i="182"/>
  <c r="D20" i="229" s="1"/>
  <c r="C20" i="229"/>
  <c r="X39" i="182"/>
  <c r="D20" i="221" s="1"/>
  <c r="C20" i="221"/>
  <c r="X35" i="182"/>
  <c r="D20" i="218" s="1"/>
  <c r="C20" i="218"/>
  <c r="X31" i="182"/>
  <c r="D20" i="207" s="1"/>
  <c r="C20" i="207"/>
  <c r="X27" i="182"/>
  <c r="D20" i="211" s="1"/>
  <c r="C20" i="211"/>
  <c r="X23" i="182"/>
  <c r="D20" i="215" s="1"/>
  <c r="C20" i="215"/>
  <c r="X19" i="182"/>
  <c r="D20" i="202" s="1"/>
  <c r="C20" i="202"/>
  <c r="X15" i="182"/>
  <c r="D20" i="198" s="1"/>
  <c r="C20" i="198"/>
  <c r="X11" i="182"/>
  <c r="D20" i="194" s="1"/>
  <c r="C20" i="194"/>
  <c r="X7" i="182"/>
  <c r="D20" i="190" s="1"/>
  <c r="C20" i="190"/>
  <c r="Y54" i="182"/>
  <c r="D21" i="234" s="1"/>
  <c r="C21" i="234"/>
  <c r="Y50" i="182"/>
  <c r="D21" i="232" s="1"/>
  <c r="C21" i="232"/>
  <c r="Y46" i="182"/>
  <c r="D21" i="226" s="1"/>
  <c r="C21" i="226"/>
  <c r="Y42" i="182"/>
  <c r="D21" i="230" s="1"/>
  <c r="C21" i="230"/>
  <c r="Y38" i="182"/>
  <c r="D21" i="220" s="1"/>
  <c r="C21" i="220"/>
  <c r="Y34" i="182"/>
  <c r="D21" i="217" s="1"/>
  <c r="C21" i="217"/>
  <c r="Y30" i="182"/>
  <c r="D21" i="208" s="1"/>
  <c r="C21" i="208"/>
  <c r="Y26" i="182"/>
  <c r="D21" i="212" s="1"/>
  <c r="C21" i="212"/>
  <c r="Y22" i="182"/>
  <c r="D21" i="205" s="1"/>
  <c r="C21" i="205"/>
  <c r="Y18" i="182"/>
  <c r="D21" i="201" s="1"/>
  <c r="C21" i="201"/>
  <c r="Y14" i="182"/>
  <c r="D21" i="197" s="1"/>
  <c r="C21" i="197"/>
  <c r="Y10" i="182"/>
  <c r="D21" i="193" s="1"/>
  <c r="C21" i="193"/>
  <c r="Y6" i="182"/>
  <c r="D21" i="189" s="1"/>
  <c r="C21" i="189"/>
  <c r="C44" i="229"/>
  <c r="D44" i="229" s="1"/>
  <c r="AI52" i="182"/>
  <c r="D31" i="236" s="1"/>
  <c r="C31" i="236"/>
  <c r="AI48" i="182"/>
  <c r="D31" i="224" s="1"/>
  <c r="C31" i="224"/>
  <c r="AI44" i="182"/>
  <c r="D31" i="228" s="1"/>
  <c r="C31" i="228"/>
  <c r="AI40" i="182"/>
  <c r="D31" i="231" s="1"/>
  <c r="C31" i="231"/>
  <c r="AI36" i="182"/>
  <c r="D31" i="219" s="1"/>
  <c r="C31" i="219"/>
  <c r="AI32" i="182"/>
  <c r="D31" i="206" s="1"/>
  <c r="C31" i="206"/>
  <c r="AI28" i="182"/>
  <c r="D31" i="210" s="1"/>
  <c r="C31" i="210"/>
  <c r="AI24" i="182"/>
  <c r="D31" i="214" s="1"/>
  <c r="C31" i="214"/>
  <c r="AI20" i="182"/>
  <c r="D31" i="203" s="1"/>
  <c r="C31" i="203"/>
  <c r="AI16" i="182"/>
  <c r="D31" i="199" s="1"/>
  <c r="C31" i="199"/>
  <c r="AI12" i="182"/>
  <c r="D31" i="195" s="1"/>
  <c r="C31" i="195"/>
  <c r="AI8" i="182"/>
  <c r="D31" i="191" s="1"/>
  <c r="C31" i="191"/>
  <c r="AJ51" i="182"/>
  <c r="D32" i="237" s="1"/>
  <c r="C32" i="237"/>
  <c r="AJ47" i="182"/>
  <c r="D32" i="225" s="1"/>
  <c r="C32" i="225"/>
  <c r="AJ43" i="182"/>
  <c r="D32" i="229" s="1"/>
  <c r="C32" i="229"/>
  <c r="AJ39" i="182"/>
  <c r="D32" i="221" s="1"/>
  <c r="C32" i="221"/>
  <c r="AJ35" i="182"/>
  <c r="D32" i="218" s="1"/>
  <c r="C32" i="218"/>
  <c r="AJ31" i="182"/>
  <c r="D32" i="207" s="1"/>
  <c r="C32" i="207"/>
  <c r="AJ27" i="182"/>
  <c r="D32" i="211" s="1"/>
  <c r="C32" i="211"/>
  <c r="AJ23" i="182"/>
  <c r="D32" i="215" s="1"/>
  <c r="C32" i="215"/>
  <c r="AJ19" i="182"/>
  <c r="D32" i="202" s="1"/>
  <c r="C32" i="202"/>
  <c r="AJ15" i="182"/>
  <c r="D32" i="198" s="1"/>
  <c r="C32" i="198"/>
  <c r="AJ11" i="182"/>
  <c r="D32" i="194" s="1"/>
  <c r="C32" i="194"/>
  <c r="AJ7" i="182"/>
  <c r="D32" i="190" s="1"/>
  <c r="C32" i="190"/>
  <c r="AK54" i="182"/>
  <c r="D33" i="234" s="1"/>
  <c r="C33" i="234"/>
  <c r="AK50" i="182"/>
  <c r="D33" i="232" s="1"/>
  <c r="C33" i="232"/>
  <c r="AK46" i="182"/>
  <c r="D33" i="226" s="1"/>
  <c r="C33" i="226"/>
  <c r="AK42" i="182"/>
  <c r="D33" i="230" s="1"/>
  <c r="C33" i="230"/>
  <c r="AK38" i="182"/>
  <c r="D33" i="220" s="1"/>
  <c r="C33" i="220"/>
  <c r="AK34" i="182"/>
  <c r="D33" i="217" s="1"/>
  <c r="C33" i="217"/>
  <c r="AK30" i="182"/>
  <c r="D33" i="208" s="1"/>
  <c r="C33" i="208"/>
  <c r="AK26" i="182"/>
  <c r="D33" i="212" s="1"/>
  <c r="C33" i="212"/>
  <c r="AK22" i="182"/>
  <c r="D33" i="205" s="1"/>
  <c r="C33" i="205"/>
  <c r="AK18" i="182"/>
  <c r="D33" i="201" s="1"/>
  <c r="C33" i="201"/>
  <c r="AK14" i="182"/>
  <c r="D33" i="197" s="1"/>
  <c r="C33" i="197"/>
  <c r="AK10" i="182"/>
  <c r="D33" i="193" s="1"/>
  <c r="C33" i="193"/>
  <c r="AK6" i="182"/>
  <c r="D33" i="189" s="1"/>
  <c r="C33" i="189"/>
  <c r="AN51" i="182"/>
  <c r="D36" i="237" s="1"/>
  <c r="C36" i="237"/>
  <c r="AN47" i="182"/>
  <c r="D36" i="225" s="1"/>
  <c r="C36" i="225"/>
  <c r="AN43" i="182"/>
  <c r="D36" i="229" s="1"/>
  <c r="C36" i="229"/>
  <c r="AN39" i="182"/>
  <c r="D36" i="221" s="1"/>
  <c r="C36" i="221"/>
  <c r="AN35" i="182"/>
  <c r="D36" i="218" s="1"/>
  <c r="C36" i="218"/>
  <c r="AN31" i="182"/>
  <c r="D36" i="207" s="1"/>
  <c r="C36" i="207"/>
  <c r="AN27" i="182"/>
  <c r="D36" i="211" s="1"/>
  <c r="C36" i="211"/>
  <c r="AN23" i="182"/>
  <c r="D36" i="215" s="1"/>
  <c r="C36" i="215"/>
  <c r="AN19" i="182"/>
  <c r="D36" i="202" s="1"/>
  <c r="C36" i="202"/>
  <c r="AN15" i="182"/>
  <c r="D36" i="198" s="1"/>
  <c r="C36" i="198"/>
  <c r="AN11" i="182"/>
  <c r="D36" i="194" s="1"/>
  <c r="C36" i="194"/>
  <c r="AN7" i="182"/>
  <c r="D36" i="190" s="1"/>
  <c r="C36" i="190"/>
  <c r="AO54" i="182"/>
  <c r="D37" i="234" s="1"/>
  <c r="C37" i="234"/>
  <c r="AO50" i="182"/>
  <c r="D37" i="232" s="1"/>
  <c r="C37" i="232"/>
  <c r="AO46" i="182"/>
  <c r="D37" i="226" s="1"/>
  <c r="C37" i="226"/>
  <c r="AO42" i="182"/>
  <c r="D37" i="230" s="1"/>
  <c r="C37" i="230"/>
  <c r="AO38" i="182"/>
  <c r="D37" i="220" s="1"/>
  <c r="C37" i="220"/>
  <c r="AO34" i="182"/>
  <c r="D37" i="217" s="1"/>
  <c r="C37" i="217"/>
  <c r="AO30" i="182"/>
  <c r="D37" i="208" s="1"/>
  <c r="C37" i="208"/>
  <c r="AO26" i="182"/>
  <c r="D37" i="212" s="1"/>
  <c r="C37" i="212"/>
  <c r="AO22" i="182"/>
  <c r="D37" i="205" s="1"/>
  <c r="C37" i="205"/>
  <c r="AO18" i="182"/>
  <c r="D37" i="201" s="1"/>
  <c r="C37" i="201"/>
  <c r="AO14" i="182"/>
  <c r="D37" i="197" s="1"/>
  <c r="C37" i="197"/>
  <c r="AO10" i="182"/>
  <c r="D37" i="193" s="1"/>
  <c r="C37" i="193"/>
  <c r="AO6" i="182"/>
  <c r="D37" i="189" s="1"/>
  <c r="C37" i="189"/>
  <c r="AP53" i="182"/>
  <c r="D38" i="235" s="1"/>
  <c r="C38" i="235"/>
  <c r="AP49" i="182"/>
  <c r="D38" i="223" s="1"/>
  <c r="C38" i="223"/>
  <c r="AP45" i="182"/>
  <c r="D38" i="227" s="1"/>
  <c r="E38" i="227" s="1"/>
  <c r="C38" i="227"/>
  <c r="AP41" i="182"/>
  <c r="D38" i="222" s="1"/>
  <c r="C38" i="222"/>
  <c r="AP37" i="182"/>
  <c r="D38" i="238" s="1"/>
  <c r="C38" i="238"/>
  <c r="AP33" i="182"/>
  <c r="D38" i="216" s="1"/>
  <c r="C38" i="216"/>
  <c r="AP29" i="182"/>
  <c r="D38" i="209" s="1"/>
  <c r="C38" i="209"/>
  <c r="AP25" i="182"/>
  <c r="D38" i="213" s="1"/>
  <c r="C38" i="213"/>
  <c r="AP21" i="182"/>
  <c r="D38" i="204" s="1"/>
  <c r="C38" i="204"/>
  <c r="AP17" i="182"/>
  <c r="D38" i="200" s="1"/>
  <c r="C38" i="200"/>
  <c r="AP13" i="182"/>
  <c r="D38" i="196" s="1"/>
  <c r="C38" i="196"/>
  <c r="AP9" i="182"/>
  <c r="D38" i="192" s="1"/>
  <c r="C38" i="192"/>
  <c r="AP5" i="182"/>
  <c r="D38" i="188" s="1"/>
  <c r="C38" i="188"/>
  <c r="AR43" i="182"/>
  <c r="C40" i="229"/>
  <c r="AR39" i="182"/>
  <c r="C40" i="221"/>
  <c r="AR31" i="182"/>
  <c r="C40" i="207"/>
  <c r="AR27" i="182"/>
  <c r="C40" i="211"/>
  <c r="AR15" i="182"/>
  <c r="C40" i="198"/>
  <c r="AJ14" i="182"/>
  <c r="D32" i="197" s="1"/>
  <c r="C32" i="197"/>
  <c r="D42" i="268"/>
  <c r="D45" i="268"/>
  <c r="AN28" i="182"/>
  <c r="D36" i="210" s="1"/>
  <c r="C36" i="210"/>
  <c r="C35" i="210"/>
  <c r="C25" i="210"/>
  <c r="C24" i="210"/>
  <c r="C23" i="210"/>
  <c r="Y28" i="182"/>
  <c r="D21" i="210" s="1"/>
  <c r="C21" i="210"/>
  <c r="X28" i="182"/>
  <c r="D20" i="210" s="1"/>
  <c r="C20" i="210"/>
  <c r="C19" i="210"/>
  <c r="U28" i="182"/>
  <c r="D17" i="210" s="1"/>
  <c r="C17" i="210"/>
  <c r="C14" i="210"/>
  <c r="H28" i="182"/>
  <c r="D4" i="210" s="1"/>
  <c r="C4" i="210"/>
  <c r="C3" i="210"/>
  <c r="AL40" i="182"/>
  <c r="D34" i="231" s="1"/>
  <c r="AM7" i="182"/>
  <c r="D35" i="190" s="1"/>
  <c r="G22" i="182"/>
  <c r="D3" i="205" s="1"/>
  <c r="AG20" i="182"/>
  <c r="D29" i="203" s="1"/>
  <c r="AH43" i="182"/>
  <c r="D30" i="229" s="1"/>
  <c r="B37" i="182"/>
  <c r="B29" i="182"/>
  <c r="V35" i="182"/>
  <c r="D18" i="218" s="1"/>
  <c r="AE26" i="182"/>
  <c r="D27" i="212" s="1"/>
  <c r="W54" i="182"/>
  <c r="D19" i="234" s="1"/>
  <c r="AC29" i="182"/>
  <c r="D25" i="209" s="1"/>
  <c r="AH23" i="182"/>
  <c r="D30" i="215" s="1"/>
  <c r="AH19" i="182"/>
  <c r="D30" i="202" s="1"/>
  <c r="Z45" i="182"/>
  <c r="D22" i="227" s="1"/>
  <c r="D45" i="225"/>
  <c r="AE44" i="182"/>
  <c r="D27" i="228" s="1"/>
  <c r="V41" i="182"/>
  <c r="D18" i="222" s="1"/>
  <c r="Z40" i="182"/>
  <c r="D22" i="231" s="1"/>
  <c r="D46" i="208"/>
  <c r="V9" i="182"/>
  <c r="D18" i="192" s="1"/>
  <c r="D46" i="189"/>
  <c r="E54" i="182"/>
  <c r="D45" i="237"/>
  <c r="AB46" i="182"/>
  <c r="D24" i="226" s="1"/>
  <c r="AM43" i="182"/>
  <c r="D35" i="229" s="1"/>
  <c r="E30" i="182"/>
  <c r="AL24" i="182"/>
  <c r="D34" i="214" s="1"/>
  <c r="AA11" i="182"/>
  <c r="D23" i="194" s="1"/>
  <c r="V53" i="182"/>
  <c r="D18" i="235" s="1"/>
  <c r="AM51" i="182"/>
  <c r="D35" i="237" s="1"/>
  <c r="AM35" i="182"/>
  <c r="D35" i="218" s="1"/>
  <c r="G34" i="182"/>
  <c r="D3" i="217" s="1"/>
  <c r="AH20" i="182"/>
  <c r="D30" i="203" s="1"/>
  <c r="W18" i="182"/>
  <c r="D19" i="201" s="1"/>
  <c r="G10" i="182"/>
  <c r="D3" i="193" s="1"/>
  <c r="P4" i="182"/>
  <c r="R42" i="182"/>
  <c r="D14" i="230" s="1"/>
  <c r="AB32" i="182"/>
  <c r="D24" i="206" s="1"/>
  <c r="AG15" i="182"/>
  <c r="D29" i="198" s="1"/>
  <c r="C9" i="182"/>
  <c r="D41" i="192" s="1"/>
  <c r="C45" i="182"/>
  <c r="D41" i="227" s="1"/>
  <c r="AL41" i="182"/>
  <c r="D34" i="222" s="1"/>
  <c r="D46" i="231"/>
  <c r="E34" i="182"/>
  <c r="AG19" i="182"/>
  <c r="D29" i="202" s="1"/>
  <c r="AL5" i="182"/>
  <c r="D34" i="188" s="1"/>
  <c r="AP4" i="182"/>
  <c r="C53" i="182"/>
  <c r="D41" i="235" s="1"/>
  <c r="V51" i="182"/>
  <c r="D18" i="237" s="1"/>
  <c r="W50" i="182"/>
  <c r="D19" i="232" s="1"/>
  <c r="AM48" i="182"/>
  <c r="D35" i="224" s="1"/>
  <c r="D46" i="229"/>
  <c r="AG43" i="182"/>
  <c r="D29" i="229" s="1"/>
  <c r="G42" i="182"/>
  <c r="D3" i="230" s="1"/>
  <c r="D45" i="231"/>
  <c r="AE38" i="182"/>
  <c r="D27" i="220" s="1"/>
  <c r="AD37" i="182"/>
  <c r="D26" i="238" s="1"/>
  <c r="AL36" i="182"/>
  <c r="D34" i="219" s="1"/>
  <c r="D46" i="217"/>
  <c r="W34" i="182"/>
  <c r="D19" i="217" s="1"/>
  <c r="AC33" i="182"/>
  <c r="D25" i="216" s="1"/>
  <c r="B33" i="182"/>
  <c r="AH31" i="182"/>
  <c r="D30" i="207" s="1"/>
  <c r="AL29" i="182"/>
  <c r="D34" i="209" s="1"/>
  <c r="AB28" i="182"/>
  <c r="D24" i="210" s="1"/>
  <c r="D28" i="182"/>
  <c r="D42" i="210" s="1"/>
  <c r="W20" i="182"/>
  <c r="D19" i="203" s="1"/>
  <c r="AA16" i="182"/>
  <c r="D23" i="199" s="1"/>
  <c r="AH14" i="182"/>
  <c r="D30" i="197" s="1"/>
  <c r="N9" i="182"/>
  <c r="D10" i="192" s="1"/>
  <c r="AF8" i="182"/>
  <c r="D28" i="191" s="1"/>
  <c r="AH54" i="182"/>
  <c r="D30" i="234" s="1"/>
  <c r="AB52" i="182"/>
  <c r="D24" i="236" s="1"/>
  <c r="D44" i="182"/>
  <c r="D42" i="228" s="1"/>
  <c r="C33" i="182"/>
  <c r="D41" i="216" s="1"/>
  <c r="AB16" i="182"/>
  <c r="D24" i="199" s="1"/>
  <c r="AL14" i="182"/>
  <c r="D34" i="197" s="1"/>
  <c r="AA12" i="182"/>
  <c r="D23" i="195" s="1"/>
  <c r="AC53" i="182"/>
  <c r="D25" i="235" s="1"/>
  <c r="AL52" i="182"/>
  <c r="D34" i="236" s="1"/>
  <c r="D52" i="182"/>
  <c r="D42" i="236" s="1"/>
  <c r="D46" i="232"/>
  <c r="AL49" i="182"/>
  <c r="D34" i="223" s="1"/>
  <c r="D48" i="182"/>
  <c r="D42" i="224" s="1"/>
  <c r="AC45" i="182"/>
  <c r="D25" i="227" s="1"/>
  <c r="AM44" i="182"/>
  <c r="D35" i="228" s="1"/>
  <c r="D45" i="229"/>
  <c r="E42" i="182"/>
  <c r="N41" i="182"/>
  <c r="D10" i="222" s="1"/>
  <c r="AH39" i="182"/>
  <c r="D30" i="221" s="1"/>
  <c r="F37" i="182"/>
  <c r="W36" i="182"/>
  <c r="D19" i="219" s="1"/>
  <c r="D36" i="182"/>
  <c r="D42" i="219" s="1"/>
  <c r="R34" i="182"/>
  <c r="D14" i="217" s="1"/>
  <c r="AL32" i="182"/>
  <c r="D34" i="206" s="1"/>
  <c r="AA31" i="182"/>
  <c r="D23" i="207" s="1"/>
  <c r="G30" i="182"/>
  <c r="D3" i="208" s="1"/>
  <c r="AA28" i="182"/>
  <c r="D23" i="210" s="1"/>
  <c r="AA27" i="182"/>
  <c r="D23" i="211" s="1"/>
  <c r="D45" i="203"/>
  <c r="D45" i="199"/>
  <c r="G14" i="182"/>
  <c r="D3" i="197" s="1"/>
  <c r="AG11" i="182"/>
  <c r="D29" i="194" s="1"/>
  <c r="R10" i="182"/>
  <c r="D14" i="193" s="1"/>
  <c r="F9" i="182"/>
  <c r="D8" i="182"/>
  <c r="D42" i="191" s="1"/>
  <c r="G6" i="182"/>
  <c r="D3" i="189" s="1"/>
  <c r="D46" i="228"/>
  <c r="D45" i="221"/>
  <c r="D45" i="219"/>
  <c r="D46" i="218"/>
  <c r="D46" i="206"/>
  <c r="D46" i="207"/>
  <c r="D46" i="205"/>
  <c r="D46" i="198"/>
  <c r="D45" i="194"/>
  <c r="D46" i="219"/>
  <c r="D45" i="213"/>
  <c r="D45" i="224"/>
  <c r="D46" i="225"/>
  <c r="D45" i="228"/>
  <c r="D45" i="206"/>
  <c r="D45" i="207"/>
  <c r="D46" i="202"/>
  <c r="D46" i="201"/>
  <c r="D46" i="190"/>
  <c r="AQ27" i="182"/>
  <c r="D39" i="211" s="1"/>
  <c r="AQ39" i="182"/>
  <c r="D39" i="221" s="1"/>
  <c r="AQ36" i="182"/>
  <c r="D39" i="219" s="1"/>
  <c r="AQ30" i="182"/>
  <c r="D39" i="208" s="1"/>
  <c r="AQ22" i="182"/>
  <c r="D39" i="205" s="1"/>
  <c r="AQ50" i="182"/>
  <c r="D39" i="232" s="1"/>
  <c r="AQ46" i="182"/>
  <c r="D39" i="226" s="1"/>
  <c r="AQ43" i="182"/>
  <c r="D39" i="229" s="1"/>
  <c r="AQ40" i="182"/>
  <c r="D39" i="231" s="1"/>
  <c r="AQ34" i="182"/>
  <c r="D39" i="217" s="1"/>
  <c r="AQ55" i="182"/>
  <c r="D39" i="233" s="1"/>
  <c r="AQ31" i="182"/>
  <c r="D39" i="207" s="1"/>
  <c r="AQ7" i="182"/>
  <c r="D39" i="190" s="1"/>
  <c r="AM21" i="182"/>
  <c r="D35" i="204" s="1"/>
  <c r="AM40" i="182"/>
  <c r="D35" i="231" s="1"/>
  <c r="AM37" i="182"/>
  <c r="D35" i="238" s="1"/>
  <c r="AM36" i="182"/>
  <c r="D35" i="219" s="1"/>
  <c r="AM20" i="182"/>
  <c r="D35" i="203" s="1"/>
  <c r="AM16" i="182"/>
  <c r="D35" i="199" s="1"/>
  <c r="AM15" i="182"/>
  <c r="D35" i="198" s="1"/>
  <c r="AM12" i="182"/>
  <c r="D35" i="195" s="1"/>
  <c r="AM11" i="182"/>
  <c r="D35" i="194" s="1"/>
  <c r="AM28" i="182"/>
  <c r="D35" i="210" s="1"/>
  <c r="AM13" i="182"/>
  <c r="D35" i="196" s="1"/>
  <c r="AK4" i="182"/>
  <c r="AL30" i="182"/>
  <c r="D34" i="208" s="1"/>
  <c r="AL21" i="182"/>
  <c r="D34" i="204" s="1"/>
  <c r="AL17" i="182"/>
  <c r="D34" i="200" s="1"/>
  <c r="AL45" i="182"/>
  <c r="D34" i="227" s="1"/>
  <c r="AL37" i="182"/>
  <c r="D34" i="238" s="1"/>
  <c r="AL20" i="182"/>
  <c r="D34" i="203" s="1"/>
  <c r="AL13" i="182"/>
  <c r="D34" i="196" s="1"/>
  <c r="AL10" i="182"/>
  <c r="D34" i="193" s="1"/>
  <c r="AL8" i="182"/>
  <c r="D34" i="191" s="1"/>
  <c r="AH11" i="182"/>
  <c r="D30" i="194" s="1"/>
  <c r="AH55" i="182"/>
  <c r="D30" i="233" s="1"/>
  <c r="AH15" i="182"/>
  <c r="D30" i="198" s="1"/>
  <c r="AH10" i="182"/>
  <c r="D30" i="193" s="1"/>
  <c r="AJ4" i="182"/>
  <c r="AF55" i="182"/>
  <c r="D28" i="233" s="1"/>
  <c r="AF40" i="182"/>
  <c r="D28" i="231" s="1"/>
  <c r="AG39" i="182"/>
  <c r="D29" i="221" s="1"/>
  <c r="AG22" i="182"/>
  <c r="D29" i="205" s="1"/>
  <c r="AG18" i="182"/>
  <c r="D29" i="201" s="1"/>
  <c r="AG7" i="182"/>
  <c r="D29" i="190" s="1"/>
  <c r="AG52" i="182"/>
  <c r="D29" i="236" s="1"/>
  <c r="AG47" i="182"/>
  <c r="D29" i="225" s="1"/>
  <c r="AG42" i="182"/>
  <c r="D29" i="230" s="1"/>
  <c r="AG10" i="182"/>
  <c r="D29" i="193" s="1"/>
  <c r="AG32" i="182"/>
  <c r="D29" i="206" s="1"/>
  <c r="AG28" i="182"/>
  <c r="D29" i="210" s="1"/>
  <c r="AF21" i="182"/>
  <c r="D28" i="204" s="1"/>
  <c r="AE49" i="182"/>
  <c r="D27" i="223" s="1"/>
  <c r="AE54" i="182"/>
  <c r="D27" i="234" s="1"/>
  <c r="AE45" i="182"/>
  <c r="D27" i="227" s="1"/>
  <c r="AE36" i="182"/>
  <c r="D27" i="219" s="1"/>
  <c r="AE16" i="182"/>
  <c r="D27" i="199" s="1"/>
  <c r="AE50" i="182"/>
  <c r="D27" i="232" s="1"/>
  <c r="AE34" i="182"/>
  <c r="D27" i="217" s="1"/>
  <c r="AE25" i="182"/>
  <c r="D27" i="213" s="1"/>
  <c r="AE17" i="182"/>
  <c r="D27" i="200" s="1"/>
  <c r="AE6" i="182"/>
  <c r="D27" i="189" s="1"/>
  <c r="AD5" i="182"/>
  <c r="D26" i="188" s="1"/>
  <c r="AD30" i="182"/>
  <c r="D26" i="208" s="1"/>
  <c r="AE13" i="182"/>
  <c r="D27" i="196" s="1"/>
  <c r="AE12" i="182"/>
  <c r="D27" i="195" s="1"/>
  <c r="AB19" i="182"/>
  <c r="D24" i="202" s="1"/>
  <c r="AC21" i="182"/>
  <c r="D25" i="204" s="1"/>
  <c r="AC17" i="182"/>
  <c r="D25" i="200" s="1"/>
  <c r="AC50" i="182"/>
  <c r="D25" i="232" s="1"/>
  <c r="AB43" i="182"/>
  <c r="D24" i="229" s="1"/>
  <c r="AB38" i="182"/>
  <c r="D24" i="220" s="1"/>
  <c r="AC35" i="182"/>
  <c r="D25" i="218" s="1"/>
  <c r="AB31" i="182"/>
  <c r="D24" i="207" s="1"/>
  <c r="AC30" i="182"/>
  <c r="D25" i="208" s="1"/>
  <c r="AB27" i="182"/>
  <c r="D24" i="211" s="1"/>
  <c r="AC26" i="182"/>
  <c r="D25" i="212" s="1"/>
  <c r="AB22" i="182"/>
  <c r="D24" i="205" s="1"/>
  <c r="AC14" i="182"/>
  <c r="D25" i="197" s="1"/>
  <c r="AC13" i="182"/>
  <c r="D25" i="196" s="1"/>
  <c r="AC10" i="182"/>
  <c r="D25" i="193" s="1"/>
  <c r="AC5" i="182"/>
  <c r="D25" i="188" s="1"/>
  <c r="AB55" i="182"/>
  <c r="D24" i="233" s="1"/>
  <c r="AB47" i="182"/>
  <c r="D24" i="225" s="1"/>
  <c r="AB15" i="182"/>
  <c r="D24" i="198" s="1"/>
  <c r="AC42" i="182"/>
  <c r="D25" i="230" s="1"/>
  <c r="AB6" i="182"/>
  <c r="D24" i="189" s="1"/>
  <c r="AC55" i="182"/>
  <c r="D25" i="233" s="1"/>
  <c r="AC54" i="182"/>
  <c r="D25" i="234" s="1"/>
  <c r="AB51" i="182"/>
  <c r="D24" i="237" s="1"/>
  <c r="AC46" i="182"/>
  <c r="D25" i="226" s="1"/>
  <c r="AB44" i="182"/>
  <c r="D24" i="228" s="1"/>
  <c r="AC37" i="182"/>
  <c r="D25" i="238" s="1"/>
  <c r="AB35" i="182"/>
  <c r="D24" i="218" s="1"/>
  <c r="AB30" i="182"/>
  <c r="D24" i="208" s="1"/>
  <c r="AC19" i="182"/>
  <c r="D25" i="202" s="1"/>
  <c r="AB14" i="182"/>
  <c r="D24" i="197" s="1"/>
  <c r="AB12" i="182"/>
  <c r="D24" i="195" s="1"/>
  <c r="AB11" i="182"/>
  <c r="D24" i="194" s="1"/>
  <c r="Z53" i="182"/>
  <c r="D22" i="235" s="1"/>
  <c r="Z26" i="182"/>
  <c r="D22" i="212" s="1"/>
  <c r="AA52" i="182"/>
  <c r="D23" i="236" s="1"/>
  <c r="AA51" i="182"/>
  <c r="D23" i="237" s="1"/>
  <c r="Z50" i="182"/>
  <c r="D22" i="232" s="1"/>
  <c r="AA48" i="182"/>
  <c r="D23" i="224" s="1"/>
  <c r="AA32" i="182"/>
  <c r="D23" i="206" s="1"/>
  <c r="Z29" i="182"/>
  <c r="D22" i="209" s="1"/>
  <c r="Z24" i="182"/>
  <c r="D22" i="214" s="1"/>
  <c r="Z13" i="182"/>
  <c r="D22" i="196" s="1"/>
  <c r="AA8" i="182"/>
  <c r="D23" i="191" s="1"/>
  <c r="Z5" i="182"/>
  <c r="D22" i="188" s="1"/>
  <c r="AA24" i="182"/>
  <c r="D23" i="214" s="1"/>
  <c r="Z54" i="182"/>
  <c r="D22" i="234" s="1"/>
  <c r="Z48" i="182"/>
  <c r="D22" i="224" s="1"/>
  <c r="AA47" i="182"/>
  <c r="D23" i="225" s="1"/>
  <c r="AA44" i="182"/>
  <c r="D23" i="228" s="1"/>
  <c r="AA43" i="182"/>
  <c r="D23" i="229" s="1"/>
  <c r="Z42" i="182"/>
  <c r="D22" i="230" s="1"/>
  <c r="AA40" i="182"/>
  <c r="D23" i="231" s="1"/>
  <c r="Z37" i="182"/>
  <c r="D22" i="238" s="1"/>
  <c r="Z21" i="182"/>
  <c r="D22" i="204" s="1"/>
  <c r="AA15" i="182"/>
  <c r="D23" i="198" s="1"/>
  <c r="Z10" i="182"/>
  <c r="D22" i="193" s="1"/>
  <c r="Z8" i="182"/>
  <c r="D22" i="191" s="1"/>
  <c r="V48" i="182"/>
  <c r="D18" i="224" s="1"/>
  <c r="W7" i="182"/>
  <c r="D19" i="190" s="1"/>
  <c r="V47" i="182"/>
  <c r="D18" i="225" s="1"/>
  <c r="W39" i="182"/>
  <c r="D19" i="221" s="1"/>
  <c r="V19" i="182"/>
  <c r="D18" i="202" s="1"/>
  <c r="V16" i="182"/>
  <c r="D18" i="199" s="1"/>
  <c r="W55" i="182"/>
  <c r="D19" i="233" s="1"/>
  <c r="W52" i="182"/>
  <c r="D19" i="236" s="1"/>
  <c r="V32" i="182"/>
  <c r="D18" i="206" s="1"/>
  <c r="V25" i="182"/>
  <c r="D18" i="213" s="1"/>
  <c r="W23" i="182"/>
  <c r="D19" i="215" s="1"/>
  <c r="R20" i="182"/>
  <c r="D14" i="203" s="1"/>
  <c r="R36" i="182"/>
  <c r="D14" i="219" s="1"/>
  <c r="R12" i="182"/>
  <c r="D14" i="195" s="1"/>
  <c r="S4" i="182"/>
  <c r="R52" i="182"/>
  <c r="D14" i="236" s="1"/>
  <c r="R26" i="182"/>
  <c r="D14" i="212" s="1"/>
  <c r="R28" i="182"/>
  <c r="D14" i="210" s="1"/>
  <c r="R50" i="182"/>
  <c r="D14" i="232" s="1"/>
  <c r="R44" i="182"/>
  <c r="D14" i="228" s="1"/>
  <c r="R18" i="182"/>
  <c r="D14" i="201" s="1"/>
  <c r="N49" i="182"/>
  <c r="D10" i="223" s="1"/>
  <c r="N48" i="182"/>
  <c r="D10" i="224" s="1"/>
  <c r="N25" i="182"/>
  <c r="D10" i="213" s="1"/>
  <c r="N17" i="182"/>
  <c r="D10" i="200" s="1"/>
  <c r="N51" i="182"/>
  <c r="D10" i="237" s="1"/>
  <c r="N33" i="182"/>
  <c r="D10" i="216" s="1"/>
  <c r="N19" i="182"/>
  <c r="D10" i="202" s="1"/>
  <c r="N27" i="182"/>
  <c r="D10" i="211" s="1"/>
  <c r="N35" i="182"/>
  <c r="D10" i="218" s="1"/>
  <c r="N43" i="182"/>
  <c r="D10" i="229" s="1"/>
  <c r="N11" i="182"/>
  <c r="D10" i="194" s="1"/>
  <c r="L4" i="182"/>
  <c r="E46" i="182"/>
  <c r="F45" i="182"/>
  <c r="E26" i="182"/>
  <c r="E10" i="182"/>
  <c r="E6" i="182"/>
  <c r="E50" i="182"/>
  <c r="F49" i="182"/>
  <c r="E38" i="182"/>
  <c r="F29" i="182"/>
  <c r="E22" i="182"/>
  <c r="E18" i="182"/>
  <c r="E14" i="182"/>
  <c r="G38" i="182"/>
  <c r="D3" i="220" s="1"/>
  <c r="F33" i="182"/>
  <c r="F5" i="182"/>
  <c r="F53" i="182"/>
  <c r="F25" i="182"/>
  <c r="F21" i="182"/>
  <c r="G54" i="182"/>
  <c r="D3" i="234" s="1"/>
  <c r="G50" i="182"/>
  <c r="D3" i="232" s="1"/>
  <c r="G46" i="182"/>
  <c r="D3" i="226" s="1"/>
  <c r="F41" i="182"/>
  <c r="G26" i="182"/>
  <c r="D3" i="212" s="1"/>
  <c r="G18" i="182"/>
  <c r="D3" i="201" s="1"/>
  <c r="F17" i="182"/>
  <c r="F13" i="182"/>
  <c r="C37" i="182"/>
  <c r="D41" i="238" s="1"/>
  <c r="C25" i="182"/>
  <c r="D41" i="213" s="1"/>
  <c r="D24" i="182"/>
  <c r="D42" i="214" s="1"/>
  <c r="C13" i="182"/>
  <c r="D41" i="196" s="1"/>
  <c r="C49" i="182"/>
  <c r="D41" i="223" s="1"/>
  <c r="C41" i="182"/>
  <c r="D41" i="222" s="1"/>
  <c r="D40" i="182"/>
  <c r="D42" i="231" s="1"/>
  <c r="D32" i="182"/>
  <c r="D42" i="206" s="1"/>
  <c r="D20" i="182"/>
  <c r="D42" i="203" s="1"/>
  <c r="D16" i="182"/>
  <c r="D42" i="199" s="1"/>
  <c r="D12" i="182"/>
  <c r="D42" i="195" s="1"/>
  <c r="C5" i="182"/>
  <c r="D41" i="188" s="1"/>
  <c r="C29" i="182"/>
  <c r="D41" i="209" s="1"/>
  <c r="C21" i="182"/>
  <c r="D41" i="204" s="1"/>
  <c r="C17" i="182"/>
  <c r="D41" i="200" s="1"/>
  <c r="B42" i="182"/>
  <c r="B18" i="182"/>
  <c r="B38" i="182"/>
  <c r="B17" i="182"/>
  <c r="B14" i="182"/>
  <c r="B13" i="182"/>
  <c r="B10" i="182"/>
  <c r="B53" i="182"/>
  <c r="B45" i="182"/>
  <c r="B22" i="182"/>
  <c r="B9" i="182"/>
  <c r="B5" i="182"/>
  <c r="B46" i="182"/>
  <c r="B26" i="182"/>
  <c r="B50" i="182"/>
  <c r="B34" i="182"/>
  <c r="B54" i="182"/>
  <c r="B49" i="182"/>
  <c r="B41" i="182"/>
  <c r="B30" i="182"/>
  <c r="B25" i="182"/>
  <c r="B21" i="182"/>
  <c r="B6" i="182"/>
  <c r="D46" i="222"/>
  <c r="D46" i="238"/>
  <c r="D46" i="216"/>
  <c r="D46" i="209"/>
  <c r="D45" i="193"/>
  <c r="D46" i="235"/>
  <c r="D46" i="223"/>
  <c r="D45" i="216"/>
  <c r="D46" i="214"/>
  <c r="D45" i="205"/>
  <c r="D46" i="234"/>
  <c r="D45" i="235"/>
  <c r="D45" i="236"/>
  <c r="D45" i="232"/>
  <c r="D45" i="223"/>
  <c r="D46" i="226"/>
  <c r="D46" i="227"/>
  <c r="D46" i="220"/>
  <c r="D45" i="218"/>
  <c r="D45" i="208"/>
  <c r="D46" i="210"/>
  <c r="D46" i="211"/>
  <c r="D46" i="212"/>
  <c r="D45" i="214"/>
  <c r="D46" i="215"/>
  <c r="D45" i="204"/>
  <c r="D45" i="202"/>
  <c r="D45" i="201"/>
  <c r="D46" i="200"/>
  <c r="D45" i="198"/>
  <c r="D46" i="197"/>
  <c r="D45" i="196"/>
  <c r="D46" i="195"/>
  <c r="D46" i="192"/>
  <c r="D46" i="191"/>
  <c r="D45" i="190"/>
  <c r="D45" i="189"/>
  <c r="D46" i="188"/>
  <c r="D45" i="230"/>
  <c r="D46" i="236"/>
  <c r="D45" i="222"/>
  <c r="D45" i="238"/>
  <c r="D45" i="217"/>
  <c r="D45" i="209"/>
  <c r="D46" i="204"/>
  <c r="D46" i="196"/>
  <c r="D45" i="234"/>
  <c r="D46" i="237"/>
  <c r="D46" i="224"/>
  <c r="D45" i="226"/>
  <c r="D45" i="227"/>
  <c r="D46" i="230"/>
  <c r="D46" i="221"/>
  <c r="D45" i="220"/>
  <c r="D45" i="210"/>
  <c r="D45" i="211"/>
  <c r="D45" i="212"/>
  <c r="D46" i="213"/>
  <c r="D45" i="215"/>
  <c r="D46" i="203"/>
  <c r="D45" i="200"/>
  <c r="D46" i="199"/>
  <c r="D45" i="197"/>
  <c r="D45" i="195"/>
  <c r="D46" i="194"/>
  <c r="D46" i="193"/>
  <c r="D45" i="192"/>
  <c r="D45" i="191"/>
  <c r="D45" i="188"/>
  <c r="C47" i="157"/>
  <c r="D47" i="157" s="1"/>
  <c r="C39" i="157"/>
  <c r="D39" i="157" s="1"/>
  <c r="C31" i="157"/>
  <c r="D31" i="157" s="1"/>
  <c r="C27" i="157"/>
  <c r="D27" i="157" s="1"/>
  <c r="C19" i="157"/>
  <c r="D19" i="157" s="1"/>
  <c r="C11" i="157"/>
  <c r="D11" i="157" s="1"/>
  <c r="C7" i="157"/>
  <c r="D7" i="157" s="1"/>
  <c r="AQ21" i="182"/>
  <c r="D39" i="204" s="1"/>
  <c r="AR12" i="182"/>
  <c r="AR8" i="182"/>
  <c r="C39" i="268"/>
  <c r="E40" i="176" s="1"/>
  <c r="G40" i="176" s="1"/>
  <c r="C39" i="177" s="1"/>
  <c r="D39" i="177" s="1"/>
  <c r="E39" i="177" s="1"/>
  <c r="C50" i="157"/>
  <c r="D50" i="157" s="1"/>
  <c r="C42" i="157"/>
  <c r="D42" i="157" s="1"/>
  <c r="C34" i="157"/>
  <c r="D34" i="157" s="1"/>
  <c r="C26" i="157"/>
  <c r="D26" i="157" s="1"/>
  <c r="C18" i="157"/>
  <c r="D18" i="157" s="1"/>
  <c r="C10" i="157"/>
  <c r="D10" i="157" s="1"/>
  <c r="C6" i="157"/>
  <c r="D6" i="157" s="1"/>
  <c r="AQ41" i="182"/>
  <c r="D39" i="222" s="1"/>
  <c r="AR28" i="182"/>
  <c r="AR20" i="182"/>
  <c r="AQ17" i="182"/>
  <c r="D39" i="200" s="1"/>
  <c r="AQ16" i="182"/>
  <c r="D39" i="199" s="1"/>
  <c r="AQ12" i="182"/>
  <c r="D39" i="195" s="1"/>
  <c r="AQ5" i="182"/>
  <c r="D39" i="188" s="1"/>
  <c r="C53" i="157"/>
  <c r="D53" i="157" s="1"/>
  <c r="C49" i="157"/>
  <c r="D49" i="157" s="1"/>
  <c r="C45" i="157"/>
  <c r="D45" i="157" s="1"/>
  <c r="C41" i="157"/>
  <c r="D41" i="157" s="1"/>
  <c r="C37" i="157"/>
  <c r="D37" i="157" s="1"/>
  <c r="C33" i="157"/>
  <c r="D33" i="157" s="1"/>
  <c r="C29" i="157"/>
  <c r="D29" i="157" s="1"/>
  <c r="C25" i="157"/>
  <c r="D25" i="157" s="1"/>
  <c r="C21" i="157"/>
  <c r="D21" i="157" s="1"/>
  <c r="C17" i="157"/>
  <c r="D17" i="157" s="1"/>
  <c r="C13" i="157"/>
  <c r="D13" i="157" s="1"/>
  <c r="C9" i="157"/>
  <c r="D9" i="157" s="1"/>
  <c r="C5" i="157"/>
  <c r="D5" i="157" s="1"/>
  <c r="AQ54" i="182"/>
  <c r="D39" i="234" s="1"/>
  <c r="AR51" i="182"/>
  <c r="AR48" i="182"/>
  <c r="AQ47" i="182"/>
  <c r="D39" i="225" s="1"/>
  <c r="AQ42" i="182"/>
  <c r="D39" i="230" s="1"/>
  <c r="AQ38" i="182"/>
  <c r="D39" i="220" s="1"/>
  <c r="AQ37" i="182"/>
  <c r="D39" i="238" s="1"/>
  <c r="AR35" i="182"/>
  <c r="AQ29" i="182"/>
  <c r="D39" i="209" s="1"/>
  <c r="AQ28" i="182"/>
  <c r="D39" i="210" s="1"/>
  <c r="AR26" i="182"/>
  <c r="AQ24" i="182"/>
  <c r="D39" i="214" s="1"/>
  <c r="AQ23" i="182"/>
  <c r="D39" i="215" s="1"/>
  <c r="AQ20" i="182"/>
  <c r="D39" i="203" s="1"/>
  <c r="AR19" i="182"/>
  <c r="AQ18" i="182"/>
  <c r="D39" i="201" s="1"/>
  <c r="AR14" i="182"/>
  <c r="AQ13" i="182"/>
  <c r="D39" i="196" s="1"/>
  <c r="AQ11" i="182"/>
  <c r="D39" i="194" s="1"/>
  <c r="AQ10" i="182"/>
  <c r="D39" i="193" s="1"/>
  <c r="AQ6" i="182"/>
  <c r="D39" i="189" s="1"/>
  <c r="C40" i="268"/>
  <c r="E41" i="176" s="1"/>
  <c r="G41" i="176" s="1"/>
  <c r="C3" i="157"/>
  <c r="D3" i="157" s="1"/>
  <c r="C51" i="157"/>
  <c r="D51" i="157" s="1"/>
  <c r="C43" i="157"/>
  <c r="D43" i="157" s="1"/>
  <c r="C35" i="157"/>
  <c r="D35" i="157" s="1"/>
  <c r="C23" i="157"/>
  <c r="D23" i="157" s="1"/>
  <c r="C15" i="157"/>
  <c r="D15" i="157" s="1"/>
  <c r="AR52" i="182"/>
  <c r="AR32" i="182"/>
  <c r="AQ25" i="182"/>
  <c r="D39" i="213" s="1"/>
  <c r="AR16" i="182"/>
  <c r="C54" i="157"/>
  <c r="D54" i="157" s="1"/>
  <c r="C46" i="157"/>
  <c r="D46" i="157" s="1"/>
  <c r="C38" i="157"/>
  <c r="D38" i="157" s="1"/>
  <c r="C30" i="157"/>
  <c r="D30" i="157" s="1"/>
  <c r="C22" i="157"/>
  <c r="D22" i="157" s="1"/>
  <c r="C14" i="157"/>
  <c r="D14" i="157" s="1"/>
  <c r="AQ52" i="182"/>
  <c r="D39" i="236" s="1"/>
  <c r="AR47" i="182"/>
  <c r="AQ32" i="182"/>
  <c r="D39" i="206" s="1"/>
  <c r="AR24" i="182"/>
  <c r="AR23" i="182"/>
  <c r="AR11" i="182"/>
  <c r="AQ8" i="182"/>
  <c r="D39" i="191" s="1"/>
  <c r="C52" i="157"/>
  <c r="D52" i="157" s="1"/>
  <c r="C48" i="157"/>
  <c r="D48" i="157" s="1"/>
  <c r="C44" i="157"/>
  <c r="D44" i="157" s="1"/>
  <c r="C40" i="157"/>
  <c r="D40" i="157" s="1"/>
  <c r="C36" i="157"/>
  <c r="D36" i="157" s="1"/>
  <c r="C32" i="157"/>
  <c r="D32" i="157" s="1"/>
  <c r="C28" i="157"/>
  <c r="D28" i="157" s="1"/>
  <c r="C24" i="157"/>
  <c r="D24" i="157" s="1"/>
  <c r="C20" i="157"/>
  <c r="D20" i="157" s="1"/>
  <c r="C16" i="157"/>
  <c r="D16" i="157" s="1"/>
  <c r="C12" i="157"/>
  <c r="D12" i="157" s="1"/>
  <c r="C8" i="157"/>
  <c r="D8" i="157" s="1"/>
  <c r="C4" i="157"/>
  <c r="D4" i="157" s="1"/>
  <c r="AQ4" i="182"/>
  <c r="AR55" i="182"/>
  <c r="AQ53" i="182"/>
  <c r="D39" i="235" s="1"/>
  <c r="AQ51" i="182"/>
  <c r="D39" i="237" s="1"/>
  <c r="AR50" i="182"/>
  <c r="AQ49" i="182"/>
  <c r="D39" i="223" s="1"/>
  <c r="AQ48" i="182"/>
  <c r="D39" i="224" s="1"/>
  <c r="AR46" i="182"/>
  <c r="AQ45" i="182"/>
  <c r="D39" i="227" s="1"/>
  <c r="AQ44" i="182"/>
  <c r="D39" i="228" s="1"/>
  <c r="AR40" i="182"/>
  <c r="AR36" i="182"/>
  <c r="AQ35" i="182"/>
  <c r="D39" i="218" s="1"/>
  <c r="AQ33" i="182"/>
  <c r="D39" i="216" s="1"/>
  <c r="AR30" i="182"/>
  <c r="AQ26" i="182"/>
  <c r="D39" i="212" s="1"/>
  <c r="AR25" i="182"/>
  <c r="AR22" i="182"/>
  <c r="AR21" i="182"/>
  <c r="AQ19" i="182"/>
  <c r="D39" i="202" s="1"/>
  <c r="AQ15" i="182"/>
  <c r="D39" i="198" s="1"/>
  <c r="AQ14" i="182"/>
  <c r="D39" i="197" s="1"/>
  <c r="AQ9" i="182"/>
  <c r="D39" i="192" s="1"/>
  <c r="AR7" i="182"/>
  <c r="AM50" i="182"/>
  <c r="D35" i="232" s="1"/>
  <c r="AM42" i="182"/>
  <c r="D35" i="230" s="1"/>
  <c r="AM38" i="182"/>
  <c r="D35" i="220" s="1"/>
  <c r="AM53" i="182"/>
  <c r="D35" i="235" s="1"/>
  <c r="AL42" i="182"/>
  <c r="D34" i="230" s="1"/>
  <c r="AM34" i="182"/>
  <c r="D35" i="217" s="1"/>
  <c r="AM25" i="182"/>
  <c r="D35" i="213" s="1"/>
  <c r="AL11" i="182"/>
  <c r="D34" i="194" s="1"/>
  <c r="AM6" i="182"/>
  <c r="D35" i="189" s="1"/>
  <c r="C35" i="268"/>
  <c r="E36" i="176" s="1"/>
  <c r="G36" i="176" s="1"/>
  <c r="AO4" i="182"/>
  <c r="AL54" i="182"/>
  <c r="D34" i="234" s="1"/>
  <c r="AL53" i="182"/>
  <c r="D34" i="235" s="1"/>
  <c r="AL48" i="182"/>
  <c r="D34" i="224" s="1"/>
  <c r="AM47" i="182"/>
  <c r="D35" i="225" s="1"/>
  <c r="AM46" i="182"/>
  <c r="D35" i="226" s="1"/>
  <c r="AL44" i="182"/>
  <c r="D34" i="228" s="1"/>
  <c r="AL43" i="182"/>
  <c r="D34" i="229" s="1"/>
  <c r="AL35" i="182"/>
  <c r="D34" i="218" s="1"/>
  <c r="AL34" i="182"/>
  <c r="D34" i="217" s="1"/>
  <c r="AM33" i="182"/>
  <c r="D35" i="216" s="1"/>
  <c r="AM31" i="182"/>
  <c r="D35" i="207" s="1"/>
  <c r="AL28" i="182"/>
  <c r="D34" i="210" s="1"/>
  <c r="AM27" i="182"/>
  <c r="D35" i="211" s="1"/>
  <c r="AM26" i="182"/>
  <c r="D35" i="212" s="1"/>
  <c r="AL25" i="182"/>
  <c r="D34" i="213" s="1"/>
  <c r="AM23" i="182"/>
  <c r="D35" i="215" s="1"/>
  <c r="AM22" i="182"/>
  <c r="D35" i="205" s="1"/>
  <c r="AM18" i="182"/>
  <c r="D35" i="201" s="1"/>
  <c r="AL16" i="182"/>
  <c r="D34" i="199" s="1"/>
  <c r="AL15" i="182"/>
  <c r="D34" i="198" s="1"/>
  <c r="AL12" i="182"/>
  <c r="D34" i="195" s="1"/>
  <c r="AM9" i="182"/>
  <c r="D35" i="192" s="1"/>
  <c r="AL7" i="182"/>
  <c r="D34" i="190" s="1"/>
  <c r="AL6" i="182"/>
  <c r="D34" i="189" s="1"/>
  <c r="AL55" i="182"/>
  <c r="D34" i="233" s="1"/>
  <c r="AL39" i="182"/>
  <c r="D34" i="221" s="1"/>
  <c r="AL19" i="182"/>
  <c r="D34" i="202" s="1"/>
  <c r="AM54" i="182"/>
  <c r="D35" i="234" s="1"/>
  <c r="AL51" i="182"/>
  <c r="D34" i="237" s="1"/>
  <c r="AL50" i="182"/>
  <c r="D34" i="232" s="1"/>
  <c r="AL38" i="182"/>
  <c r="D34" i="220" s="1"/>
  <c r="C34" i="268"/>
  <c r="E35" i="176" s="1"/>
  <c r="G35" i="176" s="1"/>
  <c r="AN4" i="182"/>
  <c r="AM55" i="182"/>
  <c r="D35" i="233" s="1"/>
  <c r="AM52" i="182"/>
  <c r="D35" i="236" s="1"/>
  <c r="AM49" i="182"/>
  <c r="D35" i="223" s="1"/>
  <c r="AL47" i="182"/>
  <c r="D34" i="225" s="1"/>
  <c r="AL46" i="182"/>
  <c r="D34" i="226" s="1"/>
  <c r="AM45" i="182"/>
  <c r="D35" i="227" s="1"/>
  <c r="AM41" i="182"/>
  <c r="D35" i="222" s="1"/>
  <c r="AM39" i="182"/>
  <c r="D35" i="221" s="1"/>
  <c r="AL33" i="182"/>
  <c r="D34" i="216" s="1"/>
  <c r="AM32" i="182"/>
  <c r="D35" i="206" s="1"/>
  <c r="AL31" i="182"/>
  <c r="D34" i="207" s="1"/>
  <c r="AM30" i="182"/>
  <c r="D35" i="208" s="1"/>
  <c r="AM29" i="182"/>
  <c r="D35" i="209" s="1"/>
  <c r="AL27" i="182"/>
  <c r="D34" i="211" s="1"/>
  <c r="AL26" i="182"/>
  <c r="D34" i="212" s="1"/>
  <c r="AM24" i="182"/>
  <c r="D35" i="214" s="1"/>
  <c r="AL23" i="182"/>
  <c r="D34" i="215" s="1"/>
  <c r="AL22" i="182"/>
  <c r="D34" i="205" s="1"/>
  <c r="AM19" i="182"/>
  <c r="D35" i="202" s="1"/>
  <c r="AL18" i="182"/>
  <c r="D34" i="201" s="1"/>
  <c r="AM17" i="182"/>
  <c r="D35" i="200" s="1"/>
  <c r="AM14" i="182"/>
  <c r="D35" i="197" s="1"/>
  <c r="AM10" i="182"/>
  <c r="D35" i="193" s="1"/>
  <c r="AL9" i="182"/>
  <c r="D34" i="192" s="1"/>
  <c r="AM8" i="182"/>
  <c r="D35" i="191" s="1"/>
  <c r="AM5" i="182"/>
  <c r="D35" i="188" s="1"/>
  <c r="AH13" i="182"/>
  <c r="D30" i="196" s="1"/>
  <c r="AH33" i="182"/>
  <c r="D30" i="216" s="1"/>
  <c r="AH17" i="182"/>
  <c r="D30" i="200" s="1"/>
  <c r="AH12" i="182"/>
  <c r="D30" i="195" s="1"/>
  <c r="AH8" i="182"/>
  <c r="D30" i="191" s="1"/>
  <c r="AI4" i="182"/>
  <c r="AH51" i="182"/>
  <c r="D30" i="237" s="1"/>
  <c r="AH50" i="182"/>
  <c r="D30" i="232" s="1"/>
  <c r="AH47" i="182"/>
  <c r="D30" i="225" s="1"/>
  <c r="AH46" i="182"/>
  <c r="D30" i="226" s="1"/>
  <c r="AH44" i="182"/>
  <c r="D30" i="228" s="1"/>
  <c r="AH42" i="182"/>
  <c r="D30" i="230" s="1"/>
  <c r="AH40" i="182"/>
  <c r="D30" i="231" s="1"/>
  <c r="AH35" i="182"/>
  <c r="D30" i="218" s="1"/>
  <c r="AH34" i="182"/>
  <c r="D30" i="217" s="1"/>
  <c r="AH27" i="182"/>
  <c r="D30" i="211" s="1"/>
  <c r="AH26" i="182"/>
  <c r="D30" i="212" s="1"/>
  <c r="AH22" i="182"/>
  <c r="D30" i="205" s="1"/>
  <c r="AH21" i="182"/>
  <c r="D30" i="204" s="1"/>
  <c r="AH18" i="182"/>
  <c r="D30" i="201" s="1"/>
  <c r="AH16" i="182"/>
  <c r="D30" i="199" s="1"/>
  <c r="AH9" i="182"/>
  <c r="D30" i="192" s="1"/>
  <c r="AH6" i="182"/>
  <c r="D30" i="189" s="1"/>
  <c r="AH5" i="182"/>
  <c r="D30" i="188" s="1"/>
  <c r="C30" i="268"/>
  <c r="E31" i="176" s="1"/>
  <c r="G31" i="176" s="1"/>
  <c r="AH45" i="182"/>
  <c r="D30" i="227" s="1"/>
  <c r="AH36" i="182"/>
  <c r="D30" i="219" s="1"/>
  <c r="AH32" i="182"/>
  <c r="D30" i="206" s="1"/>
  <c r="AH4" i="182"/>
  <c r="AH53" i="182"/>
  <c r="D30" i="235" s="1"/>
  <c r="AH52" i="182"/>
  <c r="D30" i="236" s="1"/>
  <c r="AH49" i="182"/>
  <c r="D30" i="223" s="1"/>
  <c r="AH48" i="182"/>
  <c r="D30" i="224" s="1"/>
  <c r="AH41" i="182"/>
  <c r="D30" i="222" s="1"/>
  <c r="AH38" i="182"/>
  <c r="D30" i="220" s="1"/>
  <c r="AH37" i="182"/>
  <c r="D30" i="238" s="1"/>
  <c r="AH30" i="182"/>
  <c r="D30" i="208" s="1"/>
  <c r="AH29" i="182"/>
  <c r="D30" i="209" s="1"/>
  <c r="AH28" i="182"/>
  <c r="D30" i="210" s="1"/>
  <c r="AH25" i="182"/>
  <c r="D30" i="213" s="1"/>
  <c r="AH24" i="182"/>
  <c r="D30" i="214" s="1"/>
  <c r="AH7" i="182"/>
  <c r="D30" i="190" s="1"/>
  <c r="AG33" i="182"/>
  <c r="D29" i="216" s="1"/>
  <c r="AE27" i="182"/>
  <c r="D27" i="211" s="1"/>
  <c r="AD24" i="182"/>
  <c r="D26" i="214" s="1"/>
  <c r="AF14" i="182"/>
  <c r="D28" i="197" s="1"/>
  <c r="AG9" i="182"/>
  <c r="D29" i="192" s="1"/>
  <c r="AE55" i="182"/>
  <c r="D27" i="233" s="1"/>
  <c r="AD54" i="182"/>
  <c r="D26" i="234" s="1"/>
  <c r="AF53" i="182"/>
  <c r="D28" i="235" s="1"/>
  <c r="AF52" i="182"/>
  <c r="D28" i="236" s="1"/>
  <c r="AD51" i="182"/>
  <c r="D26" i="237" s="1"/>
  <c r="AD50" i="182"/>
  <c r="D26" i="232" s="1"/>
  <c r="AD49" i="182"/>
  <c r="D26" i="223" s="1"/>
  <c r="AG48" i="182"/>
  <c r="D29" i="224" s="1"/>
  <c r="AF47" i="182"/>
  <c r="D28" i="225" s="1"/>
  <c r="AE46" i="182"/>
  <c r="D27" i="226" s="1"/>
  <c r="AD45" i="182"/>
  <c r="D26" i="227" s="1"/>
  <c r="AD44" i="182"/>
  <c r="D26" i="228" s="1"/>
  <c r="AF43" i="182"/>
  <c r="D28" i="229" s="1"/>
  <c r="AF42" i="182"/>
  <c r="D28" i="230" s="1"/>
  <c r="AF41" i="182"/>
  <c r="D28" i="222" s="1"/>
  <c r="AE40" i="182"/>
  <c r="D27" i="231" s="1"/>
  <c r="AF39" i="182"/>
  <c r="D28" i="221" s="1"/>
  <c r="AD38" i="182"/>
  <c r="D26" i="220" s="1"/>
  <c r="AG37" i="182"/>
  <c r="D29" i="238" s="1"/>
  <c r="AD36" i="182"/>
  <c r="D26" i="219" s="1"/>
  <c r="AD35" i="182"/>
  <c r="D26" i="218" s="1"/>
  <c r="AD34" i="182"/>
  <c r="D26" i="217" s="1"/>
  <c r="AF33" i="182"/>
  <c r="D28" i="216" s="1"/>
  <c r="AF32" i="182"/>
  <c r="D28" i="206" s="1"/>
  <c r="AD31" i="182"/>
  <c r="D26" i="207" s="1"/>
  <c r="AG30" i="182"/>
  <c r="D29" i="208" s="1"/>
  <c r="AF29" i="182"/>
  <c r="D28" i="209" s="1"/>
  <c r="AF28" i="182"/>
  <c r="D28" i="210" s="1"/>
  <c r="AD27" i="182"/>
  <c r="D26" i="211" s="1"/>
  <c r="AD26" i="182"/>
  <c r="D26" i="212" s="1"/>
  <c r="AD25" i="182"/>
  <c r="D26" i="213" s="1"/>
  <c r="AG24" i="182"/>
  <c r="D29" i="214" s="1"/>
  <c r="AD23" i="182"/>
  <c r="D26" i="215" s="1"/>
  <c r="AF22" i="182"/>
  <c r="D28" i="205" s="1"/>
  <c r="AE21" i="182"/>
  <c r="D27" i="204" s="1"/>
  <c r="AF20" i="182"/>
  <c r="D28" i="203" s="1"/>
  <c r="AF19" i="182"/>
  <c r="D28" i="202" s="1"/>
  <c r="AF18" i="182"/>
  <c r="D28" i="201" s="1"/>
  <c r="AD17" i="182"/>
  <c r="D26" i="200" s="1"/>
  <c r="AD16" i="182"/>
  <c r="D26" i="199" s="1"/>
  <c r="AF15" i="182"/>
  <c r="D28" i="198" s="1"/>
  <c r="AE14" i="182"/>
  <c r="D27" i="197" s="1"/>
  <c r="AD13" i="182"/>
  <c r="D26" i="196" s="1"/>
  <c r="AD12" i="182"/>
  <c r="D26" i="195" s="1"/>
  <c r="AF11" i="182"/>
  <c r="D28" i="194" s="1"/>
  <c r="AF10" i="182"/>
  <c r="D28" i="193" s="1"/>
  <c r="AF9" i="182"/>
  <c r="D28" i="192" s="1"/>
  <c r="AE8" i="182"/>
  <c r="D27" i="191" s="1"/>
  <c r="AF7" i="182"/>
  <c r="D28" i="190" s="1"/>
  <c r="AD6" i="182"/>
  <c r="D26" i="189" s="1"/>
  <c r="AG5" i="182"/>
  <c r="D29" i="188" s="1"/>
  <c r="AG53" i="182"/>
  <c r="D29" i="235" s="1"/>
  <c r="AE51" i="182"/>
  <c r="D27" i="237" s="1"/>
  <c r="AD48" i="182"/>
  <c r="D26" i="224" s="1"/>
  <c r="AF46" i="182"/>
  <c r="D28" i="226" s="1"/>
  <c r="AG41" i="182"/>
  <c r="D29" i="222" s="1"/>
  <c r="AE35" i="182"/>
  <c r="D27" i="218" s="1"/>
  <c r="AE31" i="182"/>
  <c r="D27" i="207" s="1"/>
  <c r="AG29" i="182"/>
  <c r="D29" i="209" s="1"/>
  <c r="AE23" i="182"/>
  <c r="D27" i="215" s="1"/>
  <c r="C29" i="268"/>
  <c r="E30" i="176" s="1"/>
  <c r="G30" i="176" s="1"/>
  <c r="AD55" i="182"/>
  <c r="D26" i="233" s="1"/>
  <c r="AG54" i="182"/>
  <c r="D29" i="234" s="1"/>
  <c r="AE53" i="182"/>
  <c r="D27" i="235" s="1"/>
  <c r="AE52" i="182"/>
  <c r="D27" i="236" s="1"/>
  <c r="AG51" i="182"/>
  <c r="D29" i="237" s="1"/>
  <c r="AG50" i="182"/>
  <c r="D29" i="232" s="1"/>
  <c r="AG49" i="182"/>
  <c r="D29" i="223" s="1"/>
  <c r="AF48" i="182"/>
  <c r="D28" i="224" s="1"/>
  <c r="AE47" i="182"/>
  <c r="D27" i="225" s="1"/>
  <c r="AD46" i="182"/>
  <c r="D26" i="226" s="1"/>
  <c r="AG45" i="182"/>
  <c r="D29" i="227" s="1"/>
  <c r="AG44" i="182"/>
  <c r="D29" i="228" s="1"/>
  <c r="AE43" i="182"/>
  <c r="D27" i="229" s="1"/>
  <c r="AE42" i="182"/>
  <c r="D27" i="230" s="1"/>
  <c r="AE41" i="182"/>
  <c r="D27" i="222" s="1"/>
  <c r="AD40" i="182"/>
  <c r="D26" i="231" s="1"/>
  <c r="AE39" i="182"/>
  <c r="D27" i="221" s="1"/>
  <c r="AG38" i="182"/>
  <c r="D29" i="220" s="1"/>
  <c r="AF37" i="182"/>
  <c r="D28" i="238" s="1"/>
  <c r="AG36" i="182"/>
  <c r="D29" i="219" s="1"/>
  <c r="AG35" i="182"/>
  <c r="D29" i="218" s="1"/>
  <c r="AG34" i="182"/>
  <c r="D29" i="217" s="1"/>
  <c r="AE33" i="182"/>
  <c r="D27" i="216" s="1"/>
  <c r="AE32" i="182"/>
  <c r="D27" i="206" s="1"/>
  <c r="AG31" i="182"/>
  <c r="D29" i="207" s="1"/>
  <c r="AF30" i="182"/>
  <c r="D28" i="208" s="1"/>
  <c r="AE29" i="182"/>
  <c r="D27" i="209" s="1"/>
  <c r="AE28" i="182"/>
  <c r="D27" i="210" s="1"/>
  <c r="AG27" i="182"/>
  <c r="D29" i="211" s="1"/>
  <c r="AG26" i="182"/>
  <c r="D29" i="212" s="1"/>
  <c r="AG25" i="182"/>
  <c r="D29" i="213" s="1"/>
  <c r="AF24" i="182"/>
  <c r="D28" i="214" s="1"/>
  <c r="AG23" i="182"/>
  <c r="D29" i="215" s="1"/>
  <c r="AE22" i="182"/>
  <c r="D27" i="205" s="1"/>
  <c r="AD21" i="182"/>
  <c r="D26" i="204" s="1"/>
  <c r="AE20" i="182"/>
  <c r="D27" i="203" s="1"/>
  <c r="AE19" i="182"/>
  <c r="D27" i="202" s="1"/>
  <c r="AE18" i="182"/>
  <c r="D27" i="201" s="1"/>
  <c r="AG17" i="182"/>
  <c r="D29" i="200" s="1"/>
  <c r="AG16" i="182"/>
  <c r="D29" i="199" s="1"/>
  <c r="AE15" i="182"/>
  <c r="D27" i="198" s="1"/>
  <c r="AD14" i="182"/>
  <c r="D26" i="197" s="1"/>
  <c r="AG13" i="182"/>
  <c r="D29" i="196" s="1"/>
  <c r="AG12" i="182"/>
  <c r="D29" i="195" s="1"/>
  <c r="AE11" i="182"/>
  <c r="D27" i="194" s="1"/>
  <c r="AE10" i="182"/>
  <c r="D27" i="193" s="1"/>
  <c r="AE9" i="182"/>
  <c r="D27" i="192" s="1"/>
  <c r="AD8" i="182"/>
  <c r="D26" i="191" s="1"/>
  <c r="AE7" i="182"/>
  <c r="D27" i="190" s="1"/>
  <c r="AG6" i="182"/>
  <c r="D29" i="189" s="1"/>
  <c r="AF5" i="182"/>
  <c r="D28" i="188" s="1"/>
  <c r="C26" i="268"/>
  <c r="E27" i="176" s="1"/>
  <c r="G27" i="176" s="1"/>
  <c r="C28" i="268"/>
  <c r="E29" i="176" s="1"/>
  <c r="G29" i="176" s="1"/>
  <c r="C27" i="268"/>
  <c r="E28" i="176" s="1"/>
  <c r="G28" i="176" s="1"/>
  <c r="AG4" i="182"/>
  <c r="AG55" i="182"/>
  <c r="D29" i="233" s="1"/>
  <c r="AF54" i="182"/>
  <c r="D28" i="234" s="1"/>
  <c r="AD53" i="182"/>
  <c r="D26" i="235" s="1"/>
  <c r="AD52" i="182"/>
  <c r="D26" i="236" s="1"/>
  <c r="AF51" i="182"/>
  <c r="D28" i="237" s="1"/>
  <c r="AF50" i="182"/>
  <c r="D28" i="232" s="1"/>
  <c r="AF49" i="182"/>
  <c r="D28" i="223" s="1"/>
  <c r="AE48" i="182"/>
  <c r="D27" i="224" s="1"/>
  <c r="AD47" i="182"/>
  <c r="D26" i="225" s="1"/>
  <c r="AG46" i="182"/>
  <c r="D29" i="226" s="1"/>
  <c r="AF45" i="182"/>
  <c r="D28" i="227" s="1"/>
  <c r="AF44" i="182"/>
  <c r="D28" i="228" s="1"/>
  <c r="AD43" i="182"/>
  <c r="D26" i="229" s="1"/>
  <c r="AD42" i="182"/>
  <c r="D26" i="230" s="1"/>
  <c r="AD41" i="182"/>
  <c r="D26" i="222" s="1"/>
  <c r="AG40" i="182"/>
  <c r="D29" i="231" s="1"/>
  <c r="AD39" i="182"/>
  <c r="D26" i="221" s="1"/>
  <c r="AF38" i="182"/>
  <c r="D28" i="220" s="1"/>
  <c r="AE37" i="182"/>
  <c r="D27" i="238" s="1"/>
  <c r="AF36" i="182"/>
  <c r="D28" i="219" s="1"/>
  <c r="AF35" i="182"/>
  <c r="D28" i="218" s="1"/>
  <c r="AF34" i="182"/>
  <c r="D28" i="217" s="1"/>
  <c r="AD33" i="182"/>
  <c r="D26" i="216" s="1"/>
  <c r="AD32" i="182"/>
  <c r="D26" i="206" s="1"/>
  <c r="AF31" i="182"/>
  <c r="D28" i="207" s="1"/>
  <c r="AE30" i="182"/>
  <c r="D27" i="208" s="1"/>
  <c r="AD29" i="182"/>
  <c r="D26" i="209" s="1"/>
  <c r="AD28" i="182"/>
  <c r="D26" i="210" s="1"/>
  <c r="AF27" i="182"/>
  <c r="D28" i="211" s="1"/>
  <c r="AF26" i="182"/>
  <c r="D28" i="212" s="1"/>
  <c r="AF25" i="182"/>
  <c r="D28" i="213" s="1"/>
  <c r="AE24" i="182"/>
  <c r="D27" i="214" s="1"/>
  <c r="AF23" i="182"/>
  <c r="D28" i="215" s="1"/>
  <c r="AD22" i="182"/>
  <c r="D26" i="205" s="1"/>
  <c r="AG21" i="182"/>
  <c r="D29" i="204" s="1"/>
  <c r="AD20" i="182"/>
  <c r="D26" i="203" s="1"/>
  <c r="AD19" i="182"/>
  <c r="D26" i="202" s="1"/>
  <c r="AD18" i="182"/>
  <c r="D26" i="201" s="1"/>
  <c r="AF17" i="182"/>
  <c r="D28" i="200" s="1"/>
  <c r="AF16" i="182"/>
  <c r="D28" i="199" s="1"/>
  <c r="AD15" i="182"/>
  <c r="D26" i="198" s="1"/>
  <c r="AG14" i="182"/>
  <c r="D29" i="197" s="1"/>
  <c r="AF13" i="182"/>
  <c r="D28" i="196" s="1"/>
  <c r="AF12" i="182"/>
  <c r="D28" i="195" s="1"/>
  <c r="AD11" i="182"/>
  <c r="D26" i="194" s="1"/>
  <c r="AD10" i="182"/>
  <c r="D26" i="193" s="1"/>
  <c r="AD9" i="182"/>
  <c r="D26" i="192" s="1"/>
  <c r="AG8" i="182"/>
  <c r="D29" i="191" s="1"/>
  <c r="AD7" i="182"/>
  <c r="D26" i="190" s="1"/>
  <c r="AF6" i="182"/>
  <c r="D28" i="189" s="1"/>
  <c r="AE5" i="182"/>
  <c r="D27" i="188" s="1"/>
  <c r="C25" i="268"/>
  <c r="E26" i="176" s="1"/>
  <c r="G26" i="176" s="1"/>
  <c r="AB41" i="182"/>
  <c r="D24" i="222" s="1"/>
  <c r="Z39" i="182"/>
  <c r="D22" i="221" s="1"/>
  <c r="AA34" i="182"/>
  <c r="D23" i="217" s="1"/>
  <c r="AB25" i="182"/>
  <c r="D24" i="213" s="1"/>
  <c r="Z23" i="182"/>
  <c r="D22" i="215" s="1"/>
  <c r="AC20" i="182"/>
  <c r="D25" i="203" s="1"/>
  <c r="AA18" i="182"/>
  <c r="D23" i="201" s="1"/>
  <c r="AB9" i="182"/>
  <c r="D24" i="192" s="1"/>
  <c r="Z7" i="182"/>
  <c r="D22" i="190" s="1"/>
  <c r="C24" i="268"/>
  <c r="E25" i="176" s="1"/>
  <c r="G25" i="176" s="1"/>
  <c r="AA49" i="182"/>
  <c r="D23" i="223" s="1"/>
  <c r="AA41" i="182"/>
  <c r="D23" i="222" s="1"/>
  <c r="AC39" i="182"/>
  <c r="D25" i="221" s="1"/>
  <c r="AA38" i="182"/>
  <c r="D23" i="220" s="1"/>
  <c r="AB36" i="182"/>
  <c r="D24" i="219" s="1"/>
  <c r="Z34" i="182"/>
  <c r="D22" i="217" s="1"/>
  <c r="AB33" i="182"/>
  <c r="D24" i="216" s="1"/>
  <c r="AA25" i="182"/>
  <c r="D23" i="213" s="1"/>
  <c r="AC23" i="182"/>
  <c r="D25" i="215" s="1"/>
  <c r="AA22" i="182"/>
  <c r="D23" i="205" s="1"/>
  <c r="AB20" i="182"/>
  <c r="D24" i="203" s="1"/>
  <c r="Z18" i="182"/>
  <c r="D22" i="201" s="1"/>
  <c r="AB17" i="182"/>
  <c r="D24" i="200" s="1"/>
  <c r="AA9" i="182"/>
  <c r="D23" i="192" s="1"/>
  <c r="AC7" i="182"/>
  <c r="D25" i="190" s="1"/>
  <c r="AA6" i="182"/>
  <c r="D23" i="189" s="1"/>
  <c r="C23" i="268"/>
  <c r="E24" i="176" s="1"/>
  <c r="G24" i="176" s="1"/>
  <c r="AC4" i="182"/>
  <c r="AA55" i="182"/>
  <c r="D23" i="233" s="1"/>
  <c r="AB54" i="182"/>
  <c r="D24" i="234" s="1"/>
  <c r="AB53" i="182"/>
  <c r="D24" i="235" s="1"/>
  <c r="Z52" i="182"/>
  <c r="D22" i="236" s="1"/>
  <c r="Z51" i="182"/>
  <c r="D22" i="237" s="1"/>
  <c r="AB50" i="182"/>
  <c r="D24" i="232" s="1"/>
  <c r="Z49" i="182"/>
  <c r="D22" i="223" s="1"/>
  <c r="AC48" i="182"/>
  <c r="D25" i="224" s="1"/>
  <c r="Z47" i="182"/>
  <c r="D22" i="225" s="1"/>
  <c r="AA46" i="182"/>
  <c r="D23" i="226" s="1"/>
  <c r="AB45" i="182"/>
  <c r="D24" i="227" s="1"/>
  <c r="Z44" i="182"/>
  <c r="D22" i="228" s="1"/>
  <c r="Z43" i="182"/>
  <c r="D22" i="229" s="1"/>
  <c r="AB42" i="182"/>
  <c r="D24" i="230" s="1"/>
  <c r="Z41" i="182"/>
  <c r="D22" i="222" s="1"/>
  <c r="AC40" i="182"/>
  <c r="D25" i="231" s="1"/>
  <c r="AB39" i="182"/>
  <c r="D24" i="221" s="1"/>
  <c r="Z38" i="182"/>
  <c r="D22" i="220" s="1"/>
  <c r="AB37" i="182"/>
  <c r="D24" i="238" s="1"/>
  <c r="AA36" i="182"/>
  <c r="D23" i="219" s="1"/>
  <c r="AA35" i="182"/>
  <c r="D23" i="218" s="1"/>
  <c r="AC34" i="182"/>
  <c r="D25" i="217" s="1"/>
  <c r="AA33" i="182"/>
  <c r="D23" i="216" s="1"/>
  <c r="Z32" i="182"/>
  <c r="D22" i="206" s="1"/>
  <c r="Z31" i="182"/>
  <c r="D22" i="207" s="1"/>
  <c r="AA30" i="182"/>
  <c r="D23" i="208" s="1"/>
  <c r="AB29" i="182"/>
  <c r="D24" i="209" s="1"/>
  <c r="Z28" i="182"/>
  <c r="D22" i="210" s="1"/>
  <c r="Z27" i="182"/>
  <c r="D22" i="211" s="1"/>
  <c r="AB26" i="182"/>
  <c r="D24" i="212" s="1"/>
  <c r="Z25" i="182"/>
  <c r="D22" i="213" s="1"/>
  <c r="AC24" i="182"/>
  <c r="D25" i="214" s="1"/>
  <c r="AB23" i="182"/>
  <c r="D24" i="215" s="1"/>
  <c r="Z22" i="182"/>
  <c r="D22" i="205" s="1"/>
  <c r="AB21" i="182"/>
  <c r="D24" i="204" s="1"/>
  <c r="AA20" i="182"/>
  <c r="D23" i="203" s="1"/>
  <c r="AA19" i="182"/>
  <c r="D23" i="202" s="1"/>
  <c r="AC18" i="182"/>
  <c r="D25" i="201" s="1"/>
  <c r="AA17" i="182"/>
  <c r="D23" i="200" s="1"/>
  <c r="Z16" i="182"/>
  <c r="D22" i="199" s="1"/>
  <c r="Z15" i="182"/>
  <c r="D22" i="198" s="1"/>
  <c r="AA14" i="182"/>
  <c r="D23" i="197" s="1"/>
  <c r="AB13" i="182"/>
  <c r="D24" i="196" s="1"/>
  <c r="Z12" i="182"/>
  <c r="D22" i="195" s="1"/>
  <c r="Z11" i="182"/>
  <c r="D22" i="194" s="1"/>
  <c r="AB10" i="182"/>
  <c r="D24" i="193" s="1"/>
  <c r="Z9" i="182"/>
  <c r="D22" i="192" s="1"/>
  <c r="AC8" i="182"/>
  <c r="D25" i="191" s="1"/>
  <c r="AB7" i="182"/>
  <c r="D24" i="190" s="1"/>
  <c r="Z6" i="182"/>
  <c r="D22" i="189" s="1"/>
  <c r="AB5" i="182"/>
  <c r="D24" i="188" s="1"/>
  <c r="AB49" i="182"/>
  <c r="D24" i="223" s="1"/>
  <c r="AC36" i="182"/>
  <c r="D25" i="219" s="1"/>
  <c r="C22" i="268"/>
  <c r="E23" i="176" s="1"/>
  <c r="G23" i="176" s="1"/>
  <c r="AB4" i="182"/>
  <c r="Z55" i="182"/>
  <c r="D22" i="233" s="1"/>
  <c r="AA54" i="182"/>
  <c r="D23" i="234" s="1"/>
  <c r="AA53" i="182"/>
  <c r="D23" i="235" s="1"/>
  <c r="AC52" i="182"/>
  <c r="D25" i="236" s="1"/>
  <c r="AC51" i="182"/>
  <c r="D25" i="237" s="1"/>
  <c r="AA50" i="182"/>
  <c r="D23" i="232" s="1"/>
  <c r="AC49" i="182"/>
  <c r="D25" i="223" s="1"/>
  <c r="AB48" i="182"/>
  <c r="D24" i="224" s="1"/>
  <c r="AC47" i="182"/>
  <c r="D25" i="225" s="1"/>
  <c r="Z46" i="182"/>
  <c r="D22" i="226" s="1"/>
  <c r="AA45" i="182"/>
  <c r="D23" i="227" s="1"/>
  <c r="AC44" i="182"/>
  <c r="D25" i="228" s="1"/>
  <c r="AC43" i="182"/>
  <c r="D25" i="229" s="1"/>
  <c r="AA42" i="182"/>
  <c r="D23" i="230" s="1"/>
  <c r="AC41" i="182"/>
  <c r="D25" i="222" s="1"/>
  <c r="AB40" i="182"/>
  <c r="D24" i="231" s="1"/>
  <c r="AA39" i="182"/>
  <c r="D23" i="221" s="1"/>
  <c r="AC38" i="182"/>
  <c r="D25" i="220" s="1"/>
  <c r="AA37" i="182"/>
  <c r="D23" i="238" s="1"/>
  <c r="Z36" i="182"/>
  <c r="D22" i="219" s="1"/>
  <c r="Z35" i="182"/>
  <c r="D22" i="218" s="1"/>
  <c r="AB34" i="182"/>
  <c r="D24" i="217" s="1"/>
  <c r="Z33" i="182"/>
  <c r="D22" i="216" s="1"/>
  <c r="AC32" i="182"/>
  <c r="D25" i="206" s="1"/>
  <c r="AC31" i="182"/>
  <c r="D25" i="207" s="1"/>
  <c r="Z30" i="182"/>
  <c r="D22" i="208" s="1"/>
  <c r="AA29" i="182"/>
  <c r="D23" i="209" s="1"/>
  <c r="AC28" i="182"/>
  <c r="D25" i="210" s="1"/>
  <c r="AC27" i="182"/>
  <c r="D25" i="211" s="1"/>
  <c r="AA26" i="182"/>
  <c r="D23" i="212" s="1"/>
  <c r="AC25" i="182"/>
  <c r="D25" i="213" s="1"/>
  <c r="AB24" i="182"/>
  <c r="D24" i="214" s="1"/>
  <c r="AA23" i="182"/>
  <c r="D23" i="215" s="1"/>
  <c r="AC22" i="182"/>
  <c r="D25" i="205" s="1"/>
  <c r="AA21" i="182"/>
  <c r="D23" i="204" s="1"/>
  <c r="Z20" i="182"/>
  <c r="D22" i="203" s="1"/>
  <c r="Z19" i="182"/>
  <c r="D22" i="202" s="1"/>
  <c r="AB18" i="182"/>
  <c r="D24" i="201" s="1"/>
  <c r="Z17" i="182"/>
  <c r="D22" i="200" s="1"/>
  <c r="AC16" i="182"/>
  <c r="D25" i="199" s="1"/>
  <c r="AC15" i="182"/>
  <c r="D25" i="198" s="1"/>
  <c r="Z14" i="182"/>
  <c r="D22" i="197" s="1"/>
  <c r="AA13" i="182"/>
  <c r="D23" i="196" s="1"/>
  <c r="AC12" i="182"/>
  <c r="D25" i="195" s="1"/>
  <c r="AC11" i="182"/>
  <c r="D25" i="194" s="1"/>
  <c r="AA10" i="182"/>
  <c r="D23" i="193" s="1"/>
  <c r="AC9" i="182"/>
  <c r="D25" i="192" s="1"/>
  <c r="AB8" i="182"/>
  <c r="D24" i="191" s="1"/>
  <c r="AA7" i="182"/>
  <c r="D23" i="190" s="1"/>
  <c r="AC6" i="182"/>
  <c r="D25" i="189" s="1"/>
  <c r="AA5" i="182"/>
  <c r="D23" i="188" s="1"/>
  <c r="V46" i="182"/>
  <c r="D18" i="226" s="1"/>
  <c r="W29" i="182"/>
  <c r="D19" i="209" s="1"/>
  <c r="V14" i="182"/>
  <c r="D18" i="197" s="1"/>
  <c r="Y4" i="182"/>
  <c r="V55" i="182"/>
  <c r="D18" i="233" s="1"/>
  <c r="V54" i="182"/>
  <c r="D18" i="234" s="1"/>
  <c r="V52" i="182"/>
  <c r="D18" i="236" s="1"/>
  <c r="V50" i="182"/>
  <c r="D18" i="232" s="1"/>
  <c r="W49" i="182"/>
  <c r="D19" i="223" s="1"/>
  <c r="V45" i="182"/>
  <c r="D18" i="227" s="1"/>
  <c r="W43" i="182"/>
  <c r="D19" i="229" s="1"/>
  <c r="W40" i="182"/>
  <c r="D19" i="231" s="1"/>
  <c r="V39" i="182"/>
  <c r="D18" i="221" s="1"/>
  <c r="W38" i="182"/>
  <c r="D19" i="220" s="1"/>
  <c r="V36" i="182"/>
  <c r="D18" i="219" s="1"/>
  <c r="V34" i="182"/>
  <c r="D18" i="217" s="1"/>
  <c r="W33" i="182"/>
  <c r="D19" i="216" s="1"/>
  <c r="V29" i="182"/>
  <c r="D18" i="209" s="1"/>
  <c r="W27" i="182"/>
  <c r="D19" i="211" s="1"/>
  <c r="W24" i="182"/>
  <c r="D19" i="214" s="1"/>
  <c r="V23" i="182"/>
  <c r="D18" i="215" s="1"/>
  <c r="W22" i="182"/>
  <c r="D19" i="205" s="1"/>
  <c r="V20" i="182"/>
  <c r="D18" i="203" s="1"/>
  <c r="V18" i="182"/>
  <c r="D18" i="201" s="1"/>
  <c r="W17" i="182"/>
  <c r="D19" i="200" s="1"/>
  <c r="V13" i="182"/>
  <c r="D18" i="196" s="1"/>
  <c r="W11" i="182"/>
  <c r="D19" i="194" s="1"/>
  <c r="W8" i="182"/>
  <c r="D19" i="191" s="1"/>
  <c r="V7" i="182"/>
  <c r="D18" i="190" s="1"/>
  <c r="W6" i="182"/>
  <c r="D19" i="189" s="1"/>
  <c r="C19" i="268"/>
  <c r="E20" i="176" s="1"/>
  <c r="G20" i="176" s="1"/>
  <c r="C18" i="268"/>
  <c r="E19" i="176" s="1"/>
  <c r="G19" i="176" s="1"/>
  <c r="X4" i="182"/>
  <c r="V49" i="182"/>
  <c r="D18" i="223" s="1"/>
  <c r="W44" i="182"/>
  <c r="D19" i="228" s="1"/>
  <c r="V43" i="182"/>
  <c r="D18" i="229" s="1"/>
  <c r="W42" i="182"/>
  <c r="D19" i="230" s="1"/>
  <c r="V40" i="182"/>
  <c r="D18" i="231" s="1"/>
  <c r="V38" i="182"/>
  <c r="D18" i="220" s="1"/>
  <c r="W37" i="182"/>
  <c r="D19" i="238" s="1"/>
  <c r="V33" i="182"/>
  <c r="D18" i="216" s="1"/>
  <c r="W31" i="182"/>
  <c r="D19" i="207" s="1"/>
  <c r="W28" i="182"/>
  <c r="D19" i="210" s="1"/>
  <c r="V27" i="182"/>
  <c r="D18" i="211" s="1"/>
  <c r="W26" i="182"/>
  <c r="D19" i="212" s="1"/>
  <c r="V24" i="182"/>
  <c r="D18" i="214" s="1"/>
  <c r="V22" i="182"/>
  <c r="D18" i="205" s="1"/>
  <c r="W21" i="182"/>
  <c r="D19" i="204" s="1"/>
  <c r="V17" i="182"/>
  <c r="D18" i="200" s="1"/>
  <c r="W15" i="182"/>
  <c r="D19" i="198" s="1"/>
  <c r="W12" i="182"/>
  <c r="D19" i="195" s="1"/>
  <c r="V11" i="182"/>
  <c r="D18" i="194" s="1"/>
  <c r="W10" i="182"/>
  <c r="D19" i="193" s="1"/>
  <c r="V8" i="182"/>
  <c r="D18" i="191" s="1"/>
  <c r="V6" i="182"/>
  <c r="D18" i="189" s="1"/>
  <c r="W5" i="182"/>
  <c r="D19" i="188" s="1"/>
  <c r="W45" i="182"/>
  <c r="D19" i="227" s="1"/>
  <c r="V30" i="182"/>
  <c r="D18" i="208" s="1"/>
  <c r="W13" i="182"/>
  <c r="D19" i="196" s="1"/>
  <c r="W4" i="182"/>
  <c r="W53" i="182"/>
  <c r="D19" i="235" s="1"/>
  <c r="W51" i="182"/>
  <c r="D19" i="237" s="1"/>
  <c r="W48" i="182"/>
  <c r="D19" i="224" s="1"/>
  <c r="W47" i="182"/>
  <c r="D19" i="225" s="1"/>
  <c r="W46" i="182"/>
  <c r="D19" i="226" s="1"/>
  <c r="V44" i="182"/>
  <c r="D18" i="228" s="1"/>
  <c r="V42" i="182"/>
  <c r="D18" i="230" s="1"/>
  <c r="W41" i="182"/>
  <c r="D19" i="222" s="1"/>
  <c r="V37" i="182"/>
  <c r="D18" i="238" s="1"/>
  <c r="W35" i="182"/>
  <c r="D19" i="218" s="1"/>
  <c r="W32" i="182"/>
  <c r="D19" i="206" s="1"/>
  <c r="V31" i="182"/>
  <c r="D18" i="207" s="1"/>
  <c r="W30" i="182"/>
  <c r="D19" i="208" s="1"/>
  <c r="V28" i="182"/>
  <c r="D18" i="210" s="1"/>
  <c r="V26" i="182"/>
  <c r="D18" i="212" s="1"/>
  <c r="W25" i="182"/>
  <c r="D19" i="213" s="1"/>
  <c r="V21" i="182"/>
  <c r="D18" i="204" s="1"/>
  <c r="W19" i="182"/>
  <c r="D19" i="202" s="1"/>
  <c r="W16" i="182"/>
  <c r="D19" i="199" s="1"/>
  <c r="V15" i="182"/>
  <c r="D18" i="198" s="1"/>
  <c r="W14" i="182"/>
  <c r="D19" i="197" s="1"/>
  <c r="V12" i="182"/>
  <c r="D18" i="195" s="1"/>
  <c r="V10" i="182"/>
  <c r="D18" i="193" s="1"/>
  <c r="W9" i="182"/>
  <c r="D19" i="192" s="1"/>
  <c r="V5" i="182"/>
  <c r="D18" i="188" s="1"/>
  <c r="R55" i="182"/>
  <c r="D14" i="233" s="1"/>
  <c r="R51" i="182"/>
  <c r="D14" i="237" s="1"/>
  <c r="R47" i="182"/>
  <c r="D14" i="225" s="1"/>
  <c r="R43" i="182"/>
  <c r="D14" i="229" s="1"/>
  <c r="R39" i="182"/>
  <c r="D14" i="221" s="1"/>
  <c r="R35" i="182"/>
  <c r="D14" i="218" s="1"/>
  <c r="R31" i="182"/>
  <c r="D14" i="207" s="1"/>
  <c r="R27" i="182"/>
  <c r="D14" i="211" s="1"/>
  <c r="R23" i="182"/>
  <c r="D14" i="215" s="1"/>
  <c r="R19" i="182"/>
  <c r="D14" i="202" s="1"/>
  <c r="R15" i="182"/>
  <c r="D14" i="198" s="1"/>
  <c r="R11" i="182"/>
  <c r="D14" i="194" s="1"/>
  <c r="R7" i="182"/>
  <c r="D14" i="190" s="1"/>
  <c r="R53" i="182"/>
  <c r="D14" i="235" s="1"/>
  <c r="R49" i="182"/>
  <c r="D14" i="223" s="1"/>
  <c r="R45" i="182"/>
  <c r="D14" i="227" s="1"/>
  <c r="R41" i="182"/>
  <c r="D14" i="222" s="1"/>
  <c r="R37" i="182"/>
  <c r="D14" i="238" s="1"/>
  <c r="R33" i="182"/>
  <c r="D14" i="216" s="1"/>
  <c r="R29" i="182"/>
  <c r="D14" i="209" s="1"/>
  <c r="R25" i="182"/>
  <c r="D14" i="213" s="1"/>
  <c r="R21" i="182"/>
  <c r="D14" i="204" s="1"/>
  <c r="R17" i="182"/>
  <c r="D14" i="200" s="1"/>
  <c r="R13" i="182"/>
  <c r="D14" i="196" s="1"/>
  <c r="R9" i="182"/>
  <c r="D14" i="192" s="1"/>
  <c r="R5" i="182"/>
  <c r="D14" i="188" s="1"/>
  <c r="U4" i="182"/>
  <c r="C14" i="268"/>
  <c r="E15" i="176" s="1"/>
  <c r="G15" i="176" s="1"/>
  <c r="T4" i="182"/>
  <c r="R54" i="182"/>
  <c r="D14" i="234" s="1"/>
  <c r="R48" i="182"/>
  <c r="D14" i="224" s="1"/>
  <c r="R40" i="182"/>
  <c r="D14" i="231" s="1"/>
  <c r="R38" i="182"/>
  <c r="D14" i="220" s="1"/>
  <c r="R24" i="182"/>
  <c r="D14" i="214" s="1"/>
  <c r="R22" i="182"/>
  <c r="D14" i="205" s="1"/>
  <c r="R8" i="182"/>
  <c r="D14" i="191" s="1"/>
  <c r="R6" i="182"/>
  <c r="D14" i="189" s="1"/>
  <c r="R4" i="182"/>
  <c r="R46" i="182"/>
  <c r="D14" i="226" s="1"/>
  <c r="R32" i="182"/>
  <c r="D14" i="206" s="1"/>
  <c r="R30" i="182"/>
  <c r="D14" i="208" s="1"/>
  <c r="R16" i="182"/>
  <c r="D14" i="199" s="1"/>
  <c r="R14" i="182"/>
  <c r="D14" i="197" s="1"/>
  <c r="N52" i="182"/>
  <c r="D10" i="236" s="1"/>
  <c r="N44" i="182"/>
  <c r="D10" i="228" s="1"/>
  <c r="N40" i="182"/>
  <c r="D10" i="231" s="1"/>
  <c r="N36" i="182"/>
  <c r="D10" i="219" s="1"/>
  <c r="N32" i="182"/>
  <c r="D10" i="206" s="1"/>
  <c r="N28" i="182"/>
  <c r="D10" i="210" s="1"/>
  <c r="N24" i="182"/>
  <c r="D10" i="214" s="1"/>
  <c r="N20" i="182"/>
  <c r="D10" i="203" s="1"/>
  <c r="N16" i="182"/>
  <c r="D10" i="199" s="1"/>
  <c r="N12" i="182"/>
  <c r="D10" i="195" s="1"/>
  <c r="N8" i="182"/>
  <c r="D10" i="191" s="1"/>
  <c r="N4" i="182"/>
  <c r="N54" i="182"/>
  <c r="D10" i="234" s="1"/>
  <c r="N50" i="182"/>
  <c r="D10" i="232" s="1"/>
  <c r="N46" i="182"/>
  <c r="D10" i="226" s="1"/>
  <c r="N42" i="182"/>
  <c r="D10" i="230" s="1"/>
  <c r="N38" i="182"/>
  <c r="D10" i="220" s="1"/>
  <c r="N34" i="182"/>
  <c r="D10" i="217" s="1"/>
  <c r="N30" i="182"/>
  <c r="D10" i="208" s="1"/>
  <c r="N26" i="182"/>
  <c r="D10" i="212" s="1"/>
  <c r="N22" i="182"/>
  <c r="D10" i="205" s="1"/>
  <c r="N18" i="182"/>
  <c r="D10" i="201" s="1"/>
  <c r="N14" i="182"/>
  <c r="D10" i="197" s="1"/>
  <c r="N10" i="182"/>
  <c r="D10" i="193" s="1"/>
  <c r="N6" i="182"/>
  <c r="D10" i="189" s="1"/>
  <c r="Q4" i="182"/>
  <c r="N53" i="182"/>
  <c r="D10" i="235" s="1"/>
  <c r="N47" i="182"/>
  <c r="D10" i="225" s="1"/>
  <c r="N37" i="182"/>
  <c r="D10" i="238" s="1"/>
  <c r="N31" i="182"/>
  <c r="D10" i="207" s="1"/>
  <c r="N21" i="182"/>
  <c r="D10" i="204" s="1"/>
  <c r="N15" i="182"/>
  <c r="D10" i="198" s="1"/>
  <c r="N5" i="182"/>
  <c r="D10" i="188" s="1"/>
  <c r="O4" i="182"/>
  <c r="N55" i="182"/>
  <c r="D10" i="233" s="1"/>
  <c r="N45" i="182"/>
  <c r="D10" i="227" s="1"/>
  <c r="N39" i="182"/>
  <c r="D10" i="221" s="1"/>
  <c r="N29" i="182"/>
  <c r="D10" i="209" s="1"/>
  <c r="N23" i="182"/>
  <c r="D10" i="215" s="1"/>
  <c r="N13" i="182"/>
  <c r="D10" i="196" s="1"/>
  <c r="N7" i="182"/>
  <c r="D10" i="190" s="1"/>
  <c r="K4" i="182"/>
  <c r="J53" i="182"/>
  <c r="D6" i="235" s="1"/>
  <c r="J49" i="182"/>
  <c r="D6" i="223" s="1"/>
  <c r="J45" i="182"/>
  <c r="D6" i="227" s="1"/>
  <c r="J41" i="182"/>
  <c r="D6" i="222" s="1"/>
  <c r="J37" i="182"/>
  <c r="D6" i="238" s="1"/>
  <c r="J33" i="182"/>
  <c r="D6" i="216" s="1"/>
  <c r="J29" i="182"/>
  <c r="D6" i="209" s="1"/>
  <c r="J25" i="182"/>
  <c r="D6" i="213" s="1"/>
  <c r="J21" i="182"/>
  <c r="D6" i="204" s="1"/>
  <c r="J17" i="182"/>
  <c r="D6" i="200" s="1"/>
  <c r="J13" i="182"/>
  <c r="D6" i="196" s="1"/>
  <c r="J9" i="182"/>
  <c r="D6" i="192" s="1"/>
  <c r="J5" i="182"/>
  <c r="D6" i="188" s="1"/>
  <c r="I4" i="182"/>
  <c r="J4" i="182"/>
  <c r="J48" i="182"/>
  <c r="D6" i="224" s="1"/>
  <c r="J40" i="182"/>
  <c r="D6" i="231" s="1"/>
  <c r="J32" i="182"/>
  <c r="D6" i="206" s="1"/>
  <c r="J24" i="182"/>
  <c r="D6" i="214" s="1"/>
  <c r="J12" i="182"/>
  <c r="D6" i="195" s="1"/>
  <c r="J52" i="182"/>
  <c r="D6" i="236" s="1"/>
  <c r="J44" i="182"/>
  <c r="D6" i="228" s="1"/>
  <c r="J36" i="182"/>
  <c r="D6" i="219" s="1"/>
  <c r="J28" i="182"/>
  <c r="D6" i="210" s="1"/>
  <c r="J20" i="182"/>
  <c r="D6" i="203" s="1"/>
  <c r="J16" i="182"/>
  <c r="D6" i="199" s="1"/>
  <c r="J8" i="182"/>
  <c r="D6" i="191" s="1"/>
  <c r="J51" i="182"/>
  <c r="D6" i="237" s="1"/>
  <c r="J47" i="182"/>
  <c r="D6" i="225" s="1"/>
  <c r="J35" i="182"/>
  <c r="D6" i="218" s="1"/>
  <c r="J31" i="182"/>
  <c r="D6" i="207" s="1"/>
  <c r="J23" i="182"/>
  <c r="D6" i="215" s="1"/>
  <c r="J7" i="182"/>
  <c r="D6" i="190" s="1"/>
  <c r="J55" i="182"/>
  <c r="D6" i="233" s="1"/>
  <c r="J43" i="182"/>
  <c r="D6" i="229" s="1"/>
  <c r="J39" i="182"/>
  <c r="D6" i="221" s="1"/>
  <c r="J27" i="182"/>
  <c r="D6" i="211" s="1"/>
  <c r="J19" i="182"/>
  <c r="D6" i="202" s="1"/>
  <c r="J15" i="182"/>
  <c r="D6" i="198" s="1"/>
  <c r="J11" i="182"/>
  <c r="D6" i="194" s="1"/>
  <c r="M4" i="182"/>
  <c r="J54" i="182"/>
  <c r="D6" i="234" s="1"/>
  <c r="J50" i="182"/>
  <c r="D6" i="232" s="1"/>
  <c r="J46" i="182"/>
  <c r="D6" i="226" s="1"/>
  <c r="J42" i="182"/>
  <c r="D6" i="230" s="1"/>
  <c r="J38" i="182"/>
  <c r="D6" i="220" s="1"/>
  <c r="J34" i="182"/>
  <c r="D6" i="217" s="1"/>
  <c r="J30" i="182"/>
  <c r="D6" i="208" s="1"/>
  <c r="J26" i="182"/>
  <c r="D6" i="212" s="1"/>
  <c r="J22" i="182"/>
  <c r="D6" i="205" s="1"/>
  <c r="J18" i="182"/>
  <c r="D6" i="201" s="1"/>
  <c r="J14" i="182"/>
  <c r="D6" i="197" s="1"/>
  <c r="J10" i="182"/>
  <c r="D6" i="193" s="1"/>
  <c r="J6" i="182"/>
  <c r="D6" i="189" s="1"/>
  <c r="E55" i="182"/>
  <c r="F52" i="182"/>
  <c r="E51" i="182"/>
  <c r="F48" i="182"/>
  <c r="E47" i="182"/>
  <c r="F44" i="182"/>
  <c r="E43" i="182"/>
  <c r="F40" i="182"/>
  <c r="E39" i="182"/>
  <c r="F36" i="182"/>
  <c r="E35" i="182"/>
  <c r="F32" i="182"/>
  <c r="E31" i="182"/>
  <c r="F28" i="182"/>
  <c r="E27" i="182"/>
  <c r="F24" i="182"/>
  <c r="E23" i="182"/>
  <c r="F20" i="182"/>
  <c r="E19" i="182"/>
  <c r="F16" i="182"/>
  <c r="E15" i="182"/>
  <c r="F12" i="182"/>
  <c r="E11" i="182"/>
  <c r="F8" i="182"/>
  <c r="E7" i="182"/>
  <c r="C3" i="268"/>
  <c r="E4" i="176" s="1"/>
  <c r="F54" i="182"/>
  <c r="E53" i="182"/>
  <c r="E52" i="182"/>
  <c r="F50" i="182"/>
  <c r="E49" i="182"/>
  <c r="E48" i="182"/>
  <c r="F46" i="182"/>
  <c r="E45" i="182"/>
  <c r="E44" i="182"/>
  <c r="F42" i="182"/>
  <c r="E41" i="182"/>
  <c r="E40" i="182"/>
  <c r="F38" i="182"/>
  <c r="E37" i="182"/>
  <c r="E36" i="182"/>
  <c r="F34" i="182"/>
  <c r="E33" i="182"/>
  <c r="E32" i="182"/>
  <c r="F30" i="182"/>
  <c r="E29" i="182"/>
  <c r="E28" i="182"/>
  <c r="F26" i="182"/>
  <c r="E25" i="182"/>
  <c r="E24" i="182"/>
  <c r="F22" i="182"/>
  <c r="E21" i="182"/>
  <c r="E20" i="182"/>
  <c r="F18" i="182"/>
  <c r="E17" i="182"/>
  <c r="E16" i="182"/>
  <c r="F14" i="182"/>
  <c r="E13" i="182"/>
  <c r="E12" i="182"/>
  <c r="F10" i="182"/>
  <c r="E9" i="182"/>
  <c r="E8" i="182"/>
  <c r="F6" i="182"/>
  <c r="E5" i="182"/>
  <c r="H4" i="182"/>
  <c r="G55" i="182"/>
  <c r="D3" i="233" s="1"/>
  <c r="G51" i="182"/>
  <c r="D3" i="237" s="1"/>
  <c r="G47" i="182"/>
  <c r="D3" i="225" s="1"/>
  <c r="G43" i="182"/>
  <c r="D3" i="229" s="1"/>
  <c r="G39" i="182"/>
  <c r="D3" i="221" s="1"/>
  <c r="G35" i="182"/>
  <c r="D3" i="218" s="1"/>
  <c r="G31" i="182"/>
  <c r="D3" i="207" s="1"/>
  <c r="G27" i="182"/>
  <c r="D3" i="211" s="1"/>
  <c r="G23" i="182"/>
  <c r="D3" i="215" s="1"/>
  <c r="G19" i="182"/>
  <c r="D3" i="202" s="1"/>
  <c r="G15" i="182"/>
  <c r="D3" i="198" s="1"/>
  <c r="G11" i="182"/>
  <c r="D3" i="194" s="1"/>
  <c r="G7" i="182"/>
  <c r="D3" i="190" s="1"/>
  <c r="G4" i="182"/>
  <c r="F55" i="182"/>
  <c r="G53" i="182"/>
  <c r="D3" i="235" s="1"/>
  <c r="G52" i="182"/>
  <c r="D3" i="236" s="1"/>
  <c r="F51" i="182"/>
  <c r="G49" i="182"/>
  <c r="D3" i="223" s="1"/>
  <c r="G48" i="182"/>
  <c r="D3" i="224" s="1"/>
  <c r="F47" i="182"/>
  <c r="G45" i="182"/>
  <c r="D3" i="227" s="1"/>
  <c r="G44" i="182"/>
  <c r="D3" i="228" s="1"/>
  <c r="F43" i="182"/>
  <c r="G41" i="182"/>
  <c r="D3" i="222" s="1"/>
  <c r="G40" i="182"/>
  <c r="D3" i="231" s="1"/>
  <c r="F39" i="182"/>
  <c r="G37" i="182"/>
  <c r="D3" i="238" s="1"/>
  <c r="G36" i="182"/>
  <c r="D3" i="219" s="1"/>
  <c r="F35" i="182"/>
  <c r="G33" i="182"/>
  <c r="D3" i="216" s="1"/>
  <c r="G32" i="182"/>
  <c r="D3" i="206" s="1"/>
  <c r="F31" i="182"/>
  <c r="G29" i="182"/>
  <c r="D3" i="209" s="1"/>
  <c r="G28" i="182"/>
  <c r="D3" i="210" s="1"/>
  <c r="F27" i="182"/>
  <c r="G25" i="182"/>
  <c r="D3" i="213" s="1"/>
  <c r="G24" i="182"/>
  <c r="D3" i="214" s="1"/>
  <c r="F23" i="182"/>
  <c r="G21" i="182"/>
  <c r="D3" i="204" s="1"/>
  <c r="G20" i="182"/>
  <c r="D3" i="203" s="1"/>
  <c r="F19" i="182"/>
  <c r="G17" i="182"/>
  <c r="D3" i="200" s="1"/>
  <c r="G16" i="182"/>
  <c r="D3" i="199" s="1"/>
  <c r="F15" i="182"/>
  <c r="G13" i="182"/>
  <c r="D3" i="196" s="1"/>
  <c r="G12" i="182"/>
  <c r="D3" i="195" s="1"/>
  <c r="F11" i="182"/>
  <c r="G9" i="182"/>
  <c r="D3" i="192" s="1"/>
  <c r="G8" i="182"/>
  <c r="D3" i="191" s="1"/>
  <c r="F7" i="182"/>
  <c r="G5" i="182"/>
  <c r="D3" i="188" s="1"/>
  <c r="D55" i="182"/>
  <c r="D42" i="233" s="1"/>
  <c r="D47" i="182"/>
  <c r="D42" i="225" s="1"/>
  <c r="D43" i="182"/>
  <c r="D42" i="229" s="1"/>
  <c r="C40" i="182"/>
  <c r="D41" i="231" s="1"/>
  <c r="D39" i="182"/>
  <c r="D42" i="221" s="1"/>
  <c r="D35" i="182"/>
  <c r="D42" i="218" s="1"/>
  <c r="D27" i="182"/>
  <c r="D42" i="211" s="1"/>
  <c r="C24" i="182"/>
  <c r="D41" i="214" s="1"/>
  <c r="D19" i="182"/>
  <c r="D42" i="202" s="1"/>
  <c r="C16" i="182"/>
  <c r="D41" i="199" s="1"/>
  <c r="C12" i="182"/>
  <c r="D41" i="195" s="1"/>
  <c r="C8" i="182"/>
  <c r="D41" i="191" s="1"/>
  <c r="D7" i="182"/>
  <c r="D42" i="190" s="1"/>
  <c r="B55" i="182"/>
  <c r="C54" i="182"/>
  <c r="D41" i="234" s="1"/>
  <c r="D53" i="182"/>
  <c r="D42" i="235" s="1"/>
  <c r="B51" i="182"/>
  <c r="C50" i="182"/>
  <c r="D41" i="232" s="1"/>
  <c r="D49" i="182"/>
  <c r="D42" i="223" s="1"/>
  <c r="B47" i="182"/>
  <c r="C46" i="182"/>
  <c r="D41" i="226" s="1"/>
  <c r="D45" i="182"/>
  <c r="D42" i="227" s="1"/>
  <c r="B43" i="182"/>
  <c r="C42" i="182"/>
  <c r="D41" i="230" s="1"/>
  <c r="D41" i="182"/>
  <c r="D42" i="222" s="1"/>
  <c r="B39" i="182"/>
  <c r="C38" i="182"/>
  <c r="D41" i="220" s="1"/>
  <c r="D37" i="182"/>
  <c r="D42" i="238" s="1"/>
  <c r="B35" i="182"/>
  <c r="C34" i="182"/>
  <c r="D41" i="217" s="1"/>
  <c r="D33" i="182"/>
  <c r="D42" i="216" s="1"/>
  <c r="B31" i="182"/>
  <c r="C30" i="182"/>
  <c r="D41" i="208" s="1"/>
  <c r="D29" i="182"/>
  <c r="D42" i="209" s="1"/>
  <c r="B27" i="182"/>
  <c r="C26" i="182"/>
  <c r="D41" i="212" s="1"/>
  <c r="D25" i="182"/>
  <c r="D42" i="213" s="1"/>
  <c r="B23" i="182"/>
  <c r="C22" i="182"/>
  <c r="D41" i="205" s="1"/>
  <c r="D21" i="182"/>
  <c r="D42" i="204" s="1"/>
  <c r="B19" i="182"/>
  <c r="C18" i="182"/>
  <c r="D41" i="201" s="1"/>
  <c r="D17" i="182"/>
  <c r="D42" i="200" s="1"/>
  <c r="B15" i="182"/>
  <c r="C14" i="182"/>
  <c r="D41" i="197" s="1"/>
  <c r="D13" i="182"/>
  <c r="D42" i="196" s="1"/>
  <c r="B11" i="182"/>
  <c r="C10" i="182"/>
  <c r="D41" i="193" s="1"/>
  <c r="D9" i="182"/>
  <c r="D42" i="192" s="1"/>
  <c r="B7" i="182"/>
  <c r="C6" i="182"/>
  <c r="D41" i="189" s="1"/>
  <c r="D5" i="182"/>
  <c r="D42" i="188" s="1"/>
  <c r="C52" i="182"/>
  <c r="D41" i="236" s="1"/>
  <c r="D51" i="182"/>
  <c r="D42" i="237" s="1"/>
  <c r="C48" i="182"/>
  <c r="D41" i="224" s="1"/>
  <c r="C44" i="182"/>
  <c r="D41" i="228" s="1"/>
  <c r="C36" i="182"/>
  <c r="D41" i="219" s="1"/>
  <c r="C32" i="182"/>
  <c r="D41" i="206" s="1"/>
  <c r="D31" i="182"/>
  <c r="D42" i="207" s="1"/>
  <c r="C28" i="182"/>
  <c r="D41" i="210" s="1"/>
  <c r="D23" i="182"/>
  <c r="D42" i="215" s="1"/>
  <c r="C20" i="182"/>
  <c r="D41" i="203" s="1"/>
  <c r="D15" i="182"/>
  <c r="D42" i="198" s="1"/>
  <c r="D11" i="182"/>
  <c r="D42" i="194" s="1"/>
  <c r="C4" i="182"/>
  <c r="C55" i="182"/>
  <c r="D41" i="233" s="1"/>
  <c r="D54" i="182"/>
  <c r="D42" i="234" s="1"/>
  <c r="B52" i="182"/>
  <c r="C51" i="182"/>
  <c r="D41" i="237" s="1"/>
  <c r="D50" i="182"/>
  <c r="D42" i="232" s="1"/>
  <c r="B48" i="182"/>
  <c r="C47" i="182"/>
  <c r="D41" i="225" s="1"/>
  <c r="D46" i="182"/>
  <c r="D42" i="226" s="1"/>
  <c r="B44" i="182"/>
  <c r="C43" i="182"/>
  <c r="D41" i="229" s="1"/>
  <c r="D42" i="182"/>
  <c r="D42" i="230" s="1"/>
  <c r="B40" i="182"/>
  <c r="C39" i="182"/>
  <c r="D41" i="221" s="1"/>
  <c r="D38" i="182"/>
  <c r="D42" i="220" s="1"/>
  <c r="B36" i="182"/>
  <c r="C35" i="182"/>
  <c r="D41" i="218" s="1"/>
  <c r="D34" i="182"/>
  <c r="D42" i="217" s="1"/>
  <c r="B32" i="182"/>
  <c r="C31" i="182"/>
  <c r="D41" i="207" s="1"/>
  <c r="D30" i="182"/>
  <c r="D42" i="208" s="1"/>
  <c r="B28" i="182"/>
  <c r="C27" i="182"/>
  <c r="D41" i="211" s="1"/>
  <c r="D26" i="182"/>
  <c r="D42" i="212" s="1"/>
  <c r="B24" i="182"/>
  <c r="C23" i="182"/>
  <c r="D41" i="215" s="1"/>
  <c r="D22" i="182"/>
  <c r="D42" i="205" s="1"/>
  <c r="B20" i="182"/>
  <c r="C19" i="182"/>
  <c r="D41" i="202" s="1"/>
  <c r="D18" i="182"/>
  <c r="D42" i="201" s="1"/>
  <c r="B16" i="182"/>
  <c r="C15" i="182"/>
  <c r="D41" i="198" s="1"/>
  <c r="D14" i="182"/>
  <c r="D42" i="197" s="1"/>
  <c r="B12" i="182"/>
  <c r="C11" i="182"/>
  <c r="D41" i="194" s="1"/>
  <c r="D10" i="182"/>
  <c r="D42" i="193" s="1"/>
  <c r="B8" i="182"/>
  <c r="C7" i="182"/>
  <c r="D41" i="190" s="1"/>
  <c r="D6" i="182"/>
  <c r="D42" i="189" s="1"/>
  <c r="B4" i="182"/>
  <c r="E31" i="213" l="1"/>
  <c r="E15" i="213"/>
  <c r="E11" i="213"/>
  <c r="C25" i="177"/>
  <c r="D25" i="177" s="1"/>
  <c r="E25" i="177" s="1"/>
  <c r="C16" i="177"/>
  <c r="D16" i="177" s="1"/>
  <c r="E16" i="177" s="1"/>
  <c r="C14" i="177"/>
  <c r="D14" i="177" s="1"/>
  <c r="E14" i="177" s="1"/>
  <c r="C23" i="177"/>
  <c r="D23" i="177" s="1"/>
  <c r="E23" i="177" s="1"/>
  <c r="C27" i="177"/>
  <c r="D27" i="177" s="1"/>
  <c r="E27" i="177" s="1"/>
  <c r="C40" i="177"/>
  <c r="D40" i="177" s="1"/>
  <c r="E40" i="177" s="1"/>
  <c r="C20" i="177"/>
  <c r="D20" i="177" s="1"/>
  <c r="E20" i="177" s="1"/>
  <c r="C31" i="177"/>
  <c r="D31" i="177" s="1"/>
  <c r="E31" i="177" s="1"/>
  <c r="C21" i="177"/>
  <c r="D21" i="177" s="1"/>
  <c r="E21" i="177" s="1"/>
  <c r="C38" i="177"/>
  <c r="D38" i="177" s="1"/>
  <c r="E38" i="177" s="1"/>
  <c r="C36" i="177"/>
  <c r="D36" i="177" s="1"/>
  <c r="E36" i="177" s="1"/>
  <c r="C18" i="177"/>
  <c r="D18" i="177" s="1"/>
  <c r="E18" i="177" s="1"/>
  <c r="C22" i="177"/>
  <c r="D22" i="177" s="1"/>
  <c r="E22" i="177" s="1"/>
  <c r="C24" i="177"/>
  <c r="D24" i="177" s="1"/>
  <c r="E24" i="177" s="1"/>
  <c r="C28" i="177"/>
  <c r="D28" i="177" s="1"/>
  <c r="E28" i="177" s="1"/>
  <c r="C30" i="177"/>
  <c r="D30" i="177" s="1"/>
  <c r="E30" i="177" s="1"/>
  <c r="C34" i="177"/>
  <c r="D34" i="177" s="1"/>
  <c r="E34" i="177" s="1"/>
  <c r="C17" i="177"/>
  <c r="D17" i="177" s="1"/>
  <c r="E17" i="177" s="1"/>
  <c r="C37" i="177"/>
  <c r="D37" i="177" s="1"/>
  <c r="E37" i="177" s="1"/>
  <c r="C5" i="177"/>
  <c r="D5" i="177" s="1"/>
  <c r="E5" i="177" s="1"/>
  <c r="C19" i="177"/>
  <c r="D19" i="177" s="1"/>
  <c r="E19" i="177" s="1"/>
  <c r="C26" i="177"/>
  <c r="D26" i="177" s="1"/>
  <c r="E26" i="177" s="1"/>
  <c r="C29" i="177"/>
  <c r="D29" i="177" s="1"/>
  <c r="E29" i="177" s="1"/>
  <c r="C35" i="177"/>
  <c r="D35" i="177" s="1"/>
  <c r="E35" i="177" s="1"/>
  <c r="C4" i="177"/>
  <c r="D4" i="177" s="1"/>
  <c r="E4" i="177" s="1"/>
  <c r="C32" i="177"/>
  <c r="D32" i="177" s="1"/>
  <c r="E32" i="177" s="1"/>
  <c r="C33" i="177"/>
  <c r="D33" i="177" s="1"/>
  <c r="E33" i="177" s="1"/>
  <c r="C15" i="177"/>
  <c r="D15" i="177" s="1"/>
  <c r="E15" i="177" s="1"/>
  <c r="D40" i="213"/>
  <c r="E40" i="213" s="1"/>
  <c r="D40" i="232"/>
  <c r="E40" i="232" s="1"/>
  <c r="D40" i="202"/>
  <c r="E40" i="202" s="1"/>
  <c r="D40" i="212"/>
  <c r="E40" i="212" s="1"/>
  <c r="D40" i="224"/>
  <c r="E40" i="224" s="1"/>
  <c r="D40" i="203"/>
  <c r="E40" i="203" s="1"/>
  <c r="D40" i="193"/>
  <c r="E40" i="193" s="1"/>
  <c r="D40" i="230"/>
  <c r="E40" i="230" s="1"/>
  <c r="D40" i="190"/>
  <c r="E40" i="190" s="1"/>
  <c r="D40" i="219"/>
  <c r="E40" i="219" s="1"/>
  <c r="D40" i="226"/>
  <c r="E40" i="226" s="1"/>
  <c r="D40" i="214"/>
  <c r="E40" i="214" s="1"/>
  <c r="D40" i="206"/>
  <c r="E40" i="206" s="1"/>
  <c r="D40" i="237"/>
  <c r="E40" i="237" s="1"/>
  <c r="D40" i="210"/>
  <c r="D40" i="211"/>
  <c r="E40" i="211" s="1"/>
  <c r="D40" i="221"/>
  <c r="E40" i="221" s="1"/>
  <c r="D40" i="188"/>
  <c r="D40" i="223"/>
  <c r="E40" i="223" s="1"/>
  <c r="D40" i="268"/>
  <c r="D40" i="228"/>
  <c r="E40" i="228" s="1"/>
  <c r="D40" i="196"/>
  <c r="E40" i="196" s="1"/>
  <c r="D40" i="209"/>
  <c r="E40" i="209" s="1"/>
  <c r="D40" i="222"/>
  <c r="E40" i="222" s="1"/>
  <c r="D40" i="235"/>
  <c r="E40" i="235" s="1"/>
  <c r="D40" i="204"/>
  <c r="E40" i="204" s="1"/>
  <c r="D40" i="208"/>
  <c r="E40" i="208" s="1"/>
  <c r="D40" i="231"/>
  <c r="E40" i="231" s="1"/>
  <c r="D40" i="236"/>
  <c r="E40" i="236" s="1"/>
  <c r="D40" i="197"/>
  <c r="E40" i="197" s="1"/>
  <c r="D40" i="189"/>
  <c r="E40" i="189" s="1"/>
  <c r="D40" i="201"/>
  <c r="E40" i="201" s="1"/>
  <c r="D40" i="220"/>
  <c r="E40" i="220" s="1"/>
  <c r="D40" i="234"/>
  <c r="D40" i="215"/>
  <c r="E40" i="215" s="1"/>
  <c r="D40" i="195"/>
  <c r="E40" i="195" s="1"/>
  <c r="D40" i="217"/>
  <c r="E40" i="217" s="1"/>
  <c r="D40" i="205"/>
  <c r="E40" i="205" s="1"/>
  <c r="D40" i="233"/>
  <c r="D40" i="194"/>
  <c r="E40" i="194" s="1"/>
  <c r="D40" i="225"/>
  <c r="E40" i="225" s="1"/>
  <c r="D40" i="199"/>
  <c r="E40" i="199" s="1"/>
  <c r="D40" i="218"/>
  <c r="E40" i="218" s="1"/>
  <c r="D40" i="191"/>
  <c r="E40" i="191" s="1"/>
  <c r="D40" i="198"/>
  <c r="E40" i="198" s="1"/>
  <c r="D40" i="207"/>
  <c r="E40" i="207" s="1"/>
  <c r="D40" i="229"/>
  <c r="E40" i="229" s="1"/>
  <c r="D40" i="238"/>
  <c r="E40" i="238" s="1"/>
  <c r="D40" i="192"/>
  <c r="E40" i="192" s="1"/>
  <c r="D40" i="200"/>
  <c r="E40" i="200" s="1"/>
  <c r="D40" i="216"/>
  <c r="E40" i="216" s="1"/>
  <c r="D40" i="227"/>
  <c r="E40" i="227" s="1"/>
  <c r="E6" i="236"/>
  <c r="E6" i="235"/>
  <c r="E10" i="235"/>
  <c r="E42" i="227"/>
  <c r="E14" i="235"/>
  <c r="E18" i="236"/>
  <c r="E27" i="236"/>
  <c r="E30" i="213"/>
  <c r="E35" i="236"/>
  <c r="E34" i="213"/>
  <c r="E10" i="213"/>
  <c r="E22" i="235"/>
  <c r="E27" i="213"/>
  <c r="E4" i="235"/>
  <c r="E22" i="227"/>
  <c r="E3" i="216"/>
  <c r="E6" i="216"/>
  <c r="E14" i="216"/>
  <c r="E22" i="216"/>
  <c r="E20" i="213"/>
  <c r="E16" i="213"/>
  <c r="E38" i="235"/>
  <c r="E8" i="235"/>
  <c r="E5" i="235"/>
  <c r="E7" i="213"/>
  <c r="E37" i="235"/>
  <c r="E33" i="235"/>
  <c r="E38" i="193"/>
  <c r="E42" i="213"/>
  <c r="E6" i="213"/>
  <c r="E24" i="213"/>
  <c r="E29" i="213"/>
  <c r="E28" i="236"/>
  <c r="E34" i="235"/>
  <c r="E18" i="235"/>
  <c r="E7" i="235"/>
  <c r="E11" i="235"/>
  <c r="E17" i="213"/>
  <c r="E42" i="235"/>
  <c r="E19" i="235"/>
  <c r="E28" i="213"/>
  <c r="E26" i="235"/>
  <c r="E26" i="213"/>
  <c r="E28" i="235"/>
  <c r="E30" i="235"/>
  <c r="E35" i="235"/>
  <c r="E18" i="213"/>
  <c r="E38" i="213"/>
  <c r="E9" i="235"/>
  <c r="E4" i="213"/>
  <c r="E20" i="235"/>
  <c r="E16" i="235"/>
  <c r="E12" i="213"/>
  <c r="E4" i="236"/>
  <c r="E31" i="235"/>
  <c r="E15" i="235"/>
  <c r="E5" i="213"/>
  <c r="E38" i="236"/>
  <c r="E37" i="213"/>
  <c r="E33" i="213"/>
  <c r="E3" i="213"/>
  <c r="E3" i="236"/>
  <c r="E14" i="213"/>
  <c r="E22" i="236"/>
  <c r="E27" i="235"/>
  <c r="E29" i="235"/>
  <c r="E39" i="213"/>
  <c r="E9" i="213"/>
  <c r="E32" i="213"/>
  <c r="E21" i="213"/>
  <c r="E3" i="235"/>
  <c r="E10" i="236"/>
  <c r="E22" i="213"/>
  <c r="E24" i="235"/>
  <c r="E19" i="213"/>
  <c r="E25" i="213"/>
  <c r="E23" i="235"/>
  <c r="E23" i="213"/>
  <c r="E35" i="213"/>
  <c r="E39" i="235"/>
  <c r="E25" i="235"/>
  <c r="E36" i="235"/>
  <c r="E32" i="235"/>
  <c r="E12" i="235"/>
  <c r="E8" i="213"/>
  <c r="E36" i="213"/>
  <c r="E21" i="235"/>
  <c r="E17" i="235"/>
  <c r="E5" i="189"/>
  <c r="E5" i="208"/>
  <c r="E5" i="234"/>
  <c r="E12" i="189"/>
  <c r="E38" i="189"/>
  <c r="E38" i="208"/>
  <c r="E38" i="234"/>
  <c r="E37" i="202"/>
  <c r="E31" i="209"/>
  <c r="E21" i="202"/>
  <c r="E15" i="209"/>
  <c r="E19" i="199"/>
  <c r="E30" i="223"/>
  <c r="E39" i="223"/>
  <c r="E39" i="200"/>
  <c r="E34" i="200"/>
  <c r="E32" i="199"/>
  <c r="E16" i="199"/>
  <c r="E37" i="199"/>
  <c r="E36" i="200"/>
  <c r="E36" i="223"/>
  <c r="E33" i="199"/>
  <c r="E21" i="200"/>
  <c r="E21" i="223"/>
  <c r="E17" i="200"/>
  <c r="E17" i="223"/>
  <c r="E14" i="199"/>
  <c r="E29" i="199"/>
  <c r="E42" i="209"/>
  <c r="E3" i="209"/>
  <c r="E3" i="202"/>
  <c r="E10" i="208"/>
  <c r="E14" i="234"/>
  <c r="E14" i="202"/>
  <c r="E19" i="206"/>
  <c r="E18" i="189"/>
  <c r="E25" i="189"/>
  <c r="E22" i="208"/>
  <c r="E23" i="234"/>
  <c r="E26" i="202"/>
  <c r="E27" i="206"/>
  <c r="E34" i="202"/>
  <c r="E3" i="234"/>
  <c r="E10" i="202"/>
  <c r="E22" i="191"/>
  <c r="E25" i="202"/>
  <c r="E26" i="208"/>
  <c r="E27" i="219"/>
  <c r="E39" i="208"/>
  <c r="E34" i="219"/>
  <c r="E19" i="234"/>
  <c r="E33" i="189"/>
  <c r="E33" i="208"/>
  <c r="E33" i="234"/>
  <c r="E8" i="208"/>
  <c r="E42" i="208"/>
  <c r="E42" i="215"/>
  <c r="E3" i="215"/>
  <c r="E6" i="208"/>
  <c r="E6" i="215"/>
  <c r="E14" i="208"/>
  <c r="E14" i="189"/>
  <c r="E18" i="208"/>
  <c r="E19" i="189"/>
  <c r="E18" i="234"/>
  <c r="E25" i="191"/>
  <c r="E23" i="219"/>
  <c r="E27" i="191"/>
  <c r="E26" i="219"/>
  <c r="E30" i="189"/>
  <c r="E35" i="189"/>
  <c r="E24" i="208"/>
  <c r="E24" i="189"/>
  <c r="E25" i="208"/>
  <c r="E3" i="208"/>
  <c r="E17" i="189"/>
  <c r="E17" i="208"/>
  <c r="E17" i="234"/>
  <c r="E15" i="219"/>
  <c r="E13" i="189"/>
  <c r="E8" i="234"/>
  <c r="E23" i="205"/>
  <c r="E29" i="205"/>
  <c r="E17" i="205"/>
  <c r="E16" i="211"/>
  <c r="E3" i="188"/>
  <c r="E3" i="211"/>
  <c r="E10" i="188"/>
  <c r="E10" i="189"/>
  <c r="E10" i="234"/>
  <c r="E19" i="208"/>
  <c r="E29" i="189"/>
  <c r="E28" i="208"/>
  <c r="E29" i="234"/>
  <c r="E35" i="208"/>
  <c r="E35" i="205"/>
  <c r="E35" i="211"/>
  <c r="E34" i="234"/>
  <c r="E27" i="189"/>
  <c r="E27" i="234"/>
  <c r="E34" i="208"/>
  <c r="E30" i="234"/>
  <c r="E37" i="189"/>
  <c r="E37" i="205"/>
  <c r="E37" i="208"/>
  <c r="E37" i="234"/>
  <c r="E36" i="211"/>
  <c r="E32" i="215"/>
  <c r="E31" i="191"/>
  <c r="E13" i="208"/>
  <c r="E31" i="208"/>
  <c r="E42" i="189"/>
  <c r="E42" i="234"/>
  <c r="E6" i="189"/>
  <c r="E6" i="234"/>
  <c r="E10" i="219"/>
  <c r="E19" i="191"/>
  <c r="E22" i="189"/>
  <c r="E23" i="208"/>
  <c r="E24" i="234"/>
  <c r="E23" i="189"/>
  <c r="E28" i="189"/>
  <c r="E27" i="208"/>
  <c r="E28" i="234"/>
  <c r="E26" i="189"/>
  <c r="E29" i="208"/>
  <c r="E26" i="234"/>
  <c r="E30" i="208"/>
  <c r="E30" i="191"/>
  <c r="E35" i="234"/>
  <c r="E34" i="189"/>
  <c r="E39" i="191"/>
  <c r="E39" i="189"/>
  <c r="E39" i="234"/>
  <c r="E22" i="234"/>
  <c r="E25" i="234"/>
  <c r="E3" i="189"/>
  <c r="E21" i="189"/>
  <c r="E21" i="208"/>
  <c r="E21" i="234"/>
  <c r="E13" i="234"/>
  <c r="E15" i="189"/>
  <c r="E15" i="208"/>
  <c r="E15" i="234"/>
  <c r="E11" i="208"/>
  <c r="E21" i="195"/>
  <c r="E38" i="202"/>
  <c r="E13" i="213"/>
  <c r="E13" i="235"/>
  <c r="E3" i="200"/>
  <c r="E3" i="223"/>
  <c r="E6" i="202"/>
  <c r="E6" i="206"/>
  <c r="E6" i="200"/>
  <c r="E6" i="223"/>
  <c r="E10" i="212"/>
  <c r="E10" i="230"/>
  <c r="E14" i="200"/>
  <c r="E14" i="223"/>
  <c r="E22" i="200"/>
  <c r="E23" i="209"/>
  <c r="E25" i="223"/>
  <c r="E28" i="212"/>
  <c r="E26" i="230"/>
  <c r="E27" i="202"/>
  <c r="E30" i="199"/>
  <c r="E30" i="212"/>
  <c r="E35" i="202"/>
  <c r="E34" i="212"/>
  <c r="E35" i="223"/>
  <c r="E39" i="209"/>
  <c r="E39" i="199"/>
  <c r="E42" i="202"/>
  <c r="E24" i="223"/>
  <c r="E22" i="199"/>
  <c r="E22" i="206"/>
  <c r="E26" i="199"/>
  <c r="E28" i="206"/>
  <c r="E35" i="212"/>
  <c r="E34" i="230"/>
  <c r="E22" i="209"/>
  <c r="E24" i="202"/>
  <c r="E35" i="199"/>
  <c r="E29" i="202"/>
  <c r="E30" i="202"/>
  <c r="E24" i="216"/>
  <c r="E22" i="195"/>
  <c r="E26" i="195"/>
  <c r="E29" i="216"/>
  <c r="E35" i="216"/>
  <c r="E42" i="212"/>
  <c r="E42" i="230"/>
  <c r="E3" i="199"/>
  <c r="E6" i="207"/>
  <c r="E6" i="209"/>
  <c r="E10" i="221"/>
  <c r="E10" i="199"/>
  <c r="E18" i="216"/>
  <c r="E19" i="216"/>
  <c r="E23" i="200"/>
  <c r="E24" i="209"/>
  <c r="E22" i="223"/>
  <c r="E24" i="200"/>
  <c r="E23" i="223"/>
  <c r="E26" i="216"/>
  <c r="E26" i="200"/>
  <c r="E28" i="209"/>
  <c r="E26" i="223"/>
  <c r="E30" i="216"/>
  <c r="E38" i="200"/>
  <c r="E38" i="216"/>
  <c r="E38" i="223"/>
  <c r="E36" i="202"/>
  <c r="E33" i="212"/>
  <c r="E33" i="230"/>
  <c r="E31" i="199"/>
  <c r="E31" i="206"/>
  <c r="E42" i="194"/>
  <c r="E10" i="227"/>
  <c r="E23" i="227"/>
  <c r="E10" i="190"/>
  <c r="E14" i="231"/>
  <c r="E26" i="192"/>
  <c r="E30" i="190"/>
  <c r="E34" i="225"/>
  <c r="E32" i="198"/>
  <c r="E31" i="231"/>
  <c r="E42" i="211"/>
  <c r="E3" i="195"/>
  <c r="E6" i="205"/>
  <c r="E14" i="205"/>
  <c r="E18" i="194"/>
  <c r="E18" i="211"/>
  <c r="E26" i="205"/>
  <c r="E27" i="194"/>
  <c r="E29" i="211"/>
  <c r="E29" i="190"/>
  <c r="E39" i="190"/>
  <c r="E8" i="203"/>
  <c r="E18" i="190"/>
  <c r="E30" i="192"/>
  <c r="E34" i="192"/>
  <c r="E38" i="192"/>
  <c r="E36" i="237"/>
  <c r="E33" i="201"/>
  <c r="E32" i="190"/>
  <c r="E32" i="225"/>
  <c r="E42" i="205"/>
  <c r="E42" i="196"/>
  <c r="E42" i="225"/>
  <c r="E6" i="211"/>
  <c r="E6" i="203"/>
  <c r="E18" i="205"/>
  <c r="E19" i="211"/>
  <c r="E25" i="205"/>
  <c r="E24" i="190"/>
  <c r="E22" i="225"/>
  <c r="E25" i="190"/>
  <c r="E28" i="211"/>
  <c r="E28" i="190"/>
  <c r="E28" i="225"/>
  <c r="E30" i="211"/>
  <c r="E34" i="205"/>
  <c r="E34" i="211"/>
  <c r="E34" i="190"/>
  <c r="E10" i="194"/>
  <c r="E24" i="211"/>
  <c r="E23" i="195"/>
  <c r="E3" i="224"/>
  <c r="E3" i="194"/>
  <c r="E6" i="232"/>
  <c r="E6" i="214"/>
  <c r="E6" i="196"/>
  <c r="E6" i="227"/>
  <c r="E10" i="220"/>
  <c r="E14" i="196"/>
  <c r="E14" i="227"/>
  <c r="E14" i="194"/>
  <c r="E19" i="227"/>
  <c r="E25" i="195"/>
  <c r="E24" i="214"/>
  <c r="E24" i="224"/>
  <c r="E22" i="194"/>
  <c r="E28" i="227"/>
  <c r="E29" i="232"/>
  <c r="E28" i="194"/>
  <c r="E30" i="227"/>
  <c r="E34" i="227"/>
  <c r="E37" i="195"/>
  <c r="E3" i="227"/>
  <c r="E24" i="227"/>
  <c r="E26" i="227"/>
  <c r="E35" i="227"/>
  <c r="E27" i="227"/>
  <c r="E25" i="227"/>
  <c r="E36" i="194"/>
  <c r="E31" i="214"/>
  <c r="E31" i="224"/>
  <c r="E10" i="238"/>
  <c r="E42" i="190"/>
  <c r="E10" i="193"/>
  <c r="E10" i="203"/>
  <c r="E14" i="225"/>
  <c r="E19" i="225"/>
  <c r="E18" i="217"/>
  <c r="E25" i="203"/>
  <c r="E27" i="225"/>
  <c r="E28" i="203"/>
  <c r="E27" i="231"/>
  <c r="E30" i="231"/>
  <c r="E42" i="203"/>
  <c r="E14" i="203"/>
  <c r="E22" i="231"/>
  <c r="E16" i="225"/>
  <c r="E4" i="238"/>
  <c r="E42" i="217"/>
  <c r="E6" i="190"/>
  <c r="E10" i="231"/>
  <c r="E18" i="193"/>
  <c r="E19" i="194"/>
  <c r="E23" i="193"/>
  <c r="E24" i="217"/>
  <c r="E23" i="216"/>
  <c r="E22" i="190"/>
  <c r="E26" i="190"/>
  <c r="E29" i="195"/>
  <c r="E27" i="203"/>
  <c r="E34" i="217"/>
  <c r="E34" i="194"/>
  <c r="E39" i="193"/>
  <c r="E23" i="231"/>
  <c r="E27" i="217"/>
  <c r="E30" i="194"/>
  <c r="E30" i="203"/>
  <c r="E34" i="231"/>
  <c r="E5" i="225"/>
  <c r="E20" i="195"/>
  <c r="E3" i="238"/>
  <c r="E18" i="238"/>
  <c r="E27" i="238"/>
  <c r="E25" i="238"/>
  <c r="E3" i="225"/>
  <c r="E10" i="225"/>
  <c r="E19" i="231"/>
  <c r="E23" i="203"/>
  <c r="E25" i="231"/>
  <c r="E27" i="190"/>
  <c r="E30" i="225"/>
  <c r="E16" i="190"/>
  <c r="E20" i="192"/>
  <c r="E16" i="192"/>
  <c r="E3" i="231"/>
  <c r="E6" i="193"/>
  <c r="E6" i="225"/>
  <c r="E6" i="231"/>
  <c r="E19" i="195"/>
  <c r="E18" i="203"/>
  <c r="E26" i="194"/>
  <c r="E26" i="225"/>
  <c r="E26" i="231"/>
  <c r="E30" i="195"/>
  <c r="E34" i="195"/>
  <c r="E22" i="193"/>
  <c r="E24" i="194"/>
  <c r="E34" i="203"/>
  <c r="E35" i="231"/>
  <c r="D23" i="268"/>
  <c r="E5" i="190"/>
  <c r="E36" i="195"/>
  <c r="E33" i="190"/>
  <c r="E3" i="192"/>
  <c r="E3" i="190"/>
  <c r="E6" i="192"/>
  <c r="E14" i="192"/>
  <c r="E14" i="190"/>
  <c r="E18" i="227"/>
  <c r="E23" i="190"/>
  <c r="E25" i="225"/>
  <c r="E24" i="192"/>
  <c r="E27" i="192"/>
  <c r="E28" i="238"/>
  <c r="E29" i="227"/>
  <c r="E35" i="225"/>
  <c r="E39" i="227"/>
  <c r="E39" i="238"/>
  <c r="E19" i="190"/>
  <c r="E34" i="238"/>
  <c r="E41" i="192"/>
  <c r="E18" i="192"/>
  <c r="E15" i="203"/>
  <c r="E11" i="195"/>
  <c r="E8" i="201"/>
  <c r="E7" i="225"/>
  <c r="E11" i="230"/>
  <c r="E7" i="209"/>
  <c r="E42" i="221"/>
  <c r="E14" i="207"/>
  <c r="E18" i="207"/>
  <c r="E18" i="229"/>
  <c r="E22" i="221"/>
  <c r="E29" i="226"/>
  <c r="E29" i="207"/>
  <c r="E27" i="221"/>
  <c r="E27" i="229"/>
  <c r="E27" i="207"/>
  <c r="E34" i="207"/>
  <c r="E19" i="221"/>
  <c r="E39" i="207"/>
  <c r="E39" i="229"/>
  <c r="E30" i="221"/>
  <c r="E37" i="197"/>
  <c r="E37" i="220"/>
  <c r="E37" i="226"/>
  <c r="E32" i="207"/>
  <c r="E32" i="221"/>
  <c r="E13" i="197"/>
  <c r="E11" i="219"/>
  <c r="E8" i="219"/>
  <c r="E13" i="219"/>
  <c r="E12" i="197"/>
  <c r="E41" i="191"/>
  <c r="E3" i="191"/>
  <c r="E6" i="212"/>
  <c r="E6" i="230"/>
  <c r="E6" i="191"/>
  <c r="E6" i="219"/>
  <c r="E42" i="207"/>
  <c r="E3" i="207"/>
  <c r="E14" i="226"/>
  <c r="E10" i="226"/>
  <c r="E10" i="191"/>
  <c r="E18" i="212"/>
  <c r="E18" i="230"/>
  <c r="E18" i="219"/>
  <c r="E19" i="229"/>
  <c r="E23" i="212"/>
  <c r="E23" i="230"/>
  <c r="E22" i="226"/>
  <c r="E24" i="219"/>
  <c r="E28" i="207"/>
  <c r="E26" i="221"/>
  <c r="E26" i="229"/>
  <c r="E26" i="191"/>
  <c r="E29" i="219"/>
  <c r="E30" i="230"/>
  <c r="E35" i="226"/>
  <c r="E10" i="229"/>
  <c r="E24" i="229"/>
  <c r="E39" i="219"/>
  <c r="E42" i="219"/>
  <c r="E29" i="229"/>
  <c r="E35" i="229"/>
  <c r="E30" i="229"/>
  <c r="E44" i="203"/>
  <c r="E11" i="203"/>
  <c r="E44" i="231"/>
  <c r="E13" i="231"/>
  <c r="E11" i="202"/>
  <c r="E13" i="202"/>
  <c r="E44" i="199"/>
  <c r="E11" i="199"/>
  <c r="E8" i="199"/>
  <c r="E42" i="197"/>
  <c r="E3" i="203"/>
  <c r="E6" i="197"/>
  <c r="E6" i="199"/>
  <c r="E14" i="220"/>
  <c r="E13" i="230"/>
  <c r="E11" i="231"/>
  <c r="E5" i="203"/>
  <c r="E5" i="219"/>
  <c r="E8" i="205"/>
  <c r="E13" i="205"/>
  <c r="E9" i="205"/>
  <c r="E21" i="203"/>
  <c r="E21" i="231"/>
  <c r="E17" i="203"/>
  <c r="E17" i="231"/>
  <c r="E11" i="211"/>
  <c r="E7" i="211"/>
  <c r="E12" i="211"/>
  <c r="E13" i="199"/>
  <c r="E9" i="202"/>
  <c r="E12" i="199"/>
  <c r="E14" i="209"/>
  <c r="E14" i="211"/>
  <c r="E18" i="188"/>
  <c r="E19" i="197"/>
  <c r="E19" i="226"/>
  <c r="E18" i="200"/>
  <c r="E19" i="212"/>
  <c r="E19" i="230"/>
  <c r="E19" i="200"/>
  <c r="E18" i="215"/>
  <c r="E18" i="221"/>
  <c r="E19" i="223"/>
  <c r="E18" i="226"/>
  <c r="E25" i="199"/>
  <c r="E22" i="203"/>
  <c r="E24" i="231"/>
  <c r="E25" i="236"/>
  <c r="E23" i="202"/>
  <c r="E24" i="215"/>
  <c r="E22" i="211"/>
  <c r="E22" i="207"/>
  <c r="E24" i="221"/>
  <c r="E24" i="203"/>
  <c r="E25" i="221"/>
  <c r="E27" i="188"/>
  <c r="E28" i="196"/>
  <c r="E28" i="200"/>
  <c r="E26" i="209"/>
  <c r="E26" i="222"/>
  <c r="E28" i="223"/>
  <c r="E26" i="197"/>
  <c r="E29" i="212"/>
  <c r="E29" i="220"/>
  <c r="E27" i="230"/>
  <c r="E26" i="226"/>
  <c r="E29" i="209"/>
  <c r="E28" i="226"/>
  <c r="E28" i="202"/>
  <c r="E26" i="215"/>
  <c r="E26" i="211"/>
  <c r="E26" i="207"/>
  <c r="E28" i="221"/>
  <c r="E27" i="211"/>
  <c r="E30" i="209"/>
  <c r="E34" i="199"/>
  <c r="E35" i="230"/>
  <c r="E39" i="202"/>
  <c r="E39" i="212"/>
  <c r="E39" i="203"/>
  <c r="E39" i="220"/>
  <c r="E42" i="199"/>
  <c r="E10" i="211"/>
  <c r="E24" i="197"/>
  <c r="E27" i="199"/>
  <c r="E28" i="231"/>
  <c r="E39" i="231"/>
  <c r="E39" i="211"/>
  <c r="E23" i="211"/>
  <c r="E19" i="203"/>
  <c r="E32" i="211"/>
  <c r="E31" i="203"/>
  <c r="E40" i="188"/>
  <c r="E38" i="211"/>
  <c r="E37" i="191"/>
  <c r="E37" i="203"/>
  <c r="E31" i="220"/>
  <c r="E5" i="205"/>
  <c r="E4" i="202"/>
  <c r="E4" i="211"/>
  <c r="E36" i="199"/>
  <c r="E20" i="199"/>
  <c r="E5" i="209"/>
  <c r="E38" i="199"/>
  <c r="E37" i="209"/>
  <c r="E33" i="209"/>
  <c r="E14" i="215"/>
  <c r="E18" i="231"/>
  <c r="E19" i="220"/>
  <c r="E23" i="215"/>
  <c r="E25" i="211"/>
  <c r="E23" i="197"/>
  <c r="E22" i="220"/>
  <c r="E23" i="220"/>
  <c r="E28" i="199"/>
  <c r="E26" i="203"/>
  <c r="E29" i="231"/>
  <c r="E26" i="236"/>
  <c r="E28" i="188"/>
  <c r="E27" i="215"/>
  <c r="E27" i="197"/>
  <c r="E26" i="220"/>
  <c r="E30" i="220"/>
  <c r="E30" i="236"/>
  <c r="E34" i="215"/>
  <c r="E35" i="215"/>
  <c r="E35" i="220"/>
  <c r="E39" i="236"/>
  <c r="E39" i="188"/>
  <c r="E42" i="231"/>
  <c r="E3" i="220"/>
  <c r="E18" i="199"/>
  <c r="E23" i="236"/>
  <c r="E25" i="188"/>
  <c r="E29" i="236"/>
  <c r="E35" i="203"/>
  <c r="E34" i="236"/>
  <c r="E24" i="199"/>
  <c r="E23" i="199"/>
  <c r="E27" i="220"/>
  <c r="E30" i="215"/>
  <c r="E29" i="203"/>
  <c r="E20" i="202"/>
  <c r="E20" i="211"/>
  <c r="E17" i="212"/>
  <c r="E17" i="230"/>
  <c r="E15" i="199"/>
  <c r="E15" i="231"/>
  <c r="E9" i="227"/>
  <c r="E5" i="199"/>
  <c r="E5" i="231"/>
  <c r="E4" i="188"/>
  <c r="E4" i="209"/>
  <c r="E21" i="199"/>
  <c r="E21" i="219"/>
  <c r="E21" i="236"/>
  <c r="E20" i="200"/>
  <c r="E20" i="223"/>
  <c r="E17" i="191"/>
  <c r="E17" i="199"/>
  <c r="E17" i="219"/>
  <c r="E17" i="236"/>
  <c r="E16" i="200"/>
  <c r="E16" i="223"/>
  <c r="E15" i="197"/>
  <c r="E15" i="205"/>
  <c r="E15" i="220"/>
  <c r="E33" i="236"/>
  <c r="E4" i="199"/>
  <c r="E9" i="195"/>
  <c r="E8" i="232"/>
  <c r="E44" i="192"/>
  <c r="E13" i="192"/>
  <c r="E7" i="192"/>
  <c r="E11" i="192"/>
  <c r="E8" i="192"/>
  <c r="E12" i="192"/>
  <c r="E9" i="192"/>
  <c r="E44" i="238"/>
  <c r="E8" i="238"/>
  <c r="E13" i="238"/>
  <c r="E9" i="238"/>
  <c r="E11" i="238"/>
  <c r="E12" i="238"/>
  <c r="E7" i="238"/>
  <c r="D22" i="268"/>
  <c r="D34" i="268"/>
  <c r="E36" i="218"/>
  <c r="E33" i="232"/>
  <c r="E44" i="237"/>
  <c r="E12" i="237"/>
  <c r="E7" i="237"/>
  <c r="E44" i="220"/>
  <c r="E11" i="220"/>
  <c r="E13" i="220"/>
  <c r="E11" i="215"/>
  <c r="E12" i="215"/>
  <c r="E7" i="215"/>
  <c r="E37" i="192"/>
  <c r="E33" i="192"/>
  <c r="E12" i="220"/>
  <c r="E42" i="220"/>
  <c r="E3" i="228"/>
  <c r="E3" i="198"/>
  <c r="E6" i="220"/>
  <c r="E6" i="218"/>
  <c r="E10" i="196"/>
  <c r="E10" i="198"/>
  <c r="E14" i="197"/>
  <c r="E14" i="224"/>
  <c r="E14" i="198"/>
  <c r="E19" i="192"/>
  <c r="E18" i="198"/>
  <c r="E19" i="222"/>
  <c r="E19" i="188"/>
  <c r="E19" i="204"/>
  <c r="E19" i="238"/>
  <c r="E18" i="201"/>
  <c r="E19" i="214"/>
  <c r="E18" i="232"/>
  <c r="E23" i="188"/>
  <c r="E25" i="192"/>
  <c r="E23" i="196"/>
  <c r="E23" i="204"/>
  <c r="E23" i="238"/>
  <c r="E25" i="222"/>
  <c r="E25" i="214"/>
  <c r="E22" i="228"/>
  <c r="E25" i="224"/>
  <c r="E23" i="192"/>
  <c r="E23" i="222"/>
  <c r="E29" i="197"/>
  <c r="E26" i="201"/>
  <c r="E28" i="220"/>
  <c r="E28" i="232"/>
  <c r="E27" i="198"/>
  <c r="E29" i="215"/>
  <c r="E29" i="218"/>
  <c r="E29" i="237"/>
  <c r="E26" i="224"/>
  <c r="E29" i="214"/>
  <c r="E26" i="228"/>
  <c r="E29" i="224"/>
  <c r="E29" i="192"/>
  <c r="E30" i="214"/>
  <c r="E30" i="224"/>
  <c r="E30" i="196"/>
  <c r="E35" i="222"/>
  <c r="E35" i="192"/>
  <c r="E35" i="201"/>
  <c r="E34" i="228"/>
  <c r="E35" i="232"/>
  <c r="E39" i="192"/>
  <c r="E21" i="197"/>
  <c r="E21" i="220"/>
  <c r="E17" i="232"/>
  <c r="E16" i="215"/>
  <c r="E7" i="188"/>
  <c r="E5" i="197"/>
  <c r="E5" i="220"/>
  <c r="E4" i="237"/>
  <c r="E38" i="197"/>
  <c r="E38" i="220"/>
  <c r="E31" i="238"/>
  <c r="E15" i="238"/>
  <c r="E44" i="212"/>
  <c r="E12" i="212"/>
  <c r="E8" i="212"/>
  <c r="E9" i="220"/>
  <c r="E13" i="190"/>
  <c r="E11" i="190"/>
  <c r="E7" i="190"/>
  <c r="E12" i="190"/>
  <c r="E8" i="225"/>
  <c r="E11" i="225"/>
  <c r="E12" i="225"/>
  <c r="E36" i="192"/>
  <c r="E21" i="238"/>
  <c r="E17" i="238"/>
  <c r="E44" i="236"/>
  <c r="E9" i="236"/>
  <c r="E12" i="236"/>
  <c r="E8" i="236"/>
  <c r="E13" i="236"/>
  <c r="E11" i="236"/>
  <c r="E44" i="197"/>
  <c r="E8" i="197"/>
  <c r="E5" i="192"/>
  <c r="E44" i="188"/>
  <c r="E12" i="188"/>
  <c r="E9" i="188"/>
  <c r="E42" i="198"/>
  <c r="E42" i="222"/>
  <c r="E42" i="201"/>
  <c r="E42" i="232"/>
  <c r="E42" i="237"/>
  <c r="E42" i="188"/>
  <c r="E42" i="204"/>
  <c r="E3" i="214"/>
  <c r="E3" i="218"/>
  <c r="E3" i="237"/>
  <c r="E6" i="188"/>
  <c r="E6" i="204"/>
  <c r="E6" i="238"/>
  <c r="E10" i="215"/>
  <c r="E10" i="204"/>
  <c r="E10" i="197"/>
  <c r="E10" i="214"/>
  <c r="E14" i="214"/>
  <c r="E14" i="188"/>
  <c r="E14" i="204"/>
  <c r="E14" i="238"/>
  <c r="E14" i="218"/>
  <c r="E14" i="237"/>
  <c r="E19" i="224"/>
  <c r="E18" i="220"/>
  <c r="E19" i="228"/>
  <c r="E18" i="197"/>
  <c r="E22" i="197"/>
  <c r="E24" i="201"/>
  <c r="E25" i="220"/>
  <c r="E23" i="232"/>
  <c r="E24" i="188"/>
  <c r="E22" i="192"/>
  <c r="E24" i="204"/>
  <c r="E24" i="238"/>
  <c r="E25" i="215"/>
  <c r="E22" i="215"/>
  <c r="E26" i="198"/>
  <c r="E28" i="215"/>
  <c r="E28" i="218"/>
  <c r="E28" i="237"/>
  <c r="E28" i="214"/>
  <c r="E29" i="228"/>
  <c r="E28" i="224"/>
  <c r="E27" i="218"/>
  <c r="E27" i="237"/>
  <c r="E29" i="188"/>
  <c r="E28" i="192"/>
  <c r="E27" i="204"/>
  <c r="E28" i="216"/>
  <c r="E29" i="238"/>
  <c r="E28" i="197"/>
  <c r="E30" i="238"/>
  <c r="E30" i="206"/>
  <c r="E30" i="188"/>
  <c r="E30" i="201"/>
  <c r="E30" i="232"/>
  <c r="E35" i="188"/>
  <c r="E35" i="197"/>
  <c r="E35" i="206"/>
  <c r="E34" i="220"/>
  <c r="E39" i="197"/>
  <c r="E9" i="204"/>
  <c r="E8" i="220"/>
  <c r="E8" i="237"/>
  <c r="E39" i="224"/>
  <c r="E39" i="206"/>
  <c r="E39" i="215"/>
  <c r="E39" i="230"/>
  <c r="E39" i="222"/>
  <c r="E41" i="238"/>
  <c r="E3" i="212"/>
  <c r="E14" i="228"/>
  <c r="E14" i="236"/>
  <c r="E19" i="236"/>
  <c r="E22" i="238"/>
  <c r="E23" i="228"/>
  <c r="E23" i="214"/>
  <c r="E22" i="214"/>
  <c r="E22" i="232"/>
  <c r="E24" i="228"/>
  <c r="E24" i="225"/>
  <c r="E25" i="196"/>
  <c r="E24" i="220"/>
  <c r="E25" i="204"/>
  <c r="E28" i="204"/>
  <c r="E29" i="230"/>
  <c r="E29" i="201"/>
  <c r="E34" i="196"/>
  <c r="E35" i="196"/>
  <c r="E35" i="198"/>
  <c r="E35" i="238"/>
  <c r="E3" i="197"/>
  <c r="E35" i="228"/>
  <c r="E42" i="228"/>
  <c r="E10" i="192"/>
  <c r="E3" i="230"/>
  <c r="E19" i="232"/>
  <c r="E34" i="188"/>
  <c r="E34" i="222"/>
  <c r="E24" i="206"/>
  <c r="E19" i="201"/>
  <c r="E35" i="237"/>
  <c r="E35" i="190"/>
  <c r="E32" i="197"/>
  <c r="E38" i="188"/>
  <c r="E38" i="238"/>
  <c r="E36" i="190"/>
  <c r="E36" i="215"/>
  <c r="E36" i="225"/>
  <c r="E33" i="197"/>
  <c r="E33" i="220"/>
  <c r="E31" i="236"/>
  <c r="E5" i="236"/>
  <c r="E4" i="192"/>
  <c r="E20" i="188"/>
  <c r="E20" i="238"/>
  <c r="E16" i="188"/>
  <c r="E16" i="238"/>
  <c r="E8" i="231"/>
  <c r="E7" i="227"/>
  <c r="E12" i="231"/>
  <c r="E7" i="219"/>
  <c r="E5" i="238"/>
  <c r="E4" i="212"/>
  <c r="E4" i="230"/>
  <c r="E37" i="238"/>
  <c r="E33" i="238"/>
  <c r="E9" i="199"/>
  <c r="E39" i="216"/>
  <c r="E39" i="228"/>
  <c r="E39" i="201"/>
  <c r="E39" i="214"/>
  <c r="E39" i="225"/>
  <c r="E42" i="206"/>
  <c r="E10" i="216"/>
  <c r="E10" i="224"/>
  <c r="E14" i="232"/>
  <c r="E19" i="215"/>
  <c r="E18" i="225"/>
  <c r="E23" i="225"/>
  <c r="E22" i="188"/>
  <c r="E23" i="237"/>
  <c r="E25" i="197"/>
  <c r="E26" i="188"/>
  <c r="E29" i="225"/>
  <c r="E42" i="236"/>
  <c r="E34" i="197"/>
  <c r="E24" i="236"/>
  <c r="E30" i="197"/>
  <c r="E25" i="216"/>
  <c r="E26" i="238"/>
  <c r="E18" i="237"/>
  <c r="E14" i="230"/>
  <c r="E27" i="212"/>
  <c r="E21" i="201"/>
  <c r="E20" i="190"/>
  <c r="E20" i="198"/>
  <c r="E20" i="215"/>
  <c r="E20" i="225"/>
  <c r="E17" i="197"/>
  <c r="E17" i="220"/>
  <c r="E16" i="237"/>
  <c r="E15" i="236"/>
  <c r="E38" i="190"/>
  <c r="E37" i="214"/>
  <c r="E36" i="188"/>
  <c r="E36" i="238"/>
  <c r="E32" i="188"/>
  <c r="E32" i="238"/>
  <c r="E31" i="197"/>
  <c r="E4" i="190"/>
  <c r="E4" i="215"/>
  <c r="E4" i="225"/>
  <c r="E37" i="190"/>
  <c r="E37" i="215"/>
  <c r="E37" i="225"/>
  <c r="E36" i="236"/>
  <c r="E32" i="203"/>
  <c r="E32" i="236"/>
  <c r="E31" i="192"/>
  <c r="E21" i="190"/>
  <c r="E21" i="215"/>
  <c r="E21" i="225"/>
  <c r="E20" i="236"/>
  <c r="E16" i="236"/>
  <c r="E15" i="192"/>
  <c r="E7" i="231"/>
  <c r="E37" i="236"/>
  <c r="E32" i="192"/>
  <c r="E21" i="192"/>
  <c r="E17" i="192"/>
  <c r="E44" i="196"/>
  <c r="E8" i="196"/>
  <c r="E11" i="196"/>
  <c r="E13" i="196"/>
  <c r="E9" i="196"/>
  <c r="E7" i="196"/>
  <c r="E24" i="196"/>
  <c r="E22" i="222"/>
  <c r="E24" i="222"/>
  <c r="E26" i="196"/>
  <c r="E28" i="222"/>
  <c r="E25" i="226"/>
  <c r="E12" i="196"/>
  <c r="E5" i="196"/>
  <c r="E44" i="194"/>
  <c r="E13" i="194"/>
  <c r="E11" i="194"/>
  <c r="E12" i="194"/>
  <c r="E7" i="194"/>
  <c r="E37" i="196"/>
  <c r="E33" i="196"/>
  <c r="E44" i="222"/>
  <c r="E11" i="222"/>
  <c r="E13" i="222"/>
  <c r="E12" i="222"/>
  <c r="E8" i="222"/>
  <c r="E3" i="196"/>
  <c r="E19" i="196"/>
  <c r="E38" i="222"/>
  <c r="E9" i="222"/>
  <c r="E8" i="226"/>
  <c r="E13" i="226"/>
  <c r="E11" i="226"/>
  <c r="E9" i="221"/>
  <c r="E13" i="221"/>
  <c r="E7" i="221"/>
  <c r="D35" i="268"/>
  <c r="E8" i="207"/>
  <c r="E12" i="207"/>
  <c r="E9" i="207"/>
  <c r="E13" i="214"/>
  <c r="E11" i="214"/>
  <c r="E11" i="224"/>
  <c r="E8" i="224"/>
  <c r="D28" i="268"/>
  <c r="E9" i="214"/>
  <c r="E30" i="222"/>
  <c r="E30" i="226"/>
  <c r="E35" i="214"/>
  <c r="E35" i="221"/>
  <c r="E35" i="207"/>
  <c r="E34" i="224"/>
  <c r="E39" i="196"/>
  <c r="E39" i="195"/>
  <c r="E3" i="232"/>
  <c r="E10" i="200"/>
  <c r="E14" i="212"/>
  <c r="E18" i="202"/>
  <c r="E18" i="224"/>
  <c r="E22" i="196"/>
  <c r="E23" i="224"/>
  <c r="E22" i="212"/>
  <c r="E25" i="212"/>
  <c r="E25" i="200"/>
  <c r="E27" i="196"/>
  <c r="E27" i="200"/>
  <c r="E27" i="223"/>
  <c r="E35" i="195"/>
  <c r="E29" i="194"/>
  <c r="E34" i="223"/>
  <c r="E30" i="207"/>
  <c r="E35" i="224"/>
  <c r="E34" i="214"/>
  <c r="E25" i="209"/>
  <c r="E21" i="212"/>
  <c r="E21" i="230"/>
  <c r="E21" i="232"/>
  <c r="E20" i="207"/>
  <c r="E20" i="221"/>
  <c r="E17" i="226"/>
  <c r="E16" i="194"/>
  <c r="E16" i="202"/>
  <c r="E16" i="218"/>
  <c r="E15" i="195"/>
  <c r="E15" i="228"/>
  <c r="E13" i="232"/>
  <c r="E12" i="202"/>
  <c r="E12" i="218"/>
  <c r="E9" i="200"/>
  <c r="E8" i="230"/>
  <c r="E5" i="195"/>
  <c r="E4" i="200"/>
  <c r="E4" i="216"/>
  <c r="E4" i="222"/>
  <c r="E4" i="223"/>
  <c r="E21" i="224"/>
  <c r="E20" i="196"/>
  <c r="E20" i="209"/>
  <c r="E20" i="227"/>
  <c r="E17" i="195"/>
  <c r="E17" i="224"/>
  <c r="E16" i="196"/>
  <c r="E16" i="209"/>
  <c r="E15" i="212"/>
  <c r="E15" i="230"/>
  <c r="E15" i="232"/>
  <c r="E12" i="216"/>
  <c r="E9" i="211"/>
  <c r="E34" i="204"/>
  <c r="E39" i="226"/>
  <c r="E10" i="222"/>
  <c r="E18" i="222"/>
  <c r="E21" i="226"/>
  <c r="E20" i="194"/>
  <c r="E16" i="207"/>
  <c r="E16" i="221"/>
  <c r="E15" i="214"/>
  <c r="E15" i="224"/>
  <c r="E5" i="214"/>
  <c r="E5" i="224"/>
  <c r="E4" i="196"/>
  <c r="E44" i="232"/>
  <c r="E7" i="232"/>
  <c r="E21" i="214"/>
  <c r="E20" i="216"/>
  <c r="E20" i="222"/>
  <c r="E17" i="214"/>
  <c r="E16" i="216"/>
  <c r="E16" i="222"/>
  <c r="E15" i="226"/>
  <c r="E5" i="226"/>
  <c r="E4" i="194"/>
  <c r="E37" i="194"/>
  <c r="E36" i="224"/>
  <c r="E31" i="196"/>
  <c r="E21" i="194"/>
  <c r="E15" i="196"/>
  <c r="E44" i="230"/>
  <c r="E9" i="230"/>
  <c r="E12" i="230"/>
  <c r="E9" i="212"/>
  <c r="E44" i="202"/>
  <c r="E8" i="202"/>
  <c r="E32" i="222"/>
  <c r="E44" i="209"/>
  <c r="E11" i="209"/>
  <c r="E21" i="222"/>
  <c r="E17" i="222"/>
  <c r="E44" i="195"/>
  <c r="E7" i="195"/>
  <c r="E12" i="195"/>
  <c r="E8" i="195"/>
  <c r="E44" i="200"/>
  <c r="E8" i="200"/>
  <c r="E7" i="200"/>
  <c r="E12" i="200"/>
  <c r="E44" i="223"/>
  <c r="E13" i="223"/>
  <c r="E42" i="226"/>
  <c r="E42" i="200"/>
  <c r="E42" i="216"/>
  <c r="E42" i="223"/>
  <c r="E3" i="222"/>
  <c r="E3" i="221"/>
  <c r="E6" i="226"/>
  <c r="E6" i="194"/>
  <c r="E6" i="221"/>
  <c r="E6" i="195"/>
  <c r="E6" i="224"/>
  <c r="E6" i="222"/>
  <c r="E10" i="209"/>
  <c r="E10" i="207"/>
  <c r="E10" i="232"/>
  <c r="E10" i="195"/>
  <c r="E14" i="222"/>
  <c r="E14" i="221"/>
  <c r="E18" i="195"/>
  <c r="E19" i="202"/>
  <c r="E18" i="214"/>
  <c r="E19" i="207"/>
  <c r="E18" i="223"/>
  <c r="E18" i="196"/>
  <c r="E18" i="209"/>
  <c r="E19" i="209"/>
  <c r="E25" i="194"/>
  <c r="E22" i="202"/>
  <c r="E25" i="207"/>
  <c r="E23" i="221"/>
  <c r="E24" i="212"/>
  <c r="E24" i="230"/>
  <c r="E23" i="226"/>
  <c r="E24" i="232"/>
  <c r="E28" i="195"/>
  <c r="E27" i="214"/>
  <c r="E27" i="224"/>
  <c r="E29" i="196"/>
  <c r="E29" i="200"/>
  <c r="E27" i="209"/>
  <c r="E27" i="216"/>
  <c r="E27" i="222"/>
  <c r="E29" i="223"/>
  <c r="E29" i="222"/>
  <c r="E26" i="212"/>
  <c r="E28" i="230"/>
  <c r="E27" i="226"/>
  <c r="E26" i="232"/>
  <c r="E26" i="214"/>
  <c r="E30" i="200"/>
  <c r="E35" i="200"/>
  <c r="E35" i="209"/>
  <c r="E34" i="216"/>
  <c r="E34" i="226"/>
  <c r="E34" i="232"/>
  <c r="E34" i="221"/>
  <c r="E39" i="194"/>
  <c r="E42" i="195"/>
  <c r="E42" i="214"/>
  <c r="E3" i="226"/>
  <c r="E10" i="223"/>
  <c r="E14" i="195"/>
  <c r="E22" i="230"/>
  <c r="E22" i="224"/>
  <c r="E24" i="195"/>
  <c r="E25" i="230"/>
  <c r="E24" i="207"/>
  <c r="E25" i="232"/>
  <c r="E27" i="195"/>
  <c r="E27" i="232"/>
  <c r="E29" i="221"/>
  <c r="E35" i="194"/>
  <c r="E39" i="232"/>
  <c r="E39" i="221"/>
  <c r="E23" i="207"/>
  <c r="E42" i="224"/>
  <c r="E34" i="209"/>
  <c r="E23" i="194"/>
  <c r="E24" i="226"/>
  <c r="E38" i="196"/>
  <c r="E38" i="209"/>
  <c r="E37" i="212"/>
  <c r="E37" i="230"/>
  <c r="E37" i="232"/>
  <c r="E36" i="207"/>
  <c r="E32" i="194"/>
  <c r="E32" i="202"/>
  <c r="E31" i="195"/>
  <c r="E13" i="212"/>
  <c r="E9" i="209"/>
  <c r="E9" i="223"/>
  <c r="E38" i="194"/>
  <c r="E37" i="224"/>
  <c r="E36" i="196"/>
  <c r="E36" i="209"/>
  <c r="E36" i="227"/>
  <c r="E33" i="195"/>
  <c r="E33" i="224"/>
  <c r="E32" i="196"/>
  <c r="E32" i="209"/>
  <c r="E32" i="227"/>
  <c r="E12" i="209"/>
  <c r="E12" i="223"/>
  <c r="E11" i="232"/>
  <c r="E7" i="216"/>
  <c r="E7" i="223"/>
  <c r="E7" i="212"/>
  <c r="E9" i="189"/>
  <c r="E11" i="189"/>
  <c r="E7" i="234"/>
  <c r="E11" i="234"/>
  <c r="E11" i="200"/>
  <c r="E11" i="223"/>
  <c r="E8" i="223"/>
  <c r="E31" i="189"/>
  <c r="E5" i="212"/>
  <c r="E5" i="230"/>
  <c r="E4" i="207"/>
  <c r="E36" i="222"/>
  <c r="E32" i="200"/>
  <c r="E32" i="223"/>
  <c r="E21" i="196"/>
  <c r="E21" i="209"/>
  <c r="E20" i="212"/>
  <c r="E20" i="230"/>
  <c r="E17" i="196"/>
  <c r="E17" i="209"/>
  <c r="E16" i="212"/>
  <c r="E16" i="230"/>
  <c r="E5" i="194"/>
  <c r="E5" i="202"/>
  <c r="E5" i="207"/>
  <c r="E5" i="229"/>
  <c r="E4" i="195"/>
  <c r="E4" i="206"/>
  <c r="E4" i="224"/>
  <c r="E38" i="201"/>
  <c r="E38" i="212"/>
  <c r="E38" i="230"/>
  <c r="E38" i="232"/>
  <c r="E37" i="198"/>
  <c r="E37" i="207"/>
  <c r="E37" i="221"/>
  <c r="E36" i="191"/>
  <c r="E36" i="214"/>
  <c r="E36" i="219"/>
  <c r="E36" i="228"/>
  <c r="E33" i="194"/>
  <c r="E33" i="202"/>
  <c r="E33" i="211"/>
  <c r="E33" i="218"/>
  <c r="E33" i="229"/>
  <c r="E33" i="237"/>
  <c r="E32" i="195"/>
  <c r="E32" i="219"/>
  <c r="E32" i="228"/>
  <c r="E31" i="200"/>
  <c r="E31" i="216"/>
  <c r="E31" i="222"/>
  <c r="E31" i="223"/>
  <c r="E21" i="198"/>
  <c r="E21" i="207"/>
  <c r="E21" i="221"/>
  <c r="E20" i="191"/>
  <c r="E20" i="214"/>
  <c r="E20" i="219"/>
  <c r="E20" i="228"/>
  <c r="E17" i="194"/>
  <c r="E17" i="202"/>
  <c r="E17" i="211"/>
  <c r="E17" i="218"/>
  <c r="E17" i="229"/>
  <c r="E17" i="237"/>
  <c r="E16" i="195"/>
  <c r="E16" i="203"/>
  <c r="E16" i="219"/>
  <c r="E16" i="228"/>
  <c r="E15" i="200"/>
  <c r="E15" i="216"/>
  <c r="E15" i="222"/>
  <c r="E15" i="223"/>
  <c r="E5" i="200"/>
  <c r="E5" i="222"/>
  <c r="E5" i="223"/>
  <c r="E4" i="189"/>
  <c r="E4" i="197"/>
  <c r="E4" i="208"/>
  <c r="E4" i="220"/>
  <c r="E4" i="234"/>
  <c r="E38" i="195"/>
  <c r="E37" i="200"/>
  <c r="E37" i="222"/>
  <c r="E37" i="223"/>
  <c r="E36" i="197"/>
  <c r="E36" i="220"/>
  <c r="E33" i="200"/>
  <c r="E33" i="222"/>
  <c r="E33" i="223"/>
  <c r="E32" i="212"/>
  <c r="E32" i="230"/>
  <c r="E9" i="203"/>
  <c r="E5" i="221"/>
  <c r="E4" i="191"/>
  <c r="E4" i="214"/>
  <c r="E4" i="228"/>
  <c r="E44" i="193"/>
  <c r="E12" i="193"/>
  <c r="E9" i="193"/>
  <c r="E8" i="193"/>
  <c r="E7" i="193"/>
  <c r="E11" i="193"/>
  <c r="E44" i="217"/>
  <c r="E9" i="217"/>
  <c r="E7" i="217"/>
  <c r="E12" i="217"/>
  <c r="E13" i="217"/>
  <c r="E11" i="217"/>
  <c r="E44" i="229"/>
  <c r="E13" i="229"/>
  <c r="E8" i="229"/>
  <c r="E12" i="229"/>
  <c r="E11" i="229"/>
  <c r="E7" i="229"/>
  <c r="E21" i="193"/>
  <c r="E21" i="217"/>
  <c r="E16" i="229"/>
  <c r="E8" i="217"/>
  <c r="E44" i="228"/>
  <c r="E7" i="228"/>
  <c r="E9" i="228"/>
  <c r="E13" i="228"/>
  <c r="E8" i="228"/>
  <c r="E12" i="228"/>
  <c r="E21" i="228"/>
  <c r="E17" i="228"/>
  <c r="E44" i="218"/>
  <c r="E8" i="218"/>
  <c r="E9" i="218"/>
  <c r="E7" i="218"/>
  <c r="E9" i="229"/>
  <c r="E4" i="218"/>
  <c r="E4" i="229"/>
  <c r="E44" i="206"/>
  <c r="E12" i="206"/>
  <c r="E7" i="206"/>
  <c r="E11" i="206"/>
  <c r="E13" i="206"/>
  <c r="E9" i="206"/>
  <c r="E22" i="217"/>
  <c r="E26" i="193"/>
  <c r="E28" i="217"/>
  <c r="E35" i="193"/>
  <c r="E14" i="217"/>
  <c r="E36" i="229"/>
  <c r="E33" i="193"/>
  <c r="E33" i="217"/>
  <c r="E44" i="204"/>
  <c r="E8" i="204"/>
  <c r="E7" i="204"/>
  <c r="E11" i="204"/>
  <c r="E12" i="204"/>
  <c r="E13" i="193"/>
  <c r="E44" i="201"/>
  <c r="E11" i="201"/>
  <c r="E9" i="201"/>
  <c r="E12" i="201"/>
  <c r="E13" i="201"/>
  <c r="C44" i="233"/>
  <c r="D44" i="233" s="1"/>
  <c r="E44" i="233" s="1"/>
  <c r="E13" i="218"/>
  <c r="E38" i="229"/>
  <c r="E44" i="198"/>
  <c r="E13" i="198"/>
  <c r="E9" i="198"/>
  <c r="E44" i="191"/>
  <c r="E7" i="191"/>
  <c r="E42" i="193"/>
  <c r="D43" i="210"/>
  <c r="E42" i="218"/>
  <c r="E3" i="204"/>
  <c r="E3" i="206"/>
  <c r="E3" i="229"/>
  <c r="E6" i="201"/>
  <c r="E6" i="217"/>
  <c r="E6" i="198"/>
  <c r="E6" i="229"/>
  <c r="E10" i="205"/>
  <c r="E10" i="206"/>
  <c r="E14" i="206"/>
  <c r="E14" i="191"/>
  <c r="E14" i="229"/>
  <c r="E18" i="204"/>
  <c r="E19" i="193"/>
  <c r="E24" i="191"/>
  <c r="E25" i="206"/>
  <c r="E22" i="219"/>
  <c r="E25" i="228"/>
  <c r="E25" i="219"/>
  <c r="E22" i="198"/>
  <c r="E23" i="218"/>
  <c r="E22" i="229"/>
  <c r="E22" i="237"/>
  <c r="E23" i="201"/>
  <c r="E23" i="217"/>
  <c r="E29" i="204"/>
  <c r="E27" i="193"/>
  <c r="E27" i="201"/>
  <c r="E27" i="205"/>
  <c r="E29" i="217"/>
  <c r="E28" i="198"/>
  <c r="E26" i="218"/>
  <c r="E28" i="229"/>
  <c r="E26" i="237"/>
  <c r="E30" i="205"/>
  <c r="E30" i="218"/>
  <c r="E34" i="201"/>
  <c r="E34" i="237"/>
  <c r="E34" i="229"/>
  <c r="E35" i="217"/>
  <c r="E39" i="237"/>
  <c r="E39" i="204"/>
  <c r="E3" i="201"/>
  <c r="E14" i="201"/>
  <c r="E14" i="219"/>
  <c r="E18" i="206"/>
  <c r="E22" i="204"/>
  <c r="E23" i="229"/>
  <c r="E24" i="198"/>
  <c r="E25" i="193"/>
  <c r="E25" i="218"/>
  <c r="E29" i="193"/>
  <c r="E30" i="198"/>
  <c r="E34" i="193"/>
  <c r="E35" i="219"/>
  <c r="E39" i="205"/>
  <c r="E34" i="206"/>
  <c r="E28" i="191"/>
  <c r="E29" i="198"/>
  <c r="E3" i="193"/>
  <c r="E35" i="218"/>
  <c r="E3" i="205"/>
  <c r="D18" i="268"/>
  <c r="D26" i="268"/>
  <c r="E38" i="204"/>
  <c r="E37" i="193"/>
  <c r="E37" i="201"/>
  <c r="E37" i="217"/>
  <c r="E36" i="198"/>
  <c r="E36" i="221"/>
  <c r="E33" i="205"/>
  <c r="E33" i="226"/>
  <c r="E32" i="218"/>
  <c r="E32" i="229"/>
  <c r="E32" i="237"/>
  <c r="E31" i="219"/>
  <c r="E31" i="228"/>
  <c r="E44" i="227"/>
  <c r="E11" i="227"/>
  <c r="E12" i="198"/>
  <c r="E9" i="216"/>
  <c r="E5" i="191"/>
  <c r="E5" i="206"/>
  <c r="E4" i="204"/>
  <c r="E4" i="227"/>
  <c r="E38" i="218"/>
  <c r="E38" i="237"/>
  <c r="E37" i="231"/>
  <c r="E36" i="204"/>
  <c r="E33" i="203"/>
  <c r="E33" i="231"/>
  <c r="E32" i="204"/>
  <c r="E31" i="226"/>
  <c r="E44" i="207"/>
  <c r="E11" i="207"/>
  <c r="E13" i="207"/>
  <c r="E12" i="227"/>
  <c r="E8" i="191"/>
  <c r="E44" i="214"/>
  <c r="E7" i="214"/>
  <c r="E44" i="224"/>
  <c r="E12" i="224"/>
  <c r="E7" i="224"/>
  <c r="E15" i="221"/>
  <c r="E12" i="232"/>
  <c r="E9" i="191"/>
  <c r="E9" i="224"/>
  <c r="E44" i="189"/>
  <c r="E7" i="189"/>
  <c r="E44" i="208"/>
  <c r="E9" i="208"/>
  <c r="E44" i="234"/>
  <c r="E12" i="234"/>
  <c r="E13" i="215"/>
  <c r="E12" i="191"/>
  <c r="E12" i="214"/>
  <c r="E11" i="188"/>
  <c r="E8" i="198"/>
  <c r="E7" i="203"/>
  <c r="E44" i="190"/>
  <c r="E8" i="190"/>
  <c r="E44" i="225"/>
  <c r="E13" i="225"/>
  <c r="E38" i="198"/>
  <c r="E38" i="207"/>
  <c r="E38" i="225"/>
  <c r="E37" i="228"/>
  <c r="E33" i="191"/>
  <c r="E33" i="214"/>
  <c r="E33" i="219"/>
  <c r="E32" i="216"/>
  <c r="E31" i="201"/>
  <c r="E31" i="217"/>
  <c r="E31" i="232"/>
  <c r="E21" i="188"/>
  <c r="E21" i="204"/>
  <c r="E21" i="227"/>
  <c r="E20" i="193"/>
  <c r="E20" i="201"/>
  <c r="E20" i="217"/>
  <c r="E20" i="232"/>
  <c r="E17" i="188"/>
  <c r="E17" i="204"/>
  <c r="E17" i="227"/>
  <c r="E16" i="193"/>
  <c r="E16" i="201"/>
  <c r="E16" i="217"/>
  <c r="E16" i="232"/>
  <c r="E15" i="190"/>
  <c r="E15" i="198"/>
  <c r="E15" i="215"/>
  <c r="E15" i="207"/>
  <c r="E15" i="229"/>
  <c r="E15" i="237"/>
  <c r="E7" i="208"/>
  <c r="E5" i="228"/>
  <c r="E44" i="205"/>
  <c r="E12" i="205"/>
  <c r="E37" i="206"/>
  <c r="E31" i="205"/>
  <c r="E44" i="219"/>
  <c r="E9" i="219"/>
  <c r="E12" i="219"/>
  <c r="E42" i="229"/>
  <c r="E3" i="219"/>
  <c r="E6" i="237"/>
  <c r="E6" i="228"/>
  <c r="E10" i="201"/>
  <c r="E10" i="217"/>
  <c r="E10" i="228"/>
  <c r="E19" i="218"/>
  <c r="E18" i="228"/>
  <c r="E19" i="237"/>
  <c r="E18" i="191"/>
  <c r="E19" i="198"/>
  <c r="E19" i="205"/>
  <c r="E25" i="198"/>
  <c r="E22" i="218"/>
  <c r="E25" i="229"/>
  <c r="E25" i="237"/>
  <c r="E24" i="193"/>
  <c r="E25" i="201"/>
  <c r="E22" i="205"/>
  <c r="E25" i="217"/>
  <c r="E22" i="201"/>
  <c r="E29" i="191"/>
  <c r="E26" i="206"/>
  <c r="E28" i="219"/>
  <c r="E28" i="228"/>
  <c r="E26" i="204"/>
  <c r="E28" i="193"/>
  <c r="E28" i="201"/>
  <c r="E28" i="205"/>
  <c r="E26" i="217"/>
  <c r="E30" i="219"/>
  <c r="E30" i="204"/>
  <c r="E30" i="217"/>
  <c r="E30" i="228"/>
  <c r="E30" i="237"/>
  <c r="E35" i="191"/>
  <c r="E34" i="198"/>
  <c r="E34" i="218"/>
  <c r="E39" i="198"/>
  <c r="E39" i="218"/>
  <c r="E10" i="218"/>
  <c r="E10" i="237"/>
  <c r="E23" i="198"/>
  <c r="E23" i="191"/>
  <c r="E23" i="206"/>
  <c r="E24" i="218"/>
  <c r="E24" i="237"/>
  <c r="E24" i="205"/>
  <c r="E29" i="206"/>
  <c r="E30" i="193"/>
  <c r="E34" i="191"/>
  <c r="E35" i="204"/>
  <c r="E39" i="217"/>
  <c r="E14" i="193"/>
  <c r="E19" i="219"/>
  <c r="E19" i="217"/>
  <c r="E3" i="217"/>
  <c r="E27" i="228"/>
  <c r="E18" i="218"/>
  <c r="E21" i="205"/>
  <c r="E20" i="218"/>
  <c r="E20" i="229"/>
  <c r="E20" i="237"/>
  <c r="E17" i="193"/>
  <c r="E17" i="201"/>
  <c r="E17" i="217"/>
  <c r="E16" i="198"/>
  <c r="E15" i="191"/>
  <c r="E15" i="206"/>
  <c r="E44" i="216"/>
  <c r="E11" i="216"/>
  <c r="E44" i="226"/>
  <c r="E12" i="226"/>
  <c r="E7" i="226"/>
  <c r="E9" i="226"/>
  <c r="E44" i="221"/>
  <c r="E8" i="221"/>
  <c r="E11" i="221"/>
  <c r="E21" i="191"/>
  <c r="E21" i="206"/>
  <c r="E20" i="204"/>
  <c r="E17" i="206"/>
  <c r="E16" i="204"/>
  <c r="E16" i="227"/>
  <c r="E15" i="193"/>
  <c r="E15" i="201"/>
  <c r="E15" i="217"/>
  <c r="E44" i="211"/>
  <c r="E13" i="211"/>
  <c r="E8" i="211"/>
  <c r="E13" i="191"/>
  <c r="E11" i="205"/>
  <c r="E9" i="237"/>
  <c r="E5" i="193"/>
  <c r="E5" i="201"/>
  <c r="E5" i="217"/>
  <c r="E5" i="232"/>
  <c r="E4" i="198"/>
  <c r="E4" i="221"/>
  <c r="E13" i="216"/>
  <c r="E11" i="237"/>
  <c r="E9" i="231"/>
  <c r="E5" i="198"/>
  <c r="E5" i="211"/>
  <c r="E5" i="218"/>
  <c r="E4" i="203"/>
  <c r="E4" i="231"/>
  <c r="E38" i="205"/>
  <c r="E38" i="226"/>
  <c r="E37" i="211"/>
  <c r="E37" i="218"/>
  <c r="E37" i="229"/>
  <c r="E37" i="237"/>
  <c r="E36" i="203"/>
  <c r="E36" i="206"/>
  <c r="E36" i="231"/>
  <c r="E33" i="198"/>
  <c r="E13" i="237"/>
  <c r="E12" i="203"/>
  <c r="E5" i="216"/>
  <c r="E4" i="205"/>
  <c r="E4" i="226"/>
  <c r="E44" i="215"/>
  <c r="E8" i="215"/>
  <c r="E40" i="234"/>
  <c r="E38" i="203"/>
  <c r="E38" i="219"/>
  <c r="E38" i="228"/>
  <c r="E37" i="216"/>
  <c r="E36" i="189"/>
  <c r="E36" i="205"/>
  <c r="E36" i="208"/>
  <c r="E36" i="226"/>
  <c r="E36" i="234"/>
  <c r="E33" i="216"/>
  <c r="E32" i="189"/>
  <c r="E32" i="201"/>
  <c r="E32" i="217"/>
  <c r="E32" i="232"/>
  <c r="E31" i="190"/>
  <c r="E31" i="198"/>
  <c r="E31" i="215"/>
  <c r="E31" i="207"/>
  <c r="E31" i="221"/>
  <c r="E31" i="225"/>
  <c r="E13" i="227"/>
  <c r="E11" i="198"/>
  <c r="E8" i="188"/>
  <c r="E7" i="205"/>
  <c r="E33" i="215"/>
  <c r="E33" i="207"/>
  <c r="E33" i="221"/>
  <c r="E33" i="225"/>
  <c r="E32" i="191"/>
  <c r="E32" i="214"/>
  <c r="E32" i="206"/>
  <c r="E32" i="231"/>
  <c r="E32" i="224"/>
  <c r="E31" i="188"/>
  <c r="E31" i="204"/>
  <c r="E31" i="227"/>
  <c r="E21" i="211"/>
  <c r="E21" i="218"/>
  <c r="E21" i="229"/>
  <c r="E21" i="237"/>
  <c r="E20" i="203"/>
  <c r="E20" i="206"/>
  <c r="E20" i="231"/>
  <c r="E20" i="224"/>
  <c r="E17" i="190"/>
  <c r="E17" i="198"/>
  <c r="E17" i="215"/>
  <c r="E17" i="207"/>
  <c r="E17" i="221"/>
  <c r="E17" i="225"/>
  <c r="E16" i="191"/>
  <c r="E16" i="214"/>
  <c r="E16" i="206"/>
  <c r="E16" i="231"/>
  <c r="E16" i="224"/>
  <c r="E15" i="188"/>
  <c r="E15" i="204"/>
  <c r="E15" i="227"/>
  <c r="E9" i="197"/>
  <c r="E8" i="194"/>
  <c r="E38" i="215"/>
  <c r="E38" i="221"/>
  <c r="E37" i="219"/>
  <c r="E36" i="216"/>
  <c r="E33" i="206"/>
  <c r="E33" i="228"/>
  <c r="E31" i="193"/>
  <c r="E31" i="212"/>
  <c r="E31" i="230"/>
  <c r="E31" i="234"/>
  <c r="E21" i="216"/>
  <c r="E20" i="189"/>
  <c r="E20" i="197"/>
  <c r="E20" i="205"/>
  <c r="E20" i="208"/>
  <c r="E20" i="220"/>
  <c r="E20" i="226"/>
  <c r="E20" i="234"/>
  <c r="E17" i="216"/>
  <c r="E16" i="189"/>
  <c r="E16" i="197"/>
  <c r="E16" i="205"/>
  <c r="E16" i="208"/>
  <c r="E16" i="220"/>
  <c r="E16" i="226"/>
  <c r="E16" i="234"/>
  <c r="E15" i="194"/>
  <c r="E15" i="202"/>
  <c r="E15" i="211"/>
  <c r="E15" i="218"/>
  <c r="E15" i="225"/>
  <c r="E8" i="209"/>
  <c r="E7" i="197"/>
  <c r="E5" i="188"/>
  <c r="E5" i="204"/>
  <c r="E5" i="227"/>
  <c r="E4" i="193"/>
  <c r="E4" i="201"/>
  <c r="E4" i="217"/>
  <c r="E4" i="232"/>
  <c r="E38" i="191"/>
  <c r="E38" i="214"/>
  <c r="E38" i="206"/>
  <c r="E38" i="231"/>
  <c r="E38" i="224"/>
  <c r="E37" i="188"/>
  <c r="E37" i="204"/>
  <c r="E37" i="227"/>
  <c r="E36" i="193"/>
  <c r="E36" i="201"/>
  <c r="E36" i="212"/>
  <c r="E36" i="217"/>
  <c r="E36" i="230"/>
  <c r="E36" i="232"/>
  <c r="E33" i="188"/>
  <c r="E33" i="204"/>
  <c r="E33" i="227"/>
  <c r="E32" i="193"/>
  <c r="E32" i="205"/>
  <c r="E32" i="208"/>
  <c r="E32" i="220"/>
  <c r="E32" i="226"/>
  <c r="E32" i="234"/>
  <c r="E31" i="194"/>
  <c r="E31" i="202"/>
  <c r="E31" i="211"/>
  <c r="E31" i="218"/>
  <c r="E31" i="229"/>
  <c r="E31" i="237"/>
  <c r="E7" i="220"/>
  <c r="E5" i="215"/>
  <c r="E5" i="237"/>
  <c r="E4" i="219"/>
  <c r="D43" i="202"/>
  <c r="E43" i="202" s="1"/>
  <c r="E41" i="202"/>
  <c r="D43" i="219"/>
  <c r="E43" i="219" s="1"/>
  <c r="E41" i="219"/>
  <c r="D43" i="205"/>
  <c r="E43" i="205" s="1"/>
  <c r="E41" i="205"/>
  <c r="D43" i="231"/>
  <c r="E43" i="231" s="1"/>
  <c r="E41" i="231"/>
  <c r="D4" i="268"/>
  <c r="D9" i="268"/>
  <c r="D5" i="268"/>
  <c r="E41" i="188"/>
  <c r="D43" i="188"/>
  <c r="E43" i="188" s="1"/>
  <c r="D43" i="207"/>
  <c r="E43" i="207" s="1"/>
  <c r="E41" i="207"/>
  <c r="D43" i="225"/>
  <c r="E43" i="225" s="1"/>
  <c r="E41" i="225"/>
  <c r="D43" i="201"/>
  <c r="E43" i="201" s="1"/>
  <c r="E41" i="201"/>
  <c r="D43" i="217"/>
  <c r="E43" i="217" s="1"/>
  <c r="E41" i="217"/>
  <c r="D43" i="232"/>
  <c r="E43" i="232" s="1"/>
  <c r="E41" i="232"/>
  <c r="D43" i="195"/>
  <c r="E43" i="195" s="1"/>
  <c r="E41" i="195"/>
  <c r="D3" i="268"/>
  <c r="D14" i="268"/>
  <c r="D17" i="268"/>
  <c r="D21" i="268"/>
  <c r="D30" i="268"/>
  <c r="D31" i="268"/>
  <c r="D36" i="268"/>
  <c r="D37" i="268"/>
  <c r="D43" i="200"/>
  <c r="E43" i="200" s="1"/>
  <c r="E41" i="200"/>
  <c r="D43" i="235"/>
  <c r="E43" i="235" s="1"/>
  <c r="E41" i="235"/>
  <c r="D12" i="268"/>
  <c r="D43" i="218"/>
  <c r="E43" i="218" s="1"/>
  <c r="E41" i="218"/>
  <c r="D41" i="268"/>
  <c r="D43" i="268" s="1"/>
  <c r="D43" i="236"/>
  <c r="E43" i="236" s="1"/>
  <c r="E41" i="236"/>
  <c r="D43" i="220"/>
  <c r="E43" i="220" s="1"/>
  <c r="E41" i="220"/>
  <c r="D24" i="268"/>
  <c r="D46" i="268"/>
  <c r="D15" i="268"/>
  <c r="D32" i="268"/>
  <c r="D43" i="227"/>
  <c r="E43" i="227" s="1"/>
  <c r="E41" i="227"/>
  <c r="D43" i="198"/>
  <c r="E43" i="198" s="1"/>
  <c r="E41" i="198"/>
  <c r="D43" i="228"/>
  <c r="E43" i="228" s="1"/>
  <c r="E41" i="228"/>
  <c r="D43" i="194"/>
  <c r="E43" i="194" s="1"/>
  <c r="E41" i="194"/>
  <c r="E41" i="211"/>
  <c r="D43" i="211"/>
  <c r="E43" i="211" s="1"/>
  <c r="D43" i="229"/>
  <c r="E43" i="229" s="1"/>
  <c r="E41" i="229"/>
  <c r="D43" i="224"/>
  <c r="E43" i="224" s="1"/>
  <c r="E41" i="224"/>
  <c r="D43" i="192"/>
  <c r="E43" i="192" s="1"/>
  <c r="E42" i="192"/>
  <c r="D43" i="197"/>
  <c r="E43" i="197" s="1"/>
  <c r="E41" i="197"/>
  <c r="D43" i="208"/>
  <c r="E43" i="208" s="1"/>
  <c r="E41" i="208"/>
  <c r="D43" i="226"/>
  <c r="E43" i="226" s="1"/>
  <c r="E41" i="226"/>
  <c r="D43" i="199"/>
  <c r="E43" i="199" s="1"/>
  <c r="E41" i="199"/>
  <c r="D6" i="268"/>
  <c r="D7" i="268"/>
  <c r="D11" i="268"/>
  <c r="D13" i="268"/>
  <c r="D16" i="268"/>
  <c r="D20" i="268"/>
  <c r="D25" i="268"/>
  <c r="D39" i="268"/>
  <c r="D43" i="204"/>
  <c r="E43" i="204" s="1"/>
  <c r="E41" i="204"/>
  <c r="D43" i="222"/>
  <c r="E43" i="222" s="1"/>
  <c r="E41" i="222"/>
  <c r="D43" i="213"/>
  <c r="E43" i="213" s="1"/>
  <c r="E41" i="213"/>
  <c r="D8" i="268"/>
  <c r="D33" i="268"/>
  <c r="D43" i="216"/>
  <c r="E43" i="216" s="1"/>
  <c r="E41" i="216"/>
  <c r="D38" i="268"/>
  <c r="D43" i="237"/>
  <c r="E43" i="237" s="1"/>
  <c r="E41" i="237"/>
  <c r="D43" i="189"/>
  <c r="E43" i="189" s="1"/>
  <c r="E41" i="189"/>
  <c r="D43" i="234"/>
  <c r="E43" i="234" s="1"/>
  <c r="E41" i="234"/>
  <c r="D43" i="214"/>
  <c r="E43" i="214" s="1"/>
  <c r="E41" i="214"/>
  <c r="D10" i="268"/>
  <c r="D43" i="196"/>
  <c r="E43" i="196" s="1"/>
  <c r="E41" i="196"/>
  <c r="D43" i="190"/>
  <c r="E43" i="190" s="1"/>
  <c r="E41" i="190"/>
  <c r="D43" i="215"/>
  <c r="E43" i="215" s="1"/>
  <c r="E41" i="215"/>
  <c r="D43" i="221"/>
  <c r="E43" i="221" s="1"/>
  <c r="E41" i="221"/>
  <c r="D43" i="203"/>
  <c r="E43" i="203" s="1"/>
  <c r="E41" i="203"/>
  <c r="D43" i="206"/>
  <c r="E43" i="206" s="1"/>
  <c r="E41" i="206"/>
  <c r="D43" i="193"/>
  <c r="E43" i="193" s="1"/>
  <c r="E41" i="193"/>
  <c r="D43" i="212"/>
  <c r="E43" i="212" s="1"/>
  <c r="E41" i="212"/>
  <c r="D43" i="238"/>
  <c r="E43" i="238" s="1"/>
  <c r="E42" i="238"/>
  <c r="D43" i="230"/>
  <c r="E43" i="230" s="1"/>
  <c r="E41" i="230"/>
  <c r="D19" i="268"/>
  <c r="D29" i="268"/>
  <c r="D43" i="209"/>
  <c r="E43" i="209" s="1"/>
  <c r="E41" i="209"/>
  <c r="D43" i="223"/>
  <c r="E43" i="223" s="1"/>
  <c r="E41" i="223"/>
  <c r="D43" i="191"/>
  <c r="E43" i="191" s="1"/>
  <c r="E42" i="191"/>
  <c r="C44" i="210"/>
  <c r="D44" i="210" s="1"/>
  <c r="E3" i="210" s="1"/>
  <c r="G4" i="176"/>
  <c r="C44" i="268"/>
  <c r="E45" i="176" s="1"/>
  <c r="G45" i="176" s="1"/>
  <c r="I41" i="176" s="1"/>
  <c r="I36" i="176" l="1"/>
  <c r="I31" i="176"/>
  <c r="I32" i="176"/>
  <c r="I33" i="176"/>
  <c r="I18" i="176"/>
  <c r="I39" i="176"/>
  <c r="I17" i="176"/>
  <c r="I16" i="176"/>
  <c r="I6" i="176"/>
  <c r="I19" i="176"/>
  <c r="I24" i="176"/>
  <c r="I27" i="176"/>
  <c r="I25" i="176"/>
  <c r="I40" i="176"/>
  <c r="I44" i="176"/>
  <c r="I45" i="176"/>
  <c r="I42" i="176"/>
  <c r="I10" i="176"/>
  <c r="I7" i="176"/>
  <c r="I13" i="176"/>
  <c r="I9" i="176"/>
  <c r="C44" i="177"/>
  <c r="D44" i="177" s="1"/>
  <c r="E44" i="177" s="1"/>
  <c r="I11" i="176"/>
  <c r="I43" i="176"/>
  <c r="I14" i="176"/>
  <c r="I8" i="176"/>
  <c r="I12" i="176"/>
  <c r="I34" i="176"/>
  <c r="I5" i="176"/>
  <c r="I30" i="176"/>
  <c r="I20" i="176"/>
  <c r="I38" i="176"/>
  <c r="I35" i="176"/>
  <c r="I29" i="176"/>
  <c r="I23" i="176"/>
  <c r="I37" i="176"/>
  <c r="I22" i="176"/>
  <c r="I21" i="176"/>
  <c r="I28" i="176"/>
  <c r="I15" i="176"/>
  <c r="I26" i="176"/>
  <c r="C3" i="177"/>
  <c r="I4" i="176"/>
  <c r="E10" i="233"/>
  <c r="E8" i="233"/>
  <c r="E39" i="233"/>
  <c r="E13" i="233"/>
  <c r="E32" i="233"/>
  <c r="E12" i="233"/>
  <c r="E36" i="233"/>
  <c r="E17" i="233"/>
  <c r="E5" i="233"/>
  <c r="E34" i="233"/>
  <c r="E35" i="233"/>
  <c r="E42" i="233"/>
  <c r="E26" i="233"/>
  <c r="E27" i="233"/>
  <c r="E18" i="233"/>
  <c r="E29" i="233"/>
  <c r="E20" i="233"/>
  <c r="E7" i="233"/>
  <c r="E30" i="233"/>
  <c r="E3" i="233"/>
  <c r="E4" i="233"/>
  <c r="E19" i="233"/>
  <c r="E38" i="233"/>
  <c r="E33" i="233"/>
  <c r="E25" i="233"/>
  <c r="E16" i="233"/>
  <c r="E11" i="233"/>
  <c r="E6" i="233"/>
  <c r="E15" i="233"/>
  <c r="E24" i="233"/>
  <c r="E37" i="233"/>
  <c r="E31" i="233"/>
  <c r="E21" i="233"/>
  <c r="E14" i="233"/>
  <c r="E9" i="233"/>
  <c r="E23" i="233"/>
  <c r="E28" i="233"/>
  <c r="E40" i="233"/>
  <c r="E22" i="233"/>
  <c r="D43" i="233"/>
  <c r="E43" i="233" s="1"/>
  <c r="E41" i="233"/>
  <c r="E27" i="210"/>
  <c r="E6" i="210"/>
  <c r="E32" i="210"/>
  <c r="E42" i="210"/>
  <c r="E5" i="210"/>
  <c r="E19" i="210"/>
  <c r="E4" i="210"/>
  <c r="E7" i="210"/>
  <c r="E10" i="210"/>
  <c r="E37" i="210"/>
  <c r="E38" i="210"/>
  <c r="E35" i="210"/>
  <c r="E34" i="210"/>
  <c r="E33" i="210"/>
  <c r="E17" i="210"/>
  <c r="E22" i="210"/>
  <c r="E24" i="210"/>
  <c r="E26" i="210"/>
  <c r="E14" i="210"/>
  <c r="E36" i="210"/>
  <c r="E15" i="210"/>
  <c r="E12" i="210"/>
  <c r="E30" i="210"/>
  <c r="E41" i="210"/>
  <c r="E21" i="210"/>
  <c r="E31" i="210"/>
  <c r="E43" i="210"/>
  <c r="E29" i="210"/>
  <c r="E23" i="210"/>
  <c r="E28" i="210"/>
  <c r="E39" i="210"/>
  <c r="E44" i="210"/>
  <c r="E40" i="210"/>
  <c r="E13" i="210"/>
  <c r="E20" i="210"/>
  <c r="E11" i="210"/>
  <c r="E8" i="210"/>
  <c r="E9" i="210"/>
  <c r="E16" i="210"/>
  <c r="E18" i="210"/>
  <c r="E25" i="210"/>
  <c r="D44" i="268"/>
  <c r="E43" i="268" s="1"/>
  <c r="E20" i="268" l="1"/>
  <c r="E40" i="268"/>
  <c r="E24" i="268"/>
  <c r="E8" i="268"/>
  <c r="E36" i="268"/>
  <c r="E16" i="268"/>
  <c r="E25" i="268"/>
  <c r="E9" i="268"/>
  <c r="E26" i="268"/>
  <c r="E10" i="268"/>
  <c r="E39" i="268"/>
  <c r="E23" i="268"/>
  <c r="E7" i="268"/>
  <c r="E28" i="268"/>
  <c r="E4" i="268"/>
  <c r="E33" i="268"/>
  <c r="E17" i="268"/>
  <c r="E34" i="268"/>
  <c r="E18" i="268"/>
  <c r="E31" i="268"/>
  <c r="E15" i="268"/>
  <c r="E12" i="268"/>
  <c r="E21" i="268"/>
  <c r="E38" i="268"/>
  <c r="E6" i="268"/>
  <c r="E19" i="268"/>
  <c r="E42" i="268"/>
  <c r="E13" i="268"/>
  <c r="E30" i="268"/>
  <c r="E11" i="268"/>
  <c r="E44" i="268"/>
  <c r="E32" i="268"/>
  <c r="E37" i="268"/>
  <c r="E5" i="268"/>
  <c r="E22" i="268"/>
  <c r="E35" i="268"/>
  <c r="E3" i="268"/>
  <c r="E14" i="268"/>
  <c r="E27" i="268"/>
  <c r="E29" i="268"/>
  <c r="E41" i="268"/>
  <c r="D3" i="177" l="1"/>
  <c r="E3" i="177" s="1"/>
  <c r="B5" i="178" l="1"/>
  <c r="B10" i="178" s="1"/>
  <c r="D7" i="179" l="1"/>
  <c r="G7" i="179" s="1"/>
  <c r="D9" i="179"/>
  <c r="G9" i="179" s="1"/>
  <c r="D11" i="179"/>
  <c r="G11" i="179" s="1"/>
  <c r="D13" i="179"/>
  <c r="G13" i="179" s="1"/>
  <c r="D15" i="179"/>
  <c r="G15" i="179" s="1"/>
  <c r="D17" i="179"/>
  <c r="G17" i="179" s="1"/>
  <c r="D19" i="179"/>
  <c r="G19" i="179" s="1"/>
  <c r="D21" i="179"/>
  <c r="G21" i="179" s="1"/>
  <c r="D23" i="179"/>
  <c r="G23" i="179" s="1"/>
  <c r="D25" i="179"/>
  <c r="G25" i="179" s="1"/>
  <c r="D27" i="179"/>
  <c r="G27" i="179" s="1"/>
  <c r="D29" i="179"/>
  <c r="G29" i="179" s="1"/>
  <c r="D31" i="179"/>
  <c r="G31" i="179" s="1"/>
  <c r="D33" i="179"/>
  <c r="G33" i="179" s="1"/>
  <c r="D35" i="179"/>
  <c r="G35" i="179" s="1"/>
  <c r="D37" i="179"/>
  <c r="G37" i="179" s="1"/>
  <c r="D39" i="179"/>
  <c r="G39" i="179" s="1"/>
  <c r="D41" i="179"/>
  <c r="G41" i="179" s="1"/>
  <c r="D43" i="179"/>
  <c r="G43" i="179" s="1"/>
  <c r="D45" i="179"/>
  <c r="G45" i="179" s="1"/>
  <c r="D47" i="179"/>
  <c r="G47" i="179" s="1"/>
  <c r="D49" i="179"/>
  <c r="G49" i="179" s="1"/>
  <c r="D51" i="179"/>
  <c r="G51" i="179" s="1"/>
  <c r="D53" i="179"/>
  <c r="G53" i="179" s="1"/>
  <c r="D55" i="179"/>
  <c r="G55" i="179" s="1"/>
  <c r="D50" i="179" l="1"/>
  <c r="G50" i="179" s="1"/>
  <c r="D42" i="179"/>
  <c r="G42" i="179" s="1"/>
  <c r="D34" i="179"/>
  <c r="G34" i="179" s="1"/>
  <c r="D26" i="179"/>
  <c r="G26" i="179" s="1"/>
  <c r="D22" i="179"/>
  <c r="G22" i="179" s="1"/>
  <c r="D14" i="179"/>
  <c r="G14" i="179" s="1"/>
  <c r="D10" i="179"/>
  <c r="G10" i="179" s="1"/>
  <c r="D5" i="179"/>
  <c r="G5" i="179" s="1"/>
  <c r="D52" i="179"/>
  <c r="G52" i="179" s="1"/>
  <c r="D48" i="179"/>
  <c r="G48" i="179" s="1"/>
  <c r="D44" i="179"/>
  <c r="G44" i="179" s="1"/>
  <c r="D40" i="179"/>
  <c r="G40" i="179" s="1"/>
  <c r="D36" i="179"/>
  <c r="G36" i="179" s="1"/>
  <c r="D32" i="179"/>
  <c r="G32" i="179" s="1"/>
  <c r="D28" i="179"/>
  <c r="G28" i="179" s="1"/>
  <c r="D24" i="179"/>
  <c r="G24" i="179" s="1"/>
  <c r="D20" i="179"/>
  <c r="G20" i="179" s="1"/>
  <c r="D16" i="179"/>
  <c r="G16" i="179" s="1"/>
  <c r="D12" i="179"/>
  <c r="G12" i="179" s="1"/>
  <c r="D8" i="179"/>
  <c r="G8" i="179" s="1"/>
  <c r="D54" i="179"/>
  <c r="G54" i="179" s="1"/>
  <c r="D46" i="179"/>
  <c r="G46" i="179" s="1"/>
  <c r="D38" i="179"/>
  <c r="G38" i="179" s="1"/>
  <c r="D30" i="179"/>
  <c r="G30" i="179" s="1"/>
  <c r="D18" i="179"/>
  <c r="G18" i="179" s="1"/>
  <c r="F4" i="43" l="1"/>
  <c r="D4" i="43"/>
  <c r="H4" i="43"/>
  <c r="F53" i="43" l="1"/>
  <c r="F45" i="43"/>
  <c r="F37" i="43"/>
  <c r="F29" i="43"/>
  <c r="H48" i="43"/>
  <c r="H40" i="43"/>
  <c r="H32" i="43"/>
  <c r="H24" i="43"/>
  <c r="H16" i="43"/>
  <c r="H8" i="43"/>
  <c r="F47" i="43"/>
  <c r="F39" i="43"/>
  <c r="F31" i="43"/>
  <c r="H50" i="43"/>
  <c r="H42" i="43"/>
  <c r="H34" i="43"/>
  <c r="H26" i="43"/>
  <c r="H18" i="43"/>
  <c r="H10" i="43"/>
  <c r="F49" i="43"/>
  <c r="F41" i="43"/>
  <c r="F33" i="43"/>
  <c r="F25" i="43"/>
  <c r="H52" i="43"/>
  <c r="H44" i="43"/>
  <c r="H36" i="43"/>
  <c r="H28" i="43"/>
  <c r="H20" i="43"/>
  <c r="H12" i="43"/>
  <c r="H51" i="43"/>
  <c r="D43" i="43"/>
  <c r="H35" i="43"/>
  <c r="D27" i="43"/>
  <c r="D54" i="43"/>
  <c r="F46" i="43"/>
  <c r="D38" i="43"/>
  <c r="F30" i="43"/>
  <c r="F22" i="43"/>
  <c r="F14" i="43"/>
  <c r="D6" i="43"/>
  <c r="F21" i="43"/>
  <c r="H13" i="43"/>
  <c r="D5" i="43"/>
  <c r="D23" i="43"/>
  <c r="H15" i="43"/>
  <c r="F7" i="43"/>
  <c r="H17" i="43"/>
  <c r="D9" i="43"/>
  <c r="H19" i="43"/>
  <c r="D11" i="43"/>
  <c r="D17" i="43" l="1"/>
  <c r="F5" i="43"/>
  <c r="D19" i="43"/>
  <c r="D15" i="43"/>
  <c r="F6" i="43"/>
  <c r="H11" i="43"/>
  <c r="H9" i="43"/>
  <c r="H7" i="43"/>
  <c r="D7" i="43"/>
  <c r="H23" i="43"/>
  <c r="F13" i="43"/>
  <c r="F11" i="43"/>
  <c r="F19" i="43"/>
  <c r="F9" i="43"/>
  <c r="F17" i="43"/>
  <c r="F15" i="43"/>
  <c r="F23" i="43"/>
  <c r="H5" i="43"/>
  <c r="D13" i="43"/>
  <c r="H6" i="43"/>
  <c r="D21" i="43"/>
  <c r="D14" i="43"/>
  <c r="H14" i="43"/>
  <c r="D22" i="43"/>
  <c r="D30" i="43"/>
  <c r="H30" i="43"/>
  <c r="H38" i="43"/>
  <c r="D46" i="43"/>
  <c r="H46" i="43"/>
  <c r="H54" i="43"/>
  <c r="H27" i="43"/>
  <c r="F27" i="43"/>
  <c r="F35" i="43"/>
  <c r="H43" i="43"/>
  <c r="F43" i="43"/>
  <c r="F51" i="43"/>
  <c r="D12" i="43"/>
  <c r="F12" i="43"/>
  <c r="D20" i="43"/>
  <c r="F28" i="43"/>
  <c r="D28" i="43"/>
  <c r="F36" i="43"/>
  <c r="F44" i="43"/>
  <c r="D44" i="43"/>
  <c r="F52" i="43"/>
  <c r="D25" i="43"/>
  <c r="H25" i="43"/>
  <c r="D33" i="43"/>
  <c r="D41" i="43"/>
  <c r="H41" i="43"/>
  <c r="D49" i="43"/>
  <c r="D10" i="43"/>
  <c r="F10" i="43"/>
  <c r="D18" i="43"/>
  <c r="F26" i="43"/>
  <c r="D26" i="43"/>
  <c r="F34" i="43"/>
  <c r="F42" i="43"/>
  <c r="D42" i="43"/>
  <c r="F50" i="43"/>
  <c r="D31" i="43"/>
  <c r="H31" i="43"/>
  <c r="D39" i="43"/>
  <c r="D47" i="43"/>
  <c r="H47" i="43"/>
  <c r="D8" i="43"/>
  <c r="D16" i="43"/>
  <c r="F16" i="43"/>
  <c r="F24" i="43"/>
  <c r="F32" i="43"/>
  <c r="D32" i="43"/>
  <c r="F40" i="43"/>
  <c r="F48" i="43"/>
  <c r="D48" i="43"/>
  <c r="D29" i="43"/>
  <c r="D37" i="43"/>
  <c r="H37" i="43"/>
  <c r="D45" i="43"/>
  <c r="D53" i="43"/>
  <c r="H53" i="43"/>
  <c r="H21" i="43"/>
  <c r="H22" i="43"/>
  <c r="F38" i="43"/>
  <c r="F54" i="43"/>
  <c r="D35" i="43"/>
  <c r="D51" i="43"/>
  <c r="F20" i="43"/>
  <c r="D36" i="43"/>
  <c r="D52" i="43"/>
  <c r="H33" i="43"/>
  <c r="H49" i="43"/>
  <c r="F18" i="43"/>
  <c r="D34" i="43"/>
  <c r="D50" i="43"/>
  <c r="H39" i="43"/>
  <c r="F8" i="43"/>
  <c r="D24" i="43"/>
  <c r="D40" i="43"/>
  <c r="H29" i="43"/>
  <c r="H45" i="43"/>
  <c r="D4" i="179" l="1"/>
  <c r="G4" i="179" s="1"/>
  <c r="D6" i="179"/>
  <c r="G6" i="17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V17" authorId="0" shapeId="0" xr:uid="{00000000-0006-0000-4100-000001000000}">
      <text>
        <r>
          <rPr>
            <sz val="9"/>
            <color indexed="81"/>
            <rFont val="Tahoma"/>
            <family val="2"/>
          </rPr>
          <t xml:space="preserve">State reported negative amount
-$2,831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Frohlich</author>
  </authors>
  <commentList>
    <comment ref="AJ14" authorId="0" shapeId="0" xr:uid="{00000000-0006-0000-4200-000001000000}">
      <text>
        <r>
          <rPr>
            <sz val="9"/>
            <color indexed="81"/>
            <rFont val="Tahoma"/>
            <family val="2"/>
          </rPr>
          <t>State reported negative amount
-$89,026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AT4" authorId="0" shapeId="0" xr:uid="{00000000-0006-0000-4400-000001000000}">
      <text>
        <r>
          <rPr>
            <b/>
            <sz val="9"/>
            <color indexed="81"/>
            <rFont val="Tahoma"/>
            <family val="2"/>
          </rPr>
          <t>Administrator:</t>
        </r>
        <r>
          <rPr>
            <sz val="9"/>
            <color indexed="81"/>
            <rFont val="Tahoma"/>
            <family val="2"/>
          </rPr>
          <t xml:space="preserve">
Manually adjusted. 196R shows $17,654,171 but funds were rescinded</t>
        </r>
      </text>
    </comment>
    <comment ref="AT42" authorId="0" shapeId="0" xr:uid="{00000000-0006-0000-4400-000002000000}">
      <text>
        <r>
          <rPr>
            <b/>
            <sz val="9"/>
            <color indexed="81"/>
            <rFont val="Tahoma"/>
            <family val="2"/>
          </rPr>
          <t>Administrator:</t>
        </r>
        <r>
          <rPr>
            <sz val="9"/>
            <color indexed="81"/>
            <rFont val="Tahoma"/>
            <family val="2"/>
          </rPr>
          <t xml:space="preserve">
Manually adjusted. 196R shows $17,654,171 but funds were rescinded</t>
        </r>
      </text>
    </comment>
  </commentList>
</comments>
</file>

<file path=xl/sharedStrings.xml><?xml version="1.0" encoding="utf-8"?>
<sst xmlns="http://schemas.openxmlformats.org/spreadsheetml/2006/main" count="3975" uniqueCount="375">
  <si>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</si>
  <si>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</si>
  <si>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</si>
  <si>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</si>
  <si>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</si>
  <si>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</si>
  <si>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</si>
  <si>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</si>
  <si>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</si>
  <si>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</si>
  <si>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</si>
  <si>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</si>
  <si>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</si>
  <si>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</si>
  <si>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</si>
  <si>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</si>
  <si>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</si>
  <si>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</si>
  <si>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</si>
  <si>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</si>
  <si>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</si>
  <si>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</si>
  <si>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</si>
  <si>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</si>
  <si>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</si>
  <si>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</si>
  <si>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</si>
  <si>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</si>
  <si>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</si>
  <si>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</si>
  <si>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</si>
  <si>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</si>
  <si>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</si>
  <si>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</si>
  <si>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</si>
  <si>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</si>
  <si>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</si>
  <si>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</si>
  <si>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</si>
  <si>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</si>
  <si>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</si>
  <si>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</si>
  <si>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</si>
  <si>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</si>
  <si>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</si>
  <si>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</si>
  <si>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</si>
  <si>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</si>
  <si>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</si>
  <si>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</si>
  <si>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</si>
  <si>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</si>
  <si>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</si>
  <si>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</si>
  <si>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</si>
  <si>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</si>
  <si>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</si>
  <si>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</si>
  <si>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</si>
  <si>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</si>
  <si>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</si>
  <si>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</si>
  <si>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</si>
  <si>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</si>
  <si>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</si>
  <si>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</si>
  <si>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</si>
  <si>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</si>
  <si>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</si>
  <si>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</si>
  <si>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</si>
  <si>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</si>
  <si>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</si>
  <si>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</si>
  <si>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</si>
  <si>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</si>
  <si>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</si>
  <si>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</si>
  <si>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</si>
  <si>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</si>
  <si>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</si>
  <si>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</si>
  <si>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</si>
  <si>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</si>
  <si>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</si>
  <si>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</si>
  <si>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</si>
  <si>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</si>
  <si>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</si>
  <si>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</si>
  <si>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</si>
  <si>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</si>
  <si>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</si>
  <si>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</si>
  <si>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</si>
  <si>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</si>
  <si>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</si>
  <si>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</si>
  <si>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</si>
  <si>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</si>
  <si>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</si>
  <si>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</si>
  <si>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</si>
  <si>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</si>
  <si>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</si>
  <si>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</si>
  <si>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</si>
  <si>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</si>
  <si>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</si>
  <si>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</si>
  <si>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</si>
  <si>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</si>
  <si>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</si>
  <si>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</si>
  <si>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</si>
  <si>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</si>
  <si>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</si>
  <si>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</si>
  <si>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</si>
  <si>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</si>
  <si>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</si>
  <si>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</si>
  <si>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</si>
  <si>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</si>
  <si>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</si>
  <si>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</si>
  <si>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</si>
  <si>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</si>
  <si>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</si>
  <si>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</si>
  <si>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</si>
  <si>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</si>
  <si>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</si>
  <si>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</si>
  <si>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</si>
  <si>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</si>
  <si>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</si>
  <si>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</si>
  <si>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</si>
  <si>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</si>
  <si>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</si>
  <si>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</si>
  <si>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</si>
  <si>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</si>
  <si>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</si>
  <si>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</si>
  <si>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</si>
  <si>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</si>
  <si>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</si>
  <si>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</si>
  <si>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</si>
  <si>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</si>
  <si>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</si>
  <si>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</si>
  <si>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</si>
  <si>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</si>
  <si>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</si>
  <si>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</si>
  <si>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</si>
  <si>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</si>
  <si>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</si>
  <si>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</si>
  <si>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</si>
  <si>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</si>
  <si>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</si>
  <si>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</si>
  <si>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</si>
  <si>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</si>
  <si>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</si>
  <si>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</si>
  <si>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</si>
  <si>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</si>
  <si>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</si>
  <si>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</si>
  <si>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</si>
  <si>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</si>
  <si>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</si>
  <si>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</si>
  <si>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</si>
  <si>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</si>
  <si>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</si>
  <si>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</si>
  <si>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</si>
  <si>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</si>
  <si>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</si>
  <si>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</si>
  <si>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</si>
  <si>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</si>
  <si>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</si>
  <si>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</si>
  <si>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</si>
  <si>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</si>
  <si>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</si>
  <si>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</si>
  <si>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</si>
  <si>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</si>
  <si>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</si>
  <si>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</si>
  <si>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</si>
  <si>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</si>
  <si>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</si>
  <si>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</si>
  <si>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</si>
  <si>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</si>
  <si>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</si>
  <si>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</si>
  <si>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</si>
  <si>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</si>
  <si>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</si>
  <si>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</si>
  <si>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</si>
  <si>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</si>
  <si>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</si>
  <si>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</si>
  <si>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</si>
  <si>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</si>
  <si>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</si>
  <si>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</si>
  <si>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</si>
  <si>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</si>
  <si>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</si>
  <si>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</si>
  <si>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</si>
  <si>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</si>
  <si>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</si>
  <si>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</si>
  <si>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</si>
  <si>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</si>
  <si>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</si>
  <si>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</si>
  <si>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</si>
  <si>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</si>
  <si>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</si>
  <si>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</si>
  <si>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</si>
  <si>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</si>
  <si>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</si>
  <si>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</si>
  <si>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</si>
  <si>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</si>
  <si>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</si>
  <si>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</si>
  <si>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</si>
  <si>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</si>
  <si>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</si>
  <si>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</si>
  <si>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</si>
  <si>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</si>
  <si>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</si>
  <si>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</si>
  <si>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</si>
  <si>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</si>
  <si>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</si>
  <si>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</si>
  <si>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</si>
  <si>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</si>
  <si>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</si>
  <si>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</si>
  <si>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</si>
  <si>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</si>
  <si>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</si>
  <si>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</si>
  <si>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</si>
  <si>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</si>
  <si>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</si>
  <si>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</si>
  <si>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</si>
  <si>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</si>
  <si>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</si>
  <si>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</si>
  <si>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</si>
  <si>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</si>
  <si>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</si>
  <si>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</si>
  <si>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Change in Total MOE</t>
  </si>
  <si>
    <t>FY 2017</t>
  </si>
  <si>
    <t>FY 2017 Total MOE</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</si>
  <si>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</si>
  <si>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Updated 8.7.2019</t>
  </si>
  <si>
    <t>FY 2018 Federal TANF &amp; State MOE Financial Data | Table of Contents</t>
  </si>
  <si>
    <t>FY 2018 Overview Tables</t>
  </si>
  <si>
    <t>Federal TANF and State MOE Expenditures Summary by ACF-196 Spending Category, FY 2018</t>
  </si>
  <si>
    <t>Breakdown of Total TANF Federal Funds Available in FY 2018</t>
  </si>
  <si>
    <t>Summary of Federal TANF Funds, FY 2018</t>
  </si>
  <si>
    <t>Total Federal TANF and State MOE Expenditures in FY 2018</t>
  </si>
  <si>
    <t>FY 2018 Expenditures by Federal TANF and State MOE Funds</t>
  </si>
  <si>
    <t>Federal TANF Expenditures in FY 2018</t>
  </si>
  <si>
    <t>State MOE Expenditures in FY 2018</t>
  </si>
  <si>
    <t>Analysis of State MOE Spending Levels in FY 2018</t>
  </si>
  <si>
    <t>FY 2018 Expenditures by Funding Stream</t>
  </si>
  <si>
    <t>FY 2018 Federal TANF and State MOE Expenditures Summary by Funding Stream, by State</t>
  </si>
  <si>
    <t>Expenditures using State Family Assistance Grant (SFAG) Funds, FY 2018</t>
  </si>
  <si>
    <t>Expenditures using MOE in TANF, FY 2018</t>
  </si>
  <si>
    <t>Expenditures using MOE in Separate State Programs, FY 2018</t>
  </si>
  <si>
    <t>Expenditures using Contingency Funds, FY 2018</t>
  </si>
  <si>
    <t>Expenditures using Emergency Contingency Funds (ARRA), FY 2018</t>
  </si>
  <si>
    <t>Appendix: Transitional Services for Employed and Job Access Expenditures in FY 2018</t>
  </si>
  <si>
    <t>F.: Appendix: Transitional Services for Employed and Job Access Expenditures in FY 2018</t>
  </si>
  <si>
    <t>E.6.: Expenditures using Emergency Contingency Funds (ARRA), FY 2018</t>
  </si>
  <si>
    <t>E.5.: Expenditures using Contingency Funds, FY 2018</t>
  </si>
  <si>
    <t>E.4.: Expenditures using MOE in Separate State Programs, FY 2018</t>
  </si>
  <si>
    <t>E.3.: Expenditures using MOE in TANF, FY 2018</t>
  </si>
  <si>
    <t>E.2.: Expenditures using State Family Assistance Grant (SFAG) Funds, FY 2018</t>
  </si>
  <si>
    <t>E.1.: FY 2018 Federal TANF and State MOE Expenditures Summary by Funding Stream, by State</t>
  </si>
  <si>
    <t>Wyoming: Federal TANF and State MOE Expenditures Summary by ACF-196 Spending Category, FY 2018</t>
  </si>
  <si>
    <t>Wisconsin: Federal TANF and State MOE Expenditures Summary by ACF-196 Spending Category, FY 2018</t>
  </si>
  <si>
    <t>West Virginia: Federal TANF and State MOE Expenditures Summary by ACF-196 Spending Category, FY 2018</t>
  </si>
  <si>
    <t>Washington: Federal TANF and State MOE Expenditures Summary by ACF-196 Spending Category, FY 2018</t>
  </si>
  <si>
    <t>Virginia: Federal TANF and State MOE Expenditures Summary by ACF-196 Spending Category, FY 2018</t>
  </si>
  <si>
    <t>Vermont: Federal TANF and State MOE Expenditures Summary by ACF-196 Spending Category, FY 2018</t>
  </si>
  <si>
    <t>Utah: Federal TANF and State MOE Expenditures Summary by ACF-196 Spending Category, FY 2018</t>
  </si>
  <si>
    <t>Texas: Federal TANF and State MOE Expenditures Summary by ACF-196 Spending Category, FY 2018</t>
  </si>
  <si>
    <t>Tennessee: Federal TANF and State MOE Expenditures Summary by ACF-196 Spending Category, FY 2018</t>
  </si>
  <si>
    <t>South Dakota: Federal TANF and State MOE Expenditures Summary by ACF-196 Spending Category, FY 2018</t>
  </si>
  <si>
    <t>South Carolina: Federal TANF and State MOE Expenditures Summary by ACF-196 Spending Category, FY 2018</t>
  </si>
  <si>
    <t>Rhode Island: Federal TANF and State MOE Expenditures Summary by ACF-196 Spending Category, FY 2018</t>
  </si>
  <si>
    <t>Pennsylvania: Federal TANF and State MOE Expenditures Summary by ACF-196 Spending Category, FY 2018</t>
  </si>
  <si>
    <t>Oregon: Federal TANF and State MOE Expenditures Summary by ACF-196 Spending Category, FY 2018</t>
  </si>
  <si>
    <t>Oklahoma: Federal TANF and State MOE Expenditures Summary by ACF-196 Spending Category, FY 2018</t>
  </si>
  <si>
    <t>Ohio: Federal TANF and State MOE Expenditures Summary by ACF-196 Spending Category, FY 2018</t>
  </si>
  <si>
    <t>North Dakota: Federal TANF and State MOE Expenditures Summary by ACF-196 Spending Category, FY 2018</t>
  </si>
  <si>
    <t>North Carolina: Federal TANF and State MOE Expenditures Summary by ACF-196 Spending Category, FY 2018</t>
  </si>
  <si>
    <t>New York: Federal TANF and State MOE Expenditures Summary by ACF-196 Spending Category, FY 2018</t>
  </si>
  <si>
    <t>New Mexico: Federal TANF and State MOE Expenditures Summary by ACF-196 Spending Category, FY 2018</t>
  </si>
  <si>
    <t>New Jersey: Federal TANF and State MOE Expenditures Summary by ACF-196 Spending Category, FY 2018</t>
  </si>
  <si>
    <t>New Hampshire: Federal TANF and State MOE Expenditures Summary by ACF-196 Spending Category, FY 2018</t>
  </si>
  <si>
    <t>Nevada: Federal TANF and State MOE Expenditures Summary by ACF-196 Spending Category, FY 2018</t>
  </si>
  <si>
    <t>Nebraska: Federal TANF and State MOE Expenditures Summary by ACF-196 Spending Category, FY 2018</t>
  </si>
  <si>
    <t>Montana: Federal TANF and State MOE Expenditures Summary by ACF-196 Spending Category, FY 2018</t>
  </si>
  <si>
    <t>Missouri: Federal TANF and State MOE Expenditures Summary by ACF-196 Spending Category, FY 2018</t>
  </si>
  <si>
    <t>Mississippi: Federal TANF and State MOE Expenditures Summary by ACF-196 Spending Category, FY 2018</t>
  </si>
  <si>
    <t>Minnesota: Federal TANF and State MOE Expenditures Summary by ACF-196 Spending Category, FY 2018</t>
  </si>
  <si>
    <t>Michigan: Federal TANF and State MOE Expenditures Summary by ACF-196 Spending Category, FY 2018</t>
  </si>
  <si>
    <t>Massachusetts: Federal TANF and State MOE Expenditures Summary by ACF-196 Spending Category, FY 2018</t>
  </si>
  <si>
    <t>Maryland: Federal TANF and State MOE Expenditures Summary by ACF-196 Spending Category, FY 2018</t>
  </si>
  <si>
    <t>Maine: Federal TANF and State MOE Expenditures Summary by ACF-196 Spending Category, FY 2018</t>
  </si>
  <si>
    <t>Louisiana: Federal TANF and State MOE Expenditures Summary by ACF-196 Spending Category, FY 2018</t>
  </si>
  <si>
    <t>Kentucky: Federal TANF and State MOE Expenditures Summary by ACF-196 Spending Category, FY 2018</t>
  </si>
  <si>
    <t>Kansas: Federal TANF and State MOE Expenditures Summary by ACF-196 Spending Category, FY 2018</t>
  </si>
  <si>
    <t>Iowa: Federal TANF and State MOE Expenditures Summary by ACF-196 Spending Category, FY 2018</t>
  </si>
  <si>
    <t>Indiana: Federal TANF and State MOE Expenditures Summary by ACF-196 Spending Category, FY 2018</t>
  </si>
  <si>
    <t>Illinois: Federal TANF and State MOE Expenditures Summary by ACF-196 Spending Category, FY 2018</t>
  </si>
  <si>
    <t>Idaho: Federal TANF and State MOE Expenditures Summary by ACF-196 Spending Category, FY 2018</t>
  </si>
  <si>
    <t>Hawaii: Federal TANF and State MOE Expenditures Summary by ACF-196 Spending Category, FY 2018</t>
  </si>
  <si>
    <t>Georgia: Federal TANF and State MOE Expenditures Summary by ACF-196 Spending Category, FY 2018</t>
  </si>
  <si>
    <t>Florida: Federal TANF and State MOE Expenditures Summary by ACF-196 Spending Category, FY 2018</t>
  </si>
  <si>
    <t>District of Columbia: Federal TANF and State MOE Expenditures Summary by ACF-196 Spending Category, FY 2018</t>
  </si>
  <si>
    <t>Delaware: Federal TANF and State MOE Expenditures Summary by ACF-196 Spending Category, FY 2018</t>
  </si>
  <si>
    <t>Connecticut: Federal TANF and State MOE Expenditures Summary by ACF-196 Spending Category, FY 2018</t>
  </si>
  <si>
    <t>Colorado: Federal TANF and State MOE Expenditures Summary by ACF-196 Spending Category, FY 2018</t>
  </si>
  <si>
    <t>California: Federal TANF and State MOE Expenditures Summary by ACF-196 Spending Category, FY 2018</t>
  </si>
  <si>
    <t>Arkansas: Federal TANF and State MOE Expenditures Summary by ACF-196 Spending Category, FY 2018</t>
  </si>
  <si>
    <t>Arizona: Federal TANF and State MOE Expenditures Summary by ACF-196 Spending Category, FY 2018</t>
  </si>
  <si>
    <t>Alaska: Federal TANF and State MOE Expenditures Summary by ACF-196 Spending Category, FY 2018</t>
  </si>
  <si>
    <t>Alabama: Federal TANF and State MOE Expenditures Summary by ACF-196 Spending Category, FY 2018</t>
  </si>
  <si>
    <t>C.3.: Analysis of State MOE Spending Levels in FY 2018</t>
  </si>
  <si>
    <t>C.2.:  State MOE Expenditures in FY 2018</t>
  </si>
  <si>
    <t>C.1.: Federal TANF Expenditures in FY 2018</t>
  </si>
  <si>
    <t>B.: Total Federal TANF and State MOE Expenditures in FY 2018</t>
  </si>
  <si>
    <t>A.6.: Summary of Federal TANF Funds, FY 2018</t>
  </si>
  <si>
    <t>FY 2018
FEDERAL AWARDS</t>
  </si>
  <si>
    <t>FY 2018 Federal Awards + Carryover from Previous Fiscal Years</t>
  </si>
  <si>
    <t>A.5.: Breakdown of Total Federal TANF Funds Available in FY 2018</t>
  </si>
  <si>
    <t>FY 2018 Federal TANF Funds</t>
  </si>
  <si>
    <t>Total FY 2018 Federal Awards</t>
  </si>
  <si>
    <t>FY 2018 Total MOE</t>
  </si>
  <si>
    <t>FY 2018</t>
  </si>
  <si>
    <t>A.1.: Federal TANF and State MOE Expenditures Summary by ACF-196 Spending Category, FY 2018</t>
  </si>
  <si>
    <t>Federal TANF and State MOE Expenditures by ACF-196 Spending Category: Comparisons between FY 2017 and FY 2018</t>
  </si>
  <si>
    <t>Use of Federal TANF and State MOE Funds by Activity: Comparisons between FY 2017 and FY 2018</t>
  </si>
  <si>
    <t>Comparisons of MOE Spending between FY 2017 and FY 2018</t>
  </si>
  <si>
    <t>A.4.: Comparisons of MOE Spending between FY 2017 and FY 2018</t>
  </si>
  <si>
    <t>A.3.: Use of Federal TANF and State MOE Funds by Activity: Comparisons between FY 2017 and FY 2018</t>
  </si>
  <si>
    <t>A.2.: Federal TANF and State MOE Expenditures by ACF-196 Spending Category:  Comparisons between FY 2017 and FY 2018</t>
  </si>
  <si>
    <t xml:space="preserve">Note: The reported FY 2018 financial data is current as of August 7,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</si>
</sst>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0.0%"/>
  </numFmts>
  <fonts count="52"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
      <b/>
      <sz val="9"/>
      <color indexed="81"/>
      <name val="Tahoma"/>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5">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85">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1"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2"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164" fontId="5" fillId="0" borderId="9" xfId="0" applyNumberFormat="1" applyFont="1" applyFill="1" applyBorder="1" applyAlignment="1">
      <alignment horizontal="left"/>
    </xf>
    <xf numFmtId="164" fontId="5" fillId="3" borderId="14" xfId="4" applyNumberFormat="1" applyFont="1" applyFill="1" applyBorder="1"/>
    <xf numFmtId="0" fontId="1" fillId="0" borderId="1" xfId="4" applyFont="1" applyFill="1" applyBorder="1" applyAlignment="1">
      <alignment vertical="top"/>
    </xf>
    <xf numFmtId="0" fontId="1" fillId="0" borderId="0" xfId="4" applyFont="1" applyFill="1" applyBorder="1"/>
    <xf numFmtId="0" fontId="44" fillId="0" borderId="0" xfId="0" applyFont="1" applyBorder="1" applyAlignment="1">
      <alignment vertical="top" wrapText="1"/>
    </xf>
    <xf numFmtId="0" fontId="44" fillId="0" borderId="23" xfId="0" applyFont="1" applyBorder="1" applyAlignment="1">
      <alignment vertical="top"/>
    </xf>
    <xf numFmtId="0" fontId="32" fillId="0" borderId="0" xfId="11" applyBorder="1" applyAlignment="1">
      <alignment horizontal="left" wrapText="1"/>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3"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vertical="top" wrapText="1"/>
    </xf>
  </cellXfs>
  <cellStyles count="14">
    <cellStyle name="Comma 2" xfId="1" xr:uid="{00000000-0005-0000-0000-000000000000}"/>
    <cellStyle name="Comma 3" xfId="9" xr:uid="{00000000-0005-0000-0000-000001000000}"/>
    <cellStyle name="Currency 2" xfId="6" xr:uid="{00000000-0005-0000-0000-000002000000}"/>
    <cellStyle name="Hyperlink" xfId="11" builtinId="8"/>
    <cellStyle name="Hyperlink 2" xfId="2" xr:uid="{00000000-0005-0000-0000-000004000000}"/>
    <cellStyle name="Normal" xfId="0" builtinId="0"/>
    <cellStyle name="Normal 2" xfId="3" xr:uid="{00000000-0005-0000-0000-000006000000}"/>
    <cellStyle name="Normal 2 2" xfId="8" xr:uid="{00000000-0005-0000-0000-000007000000}"/>
    <cellStyle name="Normal 3" xfId="4" xr:uid="{00000000-0005-0000-0000-000008000000}"/>
    <cellStyle name="Normal 4" xfId="7" xr:uid="{00000000-0005-0000-0000-000009000000}"/>
    <cellStyle name="Normal 5" xfId="10" xr:uid="{00000000-0005-0000-0000-00000A000000}"/>
    <cellStyle name="Normal 6" xfId="12" xr:uid="{00000000-0005-0000-0000-00000B000000}"/>
    <cellStyle name="Percent" xfId="13" builtinId="5"/>
    <cellStyle name="Percent 2" xfId="5" xr:uid="{00000000-0005-0000-0000-00000D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172</xdr:row>
      <xdr:rowOff>124691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0"/>
          <a:ext cx="7738918" cy="334864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fitToPage="1"/>
  </sheetPr>
  <dimension ref="A1:W49"/>
  <sheetViews>
    <sheetView tabSelected="1" zoomScaleNormal="100" workbookViewId="0">
      <selection activeCell="A5" sqref="A5"/>
    </sheetView>
  </sheetViews>
  <sheetFormatPr defaultRowHeight="14.4" x14ac:dyDescent="0.3"/>
  <cols>
    <col min="1" max="1" width="6.33203125" style="34" customWidth="1"/>
    <col min="2" max="2" width="116.88671875" style="89" customWidth="1"/>
    <col min="4" max="11" width="9.109375" style="11"/>
  </cols>
  <sheetData>
    <row r="1" spans="1:23" s="11" customFormat="1" ht="15" x14ac:dyDescent="0.3">
      <c r="A1" s="34"/>
      <c r="B1" s="92" t="s">
        <v>279</v>
      </c>
    </row>
    <row r="2" spans="1:23" s="11" customFormat="1" ht="15" x14ac:dyDescent="0.3">
      <c r="A2" s="34"/>
      <c r="B2" s="148" t="s">
        <v>260</v>
      </c>
    </row>
    <row r="3" spans="1:23" ht="15" x14ac:dyDescent="0.3">
      <c r="A3" s="116" t="s">
        <v>81</v>
      </c>
      <c r="B3" s="90" t="s">
        <v>280</v>
      </c>
      <c r="D3" s="33"/>
      <c r="E3" s="33"/>
      <c r="F3" s="33"/>
      <c r="G3" s="33"/>
      <c r="H3" s="33"/>
      <c r="I3" s="33"/>
      <c r="J3" s="33"/>
      <c r="K3" s="33"/>
      <c r="L3" s="34"/>
      <c r="M3" s="34"/>
      <c r="N3" s="34"/>
      <c r="O3" s="34"/>
      <c r="P3" s="34"/>
      <c r="Q3" s="34"/>
      <c r="R3" s="34"/>
      <c r="S3" s="34"/>
      <c r="T3" s="34"/>
      <c r="U3" s="34"/>
      <c r="V3" s="34"/>
      <c r="W3" s="34"/>
    </row>
    <row r="4" spans="1:23" ht="15" customHeight="1" x14ac:dyDescent="0.3">
      <c r="A4" s="117" t="s">
        <v>98</v>
      </c>
      <c r="B4" s="75" t="s">
        <v>281</v>
      </c>
      <c r="D4" s="83"/>
      <c r="E4" s="84"/>
      <c r="F4" s="84"/>
      <c r="G4" s="35"/>
      <c r="H4" s="35"/>
      <c r="I4" s="35"/>
      <c r="J4" s="35"/>
      <c r="K4" s="35"/>
      <c r="L4" s="34"/>
      <c r="M4" s="34"/>
      <c r="N4" s="34"/>
      <c r="O4" s="34"/>
      <c r="P4" s="34"/>
      <c r="Q4" s="34"/>
      <c r="R4" s="34"/>
      <c r="S4" s="34"/>
      <c r="T4" s="34"/>
      <c r="U4" s="34"/>
      <c r="V4" s="34"/>
      <c r="W4" s="34"/>
    </row>
    <row r="5" spans="1:23" ht="15" customHeight="1" x14ac:dyDescent="0.3">
      <c r="A5" s="252" t="s">
        <v>99</v>
      </c>
      <c r="B5" s="87" t="s">
        <v>368</v>
      </c>
      <c r="D5" s="85" t="s">
        <v>97</v>
      </c>
      <c r="E5" s="85"/>
      <c r="F5" s="85"/>
      <c r="G5" s="85"/>
      <c r="H5" s="85"/>
      <c r="I5" s="84"/>
      <c r="J5" s="84"/>
      <c r="K5" s="35"/>
      <c r="L5" s="34"/>
      <c r="M5" s="34"/>
      <c r="N5" s="34"/>
      <c r="O5" s="34"/>
      <c r="P5" s="34"/>
      <c r="Q5" s="34"/>
      <c r="R5" s="34"/>
      <c r="S5" s="34"/>
      <c r="T5" s="34"/>
      <c r="U5" s="34"/>
      <c r="V5" s="34"/>
      <c r="W5" s="34"/>
    </row>
    <row r="6" spans="1:23" ht="15" customHeight="1" x14ac:dyDescent="0.3">
      <c r="A6" s="252" t="s">
        <v>100</v>
      </c>
      <c r="B6" s="35" t="s">
        <v>369</v>
      </c>
      <c r="D6" s="84" t="s">
        <v>97</v>
      </c>
      <c r="E6" s="84"/>
      <c r="F6" s="84"/>
      <c r="G6" s="35"/>
      <c r="H6" s="35"/>
      <c r="I6" s="35"/>
      <c r="J6" s="35"/>
      <c r="K6" s="35"/>
      <c r="L6" s="34"/>
      <c r="M6" s="34"/>
      <c r="N6" s="34"/>
      <c r="O6" s="34"/>
      <c r="P6" s="34"/>
      <c r="Q6" s="34"/>
      <c r="R6" s="34"/>
      <c r="S6" s="34"/>
      <c r="T6" s="34"/>
      <c r="U6" s="34"/>
      <c r="V6" s="34"/>
      <c r="W6" s="34"/>
    </row>
    <row r="7" spans="1:23" s="11" customFormat="1" x14ac:dyDescent="0.3">
      <c r="A7" s="252" t="s">
        <v>101</v>
      </c>
      <c r="B7" s="35" t="s">
        <v>370</v>
      </c>
      <c r="D7" s="84"/>
      <c r="E7" s="84"/>
      <c r="F7" s="84"/>
      <c r="G7" s="35"/>
      <c r="H7" s="35"/>
      <c r="I7" s="35"/>
      <c r="J7" s="35"/>
      <c r="K7" s="35"/>
      <c r="L7" s="34"/>
      <c r="M7" s="34"/>
      <c r="N7" s="34"/>
      <c r="O7" s="34"/>
      <c r="P7" s="34"/>
      <c r="Q7" s="34"/>
      <c r="R7" s="34"/>
      <c r="S7" s="34"/>
      <c r="T7" s="34"/>
      <c r="U7" s="34"/>
      <c r="V7" s="34"/>
      <c r="W7" s="34"/>
    </row>
    <row r="8" spans="1:23" x14ac:dyDescent="0.3">
      <c r="A8" s="252" t="s">
        <v>102</v>
      </c>
      <c r="B8" s="35" t="s">
        <v>282</v>
      </c>
      <c r="D8" s="35"/>
      <c r="E8" s="35"/>
      <c r="F8" s="35"/>
      <c r="G8" s="35"/>
      <c r="H8" s="35"/>
      <c r="I8" s="35"/>
      <c r="J8" s="35"/>
      <c r="K8" s="35"/>
      <c r="L8" s="34"/>
      <c r="M8" s="34"/>
      <c r="N8" s="34"/>
      <c r="O8" s="34"/>
      <c r="P8" s="34"/>
      <c r="Q8" s="34"/>
      <c r="R8" s="34"/>
      <c r="S8" s="34"/>
      <c r="T8" s="34"/>
      <c r="U8" s="34"/>
      <c r="V8" s="34"/>
      <c r="W8" s="34"/>
    </row>
    <row r="9" spans="1:23" ht="15" x14ac:dyDescent="0.3">
      <c r="A9" s="117" t="s">
        <v>103</v>
      </c>
      <c r="B9" s="35" t="s">
        <v>283</v>
      </c>
      <c r="D9" s="84"/>
      <c r="E9" s="84"/>
      <c r="F9" s="84"/>
      <c r="G9" s="84"/>
      <c r="H9" s="84"/>
      <c r="I9" s="84"/>
      <c r="J9" s="84"/>
      <c r="K9" s="84"/>
      <c r="L9" s="34"/>
      <c r="M9" s="34"/>
      <c r="N9" s="34"/>
      <c r="O9" s="34"/>
      <c r="P9" s="34"/>
      <c r="Q9" s="34"/>
      <c r="R9" s="34"/>
      <c r="S9" s="34"/>
      <c r="T9" s="34"/>
      <c r="U9" s="34"/>
      <c r="V9" s="34"/>
      <c r="W9" s="34"/>
    </row>
    <row r="10" spans="1:23" ht="15" x14ac:dyDescent="0.3">
      <c r="B10" s="88"/>
      <c r="D10" s="34"/>
      <c r="E10" s="34"/>
      <c r="F10" s="34"/>
      <c r="G10" s="34"/>
      <c r="H10" s="34"/>
      <c r="I10" s="34"/>
      <c r="J10" s="34"/>
      <c r="K10" s="34"/>
      <c r="L10" s="34"/>
      <c r="M10" s="34"/>
      <c r="N10" s="34"/>
      <c r="O10" s="34"/>
      <c r="P10" s="34"/>
      <c r="Q10" s="34"/>
      <c r="R10" s="34"/>
      <c r="S10" s="34"/>
      <c r="T10" s="34"/>
      <c r="U10" s="34"/>
      <c r="V10" s="34"/>
      <c r="W10" s="34"/>
    </row>
    <row r="11" spans="1:23" ht="15" x14ac:dyDescent="0.3">
      <c r="A11" s="128" t="s">
        <v>80</v>
      </c>
      <c r="B11" s="91" t="s">
        <v>284</v>
      </c>
      <c r="D11" s="34"/>
      <c r="E11" s="34"/>
      <c r="F11" s="34"/>
      <c r="G11" s="34"/>
      <c r="H11" s="34"/>
      <c r="I11" s="34"/>
      <c r="J11" s="34"/>
      <c r="K11" s="34"/>
      <c r="L11" s="34"/>
      <c r="M11" s="34"/>
      <c r="N11" s="34"/>
      <c r="O11" s="34"/>
      <c r="P11" s="34"/>
      <c r="Q11" s="34"/>
      <c r="R11" s="34"/>
      <c r="S11" s="34"/>
      <c r="T11" s="34"/>
      <c r="U11" s="34"/>
      <c r="V11" s="34"/>
      <c r="W11" s="34"/>
    </row>
    <row r="12" spans="1:23" ht="15" x14ac:dyDescent="0.3">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3">
      <c r="A13" s="118" t="s">
        <v>94</v>
      </c>
      <c r="B13" s="91" t="s">
        <v>285</v>
      </c>
      <c r="D13" s="34"/>
      <c r="E13" s="34"/>
      <c r="F13" s="34"/>
      <c r="G13" s="34"/>
      <c r="H13" s="34"/>
      <c r="I13" s="34"/>
      <c r="J13" s="34"/>
      <c r="K13" s="34"/>
      <c r="L13" s="34"/>
      <c r="M13" s="34"/>
      <c r="N13" s="34"/>
      <c r="O13" s="34"/>
      <c r="P13" s="34"/>
      <c r="Q13" s="34"/>
      <c r="R13" s="34"/>
      <c r="S13" s="34"/>
      <c r="T13" s="34"/>
      <c r="U13" s="34"/>
      <c r="V13" s="34"/>
      <c r="W13" s="34"/>
    </row>
    <row r="14" spans="1:23" ht="15" x14ac:dyDescent="0.3">
      <c r="A14" s="119" t="s">
        <v>247</v>
      </c>
      <c r="B14" s="75" t="s">
        <v>286</v>
      </c>
      <c r="D14" s="83"/>
      <c r="E14" s="83"/>
      <c r="F14" s="35"/>
      <c r="G14" s="35"/>
      <c r="H14" s="35"/>
      <c r="I14" s="35"/>
      <c r="J14" s="35"/>
      <c r="K14" s="35"/>
      <c r="L14" s="35"/>
      <c r="M14" s="35"/>
      <c r="N14" s="35"/>
      <c r="O14" s="35"/>
      <c r="P14" s="35"/>
      <c r="Q14" s="34"/>
      <c r="R14" s="34"/>
      <c r="S14" s="34"/>
      <c r="T14" s="34"/>
      <c r="U14" s="34"/>
      <c r="V14" s="34"/>
      <c r="W14" s="34"/>
    </row>
    <row r="15" spans="1:23" ht="15" x14ac:dyDescent="0.3">
      <c r="A15" s="117" t="s">
        <v>248</v>
      </c>
      <c r="B15" s="75" t="s">
        <v>287</v>
      </c>
      <c r="D15" s="83"/>
      <c r="E15" s="83"/>
      <c r="F15" s="83"/>
      <c r="G15" s="83"/>
      <c r="H15" s="83"/>
      <c r="I15" s="83"/>
      <c r="J15" s="35"/>
      <c r="K15" s="35"/>
      <c r="L15" s="35"/>
      <c r="M15" s="35"/>
      <c r="N15" s="35"/>
      <c r="O15" s="35"/>
      <c r="P15" s="35"/>
      <c r="Q15" s="34"/>
      <c r="R15" s="34"/>
      <c r="S15" s="34"/>
      <c r="T15" s="34"/>
      <c r="U15" s="34"/>
      <c r="V15" s="34"/>
      <c r="W15" s="34"/>
    </row>
    <row r="16" spans="1:23" ht="15" x14ac:dyDescent="0.3">
      <c r="A16" s="117" t="s">
        <v>249</v>
      </c>
      <c r="B16" s="75" t="s">
        <v>288</v>
      </c>
      <c r="D16" s="83"/>
      <c r="E16" s="83"/>
      <c r="F16" s="35"/>
      <c r="G16" s="35"/>
      <c r="H16" s="35"/>
      <c r="I16" s="35"/>
      <c r="J16" s="35"/>
      <c r="K16" s="35"/>
      <c r="L16" s="35"/>
      <c r="M16" s="35"/>
      <c r="N16" s="35"/>
      <c r="O16" s="35"/>
      <c r="P16" s="35"/>
      <c r="Q16" s="34"/>
      <c r="R16" s="34"/>
      <c r="S16" s="34"/>
      <c r="T16" s="34"/>
      <c r="U16" s="34"/>
      <c r="V16" s="34"/>
      <c r="W16" s="34"/>
    </row>
    <row r="17" spans="1:23" ht="15" x14ac:dyDescent="0.3">
      <c r="B17" s="75"/>
      <c r="D17" s="83"/>
      <c r="E17" s="83"/>
      <c r="F17" s="83"/>
      <c r="G17" s="83"/>
      <c r="H17" s="35"/>
      <c r="I17" s="35"/>
      <c r="J17" s="35"/>
      <c r="K17" s="35"/>
      <c r="L17" s="35"/>
      <c r="M17" s="35"/>
      <c r="N17" s="35"/>
      <c r="O17" s="35"/>
      <c r="P17" s="35"/>
      <c r="Q17" s="34"/>
      <c r="R17" s="34"/>
      <c r="S17" s="34"/>
      <c r="T17" s="34"/>
      <c r="U17" s="34"/>
      <c r="V17" s="34"/>
      <c r="W17" s="34"/>
    </row>
    <row r="18" spans="1:23" ht="15" x14ac:dyDescent="0.3">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ht="15" x14ac:dyDescent="0.3">
      <c r="A19" s="34"/>
      <c r="B19" s="75"/>
      <c r="D19" s="104"/>
      <c r="E19" s="104"/>
      <c r="F19" s="104"/>
      <c r="G19" s="104"/>
      <c r="H19" s="104"/>
      <c r="I19" s="104"/>
      <c r="J19" s="35"/>
      <c r="K19" s="35"/>
      <c r="L19" s="35"/>
      <c r="M19" s="35"/>
      <c r="N19" s="35"/>
      <c r="O19" s="35"/>
      <c r="P19" s="35"/>
      <c r="Q19" s="34"/>
      <c r="R19" s="34"/>
      <c r="S19" s="34"/>
      <c r="T19" s="34"/>
      <c r="U19" s="34"/>
      <c r="V19" s="34"/>
      <c r="W19" s="34"/>
    </row>
    <row r="20" spans="1:23" ht="15" x14ac:dyDescent="0.3">
      <c r="A20" s="118" t="s">
        <v>96</v>
      </c>
      <c r="B20" s="92" t="s">
        <v>289</v>
      </c>
      <c r="D20" s="83"/>
      <c r="E20" s="83"/>
      <c r="F20" s="83"/>
      <c r="G20" s="83"/>
      <c r="H20" s="83"/>
      <c r="I20" s="83"/>
      <c r="J20" s="35"/>
      <c r="K20" s="35"/>
      <c r="L20" s="35"/>
      <c r="M20" s="35"/>
      <c r="N20" s="35"/>
      <c r="O20" s="35"/>
      <c r="P20" s="35"/>
      <c r="Q20" s="34"/>
      <c r="R20" s="34"/>
      <c r="S20" s="34"/>
      <c r="T20" s="34"/>
      <c r="U20" s="34"/>
      <c r="V20" s="34"/>
      <c r="W20" s="34"/>
    </row>
    <row r="21" spans="1:23" s="11" customFormat="1" ht="15" x14ac:dyDescent="0.3">
      <c r="A21" s="117" t="s">
        <v>104</v>
      </c>
      <c r="B21" s="35" t="s">
        <v>290</v>
      </c>
      <c r="D21" s="131"/>
      <c r="E21" s="131"/>
      <c r="F21" s="131"/>
      <c r="G21" s="131"/>
      <c r="H21" s="131"/>
      <c r="I21" s="131"/>
      <c r="J21" s="35"/>
      <c r="K21" s="35"/>
      <c r="L21" s="35"/>
      <c r="M21" s="35"/>
      <c r="N21" s="35"/>
      <c r="O21" s="35"/>
      <c r="P21" s="35"/>
      <c r="Q21" s="34"/>
      <c r="R21" s="34"/>
      <c r="S21" s="34"/>
      <c r="T21" s="34"/>
      <c r="U21" s="34"/>
      <c r="V21" s="34"/>
      <c r="W21" s="34"/>
    </row>
    <row r="22" spans="1:23" ht="15" x14ac:dyDescent="0.3">
      <c r="A22" s="117" t="s">
        <v>105</v>
      </c>
      <c r="B22" s="88" t="s">
        <v>291</v>
      </c>
      <c r="D22" s="34"/>
      <c r="E22" s="34"/>
      <c r="F22" s="34"/>
      <c r="G22" s="34"/>
      <c r="H22" s="34"/>
      <c r="I22" s="34"/>
      <c r="J22" s="34"/>
      <c r="K22" s="34"/>
      <c r="L22" s="34"/>
      <c r="M22" s="34"/>
      <c r="N22" s="34"/>
      <c r="O22" s="34"/>
      <c r="P22" s="34"/>
      <c r="Q22" s="34"/>
      <c r="R22" s="34"/>
      <c r="S22" s="34"/>
      <c r="T22" s="34"/>
      <c r="U22" s="34"/>
      <c r="V22" s="34"/>
      <c r="W22" s="34"/>
    </row>
    <row r="23" spans="1:23" ht="15" x14ac:dyDescent="0.3">
      <c r="A23" s="117" t="s">
        <v>106</v>
      </c>
      <c r="B23" s="137" t="s">
        <v>292</v>
      </c>
      <c r="D23" s="83"/>
      <c r="E23" s="83"/>
      <c r="F23" s="84"/>
      <c r="G23" s="84"/>
      <c r="H23" s="84"/>
      <c r="I23" s="84"/>
      <c r="J23" s="84"/>
      <c r="K23" s="84"/>
      <c r="L23" s="77"/>
      <c r="M23" s="77"/>
      <c r="N23" s="77"/>
      <c r="O23" s="77"/>
      <c r="P23" s="77"/>
      <c r="Q23" s="34"/>
      <c r="R23" s="34"/>
      <c r="S23" s="34"/>
      <c r="T23" s="34"/>
      <c r="U23" s="34"/>
      <c r="V23" s="34"/>
      <c r="W23" s="34"/>
    </row>
    <row r="24" spans="1:23" ht="15" customHeight="1" x14ac:dyDescent="0.3">
      <c r="A24" s="117" t="s">
        <v>107</v>
      </c>
      <c r="B24" s="137" t="s">
        <v>293</v>
      </c>
      <c r="D24" s="83"/>
      <c r="E24" s="83"/>
      <c r="F24" s="83"/>
      <c r="G24" s="83"/>
      <c r="H24" s="83"/>
      <c r="I24" s="83"/>
      <c r="J24" s="83"/>
      <c r="K24" s="83"/>
      <c r="L24" s="76"/>
      <c r="M24" s="76"/>
      <c r="N24" s="35"/>
      <c r="O24" s="35"/>
      <c r="P24" s="35"/>
      <c r="Q24" s="36"/>
      <c r="R24" s="36"/>
      <c r="S24" s="36"/>
      <c r="T24" s="36"/>
      <c r="U24" s="36"/>
      <c r="V24" s="36"/>
      <c r="W24" s="36"/>
    </row>
    <row r="25" spans="1:23" ht="15" customHeight="1" x14ac:dyDescent="0.3">
      <c r="A25" s="117" t="s">
        <v>108</v>
      </c>
      <c r="B25" s="137" t="s">
        <v>294</v>
      </c>
      <c r="D25" s="83"/>
      <c r="E25" s="83"/>
      <c r="F25" s="83"/>
      <c r="G25" s="83"/>
      <c r="H25" s="83"/>
      <c r="I25" s="83"/>
      <c r="J25" s="35"/>
      <c r="K25" s="35"/>
      <c r="L25" s="35"/>
      <c r="M25" s="35"/>
      <c r="N25" s="35"/>
      <c r="O25" s="35"/>
      <c r="P25" s="35"/>
      <c r="Q25" s="35"/>
      <c r="R25" s="35"/>
      <c r="S25" s="35"/>
      <c r="T25" s="35"/>
      <c r="U25" s="35"/>
      <c r="V25" s="35"/>
      <c r="W25" s="35"/>
    </row>
    <row r="26" spans="1:23" ht="15" x14ac:dyDescent="0.3">
      <c r="A26" s="119" t="s">
        <v>253</v>
      </c>
      <c r="B26" s="137" t="s">
        <v>295</v>
      </c>
      <c r="D26" s="83"/>
      <c r="E26" s="83"/>
      <c r="F26" s="83"/>
      <c r="G26" s="83"/>
      <c r="H26" s="35"/>
      <c r="I26" s="35"/>
      <c r="J26" s="35"/>
      <c r="K26" s="35"/>
      <c r="L26" s="35"/>
      <c r="M26" s="35"/>
      <c r="N26" s="35"/>
      <c r="O26" s="35"/>
      <c r="P26" s="35"/>
      <c r="Q26" s="35"/>
      <c r="R26" s="35"/>
      <c r="S26" s="35"/>
      <c r="T26" s="35"/>
      <c r="U26" s="35"/>
      <c r="V26" s="35"/>
      <c r="W26" s="35"/>
    </row>
    <row r="27" spans="1:23" ht="15" x14ac:dyDescent="0.3">
      <c r="A27" s="131"/>
      <c r="B27" s="75"/>
      <c r="D27" s="83"/>
      <c r="E27" s="83"/>
      <c r="F27" s="83"/>
      <c r="G27" s="35"/>
      <c r="H27" s="35"/>
      <c r="I27" s="35"/>
      <c r="J27" s="35"/>
      <c r="K27" s="35"/>
      <c r="L27" s="35"/>
      <c r="M27" s="35"/>
      <c r="N27" s="35"/>
      <c r="O27" s="35"/>
      <c r="P27" s="35"/>
      <c r="Q27" s="35"/>
      <c r="R27" s="35"/>
      <c r="S27" s="35"/>
      <c r="T27" s="35"/>
      <c r="U27" s="35"/>
      <c r="V27" s="35"/>
    </row>
    <row r="28" spans="1:23" ht="15" x14ac:dyDescent="0.3">
      <c r="A28" s="252" t="s">
        <v>244</v>
      </c>
      <c r="B28" s="75" t="s">
        <v>296</v>
      </c>
      <c r="D28" s="83"/>
      <c r="E28" s="83"/>
      <c r="F28" s="83"/>
      <c r="G28" s="83"/>
      <c r="H28" s="83"/>
      <c r="I28" s="83"/>
      <c r="J28" s="83"/>
      <c r="K28" s="83"/>
      <c r="L28" s="76"/>
      <c r="M28" s="76"/>
      <c r="N28" s="76"/>
      <c r="O28" s="76"/>
      <c r="P28" s="34"/>
      <c r="Q28" s="34"/>
      <c r="R28" s="34"/>
      <c r="S28" s="34"/>
      <c r="T28" s="34"/>
      <c r="U28" s="34"/>
      <c r="V28" s="34"/>
    </row>
    <row r="29" spans="1:23" ht="15" customHeight="1" x14ac:dyDescent="0.3">
      <c r="A29" s="131"/>
      <c r="B29" s="75"/>
      <c r="D29" s="83"/>
      <c r="E29" s="83"/>
      <c r="F29" s="83"/>
      <c r="G29" s="83"/>
      <c r="H29" s="83"/>
      <c r="I29" s="35"/>
      <c r="J29" s="35"/>
      <c r="K29" s="35"/>
      <c r="L29" s="35"/>
      <c r="M29" s="35"/>
      <c r="N29" s="35"/>
      <c r="O29" s="35"/>
      <c r="P29" s="34"/>
      <c r="Q29" s="34"/>
      <c r="R29" s="34"/>
      <c r="S29" s="34"/>
      <c r="T29" s="34"/>
      <c r="U29" s="34"/>
      <c r="V29" s="34"/>
    </row>
    <row r="30" spans="1:23" ht="15" x14ac:dyDescent="0.3">
      <c r="D30" s="84"/>
      <c r="E30" s="84"/>
      <c r="F30" s="84"/>
      <c r="G30" s="84"/>
      <c r="H30" s="84"/>
      <c r="I30" s="84"/>
      <c r="J30" s="35"/>
      <c r="K30" s="35"/>
      <c r="L30" s="35"/>
      <c r="M30" s="35"/>
      <c r="N30" s="35"/>
      <c r="O30" s="35"/>
      <c r="P30" s="35"/>
      <c r="Q30" s="34"/>
      <c r="R30" s="34"/>
      <c r="S30" s="34"/>
      <c r="T30" s="34"/>
      <c r="U30" s="34"/>
      <c r="V30" s="34"/>
      <c r="W30" s="34"/>
    </row>
    <row r="31" spans="1:23" ht="15" x14ac:dyDescent="0.3">
      <c r="B31" s="216" t="s">
        <v>374</v>
      </c>
      <c r="D31" s="84"/>
      <c r="E31" s="84"/>
      <c r="F31" s="84"/>
      <c r="G31" s="84"/>
      <c r="H31" s="84"/>
      <c r="I31" s="84"/>
      <c r="J31" s="35"/>
      <c r="K31" s="35"/>
      <c r="L31" s="35"/>
      <c r="M31" s="35"/>
      <c r="N31" s="35"/>
      <c r="O31" s="35"/>
      <c r="P31" s="35"/>
      <c r="Q31" s="34"/>
      <c r="R31" s="34"/>
      <c r="S31" s="34"/>
      <c r="T31" s="34"/>
      <c r="U31" s="34"/>
      <c r="V31" s="34"/>
      <c r="W31" s="34"/>
    </row>
    <row r="32" spans="1:23" ht="15" x14ac:dyDescent="0.3">
      <c r="B32" s="75"/>
      <c r="D32" s="83"/>
      <c r="E32" s="83"/>
      <c r="F32" s="83"/>
      <c r="G32" s="83"/>
      <c r="H32" s="83"/>
      <c r="I32" s="83"/>
      <c r="J32" s="83"/>
      <c r="K32" s="83"/>
      <c r="L32" s="76"/>
      <c r="M32" s="35"/>
      <c r="N32" s="35"/>
      <c r="O32" s="35"/>
      <c r="P32" s="35"/>
      <c r="Q32" s="34"/>
      <c r="R32" s="34"/>
      <c r="S32" s="34"/>
      <c r="T32" s="34"/>
      <c r="U32" s="34"/>
      <c r="V32" s="34"/>
      <c r="W32" s="34"/>
    </row>
    <row r="33" spans="2:23" ht="15" x14ac:dyDescent="0.3">
      <c r="B33" s="75"/>
      <c r="D33" s="83"/>
      <c r="E33" s="83"/>
      <c r="F33" s="83"/>
      <c r="G33" s="83"/>
      <c r="H33" s="35"/>
      <c r="I33" s="35"/>
      <c r="J33" s="35"/>
      <c r="K33" s="35"/>
      <c r="L33" s="35"/>
      <c r="M33" s="35"/>
      <c r="N33" s="35"/>
      <c r="O33" s="35"/>
      <c r="P33" s="35"/>
      <c r="Q33" s="34"/>
      <c r="R33" s="34"/>
      <c r="S33" s="34"/>
      <c r="T33" s="34"/>
      <c r="U33" s="34"/>
      <c r="V33" s="34"/>
      <c r="W33" s="34"/>
    </row>
    <row r="34" spans="2:23" ht="15" x14ac:dyDescent="0.3">
      <c r="B34" s="75"/>
      <c r="D34" s="83"/>
      <c r="E34" s="83"/>
      <c r="F34" s="83"/>
      <c r="G34" s="83"/>
      <c r="H34" s="83"/>
      <c r="I34" s="83"/>
      <c r="J34" s="83"/>
      <c r="K34" s="83"/>
      <c r="L34" s="76"/>
      <c r="M34" s="76"/>
      <c r="N34" s="76"/>
      <c r="O34" s="76"/>
      <c r="P34" s="76"/>
      <c r="Q34" s="34"/>
      <c r="R34" s="34"/>
      <c r="S34" s="34"/>
      <c r="T34" s="34"/>
      <c r="U34" s="34"/>
      <c r="V34" s="34"/>
      <c r="W34" s="34"/>
    </row>
    <row r="35" spans="2:23" ht="15" x14ac:dyDescent="0.3">
      <c r="B35" s="75"/>
      <c r="D35" s="83"/>
      <c r="E35" s="83"/>
      <c r="F35" s="83"/>
      <c r="G35" s="83"/>
      <c r="H35" s="83"/>
      <c r="I35" s="83"/>
      <c r="J35" s="35"/>
      <c r="K35" s="35"/>
      <c r="L35" s="35"/>
      <c r="M35" s="35"/>
      <c r="N35" s="35"/>
      <c r="O35" s="35"/>
      <c r="P35" s="35"/>
      <c r="Q35" s="34"/>
      <c r="R35" s="34"/>
      <c r="S35" s="34"/>
      <c r="T35" s="34"/>
      <c r="U35" s="34"/>
      <c r="V35" s="34"/>
      <c r="W35" s="34"/>
    </row>
    <row r="36" spans="2:23" ht="15" x14ac:dyDescent="0.3">
      <c r="B36" s="35"/>
      <c r="D36" s="84"/>
      <c r="E36" s="84"/>
      <c r="F36" s="84"/>
      <c r="G36" s="84"/>
      <c r="H36" s="84"/>
      <c r="I36" s="84"/>
      <c r="J36" s="35"/>
      <c r="K36" s="35"/>
      <c r="L36" s="35"/>
      <c r="M36" s="35"/>
      <c r="N36" s="35"/>
      <c r="O36" s="35"/>
      <c r="P36" s="35"/>
      <c r="Q36" s="34"/>
      <c r="R36" s="34"/>
      <c r="S36" s="34"/>
      <c r="T36" s="34"/>
      <c r="U36" s="34"/>
      <c r="V36" s="34"/>
      <c r="W36" s="34"/>
    </row>
    <row r="37" spans="2:23" ht="15" x14ac:dyDescent="0.3">
      <c r="B37" s="35"/>
      <c r="D37" s="84"/>
      <c r="E37" s="84"/>
      <c r="F37" s="84"/>
      <c r="G37" s="84"/>
      <c r="H37" s="84"/>
      <c r="I37" s="84"/>
      <c r="J37" s="35"/>
      <c r="K37" s="35"/>
      <c r="L37" s="35"/>
      <c r="M37" s="35"/>
      <c r="N37" s="35"/>
      <c r="O37" s="35"/>
      <c r="P37" s="35"/>
      <c r="Q37" s="34"/>
      <c r="R37" s="34"/>
      <c r="S37" s="34"/>
      <c r="T37" s="34"/>
      <c r="U37" s="34"/>
      <c r="V37" s="34"/>
      <c r="W37" s="34"/>
    </row>
    <row r="38" spans="2:23" ht="15" x14ac:dyDescent="0.3">
      <c r="B38" s="75"/>
      <c r="D38" s="83"/>
      <c r="E38" s="83"/>
      <c r="F38" s="83"/>
      <c r="G38" s="83"/>
      <c r="H38" s="83"/>
      <c r="I38" s="83"/>
      <c r="J38" s="83"/>
      <c r="K38" s="83"/>
      <c r="L38" s="76"/>
      <c r="M38" s="35"/>
      <c r="N38" s="35"/>
      <c r="O38" s="35"/>
      <c r="P38" s="35"/>
      <c r="Q38" s="34"/>
      <c r="R38" s="34"/>
      <c r="S38" s="34"/>
      <c r="T38" s="34"/>
      <c r="U38" s="34"/>
      <c r="V38" s="34"/>
      <c r="W38" s="34"/>
    </row>
    <row r="39" spans="2:23" ht="15" x14ac:dyDescent="0.3">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3">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3">
      <c r="B41" s="75"/>
      <c r="D41" s="83"/>
      <c r="E41" s="83"/>
      <c r="F41" s="83"/>
      <c r="G41" s="83"/>
      <c r="H41" s="83"/>
      <c r="I41" s="83"/>
      <c r="J41" s="35"/>
      <c r="K41" s="35"/>
      <c r="L41" s="35"/>
      <c r="M41" s="35"/>
      <c r="N41" s="35"/>
      <c r="O41" s="35"/>
      <c r="P41" s="35"/>
      <c r="Q41" s="34"/>
      <c r="R41" s="34"/>
      <c r="S41" s="34"/>
      <c r="T41" s="34"/>
      <c r="U41" s="34"/>
      <c r="V41" s="34"/>
      <c r="W41" s="34"/>
    </row>
    <row r="42" spans="2:23" x14ac:dyDescent="0.3">
      <c r="B42" s="35"/>
      <c r="D42" s="84"/>
      <c r="E42" s="84"/>
      <c r="F42" s="84"/>
      <c r="G42" s="84"/>
      <c r="H42" s="84"/>
      <c r="I42" s="84"/>
      <c r="J42" s="35"/>
      <c r="K42" s="35"/>
      <c r="L42" s="35"/>
      <c r="M42" s="35"/>
      <c r="N42" s="35"/>
      <c r="O42" s="35"/>
      <c r="P42" s="35"/>
      <c r="Q42" s="34"/>
      <c r="R42" s="34"/>
      <c r="S42" s="34"/>
      <c r="T42" s="34"/>
      <c r="U42" s="34"/>
      <c r="V42" s="34"/>
      <c r="W42" s="34"/>
    </row>
    <row r="43" spans="2:23" x14ac:dyDescent="0.3">
      <c r="B43" s="35"/>
      <c r="D43" s="84"/>
      <c r="E43" s="84"/>
      <c r="F43" s="84"/>
      <c r="G43" s="84"/>
      <c r="H43" s="84"/>
      <c r="I43" s="84"/>
      <c r="J43" s="35"/>
      <c r="K43" s="35"/>
      <c r="L43" s="35"/>
      <c r="M43" s="35"/>
      <c r="N43" s="35"/>
      <c r="O43" s="35"/>
      <c r="P43" s="35"/>
      <c r="Q43" s="34"/>
      <c r="R43" s="34"/>
      <c r="S43" s="34"/>
      <c r="T43" s="34"/>
      <c r="U43" s="34"/>
      <c r="V43" s="34"/>
      <c r="W43" s="34"/>
    </row>
    <row r="44" spans="2:23" x14ac:dyDescent="0.3">
      <c r="B44" s="75"/>
      <c r="D44" s="83"/>
      <c r="E44" s="83"/>
      <c r="F44" s="83"/>
      <c r="G44" s="83"/>
      <c r="H44" s="83"/>
      <c r="I44" s="83"/>
      <c r="J44" s="83"/>
      <c r="K44" s="83"/>
      <c r="L44" s="76"/>
      <c r="M44" s="76"/>
      <c r="N44" s="35"/>
      <c r="O44" s="35"/>
      <c r="P44" s="35"/>
      <c r="Q44" s="34"/>
      <c r="R44" s="34"/>
      <c r="S44" s="34"/>
      <c r="T44" s="34"/>
      <c r="U44" s="34"/>
      <c r="V44" s="34"/>
      <c r="W44" s="34"/>
    </row>
    <row r="45" spans="2:23" x14ac:dyDescent="0.3">
      <c r="B45" s="75"/>
      <c r="D45" s="83"/>
      <c r="E45" s="83"/>
      <c r="F45" s="83"/>
      <c r="G45" s="83"/>
      <c r="H45" s="35"/>
      <c r="I45" s="35"/>
      <c r="J45" s="35"/>
      <c r="K45" s="35"/>
      <c r="L45" s="35"/>
      <c r="M45" s="35"/>
      <c r="N45" s="35"/>
      <c r="O45" s="35"/>
      <c r="P45" s="35"/>
      <c r="Q45" s="34"/>
      <c r="R45" s="34"/>
      <c r="S45" s="34"/>
      <c r="T45" s="34"/>
      <c r="U45" s="34"/>
      <c r="V45" s="34"/>
      <c r="W45" s="34"/>
    </row>
    <row r="46" spans="2:23" x14ac:dyDescent="0.3">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3">
      <c r="B47" s="75"/>
      <c r="D47" s="83"/>
      <c r="E47" s="83"/>
      <c r="F47" s="83"/>
      <c r="G47" s="83"/>
      <c r="H47" s="83"/>
      <c r="I47" s="83"/>
      <c r="J47" s="35"/>
      <c r="K47" s="35"/>
      <c r="L47" s="35"/>
      <c r="M47" s="35"/>
      <c r="N47" s="35"/>
      <c r="O47" s="35"/>
      <c r="P47" s="35"/>
      <c r="Q47" s="34"/>
      <c r="R47" s="34"/>
      <c r="S47" s="34"/>
      <c r="T47" s="34"/>
      <c r="U47" s="34"/>
      <c r="V47" s="34"/>
      <c r="W47" s="34"/>
    </row>
    <row r="48" spans="2:23" x14ac:dyDescent="0.3">
      <c r="Q48" s="34"/>
      <c r="R48" s="34"/>
      <c r="S48" s="34"/>
      <c r="T48" s="34"/>
      <c r="U48" s="34"/>
      <c r="V48" s="34"/>
      <c r="W48" s="34"/>
    </row>
    <row r="49" spans="17:23" x14ac:dyDescent="0.3">
      <c r="Q49" s="34"/>
      <c r="R49" s="34"/>
      <c r="S49" s="34"/>
      <c r="T49" s="34"/>
      <c r="U49" s="34"/>
      <c r="V49" s="34"/>
      <c r="W49" s="34"/>
    </row>
  </sheetData>
  <hyperlinks>
    <hyperlink ref="A4" location="'A.1 Fed &amp; State by Category'!A1" display="A.1" xr:uid="{00000000-0004-0000-0000-000000000000}"/>
    <hyperlink ref="A5" location="'A.2 FY17-18 Comparison'!A1" display="A.2" xr:uid="{00000000-0004-0000-0000-000001000000}"/>
    <hyperlink ref="A6" location="'A.3 FY17-18 Difference'!A1" display="A.3" xr:uid="{00000000-0004-0000-0000-000002000000}"/>
    <hyperlink ref="A7" location="'A.4 FY17-18 MOE Comparison'!A1" display="A.4" xr:uid="{00000000-0004-0000-0000-000003000000}"/>
    <hyperlink ref="A8" location="'A.5 FY 18 Federal TANF Funds'!A1" display="A.5" xr:uid="{00000000-0004-0000-0000-000004000000}"/>
    <hyperlink ref="A9" location="'A.6 Summary Federal Funds'!A1" display="A.6" xr:uid="{00000000-0004-0000-0000-000005000000}"/>
    <hyperlink ref="A28" location="'F. Appendix'!A1" display="F" xr:uid="{00000000-0004-0000-0000-000006000000}"/>
    <hyperlink ref="A21" location="'E.1 Fed&amp;State Funding Streams'!A1" display="E.1" xr:uid="{00000000-0004-0000-0000-000007000000}"/>
    <hyperlink ref="A22" location="'E.2 SFAG'!A1" display="E.2" xr:uid="{00000000-0004-0000-0000-000008000000}"/>
    <hyperlink ref="A23" location="'E.3 MOE in TANF'!A1" display="E.3" xr:uid="{00000000-0004-0000-0000-000009000000}"/>
    <hyperlink ref="A24" location="'E.4 MOE SSP'!A1" display="E.4" xr:uid="{00000000-0004-0000-0000-00000A000000}"/>
    <hyperlink ref="A25" location="'E.5 Contingency'!A1" display="E.5" xr:uid="{00000000-0004-0000-0000-00000B000000}"/>
    <hyperlink ref="A18" location="'D. State TOC'!A1" display="D" xr:uid="{00000000-0004-0000-0000-00000C000000}"/>
    <hyperlink ref="A16" location="'C.3 Analysis MOE Spending'!A1" display="C.3" xr:uid="{00000000-0004-0000-0000-00000D000000}"/>
    <hyperlink ref="A14" location="'C.1 Federal Expenditures'!A1" display="C.1" xr:uid="{00000000-0004-0000-0000-00000E000000}"/>
    <hyperlink ref="A15" location="'C.2 State Expenditures'!A1" display="C.2" xr:uid="{00000000-0004-0000-0000-00000F000000}"/>
    <hyperlink ref="A11" location="'B. Total Expenditures'!A1" display="B" xr:uid="{00000000-0004-0000-0000-000010000000}"/>
    <hyperlink ref="A26" location="'E.6 ECF'!A1" display="E.6" xr:uid="{00000000-0004-0000-0000-000011000000}"/>
    <hyperlink ref="B2" location="'Reader''s Guide'!A1" display="Reader's Guide" xr:uid="{00000000-0004-0000-0000-000012000000}"/>
  </hyperlinks>
  <pageMargins left="0" right="0" top="0.75" bottom="0.75" header="0.3" footer="0.3"/>
  <pageSetup scale="9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theme="8"/>
  </sheetPr>
  <dimension ref="A1:AV58"/>
  <sheetViews>
    <sheetView zoomScaleNormal="100" workbookViewId="0">
      <pane xSplit="1" ySplit="3" topLeftCell="B4" activePane="bottomRight" state="frozenSplit"/>
      <selection pane="topRight" activeCell="B5" sqref="B5"/>
      <selection pane="bottomLeft" activeCell="B5" sqref="B5"/>
      <selection pane="bottomRight" activeCell="B10" sqref="B10"/>
    </sheetView>
  </sheetViews>
  <sheetFormatPr defaultRowHeight="14.4" x14ac:dyDescent="0.3"/>
  <cols>
    <col min="1" max="1" width="21.44140625" bestFit="1" customWidth="1"/>
    <col min="2" max="2" width="18" customWidth="1"/>
    <col min="3" max="3" width="18.44140625" customWidth="1"/>
    <col min="4" max="4" width="16.88671875" customWidth="1"/>
    <col min="5" max="5" width="19.5546875" customWidth="1"/>
    <col min="6" max="6" width="18.88671875" customWidth="1"/>
    <col min="7" max="7" width="20.44140625" customWidth="1"/>
    <col min="8" max="8" width="18.88671875" customWidth="1"/>
    <col min="9" max="9" width="14.88671875" customWidth="1"/>
    <col min="10" max="10" width="14" customWidth="1"/>
    <col min="11" max="11" width="15.88671875" customWidth="1"/>
    <col min="12" max="12" width="14.33203125" customWidth="1"/>
    <col min="13" max="13" width="15.33203125" customWidth="1"/>
    <col min="14" max="14" width="15.5546875" customWidth="1"/>
    <col min="15" max="15" width="14.44140625" customWidth="1"/>
    <col min="16" max="16" width="14.109375" customWidth="1"/>
    <col min="17" max="17" width="13.33203125" customWidth="1"/>
    <col min="18" max="18" width="15" customWidth="1"/>
    <col min="19" max="19" width="14.44140625" customWidth="1"/>
    <col min="20" max="20" width="15.6640625" customWidth="1"/>
    <col min="21" max="21" width="17.5546875" customWidth="1"/>
    <col min="22" max="22" width="16.88671875" customWidth="1"/>
    <col min="23" max="23" width="17" customWidth="1"/>
    <col min="24" max="24" width="19.44140625" customWidth="1"/>
    <col min="25" max="26" width="14.109375" customWidth="1"/>
    <col min="27" max="27" width="13.6640625" customWidth="1"/>
    <col min="28" max="28" width="15.6640625" customWidth="1"/>
    <col min="29" max="29" width="15.109375" customWidth="1"/>
    <col min="30" max="30" width="19.6640625" customWidth="1"/>
    <col min="31" max="31" width="14.44140625" customWidth="1"/>
    <col min="32" max="32" width="15.5546875" customWidth="1"/>
    <col min="33" max="33" width="15.33203125" customWidth="1"/>
    <col min="34" max="34" width="16" customWidth="1"/>
    <col min="35" max="35" width="13.44140625" customWidth="1"/>
    <col min="36" max="36" width="12.44140625" customWidth="1"/>
    <col min="37" max="37" width="16" customWidth="1"/>
    <col min="38" max="38" width="13.5546875" customWidth="1"/>
    <col min="39" max="39" width="18" customWidth="1"/>
    <col min="40" max="40" width="17.6640625" customWidth="1"/>
    <col min="41" max="41" width="15.88671875" customWidth="1"/>
    <col min="42" max="42" width="14.109375" customWidth="1"/>
    <col min="43" max="43" width="15.109375" customWidth="1"/>
    <col min="44" max="44" width="18.6640625" customWidth="1"/>
    <col min="45" max="45" width="17.109375" customWidth="1"/>
    <col min="46" max="46" width="15.88671875" customWidth="1"/>
    <col min="47" max="47" width="14.109375" customWidth="1"/>
  </cols>
  <sheetData>
    <row r="1" spans="1:48" s="11" customFormat="1" ht="18" customHeight="1" x14ac:dyDescent="0.3">
      <c r="B1" s="202" t="s">
        <v>357</v>
      </c>
      <c r="C1" s="203"/>
      <c r="D1" s="203"/>
      <c r="E1" s="203"/>
      <c r="F1" s="203"/>
    </row>
    <row r="2" spans="1:48" s="11" customFormat="1" ht="15" x14ac:dyDescent="0.3">
      <c r="A2" s="131"/>
      <c r="B2" s="131"/>
      <c r="C2" s="131"/>
      <c r="D2" s="131"/>
      <c r="G2" s="268" t="s">
        <v>199</v>
      </c>
      <c r="H2" s="268"/>
      <c r="I2" s="268"/>
      <c r="J2" s="268" t="s">
        <v>200</v>
      </c>
      <c r="K2" s="268"/>
      <c r="L2" s="268"/>
      <c r="M2" s="268"/>
      <c r="N2" s="268" t="s">
        <v>201</v>
      </c>
      <c r="O2" s="268"/>
      <c r="P2" s="268"/>
      <c r="Q2" s="268"/>
      <c r="R2" s="268" t="s">
        <v>202</v>
      </c>
      <c r="S2" s="268"/>
      <c r="T2" s="268"/>
      <c r="U2" s="268"/>
      <c r="W2" s="268" t="s">
        <v>204</v>
      </c>
      <c r="X2" s="268"/>
      <c r="Y2" s="268"/>
      <c r="AH2" s="268" t="s">
        <v>213</v>
      </c>
      <c r="AI2" s="268"/>
      <c r="AJ2" s="268"/>
      <c r="AK2" s="268"/>
      <c r="AM2" s="268" t="s">
        <v>215</v>
      </c>
      <c r="AN2" s="268"/>
      <c r="AO2" s="268"/>
      <c r="AP2" s="268"/>
    </row>
    <row r="3" spans="1:48" ht="45.9" x14ac:dyDescent="0.3">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ht="15" x14ac:dyDescent="0.3">
      <c r="A4" s="68" t="s">
        <v>52</v>
      </c>
      <c r="B4" s="71">
        <f>'E.2 SFAG'!B4+'E.5 Contingency'!B4+'E.6 ECF'!B3</f>
        <v>16844659573</v>
      </c>
      <c r="C4" s="71">
        <f>'E.2 SFAG'!C4+'E.5 Contingency'!C4+'E.6 ECF'!C3</f>
        <v>1497830673</v>
      </c>
      <c r="D4" s="71">
        <f>'E.2 SFAG'!D4+'E.5 Contingency'!D4+'E.6 ECF'!D3</f>
        <v>1118840002</v>
      </c>
      <c r="E4" s="71">
        <f>'E.2 SFAG'!E4+'E.5 Contingency'!E4+'E.6 ECF'!E3</f>
        <v>13619988898</v>
      </c>
      <c r="F4" s="71">
        <f>'E.2 SFAG'!F4+'E.5 Contingency'!F4+'E.6 ECF'!F3</f>
        <v>4855129092</v>
      </c>
      <c r="G4" s="71">
        <f>'E.2 SFAG'!G4+'E.5 Contingency'!G4+'E.6 ECF'!G3</f>
        <v>3155388015</v>
      </c>
      <c r="H4" s="71">
        <f>'E.2 SFAG'!H4+'E.5 Contingency'!H4+'E.6 ECF'!H3</f>
        <v>2923657284</v>
      </c>
      <c r="I4" s="71">
        <f>'E.2 SFAG'!I4+'E.5 Contingency'!I4+'E.6 ECF'!I3</f>
        <v>231730731</v>
      </c>
      <c r="J4" s="71">
        <f>'E.2 SFAG'!J4+'E.5 Contingency'!J4+'E.6 ECF'!J3</f>
        <v>563246283</v>
      </c>
      <c r="K4" s="71">
        <f>'E.2 SFAG'!K4+'E.5 Contingency'!K4+'E.6 ECF'!K3</f>
        <v>260138260</v>
      </c>
      <c r="L4" s="71">
        <f>'E.2 SFAG'!L4+'E.5 Contingency'!L4+'E.6 ECF'!L3</f>
        <v>29607526</v>
      </c>
      <c r="M4" s="71">
        <f>'E.2 SFAG'!M4+'E.5 Contingency'!M4+'E.6 ECF'!M3</f>
        <v>273500497</v>
      </c>
      <c r="N4" s="71">
        <f>'E.2 SFAG'!N4+'E.5 Contingency'!N4+'E.6 ECF'!N3</f>
        <v>564949505</v>
      </c>
      <c r="O4" s="71">
        <f>'E.2 SFAG'!O4+'E.5 Contingency'!O4+'E.6 ECF'!O3</f>
        <v>424014755</v>
      </c>
      <c r="P4" s="71">
        <f>'E.2 SFAG'!P4+'E.5 Contingency'!P4+'E.6 ECF'!P3</f>
        <v>69402640</v>
      </c>
      <c r="Q4" s="71">
        <f>'E.2 SFAG'!Q4+'E.5 Contingency'!Q4+'E.6 ECF'!Q3</f>
        <v>71532110</v>
      </c>
      <c r="R4" s="71">
        <f>'E.2 SFAG'!R4+'E.5 Contingency'!R4+'E.6 ECF'!R3</f>
        <v>2880951750</v>
      </c>
      <c r="S4" s="71">
        <f>'E.2 SFAG'!S4+'E.5 Contingency'!S4+'E.6 ECF'!S3</f>
        <v>109401796</v>
      </c>
      <c r="T4" s="71">
        <f>'E.2 SFAG'!T4+'E.5 Contingency'!T4+'E.6 ECF'!T3</f>
        <v>1516991832</v>
      </c>
      <c r="U4" s="71">
        <f>'E.2 SFAG'!U4+'E.5 Contingency'!U4+'E.6 ECF'!U3</f>
        <v>1254558122</v>
      </c>
      <c r="V4" s="71">
        <f>'E.2 SFAG'!V4+'E.5 Contingency'!V4+'E.6 ECF'!V3</f>
        <v>395579048</v>
      </c>
      <c r="W4" s="71">
        <f>'E.2 SFAG'!W4+'E.5 Contingency'!W4+'E.6 ECF'!W3</f>
        <v>1614747956</v>
      </c>
      <c r="X4" s="71">
        <f>'E.2 SFAG'!X4+'E.5 Contingency'!X4+'E.6 ECF'!X3</f>
        <v>1546537642</v>
      </c>
      <c r="Y4" s="71">
        <f>'E.2 SFAG'!Y4+'E.5 Contingency'!Y4+'E.6 ECF'!Y3</f>
        <v>68210314</v>
      </c>
      <c r="Z4" s="71">
        <f>'E.2 SFAG'!Z4+'E.5 Contingency'!Z4+'E.6 ECF'!Z3</f>
        <v>2134026</v>
      </c>
      <c r="AA4" s="71">
        <f>'E.2 SFAG'!AA4+'E.5 Contingency'!AA4+'E.6 ECF'!AA3</f>
        <v>310357059</v>
      </c>
      <c r="AB4" s="71">
        <f>'E.2 SFAG'!AB4+'E.5 Contingency'!AB4+'E.6 ECF'!AB3</f>
        <v>0</v>
      </c>
      <c r="AC4" s="71">
        <f>'E.2 SFAG'!AC4+'E.5 Contingency'!AC4+'E.6 ECF'!AC3</f>
        <v>404369219</v>
      </c>
      <c r="AD4" s="71">
        <f>'E.2 SFAG'!AD4+'E.5 Contingency'!AD4+'E.6 ECF'!AD3</f>
        <v>206025495</v>
      </c>
      <c r="AE4" s="71">
        <f>'E.2 SFAG'!AE4+'E.5 Contingency'!AE4+'E.6 ECF'!AE3</f>
        <v>197107493</v>
      </c>
      <c r="AF4" s="71">
        <f>'E.2 SFAG'!AF4+'E.5 Contingency'!AF4+'E.6 ECF'!AF3</f>
        <v>134988052</v>
      </c>
      <c r="AG4" s="71">
        <f>'E.2 SFAG'!AG4+'E.5 Contingency'!AG4+'E.6 ECF'!AG3</f>
        <v>159681944</v>
      </c>
      <c r="AH4" s="71">
        <f>'E.2 SFAG'!AH4+'E.5 Contingency'!AH4+'E.6 ECF'!AH3</f>
        <v>1128638502</v>
      </c>
      <c r="AI4" s="71">
        <f>'E.2 SFAG'!AI4+'E.5 Contingency'!AI4+'E.6 ECF'!AI3</f>
        <v>550521051</v>
      </c>
      <c r="AJ4" s="71">
        <f>'E.2 SFAG'!AJ4+'E.5 Contingency'!AJ4+'E.6 ECF'!AJ3</f>
        <v>18910306</v>
      </c>
      <c r="AK4" s="71">
        <f>'E.2 SFAG'!AK4+'E.5 Contingency'!AK4+'E.6 ECF'!AK3</f>
        <v>559207145</v>
      </c>
      <c r="AL4" s="71">
        <f>'E.2 SFAG'!AL4+'E.5 Contingency'!AL4+'E.6 ECF'!AL3</f>
        <v>77248100</v>
      </c>
      <c r="AM4" s="71">
        <f>'E.2 SFAG'!AM4+'E.5 Contingency'!AM4+'E.6 ECF'!AM3</f>
        <v>2149121350</v>
      </c>
      <c r="AN4" s="71">
        <f>'E.2 SFAG'!AN4+'E.5 Contingency'!AN4+'E.6 ECF'!AN3</f>
        <v>1176162331</v>
      </c>
      <c r="AO4" s="71">
        <f>'E.2 SFAG'!AO4+'E.5 Contingency'!AO4+'E.6 ECF'!AO3</f>
        <v>810840576</v>
      </c>
      <c r="AP4" s="71">
        <f>'E.2 SFAG'!AP4+'E.5 Contingency'!AP4+'E.6 ECF'!AP3</f>
        <v>162118443</v>
      </c>
      <c r="AQ4" s="71">
        <f>'E.2 SFAG'!AQ4+'E.5 Contingency'!AQ4+'E.6 ECF'!AQ3</f>
        <v>12543244</v>
      </c>
      <c r="AR4" s="71">
        <f>'E.2 SFAG'!AR4+'E.5 Contingency'!AR4+'E.6 ECF'!AR3</f>
        <v>13957077041</v>
      </c>
      <c r="AS4" s="71">
        <f>'E.2 SFAG'!AS4+'E.5 Contingency'!AS4+'E.6 ECF'!AS3</f>
        <v>1434903289</v>
      </c>
      <c r="AT4" s="71">
        <f>'E.2 SFAG'!AT4+'E.5 Contingency'!AT4+'E.6 ECF'!AT3</f>
        <v>3691137660</v>
      </c>
      <c r="AU4" s="201"/>
      <c r="AV4" s="11"/>
    </row>
    <row r="5" spans="1:48" ht="15" x14ac:dyDescent="0.3">
      <c r="A5" s="69" t="s">
        <v>1</v>
      </c>
      <c r="B5" s="71">
        <f>'E.2 SFAG'!B5+'E.5 Contingency'!B5+'E.6 ECF'!B4</f>
        <v>103359371</v>
      </c>
      <c r="C5" s="71">
        <f>'E.2 SFAG'!C5+'E.5 Contingency'!C5+'E.6 ECF'!C4</f>
        <v>0</v>
      </c>
      <c r="D5" s="71">
        <f>'E.2 SFAG'!D5+'E.5 Contingency'!D5+'E.6 ECF'!D4</f>
        <v>9300727</v>
      </c>
      <c r="E5" s="71">
        <f>'E.2 SFAG'!E5+'E.5 Contingency'!E5+'E.6 ECF'!E4</f>
        <v>83706540</v>
      </c>
      <c r="F5" s="71">
        <f>'E.2 SFAG'!F5+'E.5 Contingency'!F5+'E.6 ECF'!F4</f>
        <v>74176307</v>
      </c>
      <c r="G5" s="71">
        <f>'E.2 SFAG'!G5+'E.5 Contingency'!G5+'E.6 ECF'!G4</f>
        <v>20321862</v>
      </c>
      <c r="H5" s="71">
        <f>'E.2 SFAG'!H5+'E.5 Contingency'!H5+'E.6 ECF'!H4</f>
        <v>20321862</v>
      </c>
      <c r="I5" s="71">
        <f>'E.2 SFAG'!I5+'E.5 Contingency'!I5+'E.6 ECF'!I4</f>
        <v>0</v>
      </c>
      <c r="J5" s="71">
        <f>'E.2 SFAG'!J5+'E.5 Contingency'!J5+'E.6 ECF'!J4</f>
        <v>0</v>
      </c>
      <c r="K5" s="71">
        <f>'E.2 SFAG'!K5+'E.5 Contingency'!K5+'E.6 ECF'!K4</f>
        <v>0</v>
      </c>
      <c r="L5" s="71">
        <f>'E.2 SFAG'!L5+'E.5 Contingency'!L5+'E.6 ECF'!L4</f>
        <v>0</v>
      </c>
      <c r="M5" s="71">
        <f>'E.2 SFAG'!M5+'E.5 Contingency'!M5+'E.6 ECF'!M4</f>
        <v>0</v>
      </c>
      <c r="N5" s="71">
        <f>'E.2 SFAG'!N5+'E.5 Contingency'!N5+'E.6 ECF'!N4</f>
        <v>0</v>
      </c>
      <c r="O5" s="71">
        <f>'E.2 SFAG'!O5+'E.5 Contingency'!O5+'E.6 ECF'!O4</f>
        <v>0</v>
      </c>
      <c r="P5" s="71">
        <f>'E.2 SFAG'!P5+'E.5 Contingency'!P5+'E.6 ECF'!P4</f>
        <v>0</v>
      </c>
      <c r="Q5" s="71">
        <f>'E.2 SFAG'!Q5+'E.5 Contingency'!Q5+'E.6 ECF'!Q4</f>
        <v>0</v>
      </c>
      <c r="R5" s="71">
        <f>'E.2 SFAG'!R5+'E.5 Contingency'!R5+'E.6 ECF'!R4</f>
        <v>6277205</v>
      </c>
      <c r="S5" s="71">
        <f>'E.2 SFAG'!S5+'E.5 Contingency'!S5+'E.6 ECF'!S4</f>
        <v>3268741</v>
      </c>
      <c r="T5" s="71">
        <f>'E.2 SFAG'!T5+'E.5 Contingency'!T5+'E.6 ECF'!T4</f>
        <v>178647</v>
      </c>
      <c r="U5" s="71">
        <f>'E.2 SFAG'!U5+'E.5 Contingency'!U5+'E.6 ECF'!U4</f>
        <v>2829817</v>
      </c>
      <c r="V5" s="71">
        <f>'E.2 SFAG'!V5+'E.5 Contingency'!V5+'E.6 ECF'!V4</f>
        <v>839723</v>
      </c>
      <c r="W5" s="71">
        <f>'E.2 SFAG'!W5+'E.5 Contingency'!W5+'E.6 ECF'!W4</f>
        <v>90024</v>
      </c>
      <c r="X5" s="71">
        <f>'E.2 SFAG'!X5+'E.5 Contingency'!X5+'E.6 ECF'!X4</f>
        <v>90024</v>
      </c>
      <c r="Y5" s="71">
        <f>'E.2 SFAG'!Y5+'E.5 Contingency'!Y5+'E.6 ECF'!Y4</f>
        <v>0</v>
      </c>
      <c r="Z5" s="71">
        <f>'E.2 SFAG'!Z5+'E.5 Contingency'!Z5+'E.6 ECF'!Z4</f>
        <v>0</v>
      </c>
      <c r="AA5" s="71">
        <f>'E.2 SFAG'!AA5+'E.5 Contingency'!AA5+'E.6 ECF'!AA4</f>
        <v>0</v>
      </c>
      <c r="AB5" s="71">
        <f>'E.2 SFAG'!AB5+'E.5 Contingency'!AB5+'E.6 ECF'!AB4</f>
        <v>0</v>
      </c>
      <c r="AC5" s="71">
        <f>'E.2 SFAG'!AC5+'E.5 Contingency'!AC5+'E.6 ECF'!AC4</f>
        <v>12064545</v>
      </c>
      <c r="AD5" s="71">
        <f>'E.2 SFAG'!AD5+'E.5 Contingency'!AD5+'E.6 ECF'!AD4</f>
        <v>520862</v>
      </c>
      <c r="AE5" s="71">
        <f>'E.2 SFAG'!AE5+'E.5 Contingency'!AE5+'E.6 ECF'!AE4</f>
        <v>900000</v>
      </c>
      <c r="AF5" s="71">
        <f>'E.2 SFAG'!AF5+'E.5 Contingency'!AF5+'E.6 ECF'!AF4</f>
        <v>854289</v>
      </c>
      <c r="AG5" s="71">
        <f>'E.2 SFAG'!AG5+'E.5 Contingency'!AG5+'E.6 ECF'!AG4</f>
        <v>2871585</v>
      </c>
      <c r="AH5" s="71">
        <f>'E.2 SFAG'!AH5+'E.5 Contingency'!AH5+'E.6 ECF'!AH4</f>
        <v>11065821</v>
      </c>
      <c r="AI5" s="71">
        <f>'E.2 SFAG'!AI5+'E.5 Contingency'!AI5+'E.6 ECF'!AI4</f>
        <v>10092763</v>
      </c>
      <c r="AJ5" s="71">
        <f>'E.2 SFAG'!AJ5+'E.5 Contingency'!AJ5+'E.6 ECF'!AJ4</f>
        <v>0</v>
      </c>
      <c r="AK5" s="71">
        <f>'E.2 SFAG'!AK5+'E.5 Contingency'!AK5+'E.6 ECF'!AK4</f>
        <v>973058</v>
      </c>
      <c r="AL5" s="71">
        <f>'E.2 SFAG'!AL5+'E.5 Contingency'!AL5+'E.6 ECF'!AL4</f>
        <v>1881627</v>
      </c>
      <c r="AM5" s="71">
        <f>'E.2 SFAG'!AM5+'E.5 Contingency'!AM5+'E.6 ECF'!AM4</f>
        <v>24144005</v>
      </c>
      <c r="AN5" s="71">
        <f>'E.2 SFAG'!AN5+'E.5 Contingency'!AN5+'E.6 ECF'!AN4</f>
        <v>12783612</v>
      </c>
      <c r="AO5" s="71">
        <f>'E.2 SFAG'!AO5+'E.5 Contingency'!AO5+'E.6 ECF'!AO4</f>
        <v>10621062</v>
      </c>
      <c r="AP5" s="71">
        <f>'E.2 SFAG'!AP5+'E.5 Contingency'!AP5+'E.6 ECF'!AP4</f>
        <v>739331</v>
      </c>
      <c r="AQ5" s="71">
        <f>'E.2 SFAG'!AQ5+'E.5 Contingency'!AQ5+'E.6 ECF'!AQ4</f>
        <v>0</v>
      </c>
      <c r="AR5" s="71">
        <f>'E.2 SFAG'!AR5+'E.5 Contingency'!AR5+'E.6 ECF'!AR4</f>
        <v>81831548</v>
      </c>
      <c r="AS5" s="71">
        <f>'E.2 SFAG'!AS5+'E.5 Contingency'!AS5+'E.6 ECF'!AS4</f>
        <v>0</v>
      </c>
      <c r="AT5" s="71">
        <f>'E.2 SFAG'!AT5+'E.5 Contingency'!AT5+'E.6 ECF'!AT4</f>
        <v>86403403</v>
      </c>
      <c r="AU5" s="201"/>
      <c r="AV5" s="11"/>
    </row>
    <row r="6" spans="1:48" ht="15" x14ac:dyDescent="0.3">
      <c r="A6" s="69" t="s">
        <v>2</v>
      </c>
      <c r="B6" s="71">
        <f>'E.2 SFAG'!B6+'E.5 Contingency'!B6+'E.6 ECF'!B5</f>
        <v>44397466</v>
      </c>
      <c r="C6" s="71">
        <f>'E.2 SFAG'!C6+'E.5 Contingency'!C6+'E.6 ECF'!C5</f>
        <v>7742228</v>
      </c>
      <c r="D6" s="71">
        <f>'E.2 SFAG'!D6+'E.5 Contingency'!D6+'E.6 ECF'!D5</f>
        <v>4439747</v>
      </c>
      <c r="E6" s="71">
        <f>'E.2 SFAG'!E6+'E.5 Contingency'!E6+'E.6 ECF'!E5</f>
        <v>32215491</v>
      </c>
      <c r="F6" s="71">
        <f>'E.2 SFAG'!F6+'E.5 Contingency'!F6+'E.6 ECF'!F5</f>
        <v>48142469</v>
      </c>
      <c r="G6" s="71">
        <f>'E.2 SFAG'!G6+'E.5 Contingency'!G6+'E.6 ECF'!G5</f>
        <v>17091522</v>
      </c>
      <c r="H6" s="71">
        <f>'E.2 SFAG'!H6+'E.5 Contingency'!H6+'E.6 ECF'!H5</f>
        <v>17091522</v>
      </c>
      <c r="I6" s="71">
        <f>'E.2 SFAG'!I6+'E.5 Contingency'!I6+'E.6 ECF'!I5</f>
        <v>0</v>
      </c>
      <c r="J6" s="71">
        <f>'E.2 SFAG'!J6+'E.5 Contingency'!J6+'E.6 ECF'!J5</f>
        <v>0</v>
      </c>
      <c r="K6" s="71">
        <f>'E.2 SFAG'!K6+'E.5 Contingency'!K6+'E.6 ECF'!K5</f>
        <v>0</v>
      </c>
      <c r="L6" s="71">
        <f>'E.2 SFAG'!L6+'E.5 Contingency'!L6+'E.6 ECF'!L5</f>
        <v>0</v>
      </c>
      <c r="M6" s="71">
        <f>'E.2 SFAG'!M6+'E.5 Contingency'!M6+'E.6 ECF'!M5</f>
        <v>0</v>
      </c>
      <c r="N6" s="71">
        <f>'E.2 SFAG'!N6+'E.5 Contingency'!N6+'E.6 ECF'!N5</f>
        <v>0</v>
      </c>
      <c r="O6" s="71">
        <f>'E.2 SFAG'!O6+'E.5 Contingency'!O6+'E.6 ECF'!O5</f>
        <v>0</v>
      </c>
      <c r="P6" s="71">
        <f>'E.2 SFAG'!P6+'E.5 Contingency'!P6+'E.6 ECF'!P5</f>
        <v>0</v>
      </c>
      <c r="Q6" s="71">
        <f>'E.2 SFAG'!Q6+'E.5 Contingency'!Q6+'E.6 ECF'!Q5</f>
        <v>0</v>
      </c>
      <c r="R6" s="71">
        <f>'E.2 SFAG'!R6+'E.5 Contingency'!R6+'E.6 ECF'!R5</f>
        <v>8741534</v>
      </c>
      <c r="S6" s="71">
        <f>'E.2 SFAG'!S6+'E.5 Contingency'!S6+'E.6 ECF'!S5</f>
        <v>0</v>
      </c>
      <c r="T6" s="71">
        <f>'E.2 SFAG'!T6+'E.5 Contingency'!T6+'E.6 ECF'!T5</f>
        <v>599220</v>
      </c>
      <c r="U6" s="71">
        <f>'E.2 SFAG'!U6+'E.5 Contingency'!U6+'E.6 ECF'!U5</f>
        <v>8142314</v>
      </c>
      <c r="V6" s="71">
        <f>'E.2 SFAG'!V6+'E.5 Contingency'!V6+'E.6 ECF'!V5</f>
        <v>294110</v>
      </c>
      <c r="W6" s="71">
        <f>'E.2 SFAG'!W6+'E.5 Contingency'!W6+'E.6 ECF'!W5</f>
        <v>7764161</v>
      </c>
      <c r="X6" s="71">
        <f>'E.2 SFAG'!X6+'E.5 Contingency'!X6+'E.6 ECF'!X5</f>
        <v>7764161</v>
      </c>
      <c r="Y6" s="71">
        <f>'E.2 SFAG'!Y6+'E.5 Contingency'!Y6+'E.6 ECF'!Y5</f>
        <v>0</v>
      </c>
      <c r="Z6" s="71">
        <f>'E.2 SFAG'!Z6+'E.5 Contingency'!Z6+'E.6 ECF'!Z5</f>
        <v>0</v>
      </c>
      <c r="AA6" s="71">
        <f>'E.2 SFAG'!AA6+'E.5 Contingency'!AA6+'E.6 ECF'!AA5</f>
        <v>0</v>
      </c>
      <c r="AB6" s="71">
        <f>'E.2 SFAG'!AB6+'E.5 Contingency'!AB6+'E.6 ECF'!AB5</f>
        <v>0</v>
      </c>
      <c r="AC6" s="71">
        <f>'E.2 SFAG'!AC6+'E.5 Contingency'!AC6+'E.6 ECF'!AC5</f>
        <v>0</v>
      </c>
      <c r="AD6" s="71">
        <f>'E.2 SFAG'!AD6+'E.5 Contingency'!AD6+'E.6 ECF'!AD5</f>
        <v>0</v>
      </c>
      <c r="AE6" s="71">
        <f>'E.2 SFAG'!AE6+'E.5 Contingency'!AE6+'E.6 ECF'!AE5</f>
        <v>0</v>
      </c>
      <c r="AF6" s="71">
        <f>'E.2 SFAG'!AF6+'E.5 Contingency'!AF6+'E.6 ECF'!AF5</f>
        <v>2988174</v>
      </c>
      <c r="AG6" s="71">
        <f>'E.2 SFAG'!AG6+'E.5 Contingency'!AG6+'E.6 ECF'!AG5</f>
        <v>0</v>
      </c>
      <c r="AH6" s="71">
        <f>'E.2 SFAG'!AH6+'E.5 Contingency'!AH6+'E.6 ECF'!AH5</f>
        <v>0</v>
      </c>
      <c r="AI6" s="71">
        <f>'E.2 SFAG'!AI6+'E.5 Contingency'!AI6+'E.6 ECF'!AI5</f>
        <v>0</v>
      </c>
      <c r="AJ6" s="71">
        <f>'E.2 SFAG'!AJ6+'E.5 Contingency'!AJ6+'E.6 ECF'!AJ5</f>
        <v>0</v>
      </c>
      <c r="AK6" s="71">
        <f>'E.2 SFAG'!AK6+'E.5 Contingency'!AK6+'E.6 ECF'!AK5</f>
        <v>0</v>
      </c>
      <c r="AL6" s="71">
        <f>'E.2 SFAG'!AL6+'E.5 Contingency'!AL6+'E.6 ECF'!AL5</f>
        <v>0</v>
      </c>
      <c r="AM6" s="71">
        <f>'E.2 SFAG'!AM6+'E.5 Contingency'!AM6+'E.6 ECF'!AM5</f>
        <v>7165876</v>
      </c>
      <c r="AN6" s="71">
        <f>'E.2 SFAG'!AN6+'E.5 Contingency'!AN6+'E.6 ECF'!AN5</f>
        <v>7162803</v>
      </c>
      <c r="AO6" s="71">
        <f>'E.2 SFAG'!AO6+'E.5 Contingency'!AO6+'E.6 ECF'!AO5</f>
        <v>0</v>
      </c>
      <c r="AP6" s="71">
        <f>'E.2 SFAG'!AP6+'E.5 Contingency'!AP6+'E.6 ECF'!AP5</f>
        <v>3073</v>
      </c>
      <c r="AQ6" s="71">
        <f>'E.2 SFAG'!AQ6+'E.5 Contingency'!AQ6+'E.6 ECF'!AQ5</f>
        <v>0</v>
      </c>
      <c r="AR6" s="71">
        <f>'E.2 SFAG'!AR6+'E.5 Contingency'!AR6+'E.6 ECF'!AR5</f>
        <v>44045377</v>
      </c>
      <c r="AS6" s="71">
        <f>'E.2 SFAG'!AS6+'E.5 Contingency'!AS6+'E.6 ECF'!AS5</f>
        <v>0</v>
      </c>
      <c r="AT6" s="71">
        <f>'E.2 SFAG'!AT6+'E.5 Contingency'!AT6+'E.6 ECF'!AT5</f>
        <v>36312583</v>
      </c>
      <c r="AU6" s="201"/>
      <c r="AV6" s="11"/>
    </row>
    <row r="7" spans="1:48" ht="15" x14ac:dyDescent="0.3">
      <c r="A7" s="69" t="s">
        <v>3</v>
      </c>
      <c r="B7" s="71">
        <f>'E.2 SFAG'!B7+'E.5 Contingency'!B7+'E.6 ECF'!B6</f>
        <v>221602194</v>
      </c>
      <c r="C7" s="71">
        <f>'E.2 SFAG'!C7+'E.5 Contingency'!C7+'E.6 ECF'!C6</f>
        <v>0</v>
      </c>
      <c r="D7" s="71">
        <f>'E.2 SFAG'!D7+'E.5 Contingency'!D7+'E.6 ECF'!D6</f>
        <v>19940731</v>
      </c>
      <c r="E7" s="71">
        <f>'E.2 SFAG'!E7+'E.5 Contingency'!E7+'E.6 ECF'!E6</f>
        <v>179466582</v>
      </c>
      <c r="F7" s="71">
        <f>'E.2 SFAG'!F7+'E.5 Contingency'!F7+'E.6 ECF'!F6</f>
        <v>29744419</v>
      </c>
      <c r="G7" s="71">
        <f>'E.2 SFAG'!G7+'E.5 Contingency'!G7+'E.6 ECF'!G6</f>
        <v>41697276</v>
      </c>
      <c r="H7" s="71">
        <f>'E.2 SFAG'!H7+'E.5 Contingency'!H7+'E.6 ECF'!H6</f>
        <v>16481500</v>
      </c>
      <c r="I7" s="71">
        <f>'E.2 SFAG'!I7+'E.5 Contingency'!I7+'E.6 ECF'!I6</f>
        <v>25215776</v>
      </c>
      <c r="J7" s="71">
        <f>'E.2 SFAG'!J7+'E.5 Contingency'!J7+'E.6 ECF'!J6</f>
        <v>9750527</v>
      </c>
      <c r="K7" s="71">
        <f>'E.2 SFAG'!K7+'E.5 Contingency'!K7+'E.6 ECF'!K6</f>
        <v>9750527</v>
      </c>
      <c r="L7" s="71">
        <f>'E.2 SFAG'!L7+'E.5 Contingency'!L7+'E.6 ECF'!L6</f>
        <v>0</v>
      </c>
      <c r="M7" s="71">
        <f>'E.2 SFAG'!M7+'E.5 Contingency'!M7+'E.6 ECF'!M6</f>
        <v>0</v>
      </c>
      <c r="N7" s="71">
        <f>'E.2 SFAG'!N7+'E.5 Contingency'!N7+'E.6 ECF'!N6</f>
        <v>0</v>
      </c>
      <c r="O7" s="71">
        <f>'E.2 SFAG'!O7+'E.5 Contingency'!O7+'E.6 ECF'!O6</f>
        <v>0</v>
      </c>
      <c r="P7" s="71">
        <f>'E.2 SFAG'!P7+'E.5 Contingency'!P7+'E.6 ECF'!P6</f>
        <v>0</v>
      </c>
      <c r="Q7" s="71">
        <f>'E.2 SFAG'!Q7+'E.5 Contingency'!Q7+'E.6 ECF'!Q6</f>
        <v>0</v>
      </c>
      <c r="R7" s="71">
        <f>'E.2 SFAG'!R7+'E.5 Contingency'!R7+'E.6 ECF'!R6</f>
        <v>377322</v>
      </c>
      <c r="S7" s="71">
        <f>'E.2 SFAG'!S7+'E.5 Contingency'!S7+'E.6 ECF'!S6</f>
        <v>0</v>
      </c>
      <c r="T7" s="71">
        <f>'E.2 SFAG'!T7+'E.5 Contingency'!T7+'E.6 ECF'!T6</f>
        <v>150646</v>
      </c>
      <c r="U7" s="71">
        <f>'E.2 SFAG'!U7+'E.5 Contingency'!U7+'E.6 ECF'!U6</f>
        <v>226676</v>
      </c>
      <c r="V7" s="71">
        <f>'E.2 SFAG'!V7+'E.5 Contingency'!V7+'E.6 ECF'!V6</f>
        <v>7034419</v>
      </c>
      <c r="W7" s="71">
        <f>'E.2 SFAG'!W7+'E.5 Contingency'!W7+'E.6 ECF'!W6</f>
        <v>2546800</v>
      </c>
      <c r="X7" s="71">
        <f>'E.2 SFAG'!X7+'E.5 Contingency'!X7+'E.6 ECF'!X6</f>
        <v>2546800</v>
      </c>
      <c r="Y7" s="71">
        <f>'E.2 SFAG'!Y7+'E.5 Contingency'!Y7+'E.6 ECF'!Y6</f>
        <v>0</v>
      </c>
      <c r="Z7" s="71">
        <f>'E.2 SFAG'!Z7+'E.5 Contingency'!Z7+'E.6 ECF'!Z6</f>
        <v>0</v>
      </c>
      <c r="AA7" s="71">
        <f>'E.2 SFAG'!AA7+'E.5 Contingency'!AA7+'E.6 ECF'!AA6</f>
        <v>0</v>
      </c>
      <c r="AB7" s="71">
        <f>'E.2 SFAG'!AB7+'E.5 Contingency'!AB7+'E.6 ECF'!AB6</f>
        <v>0</v>
      </c>
      <c r="AC7" s="71">
        <f>'E.2 SFAG'!AC7+'E.5 Contingency'!AC7+'E.6 ECF'!AC6</f>
        <v>9482507</v>
      </c>
      <c r="AD7" s="71">
        <f>'E.2 SFAG'!AD7+'E.5 Contingency'!AD7+'E.6 ECF'!AD6</f>
        <v>5784681</v>
      </c>
      <c r="AE7" s="71">
        <f>'E.2 SFAG'!AE7+'E.5 Contingency'!AE7+'E.6 ECF'!AE6</f>
        <v>0</v>
      </c>
      <c r="AF7" s="71">
        <f>'E.2 SFAG'!AF7+'E.5 Contingency'!AF7+'E.6 ECF'!AF6</f>
        <v>0</v>
      </c>
      <c r="AG7" s="71">
        <f>'E.2 SFAG'!AG7+'E.5 Contingency'!AG7+'E.6 ECF'!AG6</f>
        <v>0</v>
      </c>
      <c r="AH7" s="71">
        <f>'E.2 SFAG'!AH7+'E.5 Contingency'!AH7+'E.6 ECF'!AH6</f>
        <v>89807382</v>
      </c>
      <c r="AI7" s="71">
        <f>'E.2 SFAG'!AI7+'E.5 Contingency'!AI7+'E.6 ECF'!AI6</f>
        <v>47149028</v>
      </c>
      <c r="AJ7" s="71">
        <f>'E.2 SFAG'!AJ7+'E.5 Contingency'!AJ7+'E.6 ECF'!AJ6</f>
        <v>0</v>
      </c>
      <c r="AK7" s="71">
        <f>'E.2 SFAG'!AK7+'E.5 Contingency'!AK7+'E.6 ECF'!AK6</f>
        <v>42658354</v>
      </c>
      <c r="AL7" s="71">
        <f>'E.2 SFAG'!AL7+'E.5 Contingency'!AL7+'E.6 ECF'!AL6</f>
        <v>0</v>
      </c>
      <c r="AM7" s="71">
        <f>'E.2 SFAG'!AM7+'E.5 Contingency'!AM7+'E.6 ECF'!AM6</f>
        <v>15503221</v>
      </c>
      <c r="AN7" s="71">
        <f>'E.2 SFAG'!AN7+'E.5 Contingency'!AN7+'E.6 ECF'!AN6</f>
        <v>11540230</v>
      </c>
      <c r="AO7" s="71">
        <f>'E.2 SFAG'!AO7+'E.5 Contingency'!AO7+'E.6 ECF'!AO6</f>
        <v>601521</v>
      </c>
      <c r="AP7" s="71">
        <f>'E.2 SFAG'!AP7+'E.5 Contingency'!AP7+'E.6 ECF'!AP6</f>
        <v>3361470</v>
      </c>
      <c r="AQ7" s="71">
        <f>'E.2 SFAG'!AQ7+'E.5 Contingency'!AQ7+'E.6 ECF'!AQ6</f>
        <v>0</v>
      </c>
      <c r="AR7" s="71">
        <f>'E.2 SFAG'!AR7+'E.5 Contingency'!AR7+'E.6 ECF'!AR6</f>
        <v>181984135</v>
      </c>
      <c r="AS7" s="71">
        <f>'E.2 SFAG'!AS7+'E.5 Contingency'!AS7+'E.6 ECF'!AS6</f>
        <v>0</v>
      </c>
      <c r="AT7" s="71">
        <f>'E.2 SFAG'!AT7+'E.5 Contingency'!AT7+'E.6 ECF'!AT6</f>
        <v>49421747</v>
      </c>
      <c r="AU7" s="201"/>
      <c r="AV7" s="11"/>
    </row>
    <row r="8" spans="1:48" ht="15" x14ac:dyDescent="0.3">
      <c r="A8" s="69" t="s">
        <v>4</v>
      </c>
      <c r="B8" s="71">
        <f>'E.2 SFAG'!B8+'E.5 Contingency'!B8+'E.6 ECF'!B7</f>
        <v>62839408</v>
      </c>
      <c r="C8" s="71">
        <f>'E.2 SFAG'!C8+'E.5 Contingency'!C8+'E.6 ECF'!C7</f>
        <v>0</v>
      </c>
      <c r="D8" s="71">
        <f>'E.2 SFAG'!D8+'E.5 Contingency'!D8+'E.6 ECF'!D7</f>
        <v>0</v>
      </c>
      <c r="E8" s="71">
        <f>'E.2 SFAG'!E8+'E.5 Contingency'!E8+'E.6 ECF'!E7</f>
        <v>56545640</v>
      </c>
      <c r="F8" s="71">
        <f>'E.2 SFAG'!F8+'E.5 Contingency'!F8+'E.6 ECF'!F7</f>
        <v>64673052</v>
      </c>
      <c r="G8" s="71">
        <f>'E.2 SFAG'!G8+'E.5 Contingency'!G8+'E.6 ECF'!G7</f>
        <v>4098634</v>
      </c>
      <c r="H8" s="71">
        <f>'E.2 SFAG'!H8+'E.5 Contingency'!H8+'E.6 ECF'!H7</f>
        <v>4098634</v>
      </c>
      <c r="I8" s="71">
        <f>'E.2 SFAG'!I8+'E.5 Contingency'!I8+'E.6 ECF'!I7</f>
        <v>0</v>
      </c>
      <c r="J8" s="71">
        <f>'E.2 SFAG'!J8+'E.5 Contingency'!J8+'E.6 ECF'!J7</f>
        <v>0</v>
      </c>
      <c r="K8" s="71">
        <f>'E.2 SFAG'!K8+'E.5 Contingency'!K8+'E.6 ECF'!K7</f>
        <v>0</v>
      </c>
      <c r="L8" s="71">
        <f>'E.2 SFAG'!L8+'E.5 Contingency'!L8+'E.6 ECF'!L7</f>
        <v>0</v>
      </c>
      <c r="M8" s="71">
        <f>'E.2 SFAG'!M8+'E.5 Contingency'!M8+'E.6 ECF'!M7</f>
        <v>0</v>
      </c>
      <c r="N8" s="71">
        <f>'E.2 SFAG'!N8+'E.5 Contingency'!N8+'E.6 ECF'!N7</f>
        <v>4079213</v>
      </c>
      <c r="O8" s="71">
        <f>'E.2 SFAG'!O8+'E.5 Contingency'!O8+'E.6 ECF'!O7</f>
        <v>0</v>
      </c>
      <c r="P8" s="71">
        <f>'E.2 SFAG'!P8+'E.5 Contingency'!P8+'E.6 ECF'!P7</f>
        <v>0</v>
      </c>
      <c r="Q8" s="71">
        <f>'E.2 SFAG'!Q8+'E.5 Contingency'!Q8+'E.6 ECF'!Q7</f>
        <v>4079213</v>
      </c>
      <c r="R8" s="71">
        <f>'E.2 SFAG'!R8+'E.5 Contingency'!R8+'E.6 ECF'!R7</f>
        <v>14615698</v>
      </c>
      <c r="S8" s="71">
        <f>'E.2 SFAG'!S8+'E.5 Contingency'!S8+'E.6 ECF'!S7</f>
        <v>19459</v>
      </c>
      <c r="T8" s="71">
        <f>'E.2 SFAG'!T8+'E.5 Contingency'!T8+'E.6 ECF'!T7</f>
        <v>3245464</v>
      </c>
      <c r="U8" s="71">
        <f>'E.2 SFAG'!U8+'E.5 Contingency'!U8+'E.6 ECF'!U7</f>
        <v>11350775</v>
      </c>
      <c r="V8" s="71">
        <f>'E.2 SFAG'!V8+'E.5 Contingency'!V8+'E.6 ECF'!V7</f>
        <v>949214</v>
      </c>
      <c r="W8" s="71">
        <f>'E.2 SFAG'!W8+'E.5 Contingency'!W8+'E.6 ECF'!W7</f>
        <v>15514589</v>
      </c>
      <c r="X8" s="71">
        <f>'E.2 SFAG'!X8+'E.5 Contingency'!X8+'E.6 ECF'!X7</f>
        <v>15514589</v>
      </c>
      <c r="Y8" s="71">
        <f>'E.2 SFAG'!Y8+'E.5 Contingency'!Y8+'E.6 ECF'!Y7</f>
        <v>0</v>
      </c>
      <c r="Z8" s="71">
        <f>'E.2 SFAG'!Z8+'E.5 Contingency'!Z8+'E.6 ECF'!Z7</f>
        <v>0</v>
      </c>
      <c r="AA8" s="71">
        <f>'E.2 SFAG'!AA8+'E.5 Contingency'!AA8+'E.6 ECF'!AA7</f>
        <v>0</v>
      </c>
      <c r="AB8" s="71">
        <f>'E.2 SFAG'!AB8+'E.5 Contingency'!AB8+'E.6 ECF'!AB7</f>
        <v>0</v>
      </c>
      <c r="AC8" s="71">
        <f>'E.2 SFAG'!AC8+'E.5 Contingency'!AC8+'E.6 ECF'!AC7</f>
        <v>0</v>
      </c>
      <c r="AD8" s="71">
        <f>'E.2 SFAG'!AD8+'E.5 Contingency'!AD8+'E.6 ECF'!AD7</f>
        <v>0</v>
      </c>
      <c r="AE8" s="71">
        <f>'E.2 SFAG'!AE8+'E.5 Contingency'!AE8+'E.6 ECF'!AE7</f>
        <v>106403</v>
      </c>
      <c r="AF8" s="71">
        <f>'E.2 SFAG'!AF8+'E.5 Contingency'!AF8+'E.6 ECF'!AF7</f>
        <v>937208</v>
      </c>
      <c r="AG8" s="71">
        <f>'E.2 SFAG'!AG8+'E.5 Contingency'!AG8+'E.6 ECF'!AG7</f>
        <v>2294545</v>
      </c>
      <c r="AH8" s="71">
        <f>'E.2 SFAG'!AH8+'E.5 Contingency'!AH8+'E.6 ECF'!AH7</f>
        <v>330060</v>
      </c>
      <c r="AI8" s="71">
        <f>'E.2 SFAG'!AI8+'E.5 Contingency'!AI8+'E.6 ECF'!AI7</f>
        <v>330060</v>
      </c>
      <c r="AJ8" s="71">
        <f>'E.2 SFAG'!AJ8+'E.5 Contingency'!AJ8+'E.6 ECF'!AJ7</f>
        <v>0</v>
      </c>
      <c r="AK8" s="71">
        <f>'E.2 SFAG'!AK8+'E.5 Contingency'!AK8+'E.6 ECF'!AK7</f>
        <v>0</v>
      </c>
      <c r="AL8" s="71">
        <f>'E.2 SFAG'!AL8+'E.5 Contingency'!AL8+'E.6 ECF'!AL7</f>
        <v>0</v>
      </c>
      <c r="AM8" s="71">
        <f>'E.2 SFAG'!AM8+'E.5 Contingency'!AM8+'E.6 ECF'!AM7</f>
        <v>10794689</v>
      </c>
      <c r="AN8" s="71">
        <f>'E.2 SFAG'!AN8+'E.5 Contingency'!AN8+'E.6 ECF'!AN7</f>
        <v>9263984</v>
      </c>
      <c r="AO8" s="71">
        <f>'E.2 SFAG'!AO8+'E.5 Contingency'!AO8+'E.6 ECF'!AO7</f>
        <v>99296</v>
      </c>
      <c r="AP8" s="71">
        <f>'E.2 SFAG'!AP8+'E.5 Contingency'!AP8+'E.6 ECF'!AP7</f>
        <v>1431409</v>
      </c>
      <c r="AQ8" s="71">
        <f>'E.2 SFAG'!AQ8+'E.5 Contingency'!AQ8+'E.6 ECF'!AQ7</f>
        <v>0</v>
      </c>
      <c r="AR8" s="71">
        <f>'E.2 SFAG'!AR8+'E.5 Contingency'!AR8+'E.6 ECF'!AR7</f>
        <v>53720253</v>
      </c>
      <c r="AS8" s="71">
        <f>'E.2 SFAG'!AS8+'E.5 Contingency'!AS8+'E.6 ECF'!AS7</f>
        <v>20420765</v>
      </c>
      <c r="AT8" s="71">
        <f>'E.2 SFAG'!AT8+'E.5 Contingency'!AT8+'E.6 ECF'!AT7</f>
        <v>53371442</v>
      </c>
      <c r="AU8" s="201"/>
      <c r="AV8" s="11"/>
    </row>
    <row r="9" spans="1:48" ht="15" x14ac:dyDescent="0.3">
      <c r="A9" s="69" t="s">
        <v>5</v>
      </c>
      <c r="B9" s="71">
        <f>'E.2 SFAG'!B9+'E.5 Contingency'!B9+'E.6 ECF'!B8</f>
        <v>3637503251</v>
      </c>
      <c r="C9" s="71">
        <f>'E.2 SFAG'!C9+'E.5 Contingency'!C9+'E.6 ECF'!C8</f>
        <v>0</v>
      </c>
      <c r="D9" s="71">
        <f>'E.2 SFAG'!D9+'E.5 Contingency'!D9+'E.6 ECF'!D8</f>
        <v>362416560</v>
      </c>
      <c r="E9" s="71">
        <f>'E.2 SFAG'!E9+'E.5 Contingency'!E9+'E.6 ECF'!E8</f>
        <v>3275086691</v>
      </c>
      <c r="F9" s="71">
        <f>'E.2 SFAG'!F9+'E.5 Contingency'!F9+'E.6 ECF'!F8</f>
        <v>305434780</v>
      </c>
      <c r="G9" s="71">
        <f>'E.2 SFAG'!G9+'E.5 Contingency'!G9+'E.6 ECF'!G8</f>
        <v>480116893</v>
      </c>
      <c r="H9" s="71">
        <f>'E.2 SFAG'!H9+'E.5 Contingency'!H9+'E.6 ECF'!H8</f>
        <v>467000668</v>
      </c>
      <c r="I9" s="71">
        <f>'E.2 SFAG'!I9+'E.5 Contingency'!I9+'E.6 ECF'!I8</f>
        <v>13116225</v>
      </c>
      <c r="J9" s="71">
        <f>'E.2 SFAG'!J9+'E.5 Contingency'!J9+'E.6 ECF'!J8</f>
        <v>253674004</v>
      </c>
      <c r="K9" s="71">
        <f>'E.2 SFAG'!K9+'E.5 Contingency'!K9+'E.6 ECF'!K8</f>
        <v>0</v>
      </c>
      <c r="L9" s="71">
        <f>'E.2 SFAG'!L9+'E.5 Contingency'!L9+'E.6 ECF'!L8</f>
        <v>0</v>
      </c>
      <c r="M9" s="71">
        <f>'E.2 SFAG'!M9+'E.5 Contingency'!M9+'E.6 ECF'!M8</f>
        <v>253674004</v>
      </c>
      <c r="N9" s="71">
        <f>'E.2 SFAG'!N9+'E.5 Contingency'!N9+'E.6 ECF'!N8</f>
        <v>0</v>
      </c>
      <c r="O9" s="71">
        <f>'E.2 SFAG'!O9+'E.5 Contingency'!O9+'E.6 ECF'!O8</f>
        <v>0</v>
      </c>
      <c r="P9" s="71">
        <f>'E.2 SFAG'!P9+'E.5 Contingency'!P9+'E.6 ECF'!P8</f>
        <v>0</v>
      </c>
      <c r="Q9" s="71">
        <f>'E.2 SFAG'!Q9+'E.5 Contingency'!Q9+'E.6 ECF'!Q8</f>
        <v>0</v>
      </c>
      <c r="R9" s="71">
        <f>'E.2 SFAG'!R9+'E.5 Contingency'!R9+'E.6 ECF'!R8</f>
        <v>1723510960</v>
      </c>
      <c r="S9" s="71">
        <f>'E.2 SFAG'!S9+'E.5 Contingency'!S9+'E.6 ECF'!S8</f>
        <v>16900625</v>
      </c>
      <c r="T9" s="71">
        <f>'E.2 SFAG'!T9+'E.5 Contingency'!T9+'E.6 ECF'!T8</f>
        <v>1105045547</v>
      </c>
      <c r="U9" s="71">
        <f>'E.2 SFAG'!U9+'E.5 Contingency'!U9+'E.6 ECF'!U8</f>
        <v>601564788</v>
      </c>
      <c r="V9" s="71">
        <f>'E.2 SFAG'!V9+'E.5 Contingency'!V9+'E.6 ECF'!V8</f>
        <v>179106846</v>
      </c>
      <c r="W9" s="71">
        <f>'E.2 SFAG'!W9+'E.5 Contingency'!W9+'E.6 ECF'!W8</f>
        <v>201585505</v>
      </c>
      <c r="X9" s="71">
        <f>'E.2 SFAG'!X9+'E.5 Contingency'!X9+'E.6 ECF'!X8</f>
        <v>201585505</v>
      </c>
      <c r="Y9" s="71">
        <f>'E.2 SFAG'!Y9+'E.5 Contingency'!Y9+'E.6 ECF'!Y8</f>
        <v>0</v>
      </c>
      <c r="Z9" s="71">
        <f>'E.2 SFAG'!Z9+'E.5 Contingency'!Z9+'E.6 ECF'!Z8</f>
        <v>0</v>
      </c>
      <c r="AA9" s="71">
        <f>'E.2 SFAG'!AA9+'E.5 Contingency'!AA9+'E.6 ECF'!AA8</f>
        <v>0</v>
      </c>
      <c r="AB9" s="71">
        <f>'E.2 SFAG'!AB9+'E.5 Contingency'!AB9+'E.6 ECF'!AB8</f>
        <v>0</v>
      </c>
      <c r="AC9" s="71">
        <f>'E.2 SFAG'!AC9+'E.5 Contingency'!AC9+'E.6 ECF'!AC8</f>
        <v>247347</v>
      </c>
      <c r="AD9" s="71">
        <f>'E.2 SFAG'!AD9+'E.5 Contingency'!AD9+'E.6 ECF'!AD8</f>
        <v>34051960</v>
      </c>
      <c r="AE9" s="71">
        <f>'E.2 SFAG'!AE9+'E.5 Contingency'!AE9+'E.6 ECF'!AE8</f>
        <v>0</v>
      </c>
      <c r="AF9" s="71">
        <f>'E.2 SFAG'!AF9+'E.5 Contingency'!AF9+'E.6 ECF'!AF8</f>
        <v>12540690</v>
      </c>
      <c r="AG9" s="71">
        <f>'E.2 SFAG'!AG9+'E.5 Contingency'!AG9+'E.6 ECF'!AG8</f>
        <v>0</v>
      </c>
      <c r="AH9" s="71">
        <f>'E.2 SFAG'!AH9+'E.5 Contingency'!AH9+'E.6 ECF'!AH8</f>
        <v>0</v>
      </c>
      <c r="AI9" s="71">
        <f>'E.2 SFAG'!AI9+'E.5 Contingency'!AI9+'E.6 ECF'!AI8</f>
        <v>0</v>
      </c>
      <c r="AJ9" s="71">
        <f>'E.2 SFAG'!AJ9+'E.5 Contingency'!AJ9+'E.6 ECF'!AJ8</f>
        <v>0</v>
      </c>
      <c r="AK9" s="71">
        <f>'E.2 SFAG'!AK9+'E.5 Contingency'!AK9+'E.6 ECF'!AK8</f>
        <v>0</v>
      </c>
      <c r="AL9" s="71">
        <f>'E.2 SFAG'!AL9+'E.5 Contingency'!AL9+'E.6 ECF'!AL8</f>
        <v>0</v>
      </c>
      <c r="AM9" s="71">
        <f>'E.2 SFAG'!AM9+'E.5 Contingency'!AM9+'E.6 ECF'!AM8</f>
        <v>437910845</v>
      </c>
      <c r="AN9" s="71">
        <f>'E.2 SFAG'!AN9+'E.5 Contingency'!AN9+'E.6 ECF'!AN8</f>
        <v>207289851</v>
      </c>
      <c r="AO9" s="71">
        <f>'E.2 SFAG'!AO9+'E.5 Contingency'!AO9+'E.6 ECF'!AO8</f>
        <v>192626797</v>
      </c>
      <c r="AP9" s="71">
        <f>'E.2 SFAG'!AP9+'E.5 Contingency'!AP9+'E.6 ECF'!AP8</f>
        <v>37994197</v>
      </c>
      <c r="AQ9" s="71">
        <f>'E.2 SFAG'!AQ9+'E.5 Contingency'!AQ9+'E.6 ECF'!AQ8</f>
        <v>0</v>
      </c>
      <c r="AR9" s="71">
        <f>'E.2 SFAG'!AR9+'E.5 Contingency'!AR9+'E.6 ECF'!AR8</f>
        <v>3322745050</v>
      </c>
      <c r="AS9" s="71">
        <f>'E.2 SFAG'!AS9+'E.5 Contingency'!AS9+'E.6 ECF'!AS8</f>
        <v>257776421</v>
      </c>
      <c r="AT9" s="71">
        <f>'E.2 SFAG'!AT9+'E.5 Contingency'!AT9+'E.6 ECF'!AT8</f>
        <v>0</v>
      </c>
      <c r="AU9" s="201"/>
      <c r="AV9" s="11"/>
    </row>
    <row r="10" spans="1:48" ht="15" x14ac:dyDescent="0.3">
      <c r="A10" s="69" t="s">
        <v>6</v>
      </c>
      <c r="B10" s="71">
        <f>'E.2 SFAG'!B10+'E.5 Contingency'!B10+'E.6 ECF'!B9</f>
        <v>150701415</v>
      </c>
      <c r="C10" s="71">
        <f>'E.2 SFAG'!C10+'E.5 Contingency'!C10+'E.6 ECF'!C9</f>
        <v>6221206</v>
      </c>
      <c r="D10" s="71">
        <f>'E.2 SFAG'!D10+'E.5 Contingency'!D10+'E.6 ECF'!D9</f>
        <v>5897601</v>
      </c>
      <c r="E10" s="71">
        <f>'E.2 SFAG'!E10+'E.5 Contingency'!E10+'E.6 ECF'!E9</f>
        <v>123488896</v>
      </c>
      <c r="F10" s="71">
        <f>'E.2 SFAG'!F10+'E.5 Contingency'!F10+'E.6 ECF'!F9</f>
        <v>96394637</v>
      </c>
      <c r="G10" s="71">
        <f>'E.2 SFAG'!G10+'E.5 Contingency'!G10+'E.6 ECF'!G9</f>
        <v>48100901</v>
      </c>
      <c r="H10" s="71">
        <f>'E.2 SFAG'!H10+'E.5 Contingency'!H10+'E.6 ECF'!H9</f>
        <v>48100901</v>
      </c>
      <c r="I10" s="71">
        <f>'E.2 SFAG'!I10+'E.5 Contingency'!I10+'E.6 ECF'!I9</f>
        <v>0</v>
      </c>
      <c r="J10" s="71">
        <f>'E.2 SFAG'!J10+'E.5 Contingency'!J10+'E.6 ECF'!J9</f>
        <v>0</v>
      </c>
      <c r="K10" s="71">
        <f>'E.2 SFAG'!K10+'E.5 Contingency'!K10+'E.6 ECF'!K9</f>
        <v>0</v>
      </c>
      <c r="L10" s="71">
        <f>'E.2 SFAG'!L10+'E.5 Contingency'!L10+'E.6 ECF'!L9</f>
        <v>0</v>
      </c>
      <c r="M10" s="71">
        <f>'E.2 SFAG'!M10+'E.5 Contingency'!M10+'E.6 ECF'!M9</f>
        <v>0</v>
      </c>
      <c r="N10" s="71">
        <f>'E.2 SFAG'!N10+'E.5 Contingency'!N10+'E.6 ECF'!N9</f>
        <v>0</v>
      </c>
      <c r="O10" s="71">
        <f>'E.2 SFAG'!O10+'E.5 Contingency'!O10+'E.6 ECF'!O9</f>
        <v>0</v>
      </c>
      <c r="P10" s="71">
        <f>'E.2 SFAG'!P10+'E.5 Contingency'!P10+'E.6 ECF'!P9</f>
        <v>0</v>
      </c>
      <c r="Q10" s="71">
        <f>'E.2 SFAG'!Q10+'E.5 Contingency'!Q10+'E.6 ECF'!Q9</f>
        <v>0</v>
      </c>
      <c r="R10" s="71">
        <f>'E.2 SFAG'!R10+'E.5 Contingency'!R10+'E.6 ECF'!R9</f>
        <v>10111361</v>
      </c>
      <c r="S10" s="71">
        <f>'E.2 SFAG'!S10+'E.5 Contingency'!S10+'E.6 ECF'!S9</f>
        <v>1864944</v>
      </c>
      <c r="T10" s="71">
        <f>'E.2 SFAG'!T10+'E.5 Contingency'!T10+'E.6 ECF'!T9</f>
        <v>3906726</v>
      </c>
      <c r="U10" s="71">
        <f>'E.2 SFAG'!U10+'E.5 Contingency'!U10+'E.6 ECF'!U9</f>
        <v>4339691</v>
      </c>
      <c r="V10" s="71">
        <f>'E.2 SFAG'!V10+'E.5 Contingency'!V10+'E.6 ECF'!V9</f>
        <v>9060907</v>
      </c>
      <c r="W10" s="71">
        <f>'E.2 SFAG'!W10+'E.5 Contingency'!W10+'E.6 ECF'!W9</f>
        <v>578506</v>
      </c>
      <c r="X10" s="71">
        <f>'E.2 SFAG'!X10+'E.5 Contingency'!X10+'E.6 ECF'!X9</f>
        <v>494182</v>
      </c>
      <c r="Y10" s="71">
        <f>'E.2 SFAG'!Y10+'E.5 Contingency'!Y10+'E.6 ECF'!Y9</f>
        <v>84324</v>
      </c>
      <c r="Z10" s="71">
        <f>'E.2 SFAG'!Z10+'E.5 Contingency'!Z10+'E.6 ECF'!Z9</f>
        <v>2912</v>
      </c>
      <c r="AA10" s="71">
        <f>'E.2 SFAG'!AA10+'E.5 Contingency'!AA10+'E.6 ECF'!AA9</f>
        <v>0</v>
      </c>
      <c r="AB10" s="71">
        <f>'E.2 SFAG'!AB10+'E.5 Contingency'!AB10+'E.6 ECF'!AB9</f>
        <v>0</v>
      </c>
      <c r="AC10" s="71">
        <f>'E.2 SFAG'!AC10+'E.5 Contingency'!AC10+'E.6 ECF'!AC9</f>
        <v>4568848</v>
      </c>
      <c r="AD10" s="71">
        <f>'E.2 SFAG'!AD10+'E.5 Contingency'!AD10+'E.6 ECF'!AD9</f>
        <v>1979964</v>
      </c>
      <c r="AE10" s="71">
        <f>'E.2 SFAG'!AE10+'E.5 Contingency'!AE10+'E.6 ECF'!AE9</f>
        <v>563025</v>
      </c>
      <c r="AF10" s="71">
        <f>'E.2 SFAG'!AF10+'E.5 Contingency'!AF10+'E.6 ECF'!AF9</f>
        <v>416360</v>
      </c>
      <c r="AG10" s="71">
        <f>'E.2 SFAG'!AG10+'E.5 Contingency'!AG10+'E.6 ECF'!AG9</f>
        <v>504589</v>
      </c>
      <c r="AH10" s="71">
        <f>'E.2 SFAG'!AH10+'E.5 Contingency'!AH10+'E.6 ECF'!AH9</f>
        <v>783778</v>
      </c>
      <c r="AI10" s="71">
        <f>'E.2 SFAG'!AI10+'E.5 Contingency'!AI10+'E.6 ECF'!AI9</f>
        <v>68323</v>
      </c>
      <c r="AJ10" s="71">
        <f>'E.2 SFAG'!AJ10+'E.5 Contingency'!AJ10+'E.6 ECF'!AJ9</f>
        <v>0</v>
      </c>
      <c r="AK10" s="71">
        <f>'E.2 SFAG'!AK10+'E.5 Contingency'!AK10+'E.6 ECF'!AK9</f>
        <v>715455</v>
      </c>
      <c r="AL10" s="71">
        <f>'E.2 SFAG'!AL10+'E.5 Contingency'!AL10+'E.6 ECF'!AL9</f>
        <v>569909</v>
      </c>
      <c r="AM10" s="71">
        <f>'E.2 SFAG'!AM10+'E.5 Contingency'!AM10+'E.6 ECF'!AM9</f>
        <v>53219553</v>
      </c>
      <c r="AN10" s="71">
        <f>'E.2 SFAG'!AN10+'E.5 Contingency'!AN10+'E.6 ECF'!AN9</f>
        <v>15203443</v>
      </c>
      <c r="AO10" s="71">
        <f>'E.2 SFAG'!AO10+'E.5 Contingency'!AO10+'E.6 ECF'!AO9</f>
        <v>34371411</v>
      </c>
      <c r="AP10" s="71">
        <f>'E.2 SFAG'!AP10+'E.5 Contingency'!AP10+'E.6 ECF'!AP9</f>
        <v>3644699</v>
      </c>
      <c r="AQ10" s="71">
        <f>'E.2 SFAG'!AQ10+'E.5 Contingency'!AQ10+'E.6 ECF'!AQ9</f>
        <v>0</v>
      </c>
      <c r="AR10" s="71">
        <f>'E.2 SFAG'!AR10+'E.5 Contingency'!AR10+'E.6 ECF'!AR9</f>
        <v>130460613</v>
      </c>
      <c r="AS10" s="71">
        <f>'E.2 SFAG'!AS10+'E.5 Contingency'!AS10+'E.6 ECF'!AS9</f>
        <v>0</v>
      </c>
      <c r="AT10" s="71">
        <f>'E.2 SFAG'!AT10+'E.5 Contingency'!AT10+'E.6 ECF'!AT9</f>
        <v>104516632</v>
      </c>
      <c r="AU10" s="201"/>
      <c r="AV10" s="11"/>
    </row>
    <row r="11" spans="1:48" ht="15" x14ac:dyDescent="0.3">
      <c r="A11" s="69" t="s">
        <v>7</v>
      </c>
      <c r="B11" s="71">
        <f>'E.2 SFAG'!B11+'E.5 Contingency'!B11+'E.6 ECF'!B10</f>
        <v>265907706</v>
      </c>
      <c r="C11" s="71">
        <f>'E.2 SFAG'!C11+'E.5 Contingency'!C11+'E.6 ECF'!C10</f>
        <v>26678810</v>
      </c>
      <c r="D11" s="71">
        <f>'E.2 SFAG'!D11+'E.5 Contingency'!D11+'E.6 ECF'!D10</f>
        <v>0</v>
      </c>
      <c r="E11" s="71">
        <f>'E.2 SFAG'!E11+'E.5 Contingency'!E11+'E.6 ECF'!E10</f>
        <v>239228896</v>
      </c>
      <c r="F11" s="71">
        <f>'E.2 SFAG'!F11+'E.5 Contingency'!F11+'E.6 ECF'!F10</f>
        <v>769225</v>
      </c>
      <c r="G11" s="71">
        <f>'E.2 SFAG'!G11+'E.5 Contingency'!G11+'E.6 ECF'!G10</f>
        <v>0</v>
      </c>
      <c r="H11" s="71">
        <f>'E.2 SFAG'!H11+'E.5 Contingency'!H11+'E.6 ECF'!H10</f>
        <v>0</v>
      </c>
      <c r="I11" s="71">
        <f>'E.2 SFAG'!I11+'E.5 Contingency'!I11+'E.6 ECF'!I10</f>
        <v>0</v>
      </c>
      <c r="J11" s="71">
        <f>'E.2 SFAG'!J11+'E.5 Contingency'!J11+'E.6 ECF'!J10</f>
        <v>0</v>
      </c>
      <c r="K11" s="71">
        <f>'E.2 SFAG'!K11+'E.5 Contingency'!K11+'E.6 ECF'!K10</f>
        <v>0</v>
      </c>
      <c r="L11" s="71">
        <f>'E.2 SFAG'!L11+'E.5 Contingency'!L11+'E.6 ECF'!L10</f>
        <v>0</v>
      </c>
      <c r="M11" s="71">
        <f>'E.2 SFAG'!M11+'E.5 Contingency'!M11+'E.6 ECF'!M10</f>
        <v>0</v>
      </c>
      <c r="N11" s="71">
        <f>'E.2 SFAG'!N11+'E.5 Contingency'!N11+'E.6 ECF'!N10</f>
        <v>19726211</v>
      </c>
      <c r="O11" s="71">
        <f>'E.2 SFAG'!O11+'E.5 Contingency'!O11+'E.6 ECF'!O10</f>
        <v>0</v>
      </c>
      <c r="P11" s="71">
        <f>'E.2 SFAG'!P11+'E.5 Contingency'!P11+'E.6 ECF'!P10</f>
        <v>0</v>
      </c>
      <c r="Q11" s="71">
        <f>'E.2 SFAG'!Q11+'E.5 Contingency'!Q11+'E.6 ECF'!Q10</f>
        <v>19726211</v>
      </c>
      <c r="R11" s="71">
        <f>'E.2 SFAG'!R11+'E.5 Contingency'!R11+'E.6 ECF'!R10</f>
        <v>0</v>
      </c>
      <c r="S11" s="71">
        <f>'E.2 SFAG'!S11+'E.5 Contingency'!S11+'E.6 ECF'!S10</f>
        <v>0</v>
      </c>
      <c r="T11" s="71">
        <f>'E.2 SFAG'!T11+'E.5 Contingency'!T11+'E.6 ECF'!T10</f>
        <v>0</v>
      </c>
      <c r="U11" s="71">
        <f>'E.2 SFAG'!U11+'E.5 Contingency'!U11+'E.6 ECF'!U10</f>
        <v>0</v>
      </c>
      <c r="V11" s="71">
        <f>'E.2 SFAG'!V11+'E.5 Contingency'!V11+'E.6 ECF'!V10</f>
        <v>0</v>
      </c>
      <c r="W11" s="71">
        <f>'E.2 SFAG'!W11+'E.5 Contingency'!W11+'E.6 ECF'!W10</f>
        <v>0</v>
      </c>
      <c r="X11" s="71">
        <f>'E.2 SFAG'!X11+'E.5 Contingency'!X11+'E.6 ECF'!X10</f>
        <v>0</v>
      </c>
      <c r="Y11" s="71">
        <f>'E.2 SFAG'!Y11+'E.5 Contingency'!Y11+'E.6 ECF'!Y10</f>
        <v>0</v>
      </c>
      <c r="Z11" s="71">
        <f>'E.2 SFAG'!Z11+'E.5 Contingency'!Z11+'E.6 ECF'!Z10</f>
        <v>0</v>
      </c>
      <c r="AA11" s="71">
        <f>'E.2 SFAG'!AA11+'E.5 Contingency'!AA11+'E.6 ECF'!AA10</f>
        <v>0</v>
      </c>
      <c r="AB11" s="71">
        <f>'E.2 SFAG'!AB11+'E.5 Contingency'!AB11+'E.6 ECF'!AB10</f>
        <v>0</v>
      </c>
      <c r="AC11" s="71">
        <f>'E.2 SFAG'!AC11+'E.5 Contingency'!AC11+'E.6 ECF'!AC10</f>
        <v>0</v>
      </c>
      <c r="AD11" s="71">
        <f>'E.2 SFAG'!AD11+'E.5 Contingency'!AD11+'E.6 ECF'!AD10</f>
        <v>19103907</v>
      </c>
      <c r="AE11" s="71">
        <f>'E.2 SFAG'!AE11+'E.5 Contingency'!AE11+'E.6 ECF'!AE10</f>
        <v>0</v>
      </c>
      <c r="AF11" s="71">
        <f>'E.2 SFAG'!AF11+'E.5 Contingency'!AF11+'E.6 ECF'!AF10</f>
        <v>51502991</v>
      </c>
      <c r="AG11" s="71">
        <f>'E.2 SFAG'!AG11+'E.5 Contingency'!AG11+'E.6 ECF'!AG10</f>
        <v>16192439</v>
      </c>
      <c r="AH11" s="71">
        <f>'E.2 SFAG'!AH11+'E.5 Contingency'!AH11+'E.6 ECF'!AH10</f>
        <v>62229764</v>
      </c>
      <c r="AI11" s="71">
        <f>'E.2 SFAG'!AI11+'E.5 Contingency'!AI11+'E.6 ECF'!AI10</f>
        <v>62229764</v>
      </c>
      <c r="AJ11" s="71">
        <f>'E.2 SFAG'!AJ11+'E.5 Contingency'!AJ11+'E.6 ECF'!AJ10</f>
        <v>0</v>
      </c>
      <c r="AK11" s="71">
        <f>'E.2 SFAG'!AK11+'E.5 Contingency'!AK11+'E.6 ECF'!AK10</f>
        <v>0</v>
      </c>
      <c r="AL11" s="71">
        <f>'E.2 SFAG'!AL11+'E.5 Contingency'!AL11+'E.6 ECF'!AL10</f>
        <v>0</v>
      </c>
      <c r="AM11" s="71">
        <f>'E.2 SFAG'!AM11+'E.5 Contingency'!AM11+'E.6 ECF'!AM10</f>
        <v>71242809</v>
      </c>
      <c r="AN11" s="71">
        <f>'E.2 SFAG'!AN11+'E.5 Contingency'!AN11+'E.6 ECF'!AN10</f>
        <v>13732947</v>
      </c>
      <c r="AO11" s="71">
        <f>'E.2 SFAG'!AO11+'E.5 Contingency'!AO11+'E.6 ECF'!AO10</f>
        <v>57509862</v>
      </c>
      <c r="AP11" s="71">
        <f>'E.2 SFAG'!AP11+'E.5 Contingency'!AP11+'E.6 ECF'!AP10</f>
        <v>0</v>
      </c>
      <c r="AQ11" s="71">
        <f>'E.2 SFAG'!AQ11+'E.5 Contingency'!AQ11+'E.6 ECF'!AQ10</f>
        <v>0</v>
      </c>
      <c r="AR11" s="71">
        <f>'E.2 SFAG'!AR11+'E.5 Contingency'!AR11+'E.6 ECF'!AR10</f>
        <v>239998121</v>
      </c>
      <c r="AS11" s="71">
        <f>'E.2 SFAG'!AS11+'E.5 Contingency'!AS11+'E.6 ECF'!AS10</f>
        <v>0</v>
      </c>
      <c r="AT11" s="71">
        <f>'E.2 SFAG'!AT11+'E.5 Contingency'!AT11+'E.6 ECF'!AT10</f>
        <v>0</v>
      </c>
      <c r="AU11" s="201"/>
      <c r="AV11" s="11"/>
    </row>
    <row r="12" spans="1:48" ht="15" x14ac:dyDescent="0.3">
      <c r="A12" s="69" t="s">
        <v>8</v>
      </c>
      <c r="B12" s="71">
        <f>'E.2 SFAG'!B12+'E.5 Contingency'!B12+'E.6 ECF'!B11</f>
        <v>35766684</v>
      </c>
      <c r="C12" s="71">
        <f>'E.2 SFAG'!C12+'E.5 Contingency'!C12+'E.6 ECF'!C11</f>
        <v>0</v>
      </c>
      <c r="D12" s="71">
        <f>'E.2 SFAG'!D12+'E.5 Contingency'!D12+'E.6 ECF'!D11</f>
        <v>0</v>
      </c>
      <c r="E12" s="71">
        <f>'E.2 SFAG'!E12+'E.5 Contingency'!E12+'E.6 ECF'!E11</f>
        <v>32184421</v>
      </c>
      <c r="F12" s="71">
        <f>'E.2 SFAG'!F12+'E.5 Contingency'!F12+'E.6 ECF'!F11</f>
        <v>9106358</v>
      </c>
      <c r="G12" s="71">
        <f>'E.2 SFAG'!G12+'E.5 Contingency'!G12+'E.6 ECF'!G11</f>
        <v>910494</v>
      </c>
      <c r="H12" s="71">
        <f>'E.2 SFAG'!H12+'E.5 Contingency'!H12+'E.6 ECF'!H11</f>
        <v>910494</v>
      </c>
      <c r="I12" s="71">
        <f>'E.2 SFAG'!I12+'E.5 Contingency'!I12+'E.6 ECF'!I11</f>
        <v>0</v>
      </c>
      <c r="J12" s="71">
        <f>'E.2 SFAG'!J12+'E.5 Contingency'!J12+'E.6 ECF'!J11</f>
        <v>0</v>
      </c>
      <c r="K12" s="71">
        <f>'E.2 SFAG'!K12+'E.5 Contingency'!K12+'E.6 ECF'!K11</f>
        <v>0</v>
      </c>
      <c r="L12" s="71">
        <f>'E.2 SFAG'!L12+'E.5 Contingency'!L12+'E.6 ECF'!L11</f>
        <v>0</v>
      </c>
      <c r="M12" s="71">
        <f>'E.2 SFAG'!M12+'E.5 Contingency'!M12+'E.6 ECF'!M11</f>
        <v>0</v>
      </c>
      <c r="N12" s="71">
        <f>'E.2 SFAG'!N12+'E.5 Contingency'!N12+'E.6 ECF'!N11</f>
        <v>0</v>
      </c>
      <c r="O12" s="71">
        <f>'E.2 SFAG'!O12+'E.5 Contingency'!O12+'E.6 ECF'!O11</f>
        <v>0</v>
      </c>
      <c r="P12" s="71">
        <f>'E.2 SFAG'!P12+'E.5 Contingency'!P12+'E.6 ECF'!P11</f>
        <v>0</v>
      </c>
      <c r="Q12" s="71">
        <f>'E.2 SFAG'!Q12+'E.5 Contingency'!Q12+'E.6 ECF'!Q11</f>
        <v>0</v>
      </c>
      <c r="R12" s="71">
        <f>'E.2 SFAG'!R12+'E.5 Contingency'!R12+'E.6 ECF'!R11</f>
        <v>2831622</v>
      </c>
      <c r="S12" s="71">
        <f>'E.2 SFAG'!S12+'E.5 Contingency'!S12+'E.6 ECF'!S11</f>
        <v>1003102</v>
      </c>
      <c r="T12" s="71">
        <f>'E.2 SFAG'!T12+'E.5 Contingency'!T12+'E.6 ECF'!T11</f>
        <v>1828520</v>
      </c>
      <c r="U12" s="71">
        <f>'E.2 SFAG'!U12+'E.5 Contingency'!U12+'E.6 ECF'!U11</f>
        <v>0</v>
      </c>
      <c r="V12" s="71">
        <f>'E.2 SFAG'!V12+'E.5 Contingency'!V12+'E.6 ECF'!V11</f>
        <v>0</v>
      </c>
      <c r="W12" s="71">
        <f>'E.2 SFAG'!W12+'E.5 Contingency'!W12+'E.6 ECF'!W11</f>
        <v>20194625</v>
      </c>
      <c r="X12" s="71">
        <f>'E.2 SFAG'!X12+'E.5 Contingency'!X12+'E.6 ECF'!X11</f>
        <v>20194625</v>
      </c>
      <c r="Y12" s="71">
        <f>'E.2 SFAG'!Y12+'E.5 Contingency'!Y12+'E.6 ECF'!Y11</f>
        <v>0</v>
      </c>
      <c r="Z12" s="71">
        <f>'E.2 SFAG'!Z12+'E.5 Contingency'!Z12+'E.6 ECF'!Z11</f>
        <v>0</v>
      </c>
      <c r="AA12" s="71">
        <f>'E.2 SFAG'!AA12+'E.5 Contingency'!AA12+'E.6 ECF'!AA11</f>
        <v>0</v>
      </c>
      <c r="AB12" s="71">
        <f>'E.2 SFAG'!AB12+'E.5 Contingency'!AB12+'E.6 ECF'!AB11</f>
        <v>0</v>
      </c>
      <c r="AC12" s="71">
        <f>'E.2 SFAG'!AC12+'E.5 Contingency'!AC12+'E.6 ECF'!AC11</f>
        <v>1846293</v>
      </c>
      <c r="AD12" s="71">
        <f>'E.2 SFAG'!AD12+'E.5 Contingency'!AD12+'E.6 ECF'!AD11</f>
        <v>0</v>
      </c>
      <c r="AE12" s="71">
        <f>'E.2 SFAG'!AE12+'E.5 Contingency'!AE12+'E.6 ECF'!AE11</f>
        <v>0</v>
      </c>
      <c r="AF12" s="71">
        <f>'E.2 SFAG'!AF12+'E.5 Contingency'!AF12+'E.6 ECF'!AF11</f>
        <v>0</v>
      </c>
      <c r="AG12" s="71">
        <f>'E.2 SFAG'!AG12+'E.5 Contingency'!AG12+'E.6 ECF'!AG11</f>
        <v>0</v>
      </c>
      <c r="AH12" s="71">
        <f>'E.2 SFAG'!AH12+'E.5 Contingency'!AH12+'E.6 ECF'!AH11</f>
        <v>0</v>
      </c>
      <c r="AI12" s="71">
        <f>'E.2 SFAG'!AI12+'E.5 Contingency'!AI12+'E.6 ECF'!AI11</f>
        <v>0</v>
      </c>
      <c r="AJ12" s="71">
        <f>'E.2 SFAG'!AJ12+'E.5 Contingency'!AJ12+'E.6 ECF'!AJ11</f>
        <v>0</v>
      </c>
      <c r="AK12" s="71">
        <f>'E.2 SFAG'!AK12+'E.5 Contingency'!AK12+'E.6 ECF'!AK11</f>
        <v>0</v>
      </c>
      <c r="AL12" s="71">
        <f>'E.2 SFAG'!AL12+'E.5 Contingency'!AL12+'E.6 ECF'!AL11</f>
        <v>0</v>
      </c>
      <c r="AM12" s="71">
        <f>'E.2 SFAG'!AM12+'E.5 Contingency'!AM12+'E.6 ECF'!AM11</f>
        <v>4408904</v>
      </c>
      <c r="AN12" s="71">
        <f>'E.2 SFAG'!AN12+'E.5 Contingency'!AN12+'E.6 ECF'!AN11</f>
        <v>3520878</v>
      </c>
      <c r="AO12" s="71">
        <f>'E.2 SFAG'!AO12+'E.5 Contingency'!AO12+'E.6 ECF'!AO11</f>
        <v>888026</v>
      </c>
      <c r="AP12" s="71">
        <f>'E.2 SFAG'!AP12+'E.5 Contingency'!AP12+'E.6 ECF'!AP11</f>
        <v>0</v>
      </c>
      <c r="AQ12" s="71">
        <f>'E.2 SFAG'!AQ12+'E.5 Contingency'!AQ12+'E.6 ECF'!AQ11</f>
        <v>0</v>
      </c>
      <c r="AR12" s="71">
        <f>'E.2 SFAG'!AR12+'E.5 Contingency'!AR12+'E.6 ECF'!AR11</f>
        <v>30191938</v>
      </c>
      <c r="AS12" s="71">
        <f>'E.2 SFAG'!AS12+'E.5 Contingency'!AS12+'E.6 ECF'!AS11</f>
        <v>610337</v>
      </c>
      <c r="AT12" s="71">
        <f>'E.2 SFAG'!AT12+'E.5 Contingency'!AT12+'E.6 ECF'!AT11</f>
        <v>14070767</v>
      </c>
      <c r="AU12" s="201"/>
      <c r="AV12" s="11"/>
    </row>
    <row r="13" spans="1:48" ht="15" x14ac:dyDescent="0.3">
      <c r="A13" s="69" t="s">
        <v>93</v>
      </c>
      <c r="B13" s="71">
        <f>'E.2 SFAG'!B13+'E.5 Contingency'!B13+'E.6 ECF'!B12</f>
        <v>102578051</v>
      </c>
      <c r="C13" s="71">
        <f>'E.2 SFAG'!C13+'E.5 Contingency'!C13+'E.6 ECF'!C12</f>
        <v>0</v>
      </c>
      <c r="D13" s="71">
        <f>'E.2 SFAG'!D13+'E.5 Contingency'!D13+'E.6 ECF'!D12</f>
        <v>3935917</v>
      </c>
      <c r="E13" s="71">
        <f>'E.2 SFAG'!E13+'E.5 Contingency'!E13+'E.6 ECF'!E12</f>
        <v>88368286</v>
      </c>
      <c r="F13" s="71">
        <f>'E.2 SFAG'!F13+'E.5 Contingency'!F13+'E.6 ECF'!F12</f>
        <v>33376184</v>
      </c>
      <c r="G13" s="71">
        <f>'E.2 SFAG'!G13+'E.5 Contingency'!G13+'E.6 ECF'!G12</f>
        <v>22292955</v>
      </c>
      <c r="H13" s="71">
        <f>'E.2 SFAG'!H13+'E.5 Contingency'!H13+'E.6 ECF'!H12</f>
        <v>22292955</v>
      </c>
      <c r="I13" s="71">
        <f>'E.2 SFAG'!I13+'E.5 Contingency'!I13+'E.6 ECF'!I12</f>
        <v>0</v>
      </c>
      <c r="J13" s="71">
        <f>'E.2 SFAG'!J13+'E.5 Contingency'!J13+'E.6 ECF'!J12</f>
        <v>0</v>
      </c>
      <c r="K13" s="71">
        <f>'E.2 SFAG'!K13+'E.5 Contingency'!K13+'E.6 ECF'!K12</f>
        <v>0</v>
      </c>
      <c r="L13" s="71">
        <f>'E.2 SFAG'!L13+'E.5 Contingency'!L13+'E.6 ECF'!L12</f>
        <v>0</v>
      </c>
      <c r="M13" s="71">
        <f>'E.2 SFAG'!M13+'E.5 Contingency'!M13+'E.6 ECF'!M12</f>
        <v>0</v>
      </c>
      <c r="N13" s="71">
        <f>'E.2 SFAG'!N13+'E.5 Contingency'!N13+'E.6 ECF'!N12</f>
        <v>0</v>
      </c>
      <c r="O13" s="71">
        <f>'E.2 SFAG'!O13+'E.5 Contingency'!O13+'E.6 ECF'!O12</f>
        <v>0</v>
      </c>
      <c r="P13" s="71">
        <f>'E.2 SFAG'!P13+'E.5 Contingency'!P13+'E.6 ECF'!P12</f>
        <v>0</v>
      </c>
      <c r="Q13" s="71">
        <f>'E.2 SFAG'!Q13+'E.5 Contingency'!Q13+'E.6 ECF'!Q12</f>
        <v>0</v>
      </c>
      <c r="R13" s="71">
        <f>'E.2 SFAG'!R13+'E.5 Contingency'!R13+'E.6 ECF'!R12</f>
        <v>10452775</v>
      </c>
      <c r="S13" s="71">
        <f>'E.2 SFAG'!S13+'E.5 Contingency'!S13+'E.6 ECF'!S12</f>
        <v>0</v>
      </c>
      <c r="T13" s="71">
        <f>'E.2 SFAG'!T13+'E.5 Contingency'!T13+'E.6 ECF'!T12</f>
        <v>2606886</v>
      </c>
      <c r="U13" s="71">
        <f>'E.2 SFAG'!U13+'E.5 Contingency'!U13+'E.6 ECF'!U12</f>
        <v>7845889</v>
      </c>
      <c r="V13" s="71">
        <f>'E.2 SFAG'!V13+'E.5 Contingency'!V13+'E.6 ECF'!V12</f>
        <v>0</v>
      </c>
      <c r="W13" s="71">
        <f>'E.2 SFAG'!W13+'E.5 Contingency'!W13+'E.6 ECF'!W12</f>
        <v>36947695</v>
      </c>
      <c r="X13" s="71">
        <f>'E.2 SFAG'!X13+'E.5 Contingency'!X13+'E.6 ECF'!X12</f>
        <v>36947695</v>
      </c>
      <c r="Y13" s="71">
        <f>'E.2 SFAG'!Y13+'E.5 Contingency'!Y13+'E.6 ECF'!Y12</f>
        <v>0</v>
      </c>
      <c r="Z13" s="71">
        <f>'E.2 SFAG'!Z13+'E.5 Contingency'!Z13+'E.6 ECF'!Z12</f>
        <v>0</v>
      </c>
      <c r="AA13" s="71">
        <f>'E.2 SFAG'!AA13+'E.5 Contingency'!AA13+'E.6 ECF'!AA12</f>
        <v>0</v>
      </c>
      <c r="AB13" s="71">
        <f>'E.2 SFAG'!AB13+'E.5 Contingency'!AB13+'E.6 ECF'!AB12</f>
        <v>0</v>
      </c>
      <c r="AC13" s="71">
        <f>'E.2 SFAG'!AC13+'E.5 Contingency'!AC13+'E.6 ECF'!AC12</f>
        <v>0</v>
      </c>
      <c r="AD13" s="71">
        <f>'E.2 SFAG'!AD13+'E.5 Contingency'!AD13+'E.6 ECF'!AD12</f>
        <v>273109</v>
      </c>
      <c r="AE13" s="71">
        <f>'E.2 SFAG'!AE13+'E.5 Contingency'!AE13+'E.6 ECF'!AE12</f>
        <v>0</v>
      </c>
      <c r="AF13" s="71">
        <f>'E.2 SFAG'!AF13+'E.5 Contingency'!AF13+'E.6 ECF'!AF12</f>
        <v>973682</v>
      </c>
      <c r="AG13" s="71">
        <f>'E.2 SFAG'!AG13+'E.5 Contingency'!AG13+'E.6 ECF'!AG12</f>
        <v>0</v>
      </c>
      <c r="AH13" s="71">
        <f>'E.2 SFAG'!AH13+'E.5 Contingency'!AH13+'E.6 ECF'!AH12</f>
        <v>0</v>
      </c>
      <c r="AI13" s="71">
        <f>'E.2 SFAG'!AI13+'E.5 Contingency'!AI13+'E.6 ECF'!AI12</f>
        <v>0</v>
      </c>
      <c r="AJ13" s="71">
        <f>'E.2 SFAG'!AJ13+'E.5 Contingency'!AJ13+'E.6 ECF'!AJ12</f>
        <v>0</v>
      </c>
      <c r="AK13" s="71">
        <f>'E.2 SFAG'!AK13+'E.5 Contingency'!AK13+'E.6 ECF'!AK12</f>
        <v>0</v>
      </c>
      <c r="AL13" s="71">
        <f>'E.2 SFAG'!AL13+'E.5 Contingency'!AL13+'E.6 ECF'!AL12</f>
        <v>1226779</v>
      </c>
      <c r="AM13" s="71">
        <f>'E.2 SFAG'!AM13+'E.5 Contingency'!AM13+'E.6 ECF'!AM12</f>
        <v>11123308</v>
      </c>
      <c r="AN13" s="71">
        <f>'E.2 SFAG'!AN13+'E.5 Contingency'!AN13+'E.6 ECF'!AN12</f>
        <v>9105074</v>
      </c>
      <c r="AO13" s="71">
        <f>'E.2 SFAG'!AO13+'E.5 Contingency'!AO13+'E.6 ECF'!AO12</f>
        <v>1393730</v>
      </c>
      <c r="AP13" s="71">
        <f>'E.2 SFAG'!AP13+'E.5 Contingency'!AP13+'E.6 ECF'!AP12</f>
        <v>624504</v>
      </c>
      <c r="AQ13" s="71">
        <f>'E.2 SFAG'!AQ13+'E.5 Contingency'!AQ13+'E.6 ECF'!AQ12</f>
        <v>0</v>
      </c>
      <c r="AR13" s="71">
        <f>'E.2 SFAG'!AR13+'E.5 Contingency'!AR13+'E.6 ECF'!AR12</f>
        <v>83290303</v>
      </c>
      <c r="AS13" s="71">
        <f>'E.2 SFAG'!AS13+'E.5 Contingency'!AS13+'E.6 ECF'!AS12</f>
        <v>0</v>
      </c>
      <c r="AT13" s="71">
        <f>'E.2 SFAG'!AT13+'E.5 Contingency'!AT13+'E.6 ECF'!AT12</f>
        <v>48728015</v>
      </c>
      <c r="AU13" s="201"/>
      <c r="AV13" s="11"/>
    </row>
    <row r="14" spans="1:48" ht="15" x14ac:dyDescent="0.3">
      <c r="A14" s="69" t="s">
        <v>10</v>
      </c>
      <c r="B14" s="71">
        <f>'E.2 SFAG'!B14+'E.5 Contingency'!B14+'E.6 ECF'!B13</f>
        <v>560484398</v>
      </c>
      <c r="C14" s="71">
        <f>'E.2 SFAG'!C14+'E.5 Contingency'!C14+'E.6 ECF'!C13</f>
        <v>110290876</v>
      </c>
      <c r="D14" s="71">
        <f>'E.2 SFAG'!D14+'E.5 Contingency'!D14+'E.6 ECF'!D13</f>
        <v>56048440</v>
      </c>
      <c r="E14" s="71">
        <f>'E.2 SFAG'!E14+'E.5 Contingency'!E14+'E.6 ECF'!E13</f>
        <v>394145082</v>
      </c>
      <c r="F14" s="71">
        <f>'E.2 SFAG'!F14+'E.5 Contingency'!F14+'E.6 ECF'!F13</f>
        <v>17120287</v>
      </c>
      <c r="G14" s="71">
        <f>'E.2 SFAG'!G14+'E.5 Contingency'!G14+'E.6 ECF'!G13</f>
        <v>36560664</v>
      </c>
      <c r="H14" s="71">
        <f>'E.2 SFAG'!H14+'E.5 Contingency'!H14+'E.6 ECF'!H13</f>
        <v>21051749</v>
      </c>
      <c r="I14" s="71">
        <f>'E.2 SFAG'!I14+'E.5 Contingency'!I14+'E.6 ECF'!I13</f>
        <v>15508915</v>
      </c>
      <c r="J14" s="71">
        <f>'E.2 SFAG'!J14+'E.5 Contingency'!J14+'E.6 ECF'!J13</f>
        <v>0</v>
      </c>
      <c r="K14" s="71">
        <f>'E.2 SFAG'!K14+'E.5 Contingency'!K14+'E.6 ECF'!K13</f>
        <v>0</v>
      </c>
      <c r="L14" s="71">
        <f>'E.2 SFAG'!L14+'E.5 Contingency'!L14+'E.6 ECF'!L13</f>
        <v>0</v>
      </c>
      <c r="M14" s="71">
        <f>'E.2 SFAG'!M14+'E.5 Contingency'!M14+'E.6 ECF'!M13</f>
        <v>0</v>
      </c>
      <c r="N14" s="71">
        <f>'E.2 SFAG'!N14+'E.5 Contingency'!N14+'E.6 ECF'!N13</f>
        <v>0</v>
      </c>
      <c r="O14" s="71">
        <f>'E.2 SFAG'!O14+'E.5 Contingency'!O14+'E.6 ECF'!O13</f>
        <v>0</v>
      </c>
      <c r="P14" s="71">
        <f>'E.2 SFAG'!P14+'E.5 Contingency'!P14+'E.6 ECF'!P13</f>
        <v>0</v>
      </c>
      <c r="Q14" s="71">
        <f>'E.2 SFAG'!Q14+'E.5 Contingency'!Q14+'E.6 ECF'!Q13</f>
        <v>0</v>
      </c>
      <c r="R14" s="71">
        <f>'E.2 SFAG'!R14+'E.5 Contingency'!R14+'E.6 ECF'!R13</f>
        <v>43769764</v>
      </c>
      <c r="S14" s="71">
        <f>'E.2 SFAG'!S14+'E.5 Contingency'!S14+'E.6 ECF'!S13</f>
        <v>1762593</v>
      </c>
      <c r="T14" s="71">
        <f>'E.2 SFAG'!T14+'E.5 Contingency'!T14+'E.6 ECF'!T13</f>
        <v>5133790</v>
      </c>
      <c r="U14" s="71">
        <f>'E.2 SFAG'!U14+'E.5 Contingency'!U14+'E.6 ECF'!U13</f>
        <v>36873381</v>
      </c>
      <c r="V14" s="71">
        <f>'E.2 SFAG'!V14+'E.5 Contingency'!V14+'E.6 ECF'!V13</f>
        <v>4147909</v>
      </c>
      <c r="W14" s="71">
        <f>'E.2 SFAG'!W14+'E.5 Contingency'!W14+'E.6 ECF'!W13</f>
        <v>94399447</v>
      </c>
      <c r="X14" s="71">
        <f>'E.2 SFAG'!X14+'E.5 Contingency'!X14+'E.6 ECF'!X13</f>
        <v>94399447</v>
      </c>
      <c r="Y14" s="71">
        <f>'E.2 SFAG'!Y14+'E.5 Contingency'!Y14+'E.6 ECF'!Y13</f>
        <v>0</v>
      </c>
      <c r="Z14" s="71">
        <f>'E.2 SFAG'!Z14+'E.5 Contingency'!Z14+'E.6 ECF'!Z13</f>
        <v>0</v>
      </c>
      <c r="AA14" s="71">
        <f>'E.2 SFAG'!AA14+'E.5 Contingency'!AA14+'E.6 ECF'!AA13</f>
        <v>0</v>
      </c>
      <c r="AB14" s="71">
        <f>'E.2 SFAG'!AB14+'E.5 Contingency'!AB14+'E.6 ECF'!AB13</f>
        <v>0</v>
      </c>
      <c r="AC14" s="71">
        <f>'E.2 SFAG'!AC14+'E.5 Contingency'!AC14+'E.6 ECF'!AC13</f>
        <v>902114</v>
      </c>
      <c r="AD14" s="71">
        <f>'E.2 SFAG'!AD14+'E.5 Contingency'!AD14+'E.6 ECF'!AD13</f>
        <v>19923876</v>
      </c>
      <c r="AE14" s="71">
        <f>'E.2 SFAG'!AE14+'E.5 Contingency'!AE14+'E.6 ECF'!AE13</f>
        <v>0</v>
      </c>
      <c r="AF14" s="71">
        <f>'E.2 SFAG'!AF14+'E.5 Contingency'!AF14+'E.6 ECF'!AF13</f>
        <v>204322</v>
      </c>
      <c r="AG14" s="71">
        <f>'E.2 SFAG'!AG14+'E.5 Contingency'!AG14+'E.6 ECF'!AG13</f>
        <v>0</v>
      </c>
      <c r="AH14" s="71">
        <f>'E.2 SFAG'!AH14+'E.5 Contingency'!AH14+'E.6 ECF'!AH13</f>
        <v>151060681</v>
      </c>
      <c r="AI14" s="71">
        <f>'E.2 SFAG'!AI14+'E.5 Contingency'!AI14+'E.6 ECF'!AI13</f>
        <v>8322809</v>
      </c>
      <c r="AJ14" s="71">
        <f>'E.2 SFAG'!AJ14+'E.5 Contingency'!AJ14+'E.6 ECF'!AJ13</f>
        <v>1830457</v>
      </c>
      <c r="AK14" s="71">
        <f>'E.2 SFAG'!AK14+'E.5 Contingency'!AK14+'E.6 ECF'!AK13</f>
        <v>140907415</v>
      </c>
      <c r="AL14" s="71">
        <f>'E.2 SFAG'!AL14+'E.5 Contingency'!AL14+'E.6 ECF'!AL13</f>
        <v>0</v>
      </c>
      <c r="AM14" s="71">
        <f>'E.2 SFAG'!AM14+'E.5 Contingency'!AM14+'E.6 ECF'!AM13</f>
        <v>44383729</v>
      </c>
      <c r="AN14" s="71">
        <f>'E.2 SFAG'!AN14+'E.5 Contingency'!AN14+'E.6 ECF'!AN13</f>
        <v>40192609</v>
      </c>
      <c r="AO14" s="71">
        <f>'E.2 SFAG'!AO14+'E.5 Contingency'!AO14+'E.6 ECF'!AO13</f>
        <v>0</v>
      </c>
      <c r="AP14" s="71">
        <f>'E.2 SFAG'!AP14+'E.5 Contingency'!AP14+'E.6 ECF'!AP13</f>
        <v>4191120</v>
      </c>
      <c r="AQ14" s="71">
        <f>'E.2 SFAG'!AQ14+'E.5 Contingency'!AQ14+'E.6 ECF'!AQ13</f>
        <v>0</v>
      </c>
      <c r="AR14" s="71">
        <f>'E.2 SFAG'!AR14+'E.5 Contingency'!AR14+'E.6 ECF'!AR13</f>
        <v>395352506</v>
      </c>
      <c r="AS14" s="71">
        <f>'E.2 SFAG'!AS14+'E.5 Contingency'!AS14+'E.6 ECF'!AS13</f>
        <v>15912863</v>
      </c>
      <c r="AT14" s="71">
        <f>'E.2 SFAG'!AT14+'E.5 Contingency'!AT14+'E.6 ECF'!AT13</f>
        <v>0</v>
      </c>
      <c r="AU14" s="201"/>
      <c r="AV14" s="11"/>
    </row>
    <row r="15" spans="1:48" ht="15" x14ac:dyDescent="0.3">
      <c r="A15" s="69" t="s">
        <v>11</v>
      </c>
      <c r="B15" s="71">
        <f>'E.2 SFAG'!B15+'E.5 Contingency'!B15+'E.6 ECF'!B14</f>
        <v>329650291</v>
      </c>
      <c r="C15" s="71">
        <f>'E.2 SFAG'!C15+'E.5 Contingency'!C15+'E.6 ECF'!C14</f>
        <v>0</v>
      </c>
      <c r="D15" s="71">
        <f>'E.2 SFAG'!D15+'E.5 Contingency'!D15+'E.6 ECF'!D14</f>
        <v>1182112</v>
      </c>
      <c r="E15" s="71">
        <f>'E.2 SFAG'!E15+'E.5 Contingency'!E15+'E.6 ECF'!E14</f>
        <v>328468179</v>
      </c>
      <c r="F15" s="71">
        <f>'E.2 SFAG'!F15+'E.5 Contingency'!F15+'E.6 ECF'!F14</f>
        <v>64692560</v>
      </c>
      <c r="G15" s="71">
        <f>'E.2 SFAG'!G15+'E.5 Contingency'!G15+'E.6 ECF'!G14</f>
        <v>67651096</v>
      </c>
      <c r="H15" s="71">
        <f>'E.2 SFAG'!H15+'E.5 Contingency'!H15+'E.6 ECF'!H14</f>
        <v>37838538</v>
      </c>
      <c r="I15" s="71">
        <f>'E.2 SFAG'!I15+'E.5 Contingency'!I15+'E.6 ECF'!I14</f>
        <v>29812558</v>
      </c>
      <c r="J15" s="71">
        <f>'E.2 SFAG'!J15+'E.5 Contingency'!J15+'E.6 ECF'!J14</f>
        <v>36672497</v>
      </c>
      <c r="K15" s="71">
        <f>'E.2 SFAG'!K15+'E.5 Contingency'!K15+'E.6 ECF'!K14</f>
        <v>36672497</v>
      </c>
      <c r="L15" s="71">
        <f>'E.2 SFAG'!L15+'E.5 Contingency'!L15+'E.6 ECF'!L14</f>
        <v>0</v>
      </c>
      <c r="M15" s="71">
        <f>'E.2 SFAG'!M15+'E.5 Contingency'!M15+'E.6 ECF'!M14</f>
        <v>0</v>
      </c>
      <c r="N15" s="71">
        <f>'E.2 SFAG'!N15+'E.5 Contingency'!N15+'E.6 ECF'!N14</f>
        <v>0</v>
      </c>
      <c r="O15" s="71">
        <f>'E.2 SFAG'!O15+'E.5 Contingency'!O15+'E.6 ECF'!O14</f>
        <v>0</v>
      </c>
      <c r="P15" s="71">
        <f>'E.2 SFAG'!P15+'E.5 Contingency'!P15+'E.6 ECF'!P14</f>
        <v>0</v>
      </c>
      <c r="Q15" s="71">
        <f>'E.2 SFAG'!Q15+'E.5 Contingency'!Q15+'E.6 ECF'!Q14</f>
        <v>0</v>
      </c>
      <c r="R15" s="71">
        <f>'E.2 SFAG'!R15+'E.5 Contingency'!R15+'E.6 ECF'!R14</f>
        <v>10626204</v>
      </c>
      <c r="S15" s="71">
        <f>'E.2 SFAG'!S15+'E.5 Contingency'!S15+'E.6 ECF'!S14</f>
        <v>7824509</v>
      </c>
      <c r="T15" s="71">
        <f>'E.2 SFAG'!T15+'E.5 Contingency'!T15+'E.6 ECF'!T14</f>
        <v>440</v>
      </c>
      <c r="U15" s="71">
        <f>'E.2 SFAG'!U15+'E.5 Contingency'!U15+'E.6 ECF'!U14</f>
        <v>2801255</v>
      </c>
      <c r="V15" s="71">
        <f>'E.2 SFAG'!V15+'E.5 Contingency'!V15+'E.6 ECF'!V14</f>
        <v>2526818</v>
      </c>
      <c r="W15" s="71">
        <f>'E.2 SFAG'!W15+'E.5 Contingency'!W15+'E.6 ECF'!W14</f>
        <v>0</v>
      </c>
      <c r="X15" s="71">
        <f>'E.2 SFAG'!X15+'E.5 Contingency'!X15+'E.6 ECF'!X14</f>
        <v>0</v>
      </c>
      <c r="Y15" s="71">
        <f>'E.2 SFAG'!Y15+'E.5 Contingency'!Y15+'E.6 ECF'!Y14</f>
        <v>0</v>
      </c>
      <c r="Z15" s="71">
        <f>'E.2 SFAG'!Z15+'E.5 Contingency'!Z15+'E.6 ECF'!Z14</f>
        <v>0</v>
      </c>
      <c r="AA15" s="71">
        <f>'E.2 SFAG'!AA15+'E.5 Contingency'!AA15+'E.6 ECF'!AA14</f>
        <v>0</v>
      </c>
      <c r="AB15" s="71">
        <f>'E.2 SFAG'!AB15+'E.5 Contingency'!AB15+'E.6 ECF'!AB14</f>
        <v>0</v>
      </c>
      <c r="AC15" s="71">
        <f>'E.2 SFAG'!AC15+'E.5 Contingency'!AC15+'E.6 ECF'!AC14</f>
        <v>4671914</v>
      </c>
      <c r="AD15" s="71">
        <f>'E.2 SFAG'!AD15+'E.5 Contingency'!AD15+'E.6 ECF'!AD14</f>
        <v>13069738</v>
      </c>
      <c r="AE15" s="71">
        <f>'E.2 SFAG'!AE15+'E.5 Contingency'!AE15+'E.6 ECF'!AE14</f>
        <v>17114865</v>
      </c>
      <c r="AF15" s="71">
        <f>'E.2 SFAG'!AF15+'E.5 Contingency'!AF15+'E.6 ECF'!AF14</f>
        <v>10133405</v>
      </c>
      <c r="AG15" s="71">
        <f>'E.2 SFAG'!AG15+'E.5 Contingency'!AG15+'E.6 ECF'!AG14</f>
        <v>0</v>
      </c>
      <c r="AH15" s="71">
        <f>'E.2 SFAG'!AH15+'E.5 Contingency'!AH15+'E.6 ECF'!AH14</f>
        <v>135327394</v>
      </c>
      <c r="AI15" s="71">
        <f>'E.2 SFAG'!AI15+'E.5 Contingency'!AI15+'E.6 ECF'!AI14</f>
        <v>119586311</v>
      </c>
      <c r="AJ15" s="71">
        <f>'E.2 SFAG'!AJ15+'E.5 Contingency'!AJ15+'E.6 ECF'!AJ14</f>
        <v>12074610</v>
      </c>
      <c r="AK15" s="71">
        <f>'E.2 SFAG'!AK15+'E.5 Contingency'!AK15+'E.6 ECF'!AK14</f>
        <v>3666473</v>
      </c>
      <c r="AL15" s="71">
        <f>'E.2 SFAG'!AL15+'E.5 Contingency'!AL15+'E.6 ECF'!AL14</f>
        <v>0</v>
      </c>
      <c r="AM15" s="71">
        <f>'E.2 SFAG'!AM15+'E.5 Contingency'!AM15+'E.6 ECF'!AM14</f>
        <v>17801609</v>
      </c>
      <c r="AN15" s="71">
        <f>'E.2 SFAG'!AN15+'E.5 Contingency'!AN15+'E.6 ECF'!AN14</f>
        <v>10850713</v>
      </c>
      <c r="AO15" s="71">
        <f>'E.2 SFAG'!AO15+'E.5 Contingency'!AO15+'E.6 ECF'!AO14</f>
        <v>4993977</v>
      </c>
      <c r="AP15" s="71">
        <f>'E.2 SFAG'!AP15+'E.5 Contingency'!AP15+'E.6 ECF'!AP14</f>
        <v>1956919</v>
      </c>
      <c r="AQ15" s="71">
        <f>'E.2 SFAG'!AQ15+'E.5 Contingency'!AQ15+'E.6 ECF'!AQ14</f>
        <v>0</v>
      </c>
      <c r="AR15" s="71">
        <f>'E.2 SFAG'!AR15+'E.5 Contingency'!AR15+'E.6 ECF'!AR14</f>
        <v>315595540</v>
      </c>
      <c r="AS15" s="71">
        <f>'E.2 SFAG'!AS15+'E.5 Contingency'!AS15+'E.6 ECF'!AS14</f>
        <v>10737389</v>
      </c>
      <c r="AT15" s="71">
        <f>'E.2 SFAG'!AT15+'E.5 Contingency'!AT15+'E.6 ECF'!AT14</f>
        <v>66827810</v>
      </c>
      <c r="AU15" s="201"/>
      <c r="AV15" s="11"/>
    </row>
    <row r="16" spans="1:48" ht="15" x14ac:dyDescent="0.3">
      <c r="A16" s="69" t="s">
        <v>12</v>
      </c>
      <c r="B16" s="71">
        <f>'E.2 SFAG'!B16+'E.5 Contingency'!B16+'E.6 ECF'!B15</f>
        <v>109550596</v>
      </c>
      <c r="C16" s="71">
        <f>'E.2 SFAG'!C16+'E.5 Contingency'!C16+'E.6 ECF'!C15</f>
        <v>0</v>
      </c>
      <c r="D16" s="71">
        <f>'E.2 SFAG'!D16+'E.5 Contingency'!D16+'E.6 ECF'!D15</f>
        <v>9857840</v>
      </c>
      <c r="E16" s="71">
        <f>'E.2 SFAG'!E16+'E.5 Contingency'!E16+'E.6 ECF'!E15</f>
        <v>88720562</v>
      </c>
      <c r="F16" s="71">
        <f>'E.2 SFAG'!F16+'E.5 Contingency'!F16+'E.6 ECF'!F15</f>
        <v>241395931</v>
      </c>
      <c r="G16" s="71">
        <f>'E.2 SFAG'!G16+'E.5 Contingency'!G16+'E.6 ECF'!G15</f>
        <v>17563586</v>
      </c>
      <c r="H16" s="71">
        <f>'E.2 SFAG'!H16+'E.5 Contingency'!H16+'E.6 ECF'!H15</f>
        <v>17563586</v>
      </c>
      <c r="I16" s="71">
        <f>'E.2 SFAG'!I16+'E.5 Contingency'!I16+'E.6 ECF'!I15</f>
        <v>0</v>
      </c>
      <c r="J16" s="71">
        <f>'E.2 SFAG'!J16+'E.5 Contingency'!J16+'E.6 ECF'!J15</f>
        <v>0</v>
      </c>
      <c r="K16" s="71">
        <f>'E.2 SFAG'!K16+'E.5 Contingency'!K16+'E.6 ECF'!K15</f>
        <v>0</v>
      </c>
      <c r="L16" s="71">
        <f>'E.2 SFAG'!L16+'E.5 Contingency'!L16+'E.6 ECF'!L15</f>
        <v>0</v>
      </c>
      <c r="M16" s="71">
        <f>'E.2 SFAG'!M16+'E.5 Contingency'!M16+'E.6 ECF'!M15</f>
        <v>0</v>
      </c>
      <c r="N16" s="71">
        <f>'E.2 SFAG'!N16+'E.5 Contingency'!N16+'E.6 ECF'!N15</f>
        <v>0</v>
      </c>
      <c r="O16" s="71">
        <f>'E.2 SFAG'!O16+'E.5 Contingency'!O16+'E.6 ECF'!O15</f>
        <v>0</v>
      </c>
      <c r="P16" s="71">
        <f>'E.2 SFAG'!P16+'E.5 Contingency'!P16+'E.6 ECF'!P15</f>
        <v>0</v>
      </c>
      <c r="Q16" s="71">
        <f>'E.2 SFAG'!Q16+'E.5 Contingency'!Q16+'E.6 ECF'!Q15</f>
        <v>0</v>
      </c>
      <c r="R16" s="71">
        <f>'E.2 SFAG'!R16+'E.5 Contingency'!R16+'E.6 ECF'!R15</f>
        <v>618174</v>
      </c>
      <c r="S16" s="71">
        <f>'E.2 SFAG'!S16+'E.5 Contingency'!S16+'E.6 ECF'!S15</f>
        <v>0</v>
      </c>
      <c r="T16" s="71">
        <f>'E.2 SFAG'!T16+'E.5 Contingency'!T16+'E.6 ECF'!T15</f>
        <v>0</v>
      </c>
      <c r="U16" s="71">
        <f>'E.2 SFAG'!U16+'E.5 Contingency'!U16+'E.6 ECF'!U15</f>
        <v>618174</v>
      </c>
      <c r="V16" s="71">
        <f>'E.2 SFAG'!V16+'E.5 Contingency'!V16+'E.6 ECF'!V15</f>
        <v>1168766</v>
      </c>
      <c r="W16" s="71">
        <f>'E.2 SFAG'!W16+'E.5 Contingency'!W16+'E.6 ECF'!W15</f>
        <v>1529137</v>
      </c>
      <c r="X16" s="71">
        <f>'E.2 SFAG'!X16+'E.5 Contingency'!X16+'E.6 ECF'!X15</f>
        <v>1529137</v>
      </c>
      <c r="Y16" s="71">
        <f>'E.2 SFAG'!Y16+'E.5 Contingency'!Y16+'E.6 ECF'!Y15</f>
        <v>0</v>
      </c>
      <c r="Z16" s="71">
        <f>'E.2 SFAG'!Z16+'E.5 Contingency'!Z16+'E.6 ECF'!Z15</f>
        <v>86219</v>
      </c>
      <c r="AA16" s="71">
        <f>'E.2 SFAG'!AA16+'E.5 Contingency'!AA16+'E.6 ECF'!AA15</f>
        <v>0</v>
      </c>
      <c r="AB16" s="71">
        <f>'E.2 SFAG'!AB16+'E.5 Contingency'!AB16+'E.6 ECF'!AB15</f>
        <v>0</v>
      </c>
      <c r="AC16" s="71">
        <f>'E.2 SFAG'!AC16+'E.5 Contingency'!AC16+'E.6 ECF'!AC15</f>
        <v>182527</v>
      </c>
      <c r="AD16" s="71">
        <f>'E.2 SFAG'!AD16+'E.5 Contingency'!AD16+'E.6 ECF'!AD15</f>
        <v>616477</v>
      </c>
      <c r="AE16" s="71">
        <f>'E.2 SFAG'!AE16+'E.5 Contingency'!AE16+'E.6 ECF'!AE15</f>
        <v>735367</v>
      </c>
      <c r="AF16" s="71">
        <f>'E.2 SFAG'!AF16+'E.5 Contingency'!AF16+'E.6 ECF'!AF15</f>
        <v>2891743</v>
      </c>
      <c r="AG16" s="71">
        <f>'E.2 SFAG'!AG16+'E.5 Contingency'!AG16+'E.6 ECF'!AG15</f>
        <v>225814</v>
      </c>
      <c r="AH16" s="71">
        <f>'E.2 SFAG'!AH16+'E.5 Contingency'!AH16+'E.6 ECF'!AH15</f>
        <v>469493</v>
      </c>
      <c r="AI16" s="71">
        <f>'E.2 SFAG'!AI16+'E.5 Contingency'!AI16+'E.6 ECF'!AI15</f>
        <v>469493</v>
      </c>
      <c r="AJ16" s="71">
        <f>'E.2 SFAG'!AJ16+'E.5 Contingency'!AJ16+'E.6 ECF'!AJ15</f>
        <v>0</v>
      </c>
      <c r="AK16" s="71">
        <f>'E.2 SFAG'!AK16+'E.5 Contingency'!AK16+'E.6 ECF'!AK15</f>
        <v>0</v>
      </c>
      <c r="AL16" s="71">
        <f>'E.2 SFAG'!AL16+'E.5 Contingency'!AL16+'E.6 ECF'!AL15</f>
        <v>1759364</v>
      </c>
      <c r="AM16" s="71">
        <f>'E.2 SFAG'!AM16+'E.5 Contingency'!AM16+'E.6 ECF'!AM15</f>
        <v>11971328</v>
      </c>
      <c r="AN16" s="71">
        <f>'E.2 SFAG'!AN16+'E.5 Contingency'!AN16+'E.6 ECF'!AN15</f>
        <v>6103127</v>
      </c>
      <c r="AO16" s="71">
        <f>'E.2 SFAG'!AO16+'E.5 Contingency'!AO16+'E.6 ECF'!AO15</f>
        <v>4600842</v>
      </c>
      <c r="AP16" s="71">
        <f>'E.2 SFAG'!AP16+'E.5 Contingency'!AP16+'E.6 ECF'!AP15</f>
        <v>1267359</v>
      </c>
      <c r="AQ16" s="71">
        <f>'E.2 SFAG'!AQ16+'E.5 Contingency'!AQ16+'E.6 ECF'!AQ15</f>
        <v>0</v>
      </c>
      <c r="AR16" s="71">
        <f>'E.2 SFAG'!AR16+'E.5 Contingency'!AR16+'E.6 ECF'!AR15</f>
        <v>39817995</v>
      </c>
      <c r="AS16" s="71">
        <f>'E.2 SFAG'!AS16+'E.5 Contingency'!AS16+'E.6 ECF'!AS15</f>
        <v>20685336</v>
      </c>
      <c r="AT16" s="71">
        <f>'E.2 SFAG'!AT16+'E.5 Contingency'!AT16+'E.6 ECF'!AT15</f>
        <v>280585356</v>
      </c>
      <c r="AU16" s="201"/>
      <c r="AV16" s="11"/>
    </row>
    <row r="17" spans="1:48" ht="15" x14ac:dyDescent="0.3">
      <c r="A17" s="69" t="s">
        <v>13</v>
      </c>
      <c r="B17" s="71">
        <f>'E.2 SFAG'!B17+'E.5 Contingency'!B17+'E.6 ECF'!B16</f>
        <v>30307166</v>
      </c>
      <c r="C17" s="71">
        <f>'E.2 SFAG'!C17+'E.5 Contingency'!C17+'E.6 ECF'!C16</f>
        <v>7804095</v>
      </c>
      <c r="D17" s="71">
        <f>'E.2 SFAG'!D17+'E.5 Contingency'!D17+'E.6 ECF'!D16</f>
        <v>966041</v>
      </c>
      <c r="E17" s="71">
        <f>'E.2 SFAG'!E17+'E.5 Contingency'!E17+'E.6 ECF'!E16</f>
        <v>21537030</v>
      </c>
      <c r="F17" s="71">
        <f>'E.2 SFAG'!F17+'E.5 Contingency'!F17+'E.6 ECF'!F16</f>
        <v>19999580</v>
      </c>
      <c r="G17" s="71">
        <f>'E.2 SFAG'!G17+'E.5 Contingency'!G17+'E.6 ECF'!G16</f>
        <v>1923752</v>
      </c>
      <c r="H17" s="71">
        <f>'E.2 SFAG'!H17+'E.5 Contingency'!H17+'E.6 ECF'!H16</f>
        <v>1923752</v>
      </c>
      <c r="I17" s="71">
        <f>'E.2 SFAG'!I17+'E.5 Contingency'!I17+'E.6 ECF'!I16</f>
        <v>0</v>
      </c>
      <c r="J17" s="71">
        <f>'E.2 SFAG'!J17+'E.5 Contingency'!J17+'E.6 ECF'!J16</f>
        <v>0</v>
      </c>
      <c r="K17" s="71">
        <f>'E.2 SFAG'!K17+'E.5 Contingency'!K17+'E.6 ECF'!K16</f>
        <v>0</v>
      </c>
      <c r="L17" s="71">
        <f>'E.2 SFAG'!L17+'E.5 Contingency'!L17+'E.6 ECF'!L16</f>
        <v>0</v>
      </c>
      <c r="M17" s="71">
        <f>'E.2 SFAG'!M17+'E.5 Contingency'!M17+'E.6 ECF'!M16</f>
        <v>0</v>
      </c>
      <c r="N17" s="71">
        <f>'E.2 SFAG'!N17+'E.5 Contingency'!N17+'E.6 ECF'!N16</f>
        <v>11306225</v>
      </c>
      <c r="O17" s="71">
        <f>'E.2 SFAG'!O17+'E.5 Contingency'!O17+'E.6 ECF'!O16</f>
        <v>0</v>
      </c>
      <c r="P17" s="71">
        <f>'E.2 SFAG'!P17+'E.5 Contingency'!P17+'E.6 ECF'!P16</f>
        <v>0</v>
      </c>
      <c r="Q17" s="71">
        <f>'E.2 SFAG'!Q17+'E.5 Contingency'!Q17+'E.6 ECF'!Q16</f>
        <v>11306225</v>
      </c>
      <c r="R17" s="71">
        <f>'E.2 SFAG'!R17+'E.5 Contingency'!R17+'E.6 ECF'!R16</f>
        <v>1339038</v>
      </c>
      <c r="S17" s="71">
        <f>'E.2 SFAG'!S17+'E.5 Contingency'!S17+'E.6 ECF'!S16</f>
        <v>86531</v>
      </c>
      <c r="T17" s="71">
        <f>'E.2 SFAG'!T17+'E.5 Contingency'!T17+'E.6 ECF'!T16</f>
        <v>61760</v>
      </c>
      <c r="U17" s="71">
        <f>'E.2 SFAG'!U17+'E.5 Contingency'!U17+'E.6 ECF'!U16</f>
        <v>1190747</v>
      </c>
      <c r="V17" s="71">
        <f>'E.2 SFAG'!V17+'E.5 Contingency'!V17+'E.6 ECF'!V16</f>
        <v>64434</v>
      </c>
      <c r="W17" s="71">
        <f>'E.2 SFAG'!W17+'E.5 Contingency'!W17+'E.6 ECF'!W16</f>
        <v>5716079</v>
      </c>
      <c r="X17" s="71">
        <f>'E.2 SFAG'!X17+'E.5 Contingency'!X17+'E.6 ECF'!X16</f>
        <v>4656876</v>
      </c>
      <c r="Y17" s="71">
        <f>'E.2 SFAG'!Y17+'E.5 Contingency'!Y17+'E.6 ECF'!Y16</f>
        <v>1059203</v>
      </c>
      <c r="Z17" s="71">
        <f>'E.2 SFAG'!Z17+'E.5 Contingency'!Z17+'E.6 ECF'!Z16</f>
        <v>0</v>
      </c>
      <c r="AA17" s="71">
        <f>'E.2 SFAG'!AA17+'E.5 Contingency'!AA17+'E.6 ECF'!AA16</f>
        <v>0</v>
      </c>
      <c r="AB17" s="71">
        <f>'E.2 SFAG'!AB17+'E.5 Contingency'!AB17+'E.6 ECF'!AB16</f>
        <v>0</v>
      </c>
      <c r="AC17" s="71">
        <f>'E.2 SFAG'!AC17+'E.5 Contingency'!AC17+'E.6 ECF'!AC16</f>
        <v>1304105</v>
      </c>
      <c r="AD17" s="71">
        <f>'E.2 SFAG'!AD17+'E.5 Contingency'!AD17+'E.6 ECF'!AD16</f>
        <v>0</v>
      </c>
      <c r="AE17" s="71">
        <f>'E.2 SFAG'!AE17+'E.5 Contingency'!AE17+'E.6 ECF'!AE16</f>
        <v>0</v>
      </c>
      <c r="AF17" s="71">
        <f>'E.2 SFAG'!AF17+'E.5 Contingency'!AF17+'E.6 ECF'!AF16</f>
        <v>403855</v>
      </c>
      <c r="AG17" s="71">
        <f>'E.2 SFAG'!AG17+'E.5 Contingency'!AG17+'E.6 ECF'!AG16</f>
        <v>0</v>
      </c>
      <c r="AH17" s="71">
        <f>'E.2 SFAG'!AH17+'E.5 Contingency'!AH17+'E.6 ECF'!AH16</f>
        <v>0</v>
      </c>
      <c r="AI17" s="71">
        <f>'E.2 SFAG'!AI17+'E.5 Contingency'!AI17+'E.6 ECF'!AI16</f>
        <v>0</v>
      </c>
      <c r="AJ17" s="71">
        <f>'E.2 SFAG'!AJ17+'E.5 Contingency'!AJ17+'E.6 ECF'!AJ16</f>
        <v>0</v>
      </c>
      <c r="AK17" s="71">
        <f>'E.2 SFAG'!AK17+'E.5 Contingency'!AK17+'E.6 ECF'!AK16</f>
        <v>0</v>
      </c>
      <c r="AL17" s="71">
        <f>'E.2 SFAG'!AL17+'E.5 Contingency'!AL17+'E.6 ECF'!AL16</f>
        <v>0</v>
      </c>
      <c r="AM17" s="71">
        <f>'E.2 SFAG'!AM17+'E.5 Contingency'!AM17+'E.6 ECF'!AM16</f>
        <v>5693678</v>
      </c>
      <c r="AN17" s="71">
        <f>'E.2 SFAG'!AN17+'E.5 Contingency'!AN17+'E.6 ECF'!AN16</f>
        <v>4005564</v>
      </c>
      <c r="AO17" s="71">
        <f>'E.2 SFAG'!AO17+'E.5 Contingency'!AO17+'E.6 ECF'!AO16</f>
        <v>0</v>
      </c>
      <c r="AP17" s="71">
        <f>'E.2 SFAG'!AP17+'E.5 Contingency'!AP17+'E.6 ECF'!AP16</f>
        <v>1688114</v>
      </c>
      <c r="AQ17" s="71">
        <f>'E.2 SFAG'!AQ17+'E.5 Contingency'!AQ17+'E.6 ECF'!AQ16</f>
        <v>0</v>
      </c>
      <c r="AR17" s="71">
        <f>'E.2 SFAG'!AR17+'E.5 Contingency'!AR17+'E.6 ECF'!AR16</f>
        <v>27751166</v>
      </c>
      <c r="AS17" s="71">
        <f>'E.2 SFAG'!AS17+'E.5 Contingency'!AS17+'E.6 ECF'!AS16</f>
        <v>0</v>
      </c>
      <c r="AT17" s="71">
        <f>'E.2 SFAG'!AT17+'E.5 Contingency'!AT17+'E.6 ECF'!AT16</f>
        <v>13785444</v>
      </c>
      <c r="AU17" s="201"/>
      <c r="AV17" s="11"/>
    </row>
    <row r="18" spans="1:48" ht="15" x14ac:dyDescent="0.3">
      <c r="A18" s="69" t="s">
        <v>14</v>
      </c>
      <c r="B18" s="71">
        <f>'E.2 SFAG'!B18+'E.5 Contingency'!B18+'E.6 ECF'!B17</f>
        <v>583126272</v>
      </c>
      <c r="C18" s="71">
        <f>'E.2 SFAG'!C18+'E.5 Contingency'!C18+'E.6 ECF'!C17</f>
        <v>0</v>
      </c>
      <c r="D18" s="71">
        <f>'E.2 SFAG'!D18+'E.5 Contingency'!D18+'E.6 ECF'!D17</f>
        <v>1500000</v>
      </c>
      <c r="E18" s="71">
        <f>'E.2 SFAG'!E18+'E.5 Contingency'!E18+'E.6 ECF'!E17</f>
        <v>581626272</v>
      </c>
      <c r="F18" s="71">
        <f>'E.2 SFAG'!F18+'E.5 Contingency'!F18+'E.6 ECF'!F17</f>
        <v>0</v>
      </c>
      <c r="G18" s="71">
        <f>'E.2 SFAG'!G18+'E.5 Contingency'!G18+'E.6 ECF'!G17</f>
        <v>26918725</v>
      </c>
      <c r="H18" s="71">
        <f>'E.2 SFAG'!H18+'E.5 Contingency'!H18+'E.6 ECF'!H17</f>
        <v>26918725</v>
      </c>
      <c r="I18" s="71">
        <f>'E.2 SFAG'!I18+'E.5 Contingency'!I18+'E.6 ECF'!I17</f>
        <v>0</v>
      </c>
      <c r="J18" s="71">
        <f>'E.2 SFAG'!J18+'E.5 Contingency'!J18+'E.6 ECF'!J17</f>
        <v>0</v>
      </c>
      <c r="K18" s="71">
        <f>'E.2 SFAG'!K18+'E.5 Contingency'!K18+'E.6 ECF'!K17</f>
        <v>0</v>
      </c>
      <c r="L18" s="71">
        <f>'E.2 SFAG'!L18+'E.5 Contingency'!L18+'E.6 ECF'!L17</f>
        <v>0</v>
      </c>
      <c r="M18" s="71">
        <f>'E.2 SFAG'!M18+'E.5 Contingency'!M18+'E.6 ECF'!M17</f>
        <v>0</v>
      </c>
      <c r="N18" s="71">
        <f>'E.2 SFAG'!N18+'E.5 Contingency'!N18+'E.6 ECF'!N17</f>
        <v>0</v>
      </c>
      <c r="O18" s="71">
        <f>'E.2 SFAG'!O18+'E.5 Contingency'!O18+'E.6 ECF'!O17</f>
        <v>0</v>
      </c>
      <c r="P18" s="71">
        <f>'E.2 SFAG'!P18+'E.5 Contingency'!P18+'E.6 ECF'!P17</f>
        <v>0</v>
      </c>
      <c r="Q18" s="71">
        <f>'E.2 SFAG'!Q18+'E.5 Contingency'!Q18+'E.6 ECF'!Q17</f>
        <v>0</v>
      </c>
      <c r="R18" s="71">
        <f>'E.2 SFAG'!R18+'E.5 Contingency'!R18+'E.6 ECF'!R17</f>
        <v>19050392</v>
      </c>
      <c r="S18" s="71">
        <f>'E.2 SFAG'!S18+'E.5 Contingency'!S18+'E.6 ECF'!S17</f>
        <v>0</v>
      </c>
      <c r="T18" s="71">
        <f>'E.2 SFAG'!T18+'E.5 Contingency'!T18+'E.6 ECF'!T17</f>
        <v>13244892</v>
      </c>
      <c r="U18" s="71">
        <f>'E.2 SFAG'!U18+'E.5 Contingency'!U18+'E.6 ECF'!U17</f>
        <v>5805500</v>
      </c>
      <c r="V18" s="71">
        <f>'E.2 SFAG'!V18+'E.5 Contingency'!V18+'E.6 ECF'!V17</f>
        <v>742666</v>
      </c>
      <c r="W18" s="71">
        <f>'E.2 SFAG'!W18+'E.5 Contingency'!W18+'E.6 ECF'!W17</f>
        <v>155327304</v>
      </c>
      <c r="X18" s="71">
        <f>'E.2 SFAG'!X18+'E.5 Contingency'!X18+'E.6 ECF'!X17</f>
        <v>155327304</v>
      </c>
      <c r="Y18" s="71">
        <f>'E.2 SFAG'!Y18+'E.5 Contingency'!Y18+'E.6 ECF'!Y17</f>
        <v>0</v>
      </c>
      <c r="Z18" s="71">
        <f>'E.2 SFAG'!Z18+'E.5 Contingency'!Z18+'E.6 ECF'!Z17</f>
        <v>377984</v>
      </c>
      <c r="AA18" s="71">
        <f>'E.2 SFAG'!AA18+'E.5 Contingency'!AA18+'E.6 ECF'!AA17</f>
        <v>66150494</v>
      </c>
      <c r="AB18" s="71">
        <f>'E.2 SFAG'!AB18+'E.5 Contingency'!AB18+'E.6 ECF'!AB17</f>
        <v>0</v>
      </c>
      <c r="AC18" s="71">
        <f>'E.2 SFAG'!AC18+'E.5 Contingency'!AC18+'E.6 ECF'!AC17</f>
        <v>564492</v>
      </c>
      <c r="AD18" s="71">
        <f>'E.2 SFAG'!AD18+'E.5 Contingency'!AD18+'E.6 ECF'!AD17</f>
        <v>0</v>
      </c>
      <c r="AE18" s="71">
        <f>'E.2 SFAG'!AE18+'E.5 Contingency'!AE18+'E.6 ECF'!AE17</f>
        <v>0</v>
      </c>
      <c r="AF18" s="71">
        <f>'E.2 SFAG'!AF18+'E.5 Contingency'!AF18+'E.6 ECF'!AF17</f>
        <v>102555</v>
      </c>
      <c r="AG18" s="71">
        <f>'E.2 SFAG'!AG18+'E.5 Contingency'!AG18+'E.6 ECF'!AG17</f>
        <v>0</v>
      </c>
      <c r="AH18" s="71">
        <f>'E.2 SFAG'!AH18+'E.5 Contingency'!AH18+'E.6 ECF'!AH17</f>
        <v>242282735</v>
      </c>
      <c r="AI18" s="71">
        <f>'E.2 SFAG'!AI18+'E.5 Contingency'!AI18+'E.6 ECF'!AI17</f>
        <v>0</v>
      </c>
      <c r="AJ18" s="71">
        <f>'E.2 SFAG'!AJ18+'E.5 Contingency'!AJ18+'E.6 ECF'!AJ17</f>
        <v>0</v>
      </c>
      <c r="AK18" s="71">
        <f>'E.2 SFAG'!AK18+'E.5 Contingency'!AK18+'E.6 ECF'!AK17</f>
        <v>242282735</v>
      </c>
      <c r="AL18" s="71">
        <f>'E.2 SFAG'!AL18+'E.5 Contingency'!AL18+'E.6 ECF'!AL17</f>
        <v>0</v>
      </c>
      <c r="AM18" s="71">
        <f>'E.2 SFAG'!AM18+'E.5 Contingency'!AM18+'E.6 ECF'!AM17</f>
        <v>70108925</v>
      </c>
      <c r="AN18" s="71">
        <f>'E.2 SFAG'!AN18+'E.5 Contingency'!AN18+'E.6 ECF'!AN17</f>
        <v>0</v>
      </c>
      <c r="AO18" s="71">
        <f>'E.2 SFAG'!AO18+'E.5 Contingency'!AO18+'E.6 ECF'!AO17</f>
        <v>70051958</v>
      </c>
      <c r="AP18" s="71">
        <f>'E.2 SFAG'!AP18+'E.5 Contingency'!AP18+'E.6 ECF'!AP17</f>
        <v>56967</v>
      </c>
      <c r="AQ18" s="71">
        <f>'E.2 SFAG'!AQ18+'E.5 Contingency'!AQ18+'E.6 ECF'!AQ17</f>
        <v>0</v>
      </c>
      <c r="AR18" s="71">
        <f>'E.2 SFAG'!AR18+'E.5 Contingency'!AR18+'E.6 ECF'!AR17</f>
        <v>581626272</v>
      </c>
      <c r="AS18" s="71">
        <f>'E.2 SFAG'!AS18+'E.5 Contingency'!AS18+'E.6 ECF'!AS17</f>
        <v>0</v>
      </c>
      <c r="AT18" s="71">
        <f>'E.2 SFAG'!AT18+'E.5 Contingency'!AT18+'E.6 ECF'!AT17</f>
        <v>0</v>
      </c>
      <c r="AU18" s="201"/>
      <c r="AV18" s="11"/>
    </row>
    <row r="19" spans="1:48" ht="15" x14ac:dyDescent="0.3">
      <c r="A19" s="69" t="s">
        <v>15</v>
      </c>
      <c r="B19" s="71">
        <f>'E.2 SFAG'!B19+'E.5 Contingency'!B19+'E.6 ECF'!B18</f>
        <v>206116672</v>
      </c>
      <c r="C19" s="71">
        <f>'E.2 SFAG'!C19+'E.5 Contingency'!C19+'E.6 ECF'!C18</f>
        <v>61835002</v>
      </c>
      <c r="D19" s="71">
        <f>'E.2 SFAG'!D19+'E.5 Contingency'!D19+'E.6 ECF'!D18</f>
        <v>0</v>
      </c>
      <c r="E19" s="71">
        <f>'E.2 SFAG'!E19+'E.5 Contingency'!E19+'E.6 ECF'!E18</f>
        <v>144281670</v>
      </c>
      <c r="F19" s="71">
        <f>'E.2 SFAG'!F19+'E.5 Contingency'!F19+'E.6 ECF'!F18</f>
        <v>155782237</v>
      </c>
      <c r="G19" s="71">
        <f>'E.2 SFAG'!G19+'E.5 Contingency'!G19+'E.6 ECF'!G18</f>
        <v>14716227</v>
      </c>
      <c r="H19" s="71">
        <f>'E.2 SFAG'!H19+'E.5 Contingency'!H19+'E.6 ECF'!H18</f>
        <v>14716227</v>
      </c>
      <c r="I19" s="71">
        <f>'E.2 SFAG'!I19+'E.5 Contingency'!I19+'E.6 ECF'!I18</f>
        <v>0</v>
      </c>
      <c r="J19" s="71">
        <f>'E.2 SFAG'!J19+'E.5 Contingency'!J19+'E.6 ECF'!J18</f>
        <v>0</v>
      </c>
      <c r="K19" s="71">
        <f>'E.2 SFAG'!K19+'E.5 Contingency'!K19+'E.6 ECF'!K18</f>
        <v>0</v>
      </c>
      <c r="L19" s="71">
        <f>'E.2 SFAG'!L19+'E.5 Contingency'!L19+'E.6 ECF'!L18</f>
        <v>0</v>
      </c>
      <c r="M19" s="71">
        <f>'E.2 SFAG'!M19+'E.5 Contingency'!M19+'E.6 ECF'!M18</f>
        <v>0</v>
      </c>
      <c r="N19" s="71">
        <f>'E.2 SFAG'!N19+'E.5 Contingency'!N19+'E.6 ECF'!N18</f>
        <v>0</v>
      </c>
      <c r="O19" s="71">
        <f>'E.2 SFAG'!O19+'E.5 Contingency'!O19+'E.6 ECF'!O18</f>
        <v>0</v>
      </c>
      <c r="P19" s="71">
        <f>'E.2 SFAG'!P19+'E.5 Contingency'!P19+'E.6 ECF'!P18</f>
        <v>0</v>
      </c>
      <c r="Q19" s="71">
        <f>'E.2 SFAG'!Q19+'E.5 Contingency'!Q19+'E.6 ECF'!Q18</f>
        <v>0</v>
      </c>
      <c r="R19" s="71">
        <f>'E.2 SFAG'!R19+'E.5 Contingency'!R19+'E.6 ECF'!R18</f>
        <v>83762279</v>
      </c>
      <c r="S19" s="71">
        <f>'E.2 SFAG'!S19+'E.5 Contingency'!S19+'E.6 ECF'!S18</f>
        <v>0</v>
      </c>
      <c r="T19" s="71">
        <f>'E.2 SFAG'!T19+'E.5 Contingency'!T19+'E.6 ECF'!T18</f>
        <v>80058675</v>
      </c>
      <c r="U19" s="71">
        <f>'E.2 SFAG'!U19+'E.5 Contingency'!U19+'E.6 ECF'!U18</f>
        <v>3703604</v>
      </c>
      <c r="V19" s="71">
        <f>'E.2 SFAG'!V19+'E.5 Contingency'!V19+'E.6 ECF'!V18</f>
        <v>1102831</v>
      </c>
      <c r="W19" s="71">
        <f>'E.2 SFAG'!W19+'E.5 Contingency'!W19+'E.6 ECF'!W18</f>
        <v>41260282</v>
      </c>
      <c r="X19" s="71">
        <f>'E.2 SFAG'!X19+'E.5 Contingency'!X19+'E.6 ECF'!X18</f>
        <v>41260282</v>
      </c>
      <c r="Y19" s="71">
        <f>'E.2 SFAG'!Y19+'E.5 Contingency'!Y19+'E.6 ECF'!Y18</f>
        <v>0</v>
      </c>
      <c r="Z19" s="71">
        <f>'E.2 SFAG'!Z19+'E.5 Contingency'!Z19+'E.6 ECF'!Z18</f>
        <v>0</v>
      </c>
      <c r="AA19" s="71">
        <f>'E.2 SFAG'!AA19+'E.5 Contingency'!AA19+'E.6 ECF'!AA18</f>
        <v>0</v>
      </c>
      <c r="AB19" s="71">
        <f>'E.2 SFAG'!AB19+'E.5 Contingency'!AB19+'E.6 ECF'!AB18</f>
        <v>0</v>
      </c>
      <c r="AC19" s="71">
        <f>'E.2 SFAG'!AC19+'E.5 Contingency'!AC19+'E.6 ECF'!AC18</f>
        <v>387960</v>
      </c>
      <c r="AD19" s="71">
        <f>'E.2 SFAG'!AD19+'E.5 Contingency'!AD19+'E.6 ECF'!AD18</f>
        <v>0</v>
      </c>
      <c r="AE19" s="71">
        <f>'E.2 SFAG'!AE19+'E.5 Contingency'!AE19+'E.6 ECF'!AE18</f>
        <v>7374770</v>
      </c>
      <c r="AF19" s="71">
        <f>'E.2 SFAG'!AF19+'E.5 Contingency'!AF19+'E.6 ECF'!AF18</f>
        <v>4426798</v>
      </c>
      <c r="AG19" s="71">
        <f>'E.2 SFAG'!AG19+'E.5 Contingency'!AG19+'E.6 ECF'!AG18</f>
        <v>25369587</v>
      </c>
      <c r="AH19" s="71">
        <f>'E.2 SFAG'!AH19+'E.5 Contingency'!AH19+'E.6 ECF'!AH18</f>
        <v>9336994</v>
      </c>
      <c r="AI19" s="71">
        <f>'E.2 SFAG'!AI19+'E.5 Contingency'!AI19+'E.6 ECF'!AI18</f>
        <v>9043322</v>
      </c>
      <c r="AJ19" s="71">
        <f>'E.2 SFAG'!AJ19+'E.5 Contingency'!AJ19+'E.6 ECF'!AJ18</f>
        <v>0</v>
      </c>
      <c r="AK19" s="71">
        <f>'E.2 SFAG'!AK19+'E.5 Contingency'!AK19+'E.6 ECF'!AK18</f>
        <v>293672</v>
      </c>
      <c r="AL19" s="71">
        <f>'E.2 SFAG'!AL19+'E.5 Contingency'!AL19+'E.6 ECF'!AL18</f>
        <v>23622474</v>
      </c>
      <c r="AM19" s="71">
        <f>'E.2 SFAG'!AM19+'E.5 Contingency'!AM19+'E.6 ECF'!AM18</f>
        <v>24101671</v>
      </c>
      <c r="AN19" s="71">
        <f>'E.2 SFAG'!AN19+'E.5 Contingency'!AN19+'E.6 ECF'!AN18</f>
        <v>15546671</v>
      </c>
      <c r="AO19" s="71">
        <f>'E.2 SFAG'!AO19+'E.5 Contingency'!AO19+'E.6 ECF'!AO18</f>
        <v>0</v>
      </c>
      <c r="AP19" s="71">
        <f>'E.2 SFAG'!AP19+'E.5 Contingency'!AP19+'E.6 ECF'!AP18</f>
        <v>8555000</v>
      </c>
      <c r="AQ19" s="71">
        <f>'E.2 SFAG'!AQ19+'E.5 Contingency'!AQ19+'E.6 ECF'!AQ18</f>
        <v>68804</v>
      </c>
      <c r="AR19" s="71">
        <f>'E.2 SFAG'!AR19+'E.5 Contingency'!AR19+'E.6 ECF'!AR18</f>
        <v>235530677</v>
      </c>
      <c r="AS19" s="71">
        <f>'E.2 SFAG'!AS19+'E.5 Contingency'!AS19+'E.6 ECF'!AS18</f>
        <v>13692163</v>
      </c>
      <c r="AT19" s="71">
        <f>'E.2 SFAG'!AT19+'E.5 Contingency'!AT19+'E.6 ECF'!AT18</f>
        <v>50841067</v>
      </c>
      <c r="AU19" s="201"/>
      <c r="AV19" s="11"/>
    </row>
    <row r="20" spans="1:48" ht="15" x14ac:dyDescent="0.3">
      <c r="A20" s="69" t="s">
        <v>16</v>
      </c>
      <c r="B20" s="71">
        <f>'E.2 SFAG'!B20+'E.5 Contingency'!B20+'E.6 ECF'!B19</f>
        <v>130558068</v>
      </c>
      <c r="C20" s="71">
        <f>'E.2 SFAG'!C20+'E.5 Contingency'!C20+'E.6 ECF'!C19</f>
        <v>26205412</v>
      </c>
      <c r="D20" s="71">
        <f>'E.2 SFAG'!D20+'E.5 Contingency'!D20+'E.6 ECF'!D19</f>
        <v>12962008</v>
      </c>
      <c r="E20" s="71">
        <f>'E.2 SFAG'!E20+'E.5 Contingency'!E20+'E.6 ECF'!E19</f>
        <v>91390648</v>
      </c>
      <c r="F20" s="71">
        <f>'E.2 SFAG'!F20+'E.5 Contingency'!F20+'E.6 ECF'!F19</f>
        <v>4284142</v>
      </c>
      <c r="G20" s="71">
        <f>'E.2 SFAG'!G20+'E.5 Contingency'!G20+'E.6 ECF'!G19</f>
        <v>1625682</v>
      </c>
      <c r="H20" s="71">
        <f>'E.2 SFAG'!H20+'E.5 Contingency'!H20+'E.6 ECF'!H19</f>
        <v>1625682</v>
      </c>
      <c r="I20" s="71">
        <f>'E.2 SFAG'!I20+'E.5 Contingency'!I20+'E.6 ECF'!I19</f>
        <v>0</v>
      </c>
      <c r="J20" s="71">
        <f>'E.2 SFAG'!J20+'E.5 Contingency'!J20+'E.6 ECF'!J19</f>
        <v>0</v>
      </c>
      <c r="K20" s="71">
        <f>'E.2 SFAG'!K20+'E.5 Contingency'!K20+'E.6 ECF'!K19</f>
        <v>0</v>
      </c>
      <c r="L20" s="71">
        <f>'E.2 SFAG'!L20+'E.5 Contingency'!L20+'E.6 ECF'!L19</f>
        <v>0</v>
      </c>
      <c r="M20" s="71">
        <f>'E.2 SFAG'!M20+'E.5 Contingency'!M20+'E.6 ECF'!M19</f>
        <v>0</v>
      </c>
      <c r="N20" s="71">
        <f>'E.2 SFAG'!N20+'E.5 Contingency'!N20+'E.6 ECF'!N19</f>
        <v>0</v>
      </c>
      <c r="O20" s="71">
        <f>'E.2 SFAG'!O20+'E.5 Contingency'!O20+'E.6 ECF'!O19</f>
        <v>0</v>
      </c>
      <c r="P20" s="71">
        <f>'E.2 SFAG'!P20+'E.5 Contingency'!P20+'E.6 ECF'!P19</f>
        <v>0</v>
      </c>
      <c r="Q20" s="71">
        <f>'E.2 SFAG'!Q20+'E.5 Contingency'!Q20+'E.6 ECF'!Q19</f>
        <v>0</v>
      </c>
      <c r="R20" s="71">
        <f>'E.2 SFAG'!R20+'E.5 Contingency'!R20+'E.6 ECF'!R19</f>
        <v>3723178</v>
      </c>
      <c r="S20" s="71">
        <f>'E.2 SFAG'!S20+'E.5 Contingency'!S20+'E.6 ECF'!S19</f>
        <v>0</v>
      </c>
      <c r="T20" s="71">
        <f>'E.2 SFAG'!T20+'E.5 Contingency'!T20+'E.6 ECF'!T19</f>
        <v>0</v>
      </c>
      <c r="U20" s="71">
        <f>'E.2 SFAG'!U20+'E.5 Contingency'!U20+'E.6 ECF'!U19</f>
        <v>3723178</v>
      </c>
      <c r="V20" s="71">
        <f>'E.2 SFAG'!V20+'E.5 Contingency'!V20+'E.6 ECF'!V19</f>
        <v>308113</v>
      </c>
      <c r="W20" s="71">
        <f>'E.2 SFAG'!W20+'E.5 Contingency'!W20+'E.6 ECF'!W19</f>
        <v>24865232</v>
      </c>
      <c r="X20" s="71">
        <f>'E.2 SFAG'!X20+'E.5 Contingency'!X20+'E.6 ECF'!X19</f>
        <v>24865232</v>
      </c>
      <c r="Y20" s="71">
        <f>'E.2 SFAG'!Y20+'E.5 Contingency'!Y20+'E.6 ECF'!Y19</f>
        <v>0</v>
      </c>
      <c r="Z20" s="71">
        <f>'E.2 SFAG'!Z20+'E.5 Contingency'!Z20+'E.6 ECF'!Z19</f>
        <v>0</v>
      </c>
      <c r="AA20" s="71">
        <f>'E.2 SFAG'!AA20+'E.5 Contingency'!AA20+'E.6 ECF'!AA19</f>
        <v>0</v>
      </c>
      <c r="AB20" s="71">
        <f>'E.2 SFAG'!AB20+'E.5 Contingency'!AB20+'E.6 ECF'!AB19</f>
        <v>0</v>
      </c>
      <c r="AC20" s="71">
        <f>'E.2 SFAG'!AC20+'E.5 Contingency'!AC20+'E.6 ECF'!AC19</f>
        <v>298427</v>
      </c>
      <c r="AD20" s="71">
        <f>'E.2 SFAG'!AD20+'E.5 Contingency'!AD20+'E.6 ECF'!AD19</f>
        <v>0</v>
      </c>
      <c r="AE20" s="71">
        <f>'E.2 SFAG'!AE20+'E.5 Contingency'!AE20+'E.6 ECF'!AE19</f>
        <v>0</v>
      </c>
      <c r="AF20" s="71">
        <f>'E.2 SFAG'!AF20+'E.5 Contingency'!AF20+'E.6 ECF'!AF19</f>
        <v>1670096</v>
      </c>
      <c r="AG20" s="71">
        <f>'E.2 SFAG'!AG20+'E.5 Contingency'!AG20+'E.6 ECF'!AG19</f>
        <v>15746</v>
      </c>
      <c r="AH20" s="71">
        <f>'E.2 SFAG'!AH20+'E.5 Contingency'!AH20+'E.6 ECF'!AH19</f>
        <v>55569447</v>
      </c>
      <c r="AI20" s="71">
        <f>'E.2 SFAG'!AI20+'E.5 Contingency'!AI20+'E.6 ECF'!AI19</f>
        <v>53510608</v>
      </c>
      <c r="AJ20" s="71">
        <f>'E.2 SFAG'!AJ20+'E.5 Contingency'!AJ20+'E.6 ECF'!AJ19</f>
        <v>0</v>
      </c>
      <c r="AK20" s="71">
        <f>'E.2 SFAG'!AK20+'E.5 Contingency'!AK20+'E.6 ECF'!AK19</f>
        <v>2058839</v>
      </c>
      <c r="AL20" s="71">
        <f>'E.2 SFAG'!AL20+'E.5 Contingency'!AL20+'E.6 ECF'!AL19</f>
        <v>0</v>
      </c>
      <c r="AM20" s="71">
        <f>'E.2 SFAG'!AM20+'E.5 Contingency'!AM20+'E.6 ECF'!AM19</f>
        <v>6944879</v>
      </c>
      <c r="AN20" s="71">
        <f>'E.2 SFAG'!AN20+'E.5 Contingency'!AN20+'E.6 ECF'!AN19</f>
        <v>3779738</v>
      </c>
      <c r="AO20" s="71">
        <f>'E.2 SFAG'!AO20+'E.5 Contingency'!AO20+'E.6 ECF'!AO19</f>
        <v>2648240</v>
      </c>
      <c r="AP20" s="71">
        <f>'E.2 SFAG'!AP20+'E.5 Contingency'!AP20+'E.6 ECF'!AP19</f>
        <v>516901</v>
      </c>
      <c r="AQ20" s="71">
        <f>'E.2 SFAG'!AQ20+'E.5 Contingency'!AQ20+'E.6 ECF'!AQ19</f>
        <v>0</v>
      </c>
      <c r="AR20" s="71">
        <f>'E.2 SFAG'!AR20+'E.5 Contingency'!AR20+'E.6 ECF'!AR19</f>
        <v>95020800</v>
      </c>
      <c r="AS20" s="71">
        <f>'E.2 SFAG'!AS20+'E.5 Contingency'!AS20+'E.6 ECF'!AS19</f>
        <v>653990</v>
      </c>
      <c r="AT20" s="71">
        <f>'E.2 SFAG'!AT20+'E.5 Contingency'!AT20+'E.6 ECF'!AT19</f>
        <v>0</v>
      </c>
      <c r="AU20" s="201"/>
      <c r="AV20" s="11"/>
    </row>
    <row r="21" spans="1:48" ht="15" x14ac:dyDescent="0.3">
      <c r="A21" s="69" t="s">
        <v>77</v>
      </c>
      <c r="B21" s="71">
        <f>'E.2 SFAG'!B21+'E.5 Contingency'!B21+'E.6 ECF'!B20</f>
        <v>101360081</v>
      </c>
      <c r="C21" s="71">
        <f>'E.2 SFAG'!C21+'E.5 Contingency'!C21+'E.6 ECF'!C20</f>
        <v>0</v>
      </c>
      <c r="D21" s="71">
        <f>'E.2 SFAG'!D21+'E.5 Contingency'!D21+'E.6 ECF'!D20</f>
        <v>10136008</v>
      </c>
      <c r="E21" s="71">
        <f>'E.2 SFAG'!E21+'E.5 Contingency'!E21+'E.6 ECF'!E20</f>
        <v>91224073</v>
      </c>
      <c r="F21" s="71">
        <f>'E.2 SFAG'!F21+'E.5 Contingency'!F21+'E.6 ECF'!F20</f>
        <v>68147333</v>
      </c>
      <c r="G21" s="71">
        <f>'E.2 SFAG'!G21+'E.5 Contingency'!G21+'E.6 ECF'!G20</f>
        <v>13025973</v>
      </c>
      <c r="H21" s="71">
        <f>'E.2 SFAG'!H21+'E.5 Contingency'!H21+'E.6 ECF'!H20</f>
        <v>13025973</v>
      </c>
      <c r="I21" s="71">
        <f>'E.2 SFAG'!I21+'E.5 Contingency'!I21+'E.6 ECF'!I20</f>
        <v>0</v>
      </c>
      <c r="J21" s="71">
        <f>'E.2 SFAG'!J21+'E.5 Contingency'!J21+'E.6 ECF'!J20</f>
        <v>16654008</v>
      </c>
      <c r="K21" s="71">
        <f>'E.2 SFAG'!K21+'E.5 Contingency'!K21+'E.6 ECF'!K20</f>
        <v>16654008</v>
      </c>
      <c r="L21" s="71">
        <f>'E.2 SFAG'!L21+'E.5 Contingency'!L21+'E.6 ECF'!L20</f>
        <v>0</v>
      </c>
      <c r="M21" s="71">
        <f>'E.2 SFAG'!M21+'E.5 Contingency'!M21+'E.6 ECF'!M20</f>
        <v>0</v>
      </c>
      <c r="N21" s="71">
        <f>'E.2 SFAG'!N21+'E.5 Contingency'!N21+'E.6 ECF'!N20</f>
        <v>2797385</v>
      </c>
      <c r="O21" s="71">
        <f>'E.2 SFAG'!O21+'E.5 Contingency'!O21+'E.6 ECF'!O20</f>
        <v>2797385</v>
      </c>
      <c r="P21" s="71">
        <f>'E.2 SFAG'!P21+'E.5 Contingency'!P21+'E.6 ECF'!P20</f>
        <v>0</v>
      </c>
      <c r="Q21" s="71">
        <f>'E.2 SFAG'!Q21+'E.5 Contingency'!Q21+'E.6 ECF'!Q20</f>
        <v>0</v>
      </c>
      <c r="R21" s="71">
        <f>'E.2 SFAG'!R21+'E.5 Contingency'!R21+'E.6 ECF'!R20</f>
        <v>1020628</v>
      </c>
      <c r="S21" s="71">
        <f>'E.2 SFAG'!S21+'E.5 Contingency'!S21+'E.6 ECF'!S20</f>
        <v>0</v>
      </c>
      <c r="T21" s="71">
        <f>'E.2 SFAG'!T21+'E.5 Contingency'!T21+'E.6 ECF'!T20</f>
        <v>500631</v>
      </c>
      <c r="U21" s="71">
        <f>'E.2 SFAG'!U21+'E.5 Contingency'!U21+'E.6 ECF'!U20</f>
        <v>519997</v>
      </c>
      <c r="V21" s="71">
        <f>'E.2 SFAG'!V21+'E.5 Contingency'!V21+'E.6 ECF'!V20</f>
        <v>1437822</v>
      </c>
      <c r="W21" s="71">
        <f>'E.2 SFAG'!W21+'E.5 Contingency'!W21+'E.6 ECF'!W20</f>
        <v>0</v>
      </c>
      <c r="X21" s="71">
        <f>'E.2 SFAG'!X21+'E.5 Contingency'!X21+'E.6 ECF'!X20</f>
        <v>0</v>
      </c>
      <c r="Y21" s="71">
        <f>'E.2 SFAG'!Y21+'E.5 Contingency'!Y21+'E.6 ECF'!Y20</f>
        <v>0</v>
      </c>
      <c r="Z21" s="71">
        <f>'E.2 SFAG'!Z21+'E.5 Contingency'!Z21+'E.6 ECF'!Z20</f>
        <v>0</v>
      </c>
      <c r="AA21" s="71">
        <f>'E.2 SFAG'!AA21+'E.5 Contingency'!AA21+'E.6 ECF'!AA20</f>
        <v>0</v>
      </c>
      <c r="AB21" s="71">
        <f>'E.2 SFAG'!AB21+'E.5 Contingency'!AB21+'E.6 ECF'!AB20</f>
        <v>0</v>
      </c>
      <c r="AC21" s="71">
        <f>'E.2 SFAG'!AC21+'E.5 Contingency'!AC21+'E.6 ECF'!AC20</f>
        <v>701</v>
      </c>
      <c r="AD21" s="71">
        <f>'E.2 SFAG'!AD21+'E.5 Contingency'!AD21+'E.6 ECF'!AD20</f>
        <v>3186011</v>
      </c>
      <c r="AE21" s="71">
        <f>'E.2 SFAG'!AE21+'E.5 Contingency'!AE21+'E.6 ECF'!AE20</f>
        <v>17646613</v>
      </c>
      <c r="AF21" s="71">
        <f>'E.2 SFAG'!AF21+'E.5 Contingency'!AF21+'E.6 ECF'!AF20</f>
        <v>0</v>
      </c>
      <c r="AG21" s="71">
        <f>'E.2 SFAG'!AG21+'E.5 Contingency'!AG21+'E.6 ECF'!AG20</f>
        <v>1289560</v>
      </c>
      <c r="AH21" s="71">
        <f>'E.2 SFAG'!AH21+'E.5 Contingency'!AH21+'E.6 ECF'!AH20</f>
        <v>5159918</v>
      </c>
      <c r="AI21" s="71">
        <f>'E.2 SFAG'!AI21+'E.5 Contingency'!AI21+'E.6 ECF'!AI20</f>
        <v>5159918</v>
      </c>
      <c r="AJ21" s="71">
        <f>'E.2 SFAG'!AJ21+'E.5 Contingency'!AJ21+'E.6 ECF'!AJ20</f>
        <v>0</v>
      </c>
      <c r="AK21" s="71">
        <f>'E.2 SFAG'!AK21+'E.5 Contingency'!AK21+'E.6 ECF'!AK20</f>
        <v>0</v>
      </c>
      <c r="AL21" s="71">
        <f>'E.2 SFAG'!AL21+'E.5 Contingency'!AL21+'E.6 ECF'!AL20</f>
        <v>5437143</v>
      </c>
      <c r="AM21" s="71">
        <f>'E.2 SFAG'!AM21+'E.5 Contingency'!AM21+'E.6 ECF'!AM20</f>
        <v>15916244</v>
      </c>
      <c r="AN21" s="71">
        <f>'E.2 SFAG'!AN21+'E.5 Contingency'!AN21+'E.6 ECF'!AN20</f>
        <v>8281972</v>
      </c>
      <c r="AO21" s="71">
        <f>'E.2 SFAG'!AO21+'E.5 Contingency'!AO21+'E.6 ECF'!AO20</f>
        <v>4470671</v>
      </c>
      <c r="AP21" s="71">
        <f>'E.2 SFAG'!AP21+'E.5 Contingency'!AP21+'E.6 ECF'!AP20</f>
        <v>3163601</v>
      </c>
      <c r="AQ21" s="71">
        <f>'E.2 SFAG'!AQ21+'E.5 Contingency'!AQ21+'E.6 ECF'!AQ20</f>
        <v>0</v>
      </c>
      <c r="AR21" s="71">
        <f>'E.2 SFAG'!AR21+'E.5 Contingency'!AR21+'E.6 ECF'!AR20</f>
        <v>83572006</v>
      </c>
      <c r="AS21" s="71">
        <f>'E.2 SFAG'!AS21+'E.5 Contingency'!AS21+'E.6 ECF'!AS20</f>
        <v>2044789</v>
      </c>
      <c r="AT21" s="71">
        <f>'E.2 SFAG'!AT21+'E.5 Contingency'!AT21+'E.6 ECF'!AT20</f>
        <v>73754611</v>
      </c>
      <c r="AU21" s="201"/>
      <c r="AV21" s="11"/>
    </row>
    <row r="22" spans="1:48" ht="15" x14ac:dyDescent="0.3">
      <c r="A22" s="69" t="s">
        <v>18</v>
      </c>
      <c r="B22" s="71">
        <f>'E.2 SFAG'!B22+'E.5 Contingency'!B22+'E.6 ECF'!B21</f>
        <v>180689420</v>
      </c>
      <c r="C22" s="71">
        <f>'E.2 SFAG'!C22+'E.5 Contingency'!C22+'E.6 ECF'!C21</f>
        <v>0</v>
      </c>
      <c r="D22" s="71">
        <f>'E.2 SFAG'!D22+'E.5 Contingency'!D22+'E.6 ECF'!D21</f>
        <v>0</v>
      </c>
      <c r="E22" s="71">
        <f>'E.2 SFAG'!E22+'E.5 Contingency'!E22+'E.6 ECF'!E21</f>
        <v>180689420</v>
      </c>
      <c r="F22" s="71">
        <f>'E.2 SFAG'!F22+'E.5 Contingency'!F22+'E.6 ECF'!F21</f>
        <v>66497758</v>
      </c>
      <c r="G22" s="71">
        <f>'E.2 SFAG'!G22+'E.5 Contingency'!G22+'E.6 ECF'!G21</f>
        <v>141309259</v>
      </c>
      <c r="H22" s="71">
        <f>'E.2 SFAG'!H22+'E.5 Contingency'!H22+'E.6 ECF'!H21</f>
        <v>95707481</v>
      </c>
      <c r="I22" s="71">
        <f>'E.2 SFAG'!I22+'E.5 Contingency'!I22+'E.6 ECF'!I21</f>
        <v>45601778</v>
      </c>
      <c r="J22" s="71">
        <f>'E.2 SFAG'!J22+'E.5 Contingency'!J22+'E.6 ECF'!J21</f>
        <v>0</v>
      </c>
      <c r="K22" s="71">
        <f>'E.2 SFAG'!K22+'E.5 Contingency'!K22+'E.6 ECF'!K21</f>
        <v>0</v>
      </c>
      <c r="L22" s="71">
        <f>'E.2 SFAG'!L22+'E.5 Contingency'!L22+'E.6 ECF'!L21</f>
        <v>0</v>
      </c>
      <c r="M22" s="71">
        <f>'E.2 SFAG'!M22+'E.5 Contingency'!M22+'E.6 ECF'!M21</f>
        <v>0</v>
      </c>
      <c r="N22" s="71">
        <f>'E.2 SFAG'!N22+'E.5 Contingency'!N22+'E.6 ECF'!N21</f>
        <v>0</v>
      </c>
      <c r="O22" s="71">
        <f>'E.2 SFAG'!O22+'E.5 Contingency'!O22+'E.6 ECF'!O21</f>
        <v>0</v>
      </c>
      <c r="P22" s="71">
        <f>'E.2 SFAG'!P22+'E.5 Contingency'!P22+'E.6 ECF'!P21</f>
        <v>0</v>
      </c>
      <c r="Q22" s="71">
        <f>'E.2 SFAG'!Q22+'E.5 Contingency'!Q22+'E.6 ECF'!Q21</f>
        <v>0</v>
      </c>
      <c r="R22" s="71">
        <f>'E.2 SFAG'!R22+'E.5 Contingency'!R22+'E.6 ECF'!R21</f>
        <v>18496816</v>
      </c>
      <c r="S22" s="71">
        <f>'E.2 SFAG'!S22+'E.5 Contingency'!S22+'E.6 ECF'!S21</f>
        <v>3945430</v>
      </c>
      <c r="T22" s="71">
        <f>'E.2 SFAG'!T22+'E.5 Contingency'!T22+'E.6 ECF'!T21</f>
        <v>212975</v>
      </c>
      <c r="U22" s="71">
        <f>'E.2 SFAG'!U22+'E.5 Contingency'!U22+'E.6 ECF'!U21</f>
        <v>14338411</v>
      </c>
      <c r="V22" s="71">
        <f>'E.2 SFAG'!V22+'E.5 Contingency'!V22+'E.6 ECF'!V21</f>
        <v>0</v>
      </c>
      <c r="W22" s="71">
        <f>'E.2 SFAG'!W22+'E.5 Contingency'!W22+'E.6 ECF'!W21</f>
        <v>6570655</v>
      </c>
      <c r="X22" s="71">
        <f>'E.2 SFAG'!X22+'E.5 Contingency'!X22+'E.6 ECF'!X21</f>
        <v>6570655</v>
      </c>
      <c r="Y22" s="71">
        <f>'E.2 SFAG'!Y22+'E.5 Contingency'!Y22+'E.6 ECF'!Y21</f>
        <v>0</v>
      </c>
      <c r="Z22" s="71">
        <f>'E.2 SFAG'!Z22+'E.5 Contingency'!Z22+'E.6 ECF'!Z21</f>
        <v>0</v>
      </c>
      <c r="AA22" s="71">
        <f>'E.2 SFAG'!AA22+'E.5 Contingency'!AA22+'E.6 ECF'!AA21</f>
        <v>0</v>
      </c>
      <c r="AB22" s="71">
        <f>'E.2 SFAG'!AB22+'E.5 Contingency'!AB22+'E.6 ECF'!AB21</f>
        <v>0</v>
      </c>
      <c r="AC22" s="71">
        <f>'E.2 SFAG'!AC22+'E.5 Contingency'!AC22+'E.6 ECF'!AC21</f>
        <v>0</v>
      </c>
      <c r="AD22" s="71">
        <f>'E.2 SFAG'!AD22+'E.5 Contingency'!AD22+'E.6 ECF'!AD21</f>
        <v>6043839</v>
      </c>
      <c r="AE22" s="71">
        <f>'E.2 SFAG'!AE22+'E.5 Contingency'!AE22+'E.6 ECF'!AE21</f>
        <v>0</v>
      </c>
      <c r="AF22" s="71">
        <f>'E.2 SFAG'!AF22+'E.5 Contingency'!AF22+'E.6 ECF'!AF21</f>
        <v>0</v>
      </c>
      <c r="AG22" s="71">
        <f>'E.2 SFAG'!AG22+'E.5 Contingency'!AG22+'E.6 ECF'!AG21</f>
        <v>0</v>
      </c>
      <c r="AH22" s="71">
        <f>'E.2 SFAG'!AH22+'E.5 Contingency'!AH22+'E.6 ECF'!AH21</f>
        <v>0</v>
      </c>
      <c r="AI22" s="71">
        <f>'E.2 SFAG'!AI22+'E.5 Contingency'!AI22+'E.6 ECF'!AI21</f>
        <v>0</v>
      </c>
      <c r="AJ22" s="71">
        <f>'E.2 SFAG'!AJ22+'E.5 Contingency'!AJ22+'E.6 ECF'!AJ21</f>
        <v>0</v>
      </c>
      <c r="AK22" s="71">
        <f>'E.2 SFAG'!AK22+'E.5 Contingency'!AK22+'E.6 ECF'!AK21</f>
        <v>0</v>
      </c>
      <c r="AL22" s="71">
        <f>'E.2 SFAG'!AL22+'E.5 Contingency'!AL22+'E.6 ECF'!AL21</f>
        <v>0</v>
      </c>
      <c r="AM22" s="71">
        <f>'E.2 SFAG'!AM22+'E.5 Contingency'!AM22+'E.6 ECF'!AM21</f>
        <v>10983214</v>
      </c>
      <c r="AN22" s="71">
        <f>'E.2 SFAG'!AN22+'E.5 Contingency'!AN22+'E.6 ECF'!AN21</f>
        <v>9800417</v>
      </c>
      <c r="AO22" s="71">
        <f>'E.2 SFAG'!AO22+'E.5 Contingency'!AO22+'E.6 ECF'!AO21</f>
        <v>0</v>
      </c>
      <c r="AP22" s="71">
        <f>'E.2 SFAG'!AP22+'E.5 Contingency'!AP22+'E.6 ECF'!AP21</f>
        <v>1182797</v>
      </c>
      <c r="AQ22" s="71">
        <f>'E.2 SFAG'!AQ22+'E.5 Contingency'!AQ22+'E.6 ECF'!AQ21</f>
        <v>0</v>
      </c>
      <c r="AR22" s="71">
        <f>'E.2 SFAG'!AR22+'E.5 Contingency'!AR22+'E.6 ECF'!AR21</f>
        <v>183403783</v>
      </c>
      <c r="AS22" s="71">
        <f>'E.2 SFAG'!AS22+'E.5 Contingency'!AS22+'E.6 ECF'!AS21</f>
        <v>0</v>
      </c>
      <c r="AT22" s="71">
        <f>'E.2 SFAG'!AT22+'E.5 Contingency'!AT22+'E.6 ECF'!AT21</f>
        <v>63783395</v>
      </c>
      <c r="AU22" s="201"/>
      <c r="AV22" s="11"/>
    </row>
    <row r="23" spans="1:48" ht="15" x14ac:dyDescent="0.3">
      <c r="A23" s="69" t="s">
        <v>78</v>
      </c>
      <c r="B23" s="71">
        <f>'E.2 SFAG'!B23+'E.5 Contingency'!B23+'E.6 ECF'!B22</f>
        <v>163430877</v>
      </c>
      <c r="C23" s="71">
        <f>'E.2 SFAG'!C23+'E.5 Contingency'!C23+'E.6 ECF'!C22</f>
        <v>0</v>
      </c>
      <c r="D23" s="71">
        <f>'E.2 SFAG'!D23+'E.5 Contingency'!D23+'E.6 ECF'!D22</f>
        <v>16343088</v>
      </c>
      <c r="E23" s="71">
        <f>'E.2 SFAG'!E23+'E.5 Contingency'!E23+'E.6 ECF'!E22</f>
        <v>147087789</v>
      </c>
      <c r="F23" s="71">
        <f>'E.2 SFAG'!F23+'E.5 Contingency'!F23+'E.6 ECF'!F22</f>
        <v>7949913</v>
      </c>
      <c r="G23" s="71">
        <f>'E.2 SFAG'!G23+'E.5 Contingency'!G23+'E.6 ECF'!G22</f>
        <v>19673217</v>
      </c>
      <c r="H23" s="71">
        <f>'E.2 SFAG'!H23+'E.5 Contingency'!H23+'E.6 ECF'!H22</f>
        <v>19673217</v>
      </c>
      <c r="I23" s="71">
        <f>'E.2 SFAG'!I23+'E.5 Contingency'!I23+'E.6 ECF'!I22</f>
        <v>0</v>
      </c>
      <c r="J23" s="71">
        <f>'E.2 SFAG'!J23+'E.5 Contingency'!J23+'E.6 ECF'!J22</f>
        <v>0</v>
      </c>
      <c r="K23" s="71">
        <f>'E.2 SFAG'!K23+'E.5 Contingency'!K23+'E.6 ECF'!K22</f>
        <v>0</v>
      </c>
      <c r="L23" s="71">
        <f>'E.2 SFAG'!L23+'E.5 Contingency'!L23+'E.6 ECF'!L22</f>
        <v>0</v>
      </c>
      <c r="M23" s="71">
        <f>'E.2 SFAG'!M23+'E.5 Contingency'!M23+'E.6 ECF'!M22</f>
        <v>0</v>
      </c>
      <c r="N23" s="71">
        <f>'E.2 SFAG'!N23+'E.5 Contingency'!N23+'E.6 ECF'!N22</f>
        <v>11686443</v>
      </c>
      <c r="O23" s="71">
        <f>'E.2 SFAG'!O23+'E.5 Contingency'!O23+'E.6 ECF'!O22</f>
        <v>0</v>
      </c>
      <c r="P23" s="71">
        <f>'E.2 SFAG'!P23+'E.5 Contingency'!P23+'E.6 ECF'!P22</f>
        <v>0</v>
      </c>
      <c r="Q23" s="71">
        <f>'E.2 SFAG'!Q23+'E.5 Contingency'!Q23+'E.6 ECF'!Q22</f>
        <v>11686443</v>
      </c>
      <c r="R23" s="71">
        <f>'E.2 SFAG'!R23+'E.5 Contingency'!R23+'E.6 ECF'!R22</f>
        <v>2395326</v>
      </c>
      <c r="S23" s="71">
        <f>'E.2 SFAG'!S23+'E.5 Contingency'!S23+'E.6 ECF'!S22</f>
        <v>0</v>
      </c>
      <c r="T23" s="71">
        <f>'E.2 SFAG'!T23+'E.5 Contingency'!T23+'E.6 ECF'!T22</f>
        <v>2395326</v>
      </c>
      <c r="U23" s="71">
        <f>'E.2 SFAG'!U23+'E.5 Contingency'!U23+'E.6 ECF'!U22</f>
        <v>0</v>
      </c>
      <c r="V23" s="71">
        <f>'E.2 SFAG'!V23+'E.5 Contingency'!V23+'E.6 ECF'!V22</f>
        <v>727399</v>
      </c>
      <c r="W23" s="71">
        <f>'E.2 SFAG'!W23+'E.5 Contingency'!W23+'E.6 ECF'!W22</f>
        <v>40180504</v>
      </c>
      <c r="X23" s="71">
        <f>'E.2 SFAG'!X23+'E.5 Contingency'!X23+'E.6 ECF'!X22</f>
        <v>0</v>
      </c>
      <c r="Y23" s="71">
        <f>'E.2 SFAG'!Y23+'E.5 Contingency'!Y23+'E.6 ECF'!Y22</f>
        <v>40180504</v>
      </c>
      <c r="Z23" s="71">
        <f>'E.2 SFAG'!Z23+'E.5 Contingency'!Z23+'E.6 ECF'!Z22</f>
        <v>0</v>
      </c>
      <c r="AA23" s="71">
        <f>'E.2 SFAG'!AA23+'E.5 Contingency'!AA23+'E.6 ECF'!AA22</f>
        <v>0</v>
      </c>
      <c r="AB23" s="71">
        <f>'E.2 SFAG'!AB23+'E.5 Contingency'!AB23+'E.6 ECF'!AB22</f>
        <v>0</v>
      </c>
      <c r="AC23" s="71">
        <f>'E.2 SFAG'!AC23+'E.5 Contingency'!AC23+'E.6 ECF'!AC22</f>
        <v>0</v>
      </c>
      <c r="AD23" s="71">
        <f>'E.2 SFAG'!AD23+'E.5 Contingency'!AD23+'E.6 ECF'!AD22</f>
        <v>9165771</v>
      </c>
      <c r="AE23" s="71">
        <f>'E.2 SFAG'!AE23+'E.5 Contingency'!AE23+'E.6 ECF'!AE22</f>
        <v>809999</v>
      </c>
      <c r="AF23" s="71">
        <f>'E.2 SFAG'!AF23+'E.5 Contingency'!AF23+'E.6 ECF'!AF22</f>
        <v>1075581</v>
      </c>
      <c r="AG23" s="71">
        <f>'E.2 SFAG'!AG23+'E.5 Contingency'!AG23+'E.6 ECF'!AG22</f>
        <v>0</v>
      </c>
      <c r="AH23" s="71">
        <f>'E.2 SFAG'!AH23+'E.5 Contingency'!AH23+'E.6 ECF'!AH22</f>
        <v>37556075</v>
      </c>
      <c r="AI23" s="71">
        <f>'E.2 SFAG'!AI23+'E.5 Contingency'!AI23+'E.6 ECF'!AI22</f>
        <v>573529</v>
      </c>
      <c r="AJ23" s="71">
        <f>'E.2 SFAG'!AJ23+'E.5 Contingency'!AJ23+'E.6 ECF'!AJ22</f>
        <v>0</v>
      </c>
      <c r="AK23" s="71">
        <f>'E.2 SFAG'!AK23+'E.5 Contingency'!AK23+'E.6 ECF'!AK22</f>
        <v>36982546</v>
      </c>
      <c r="AL23" s="71">
        <f>'E.2 SFAG'!AL23+'E.5 Contingency'!AL23+'E.6 ECF'!AL22</f>
        <v>2586504</v>
      </c>
      <c r="AM23" s="71">
        <f>'E.2 SFAG'!AM23+'E.5 Contingency'!AM23+'E.6 ECF'!AM22</f>
        <v>19679540</v>
      </c>
      <c r="AN23" s="71">
        <f>'E.2 SFAG'!AN23+'E.5 Contingency'!AN23+'E.6 ECF'!AN22</f>
        <v>16723671</v>
      </c>
      <c r="AO23" s="71">
        <f>'E.2 SFAG'!AO23+'E.5 Contingency'!AO23+'E.6 ECF'!AO22</f>
        <v>1250683</v>
      </c>
      <c r="AP23" s="71">
        <f>'E.2 SFAG'!AP23+'E.5 Contingency'!AP23+'E.6 ECF'!AP22</f>
        <v>1705186</v>
      </c>
      <c r="AQ23" s="71">
        <f>'E.2 SFAG'!AQ23+'E.5 Contingency'!AQ23+'E.6 ECF'!AQ22</f>
        <v>0</v>
      </c>
      <c r="AR23" s="71">
        <f>'E.2 SFAG'!AR23+'E.5 Contingency'!AR23+'E.6 ECF'!AR22</f>
        <v>145536359</v>
      </c>
      <c r="AS23" s="71">
        <f>'E.2 SFAG'!AS23+'E.5 Contingency'!AS23+'E.6 ECF'!AS22</f>
        <v>9501343</v>
      </c>
      <c r="AT23" s="71">
        <f>'E.2 SFAG'!AT23+'E.5 Contingency'!AT23+'E.6 ECF'!AT22</f>
        <v>0</v>
      </c>
      <c r="AU23" s="201"/>
      <c r="AV23" s="11"/>
    </row>
    <row r="24" spans="1:48" ht="15" x14ac:dyDescent="0.3">
      <c r="A24" s="69" t="s">
        <v>20</v>
      </c>
      <c r="B24" s="71">
        <f>'E.2 SFAG'!B24+'E.5 Contingency'!B24+'E.6 ECF'!B23</f>
        <v>77863090</v>
      </c>
      <c r="C24" s="71">
        <f>'E.2 SFAG'!C24+'E.5 Contingency'!C24+'E.6 ECF'!C23</f>
        <v>5000160</v>
      </c>
      <c r="D24" s="71">
        <f>'E.2 SFAG'!D24+'E.5 Contingency'!D24+'E.6 ECF'!D23</f>
        <v>7100360</v>
      </c>
      <c r="E24" s="71">
        <f>'E.2 SFAG'!E24+'E.5 Contingency'!E24+'E.6 ECF'!E23</f>
        <v>65762570</v>
      </c>
      <c r="F24" s="71">
        <f>'E.2 SFAG'!F24+'E.5 Contingency'!F24+'E.6 ECF'!F23</f>
        <v>146709016</v>
      </c>
      <c r="G24" s="71">
        <f>'E.2 SFAG'!G24+'E.5 Contingency'!G24+'E.6 ECF'!G23</f>
        <v>8759257</v>
      </c>
      <c r="H24" s="71">
        <f>'E.2 SFAG'!H24+'E.5 Contingency'!H24+'E.6 ECF'!H23</f>
        <v>8759257</v>
      </c>
      <c r="I24" s="71">
        <f>'E.2 SFAG'!I24+'E.5 Contingency'!I24+'E.6 ECF'!I23</f>
        <v>0</v>
      </c>
      <c r="J24" s="71">
        <f>'E.2 SFAG'!J24+'E.5 Contingency'!J24+'E.6 ECF'!J23</f>
        <v>0</v>
      </c>
      <c r="K24" s="71">
        <f>'E.2 SFAG'!K24+'E.5 Contingency'!K24+'E.6 ECF'!K23</f>
        <v>0</v>
      </c>
      <c r="L24" s="71">
        <f>'E.2 SFAG'!L24+'E.5 Contingency'!L24+'E.6 ECF'!L23</f>
        <v>0</v>
      </c>
      <c r="M24" s="71">
        <f>'E.2 SFAG'!M24+'E.5 Contingency'!M24+'E.6 ECF'!M23</f>
        <v>0</v>
      </c>
      <c r="N24" s="71">
        <f>'E.2 SFAG'!N24+'E.5 Contingency'!N24+'E.6 ECF'!N23</f>
        <v>0</v>
      </c>
      <c r="O24" s="71">
        <f>'E.2 SFAG'!O24+'E.5 Contingency'!O24+'E.6 ECF'!O23</f>
        <v>0</v>
      </c>
      <c r="P24" s="71">
        <f>'E.2 SFAG'!P24+'E.5 Contingency'!P24+'E.6 ECF'!P23</f>
        <v>0</v>
      </c>
      <c r="Q24" s="71">
        <f>'E.2 SFAG'!Q24+'E.5 Contingency'!Q24+'E.6 ECF'!Q23</f>
        <v>0</v>
      </c>
      <c r="R24" s="71">
        <f>'E.2 SFAG'!R24+'E.5 Contingency'!R24+'E.6 ECF'!R23</f>
        <v>11780240</v>
      </c>
      <c r="S24" s="71">
        <f>'E.2 SFAG'!S24+'E.5 Contingency'!S24+'E.6 ECF'!S23</f>
        <v>56360</v>
      </c>
      <c r="T24" s="71">
        <f>'E.2 SFAG'!T24+'E.5 Contingency'!T24+'E.6 ECF'!T23</f>
        <v>217709</v>
      </c>
      <c r="U24" s="71">
        <f>'E.2 SFAG'!U24+'E.5 Contingency'!U24+'E.6 ECF'!U23</f>
        <v>11506171</v>
      </c>
      <c r="V24" s="71">
        <f>'E.2 SFAG'!V24+'E.5 Contingency'!V24+'E.6 ECF'!V23</f>
        <v>3246784</v>
      </c>
      <c r="W24" s="71">
        <f>'E.2 SFAG'!W24+'E.5 Contingency'!W24+'E.6 ECF'!W23</f>
        <v>10356684</v>
      </c>
      <c r="X24" s="71">
        <f>'E.2 SFAG'!X24+'E.5 Contingency'!X24+'E.6 ECF'!X23</f>
        <v>9638177</v>
      </c>
      <c r="Y24" s="71">
        <f>'E.2 SFAG'!Y24+'E.5 Contingency'!Y24+'E.6 ECF'!Y23</f>
        <v>718507</v>
      </c>
      <c r="Z24" s="71">
        <f>'E.2 SFAG'!Z24+'E.5 Contingency'!Z24+'E.6 ECF'!Z23</f>
        <v>194183</v>
      </c>
      <c r="AA24" s="71">
        <f>'E.2 SFAG'!AA24+'E.5 Contingency'!AA24+'E.6 ECF'!AA23</f>
        <v>7187021</v>
      </c>
      <c r="AB24" s="71">
        <f>'E.2 SFAG'!AB24+'E.5 Contingency'!AB24+'E.6 ECF'!AB23</f>
        <v>0</v>
      </c>
      <c r="AC24" s="71">
        <f>'E.2 SFAG'!AC24+'E.5 Contingency'!AC24+'E.6 ECF'!AC23</f>
        <v>1192313</v>
      </c>
      <c r="AD24" s="71">
        <f>'E.2 SFAG'!AD24+'E.5 Contingency'!AD24+'E.6 ECF'!AD23</f>
        <v>2334300</v>
      </c>
      <c r="AE24" s="71">
        <f>'E.2 SFAG'!AE24+'E.5 Contingency'!AE24+'E.6 ECF'!AE23</f>
        <v>5350808</v>
      </c>
      <c r="AF24" s="71">
        <f>'E.2 SFAG'!AF24+'E.5 Contingency'!AF24+'E.6 ECF'!AF23</f>
        <v>223657</v>
      </c>
      <c r="AG24" s="71">
        <f>'E.2 SFAG'!AG24+'E.5 Contingency'!AG24+'E.6 ECF'!AG23</f>
        <v>0</v>
      </c>
      <c r="AH24" s="71">
        <f>'E.2 SFAG'!AH24+'E.5 Contingency'!AH24+'E.6 ECF'!AH23</f>
        <v>6251547</v>
      </c>
      <c r="AI24" s="71">
        <f>'E.2 SFAG'!AI24+'E.5 Contingency'!AI24+'E.6 ECF'!AI23</f>
        <v>6251547</v>
      </c>
      <c r="AJ24" s="71">
        <f>'E.2 SFAG'!AJ24+'E.5 Contingency'!AJ24+'E.6 ECF'!AJ23</f>
        <v>0</v>
      </c>
      <c r="AK24" s="71">
        <f>'E.2 SFAG'!AK24+'E.5 Contingency'!AK24+'E.6 ECF'!AK23</f>
        <v>0</v>
      </c>
      <c r="AL24" s="71">
        <f>'E.2 SFAG'!AL24+'E.5 Contingency'!AL24+'E.6 ECF'!AL23</f>
        <v>3095385</v>
      </c>
      <c r="AM24" s="71">
        <f>'E.2 SFAG'!AM24+'E.5 Contingency'!AM24+'E.6 ECF'!AM23</f>
        <v>7441395</v>
      </c>
      <c r="AN24" s="71">
        <f>'E.2 SFAG'!AN24+'E.5 Contingency'!AN24+'E.6 ECF'!AN23</f>
        <v>2805004</v>
      </c>
      <c r="AO24" s="71">
        <f>'E.2 SFAG'!AO24+'E.5 Contingency'!AO24+'E.6 ECF'!AO23</f>
        <v>3959411</v>
      </c>
      <c r="AP24" s="71">
        <f>'E.2 SFAG'!AP24+'E.5 Contingency'!AP24+'E.6 ECF'!AP23</f>
        <v>676980</v>
      </c>
      <c r="AQ24" s="71">
        <f>'E.2 SFAG'!AQ24+'E.5 Contingency'!AQ24+'E.6 ECF'!AQ23</f>
        <v>0</v>
      </c>
      <c r="AR24" s="71">
        <f>'E.2 SFAG'!AR24+'E.5 Contingency'!AR24+'E.6 ECF'!AR23</f>
        <v>67413574</v>
      </c>
      <c r="AS24" s="71">
        <f>'E.2 SFAG'!AS24+'E.5 Contingency'!AS24+'E.6 ECF'!AS23</f>
        <v>14231823</v>
      </c>
      <c r="AT24" s="71">
        <f>'E.2 SFAG'!AT24+'E.5 Contingency'!AT24+'E.6 ECF'!AT23</f>
        <v>130826189</v>
      </c>
      <c r="AU24" s="201"/>
      <c r="AV24" s="11"/>
    </row>
    <row r="25" spans="1:48" ht="15" x14ac:dyDescent="0.3">
      <c r="A25" s="69" t="s">
        <v>21</v>
      </c>
      <c r="B25" s="71">
        <f>'E.2 SFAG'!B25+'E.5 Contingency'!B25+'E.6 ECF'!B24</f>
        <v>253757445</v>
      </c>
      <c r="C25" s="71">
        <f>'E.2 SFAG'!C25+'E.5 Contingency'!C25+'E.6 ECF'!C24</f>
        <v>0</v>
      </c>
      <c r="D25" s="71">
        <f>'E.2 SFAG'!D25+'E.5 Contingency'!D25+'E.6 ECF'!D24</f>
        <v>22834201</v>
      </c>
      <c r="E25" s="71">
        <f>'E.2 SFAG'!E25+'E.5 Contingency'!E25+'E.6 ECF'!E24</f>
        <v>205507807</v>
      </c>
      <c r="F25" s="71">
        <f>'E.2 SFAG'!F25+'E.5 Contingency'!F25+'E.6 ECF'!F24</f>
        <v>0</v>
      </c>
      <c r="G25" s="71">
        <f>'E.2 SFAG'!G25+'E.5 Contingency'!G25+'E.6 ECF'!G24</f>
        <v>100713507</v>
      </c>
      <c r="H25" s="71">
        <f>'E.2 SFAG'!H25+'E.5 Contingency'!H25+'E.6 ECF'!H24</f>
        <v>100713507</v>
      </c>
      <c r="I25" s="71">
        <f>'E.2 SFAG'!I25+'E.5 Contingency'!I25+'E.6 ECF'!I24</f>
        <v>0</v>
      </c>
      <c r="J25" s="71">
        <f>'E.2 SFAG'!J25+'E.5 Contingency'!J25+'E.6 ECF'!J24</f>
        <v>0</v>
      </c>
      <c r="K25" s="71">
        <f>'E.2 SFAG'!K25+'E.5 Contingency'!K25+'E.6 ECF'!K24</f>
        <v>0</v>
      </c>
      <c r="L25" s="71">
        <f>'E.2 SFAG'!L25+'E.5 Contingency'!L25+'E.6 ECF'!L24</f>
        <v>0</v>
      </c>
      <c r="M25" s="71">
        <f>'E.2 SFAG'!M25+'E.5 Contingency'!M25+'E.6 ECF'!M24</f>
        <v>0</v>
      </c>
      <c r="N25" s="71">
        <f>'E.2 SFAG'!N25+'E.5 Contingency'!N25+'E.6 ECF'!N24</f>
        <v>0</v>
      </c>
      <c r="O25" s="71">
        <f>'E.2 SFAG'!O25+'E.5 Contingency'!O25+'E.6 ECF'!O24</f>
        <v>0</v>
      </c>
      <c r="P25" s="71">
        <f>'E.2 SFAG'!P25+'E.5 Contingency'!P25+'E.6 ECF'!P24</f>
        <v>0</v>
      </c>
      <c r="Q25" s="71">
        <f>'E.2 SFAG'!Q25+'E.5 Contingency'!Q25+'E.6 ECF'!Q24</f>
        <v>0</v>
      </c>
      <c r="R25" s="71">
        <f>'E.2 SFAG'!R25+'E.5 Contingency'!R25+'E.6 ECF'!R24</f>
        <v>27953058</v>
      </c>
      <c r="S25" s="71">
        <f>'E.2 SFAG'!S25+'E.5 Contingency'!S25+'E.6 ECF'!S24</f>
        <v>7487947</v>
      </c>
      <c r="T25" s="71">
        <f>'E.2 SFAG'!T25+'E.5 Contingency'!T25+'E.6 ECF'!T24</f>
        <v>1034673</v>
      </c>
      <c r="U25" s="71">
        <f>'E.2 SFAG'!U25+'E.5 Contingency'!U25+'E.6 ECF'!U24</f>
        <v>19430438</v>
      </c>
      <c r="V25" s="71">
        <f>'E.2 SFAG'!V25+'E.5 Contingency'!V25+'E.6 ECF'!V24</f>
        <v>6149883</v>
      </c>
      <c r="W25" s="71">
        <f>'E.2 SFAG'!W25+'E.5 Contingency'!W25+'E.6 ECF'!W24</f>
        <v>6864425</v>
      </c>
      <c r="X25" s="71">
        <f>'E.2 SFAG'!X25+'E.5 Contingency'!X25+'E.6 ECF'!X24</f>
        <v>6864425</v>
      </c>
      <c r="Y25" s="71">
        <f>'E.2 SFAG'!Y25+'E.5 Contingency'!Y25+'E.6 ECF'!Y24</f>
        <v>0</v>
      </c>
      <c r="Z25" s="71">
        <f>'E.2 SFAG'!Z25+'E.5 Contingency'!Z25+'E.6 ECF'!Z24</f>
        <v>0</v>
      </c>
      <c r="AA25" s="71">
        <f>'E.2 SFAG'!AA25+'E.5 Contingency'!AA25+'E.6 ECF'!AA24</f>
        <v>0</v>
      </c>
      <c r="AB25" s="71">
        <f>'E.2 SFAG'!AB25+'E.5 Contingency'!AB25+'E.6 ECF'!AB24</f>
        <v>0</v>
      </c>
      <c r="AC25" s="71">
        <f>'E.2 SFAG'!AC25+'E.5 Contingency'!AC25+'E.6 ECF'!AC24</f>
        <v>12405999</v>
      </c>
      <c r="AD25" s="71">
        <f>'E.2 SFAG'!AD25+'E.5 Contingency'!AD25+'E.6 ECF'!AD24</f>
        <v>0</v>
      </c>
      <c r="AE25" s="71">
        <f>'E.2 SFAG'!AE25+'E.5 Contingency'!AE25+'E.6 ECF'!AE24</f>
        <v>0</v>
      </c>
      <c r="AF25" s="71">
        <f>'E.2 SFAG'!AF25+'E.5 Contingency'!AF25+'E.6 ECF'!AF24</f>
        <v>98436</v>
      </c>
      <c r="AG25" s="71">
        <f>'E.2 SFAG'!AG25+'E.5 Contingency'!AG25+'E.6 ECF'!AG24</f>
        <v>848621</v>
      </c>
      <c r="AH25" s="71">
        <f>'E.2 SFAG'!AH25+'E.5 Contingency'!AH25+'E.6 ECF'!AH24</f>
        <v>26004543</v>
      </c>
      <c r="AI25" s="71">
        <f>'E.2 SFAG'!AI25+'E.5 Contingency'!AI25+'E.6 ECF'!AI24</f>
        <v>13474430</v>
      </c>
      <c r="AJ25" s="71">
        <f>'E.2 SFAG'!AJ25+'E.5 Contingency'!AJ25+'E.6 ECF'!AJ24</f>
        <v>4572148</v>
      </c>
      <c r="AK25" s="71">
        <f>'E.2 SFAG'!AK25+'E.5 Contingency'!AK25+'E.6 ECF'!AK24</f>
        <v>7957965</v>
      </c>
      <c r="AL25" s="71">
        <f>'E.2 SFAG'!AL25+'E.5 Contingency'!AL25+'E.6 ECF'!AL24</f>
        <v>965645</v>
      </c>
      <c r="AM25" s="71">
        <f>'E.2 SFAG'!AM25+'E.5 Contingency'!AM25+'E.6 ECF'!AM24</f>
        <v>40349392</v>
      </c>
      <c r="AN25" s="71">
        <f>'E.2 SFAG'!AN25+'E.5 Contingency'!AN25+'E.6 ECF'!AN24</f>
        <v>16446497</v>
      </c>
      <c r="AO25" s="71">
        <f>'E.2 SFAG'!AO25+'E.5 Contingency'!AO25+'E.6 ECF'!AO24</f>
        <v>18504601</v>
      </c>
      <c r="AP25" s="71">
        <f>'E.2 SFAG'!AP25+'E.5 Contingency'!AP25+'E.6 ECF'!AP24</f>
        <v>5398294</v>
      </c>
      <c r="AQ25" s="71">
        <f>'E.2 SFAG'!AQ25+'E.5 Contingency'!AQ25+'E.6 ECF'!AQ24</f>
        <v>0</v>
      </c>
      <c r="AR25" s="71">
        <f>'E.2 SFAG'!AR25+'E.5 Contingency'!AR25+'E.6 ECF'!AR24</f>
        <v>222353509</v>
      </c>
      <c r="AS25" s="71">
        <f>'E.2 SFAG'!AS25+'E.5 Contingency'!AS25+'E.6 ECF'!AS24</f>
        <v>0</v>
      </c>
      <c r="AT25" s="71">
        <f>'E.2 SFAG'!AT25+'E.5 Contingency'!AT25+'E.6 ECF'!AT24</f>
        <v>8569735</v>
      </c>
      <c r="AU25" s="201"/>
      <c r="AV25" s="11"/>
    </row>
    <row r="26" spans="1:48" ht="15" x14ac:dyDescent="0.3">
      <c r="A26" s="69" t="s">
        <v>22</v>
      </c>
      <c r="B26" s="71">
        <f>'E.2 SFAG'!B26+'E.5 Contingency'!B26+'E.6 ECF'!B25</f>
        <v>508816424</v>
      </c>
      <c r="C26" s="71">
        <f>'E.2 SFAG'!C26+'E.5 Contingency'!C26+'E.6 ECF'!C25</f>
        <v>91570224</v>
      </c>
      <c r="D26" s="71">
        <f>'E.2 SFAG'!D26+'E.5 Contingency'!D26+'E.6 ECF'!D25</f>
        <v>45785519</v>
      </c>
      <c r="E26" s="71">
        <f>'E.2 SFAG'!E26+'E.5 Contingency'!E26+'E.6 ECF'!E25</f>
        <v>320499448</v>
      </c>
      <c r="F26" s="71">
        <f>'E.2 SFAG'!F26+'E.5 Contingency'!F26+'E.6 ECF'!F25</f>
        <v>0</v>
      </c>
      <c r="G26" s="71">
        <f>'E.2 SFAG'!G26+'E.5 Contingency'!G26+'E.6 ECF'!G25</f>
        <v>12840829</v>
      </c>
      <c r="H26" s="71">
        <f>'E.2 SFAG'!H26+'E.5 Contingency'!H26+'E.6 ECF'!H25</f>
        <v>12840829</v>
      </c>
      <c r="I26" s="71">
        <f>'E.2 SFAG'!I26+'E.5 Contingency'!I26+'E.6 ECF'!I25</f>
        <v>0</v>
      </c>
      <c r="J26" s="71">
        <f>'E.2 SFAG'!J26+'E.5 Contingency'!J26+'E.6 ECF'!J25</f>
        <v>0</v>
      </c>
      <c r="K26" s="71">
        <f>'E.2 SFAG'!K26+'E.5 Contingency'!K26+'E.6 ECF'!K25</f>
        <v>0</v>
      </c>
      <c r="L26" s="71">
        <f>'E.2 SFAG'!L26+'E.5 Contingency'!L26+'E.6 ECF'!L25</f>
        <v>0</v>
      </c>
      <c r="M26" s="71">
        <f>'E.2 SFAG'!M26+'E.5 Contingency'!M26+'E.6 ECF'!M25</f>
        <v>0</v>
      </c>
      <c r="N26" s="71">
        <f>'E.2 SFAG'!N26+'E.5 Contingency'!N26+'E.6 ECF'!N25</f>
        <v>0</v>
      </c>
      <c r="O26" s="71">
        <f>'E.2 SFAG'!O26+'E.5 Contingency'!O26+'E.6 ECF'!O25</f>
        <v>0</v>
      </c>
      <c r="P26" s="71">
        <f>'E.2 SFAG'!P26+'E.5 Contingency'!P26+'E.6 ECF'!P25</f>
        <v>0</v>
      </c>
      <c r="Q26" s="71">
        <f>'E.2 SFAG'!Q26+'E.5 Contingency'!Q26+'E.6 ECF'!Q25</f>
        <v>0</v>
      </c>
      <c r="R26" s="71">
        <f>'E.2 SFAG'!R26+'E.5 Contingency'!R26+'E.6 ECF'!R25</f>
        <v>156435753</v>
      </c>
      <c r="S26" s="71">
        <f>'E.2 SFAG'!S26+'E.5 Contingency'!S26+'E.6 ECF'!S25</f>
        <v>0</v>
      </c>
      <c r="T26" s="71">
        <f>'E.2 SFAG'!T26+'E.5 Contingency'!T26+'E.6 ECF'!T25</f>
        <v>156435753</v>
      </c>
      <c r="U26" s="71">
        <f>'E.2 SFAG'!U26+'E.5 Contingency'!U26+'E.6 ECF'!U25</f>
        <v>0</v>
      </c>
      <c r="V26" s="71">
        <f>'E.2 SFAG'!V26+'E.5 Contingency'!V26+'E.6 ECF'!V25</f>
        <v>0</v>
      </c>
      <c r="W26" s="71">
        <f>'E.2 SFAG'!W26+'E.5 Contingency'!W26+'E.6 ECF'!W25</f>
        <v>202184099</v>
      </c>
      <c r="X26" s="71">
        <f>'E.2 SFAG'!X26+'E.5 Contingency'!X26+'E.6 ECF'!X25</f>
        <v>202184099</v>
      </c>
      <c r="Y26" s="71">
        <f>'E.2 SFAG'!Y26+'E.5 Contingency'!Y26+'E.6 ECF'!Y25</f>
        <v>0</v>
      </c>
      <c r="Z26" s="71">
        <f>'E.2 SFAG'!Z26+'E.5 Contingency'!Z26+'E.6 ECF'!Z25</f>
        <v>0</v>
      </c>
      <c r="AA26" s="71">
        <f>'E.2 SFAG'!AA26+'E.5 Contingency'!AA26+'E.6 ECF'!AA25</f>
        <v>0</v>
      </c>
      <c r="AB26" s="71">
        <f>'E.2 SFAG'!AB26+'E.5 Contingency'!AB26+'E.6 ECF'!AB25</f>
        <v>0</v>
      </c>
      <c r="AC26" s="71">
        <f>'E.2 SFAG'!AC26+'E.5 Contingency'!AC26+'E.6 ECF'!AC25</f>
        <v>0</v>
      </c>
      <c r="AD26" s="71">
        <f>'E.2 SFAG'!AD26+'E.5 Contingency'!AD26+'E.6 ECF'!AD25</f>
        <v>0</v>
      </c>
      <c r="AE26" s="71">
        <f>'E.2 SFAG'!AE26+'E.5 Contingency'!AE26+'E.6 ECF'!AE25</f>
        <v>0</v>
      </c>
      <c r="AF26" s="71">
        <f>'E.2 SFAG'!AF26+'E.5 Contingency'!AF26+'E.6 ECF'!AF25</f>
        <v>0</v>
      </c>
      <c r="AG26" s="71">
        <f>'E.2 SFAG'!AG26+'E.5 Contingency'!AG26+'E.6 ECF'!AG25</f>
        <v>0</v>
      </c>
      <c r="AH26" s="71">
        <f>'E.2 SFAG'!AH26+'E.5 Contingency'!AH26+'E.6 ECF'!AH25</f>
        <v>0</v>
      </c>
      <c r="AI26" s="71">
        <f>'E.2 SFAG'!AI26+'E.5 Contingency'!AI26+'E.6 ECF'!AI25</f>
        <v>0</v>
      </c>
      <c r="AJ26" s="71">
        <f>'E.2 SFAG'!AJ26+'E.5 Contingency'!AJ26+'E.6 ECF'!AJ25</f>
        <v>0</v>
      </c>
      <c r="AK26" s="71">
        <f>'E.2 SFAG'!AK26+'E.5 Contingency'!AK26+'E.6 ECF'!AK25</f>
        <v>0</v>
      </c>
      <c r="AL26" s="71">
        <f>'E.2 SFAG'!AL26+'E.5 Contingency'!AL26+'E.6 ECF'!AL25</f>
        <v>0</v>
      </c>
      <c r="AM26" s="71">
        <f>'E.2 SFAG'!AM26+'E.5 Contingency'!AM26+'E.6 ECF'!AM25</f>
        <v>0</v>
      </c>
      <c r="AN26" s="71">
        <f>'E.2 SFAG'!AN26+'E.5 Contingency'!AN26+'E.6 ECF'!AN25</f>
        <v>0</v>
      </c>
      <c r="AO26" s="71">
        <f>'E.2 SFAG'!AO26+'E.5 Contingency'!AO26+'E.6 ECF'!AO25</f>
        <v>0</v>
      </c>
      <c r="AP26" s="71">
        <f>'E.2 SFAG'!AP26+'E.5 Contingency'!AP26+'E.6 ECF'!AP25</f>
        <v>0</v>
      </c>
      <c r="AQ26" s="71">
        <f>'E.2 SFAG'!AQ26+'E.5 Contingency'!AQ26+'E.6 ECF'!AQ25</f>
        <v>0</v>
      </c>
      <c r="AR26" s="71">
        <f>'E.2 SFAG'!AR26+'E.5 Contingency'!AR26+'E.6 ECF'!AR25</f>
        <v>371460681</v>
      </c>
      <c r="AS26" s="71">
        <f>'E.2 SFAG'!AS26+'E.5 Contingency'!AS26+'E.6 ECF'!AS25</f>
        <v>0</v>
      </c>
      <c r="AT26" s="71">
        <f>'E.2 SFAG'!AT26+'E.5 Contingency'!AT26+'E.6 ECF'!AT25</f>
        <v>0</v>
      </c>
      <c r="AU26" s="201"/>
      <c r="AV26" s="11"/>
    </row>
    <row r="27" spans="1:48" ht="15" x14ac:dyDescent="0.3">
      <c r="A27" s="69" t="s">
        <v>23</v>
      </c>
      <c r="B27" s="71">
        <f>'E.2 SFAG'!B27+'E.5 Contingency'!B27+'E.6 ECF'!B26</f>
        <v>772794194</v>
      </c>
      <c r="C27" s="71">
        <f>'E.2 SFAG'!C27+'E.5 Contingency'!C27+'E.6 ECF'!C26</f>
        <v>8300000</v>
      </c>
      <c r="D27" s="71">
        <f>'E.2 SFAG'!D27+'E.5 Contingency'!D27+'E.6 ECF'!D26</f>
        <v>77279419</v>
      </c>
      <c r="E27" s="71">
        <f>'E.2 SFAG'!E27+'E.5 Contingency'!E27+'E.6 ECF'!E26</f>
        <v>687214775</v>
      </c>
      <c r="F27" s="71">
        <f>'E.2 SFAG'!F27+'E.5 Contingency'!F27+'E.6 ECF'!F26</f>
        <v>116824429</v>
      </c>
      <c r="G27" s="71">
        <f>'E.2 SFAG'!G27+'E.5 Contingency'!G27+'E.6 ECF'!G26</f>
        <v>137198148</v>
      </c>
      <c r="H27" s="71">
        <f>'E.2 SFAG'!H27+'E.5 Contingency'!H27+'E.6 ECF'!H26</f>
        <v>67797386</v>
      </c>
      <c r="I27" s="71">
        <f>'E.2 SFAG'!I27+'E.5 Contingency'!I27+'E.6 ECF'!I26</f>
        <v>69400762</v>
      </c>
      <c r="J27" s="71">
        <f>'E.2 SFAG'!J27+'E.5 Contingency'!J27+'E.6 ECF'!J26</f>
        <v>35926619</v>
      </c>
      <c r="K27" s="71">
        <f>'E.2 SFAG'!K27+'E.5 Contingency'!K27+'E.6 ECF'!K26</f>
        <v>35926619</v>
      </c>
      <c r="L27" s="71">
        <f>'E.2 SFAG'!L27+'E.5 Contingency'!L27+'E.6 ECF'!L26</f>
        <v>0</v>
      </c>
      <c r="M27" s="71">
        <f>'E.2 SFAG'!M27+'E.5 Contingency'!M27+'E.6 ECF'!M26</f>
        <v>0</v>
      </c>
      <c r="N27" s="71">
        <f>'E.2 SFAG'!N27+'E.5 Contingency'!N27+'E.6 ECF'!N26</f>
        <v>268358</v>
      </c>
      <c r="O27" s="71">
        <f>'E.2 SFAG'!O27+'E.5 Contingency'!O27+'E.6 ECF'!O26</f>
        <v>0</v>
      </c>
      <c r="P27" s="71">
        <f>'E.2 SFAG'!P27+'E.5 Contingency'!P27+'E.6 ECF'!P26</f>
        <v>0</v>
      </c>
      <c r="Q27" s="71">
        <f>'E.2 SFAG'!Q27+'E.5 Contingency'!Q27+'E.6 ECF'!Q26</f>
        <v>268358</v>
      </c>
      <c r="R27" s="71">
        <f>'E.2 SFAG'!R27+'E.5 Contingency'!R27+'E.6 ECF'!R26</f>
        <v>4662607</v>
      </c>
      <c r="S27" s="71">
        <f>'E.2 SFAG'!S27+'E.5 Contingency'!S27+'E.6 ECF'!S26</f>
        <v>1701958</v>
      </c>
      <c r="T27" s="71">
        <f>'E.2 SFAG'!T27+'E.5 Contingency'!T27+'E.6 ECF'!T26</f>
        <v>2960649</v>
      </c>
      <c r="U27" s="71">
        <f>'E.2 SFAG'!U27+'E.5 Contingency'!U27+'E.6 ECF'!U26</f>
        <v>0</v>
      </c>
      <c r="V27" s="71">
        <f>'E.2 SFAG'!V27+'E.5 Contingency'!V27+'E.6 ECF'!V26</f>
        <v>72857031</v>
      </c>
      <c r="W27" s="71">
        <f>'E.2 SFAG'!W27+'E.5 Contingency'!W27+'E.6 ECF'!W26</f>
        <v>0</v>
      </c>
      <c r="X27" s="71">
        <f>'E.2 SFAG'!X27+'E.5 Contingency'!X27+'E.6 ECF'!X26</f>
        <v>0</v>
      </c>
      <c r="Y27" s="71">
        <f>'E.2 SFAG'!Y27+'E.5 Contingency'!Y27+'E.6 ECF'!Y26</f>
        <v>0</v>
      </c>
      <c r="Z27" s="71">
        <f>'E.2 SFAG'!Z27+'E.5 Contingency'!Z27+'E.6 ECF'!Z26</f>
        <v>0</v>
      </c>
      <c r="AA27" s="71">
        <f>'E.2 SFAG'!AA27+'E.5 Contingency'!AA27+'E.6 ECF'!AA26</f>
        <v>0</v>
      </c>
      <c r="AB27" s="71">
        <f>'E.2 SFAG'!AB27+'E.5 Contingency'!AB27+'E.6 ECF'!AB26</f>
        <v>0</v>
      </c>
      <c r="AC27" s="71">
        <f>'E.2 SFAG'!AC27+'E.5 Contingency'!AC27+'E.6 ECF'!AC26</f>
        <v>18392168</v>
      </c>
      <c r="AD27" s="71">
        <f>'E.2 SFAG'!AD27+'E.5 Contingency'!AD27+'E.6 ECF'!AD26</f>
        <v>18605951</v>
      </c>
      <c r="AE27" s="71">
        <f>'E.2 SFAG'!AE27+'E.5 Contingency'!AE27+'E.6 ECF'!AE26</f>
        <v>109500291</v>
      </c>
      <c r="AF27" s="71">
        <f>'E.2 SFAG'!AF27+'E.5 Contingency'!AF27+'E.6 ECF'!AF26</f>
        <v>0</v>
      </c>
      <c r="AG27" s="71">
        <f>'E.2 SFAG'!AG27+'E.5 Contingency'!AG27+'E.6 ECF'!AG26</f>
        <v>0</v>
      </c>
      <c r="AH27" s="71">
        <f>'E.2 SFAG'!AH27+'E.5 Contingency'!AH27+'E.6 ECF'!AH26</f>
        <v>49413071</v>
      </c>
      <c r="AI27" s="71">
        <f>'E.2 SFAG'!AI27+'E.5 Contingency'!AI27+'E.6 ECF'!AI26</f>
        <v>49413071</v>
      </c>
      <c r="AJ27" s="71">
        <f>'E.2 SFAG'!AJ27+'E.5 Contingency'!AJ27+'E.6 ECF'!AJ26</f>
        <v>0</v>
      </c>
      <c r="AK27" s="71">
        <f>'E.2 SFAG'!AK27+'E.5 Contingency'!AK27+'E.6 ECF'!AK26</f>
        <v>0</v>
      </c>
      <c r="AL27" s="71">
        <f>'E.2 SFAG'!AL27+'E.5 Contingency'!AL27+'E.6 ECF'!AL26</f>
        <v>0</v>
      </c>
      <c r="AM27" s="71">
        <f>'E.2 SFAG'!AM27+'E.5 Contingency'!AM27+'E.6 ECF'!AM26</f>
        <v>301085562</v>
      </c>
      <c r="AN27" s="71">
        <f>'E.2 SFAG'!AN27+'E.5 Contingency'!AN27+'E.6 ECF'!AN26</f>
        <v>48001687</v>
      </c>
      <c r="AO27" s="71">
        <f>'E.2 SFAG'!AO27+'E.5 Contingency'!AO27+'E.6 ECF'!AO26</f>
        <v>248798083</v>
      </c>
      <c r="AP27" s="71">
        <f>'E.2 SFAG'!AP27+'E.5 Contingency'!AP27+'E.6 ECF'!AP26</f>
        <v>4285792</v>
      </c>
      <c r="AQ27" s="71">
        <f>'E.2 SFAG'!AQ27+'E.5 Contingency'!AQ27+'E.6 ECF'!AQ26</f>
        <v>0</v>
      </c>
      <c r="AR27" s="71">
        <f>'E.2 SFAG'!AR27+'E.5 Contingency'!AR27+'E.6 ECF'!AR26</f>
        <v>747909806</v>
      </c>
      <c r="AS27" s="71">
        <f>'E.2 SFAG'!AS27+'E.5 Contingency'!AS27+'E.6 ECF'!AS26</f>
        <v>0</v>
      </c>
      <c r="AT27" s="71">
        <f>'E.2 SFAG'!AT27+'E.5 Contingency'!AT27+'E.6 ECF'!AT26</f>
        <v>56129398</v>
      </c>
      <c r="AU27" s="201"/>
      <c r="AV27" s="11"/>
    </row>
    <row r="28" spans="1:48" ht="15" x14ac:dyDescent="0.3">
      <c r="A28" s="69" t="s">
        <v>24</v>
      </c>
      <c r="B28" s="71">
        <f>'E.2 SFAG'!B28+'E.5 Contingency'!B28+'E.6 ECF'!B27</f>
        <v>259826186</v>
      </c>
      <c r="C28" s="71">
        <f>'E.2 SFAG'!C28+'E.5 Contingency'!C28+'E.6 ECF'!C27</f>
        <v>38451000</v>
      </c>
      <c r="D28" s="71">
        <f>'E.2 SFAG'!D28+'E.5 Contingency'!D28+'E.6 ECF'!D27</f>
        <v>4790000</v>
      </c>
      <c r="E28" s="71">
        <f>'E.2 SFAG'!E28+'E.5 Contingency'!E28+'E.6 ECF'!E27</f>
        <v>216585186</v>
      </c>
      <c r="F28" s="71">
        <f>'E.2 SFAG'!F28+'E.5 Contingency'!F28+'E.6 ECF'!F27</f>
        <v>59253640</v>
      </c>
      <c r="G28" s="71">
        <f>'E.2 SFAG'!G28+'E.5 Contingency'!G28+'E.6 ECF'!G27</f>
        <v>61204300</v>
      </c>
      <c r="H28" s="71">
        <f>'E.2 SFAG'!H28+'E.5 Contingency'!H28+'E.6 ECF'!H27</f>
        <v>61204300</v>
      </c>
      <c r="I28" s="71">
        <f>'E.2 SFAG'!I28+'E.5 Contingency'!I28+'E.6 ECF'!I27</f>
        <v>0</v>
      </c>
      <c r="J28" s="71">
        <f>'E.2 SFAG'!J28+'E.5 Contingency'!J28+'E.6 ECF'!J27</f>
        <v>0</v>
      </c>
      <c r="K28" s="71">
        <f>'E.2 SFAG'!K28+'E.5 Contingency'!K28+'E.6 ECF'!K27</f>
        <v>0</v>
      </c>
      <c r="L28" s="71">
        <f>'E.2 SFAG'!L28+'E.5 Contingency'!L28+'E.6 ECF'!L27</f>
        <v>0</v>
      </c>
      <c r="M28" s="71">
        <f>'E.2 SFAG'!M28+'E.5 Contingency'!M28+'E.6 ECF'!M27</f>
        <v>0</v>
      </c>
      <c r="N28" s="71">
        <f>'E.2 SFAG'!N28+'E.5 Contingency'!N28+'E.6 ECF'!N27</f>
        <v>0</v>
      </c>
      <c r="O28" s="71">
        <f>'E.2 SFAG'!O28+'E.5 Contingency'!O28+'E.6 ECF'!O27</f>
        <v>0</v>
      </c>
      <c r="P28" s="71">
        <f>'E.2 SFAG'!P28+'E.5 Contingency'!P28+'E.6 ECF'!P27</f>
        <v>0</v>
      </c>
      <c r="Q28" s="71">
        <f>'E.2 SFAG'!Q28+'E.5 Contingency'!Q28+'E.6 ECF'!Q27</f>
        <v>0</v>
      </c>
      <c r="R28" s="71">
        <f>'E.2 SFAG'!R28+'E.5 Contingency'!R28+'E.6 ECF'!R27</f>
        <v>54552975</v>
      </c>
      <c r="S28" s="71">
        <f>'E.2 SFAG'!S28+'E.5 Contingency'!S28+'E.6 ECF'!S27</f>
        <v>0</v>
      </c>
      <c r="T28" s="71">
        <f>'E.2 SFAG'!T28+'E.5 Contingency'!T28+'E.6 ECF'!T27</f>
        <v>886098</v>
      </c>
      <c r="U28" s="71">
        <f>'E.2 SFAG'!U28+'E.5 Contingency'!U28+'E.6 ECF'!U27</f>
        <v>53666877</v>
      </c>
      <c r="V28" s="71">
        <f>'E.2 SFAG'!V28+'E.5 Contingency'!V28+'E.6 ECF'!V27</f>
        <v>2523819</v>
      </c>
      <c r="W28" s="71">
        <f>'E.2 SFAG'!W28+'E.5 Contingency'!W28+'E.6 ECF'!W27</f>
        <v>0</v>
      </c>
      <c r="X28" s="71">
        <f>'E.2 SFAG'!X28+'E.5 Contingency'!X28+'E.6 ECF'!X27</f>
        <v>0</v>
      </c>
      <c r="Y28" s="71">
        <f>'E.2 SFAG'!Y28+'E.5 Contingency'!Y28+'E.6 ECF'!Y27</f>
        <v>0</v>
      </c>
      <c r="Z28" s="71">
        <f>'E.2 SFAG'!Z28+'E.5 Contingency'!Z28+'E.6 ECF'!Z27</f>
        <v>0</v>
      </c>
      <c r="AA28" s="71">
        <f>'E.2 SFAG'!AA28+'E.5 Contingency'!AA28+'E.6 ECF'!AA27</f>
        <v>25507889</v>
      </c>
      <c r="AB28" s="71">
        <f>'E.2 SFAG'!AB28+'E.5 Contingency'!AB28+'E.6 ECF'!AB27</f>
        <v>0</v>
      </c>
      <c r="AC28" s="71">
        <f>'E.2 SFAG'!AC28+'E.5 Contingency'!AC28+'E.6 ECF'!AC27</f>
        <v>24531212</v>
      </c>
      <c r="AD28" s="71">
        <f>'E.2 SFAG'!AD28+'E.5 Contingency'!AD28+'E.6 ECF'!AD27</f>
        <v>0</v>
      </c>
      <c r="AE28" s="71">
        <f>'E.2 SFAG'!AE28+'E.5 Contingency'!AE28+'E.6 ECF'!AE27</f>
        <v>0</v>
      </c>
      <c r="AF28" s="71">
        <f>'E.2 SFAG'!AF28+'E.5 Contingency'!AF28+'E.6 ECF'!AF27</f>
        <v>157133</v>
      </c>
      <c r="AG28" s="71">
        <f>'E.2 SFAG'!AG28+'E.5 Contingency'!AG28+'E.6 ECF'!AG27</f>
        <v>0</v>
      </c>
      <c r="AH28" s="71">
        <f>'E.2 SFAG'!AH28+'E.5 Contingency'!AH28+'E.6 ECF'!AH27</f>
        <v>0</v>
      </c>
      <c r="AI28" s="71">
        <f>'E.2 SFAG'!AI28+'E.5 Contingency'!AI28+'E.6 ECF'!AI27</f>
        <v>0</v>
      </c>
      <c r="AJ28" s="71">
        <f>'E.2 SFAG'!AJ28+'E.5 Contingency'!AJ28+'E.6 ECF'!AJ27</f>
        <v>0</v>
      </c>
      <c r="AK28" s="71">
        <f>'E.2 SFAG'!AK28+'E.5 Contingency'!AK28+'E.6 ECF'!AK27</f>
        <v>0</v>
      </c>
      <c r="AL28" s="71">
        <f>'E.2 SFAG'!AL28+'E.5 Contingency'!AL28+'E.6 ECF'!AL27</f>
        <v>10212026</v>
      </c>
      <c r="AM28" s="71">
        <f>'E.2 SFAG'!AM28+'E.5 Contingency'!AM28+'E.6 ECF'!AM27</f>
        <v>34621105</v>
      </c>
      <c r="AN28" s="71">
        <f>'E.2 SFAG'!AN28+'E.5 Contingency'!AN28+'E.6 ECF'!AN27</f>
        <v>34101818</v>
      </c>
      <c r="AO28" s="71">
        <f>'E.2 SFAG'!AO28+'E.5 Contingency'!AO28+'E.6 ECF'!AO27</f>
        <v>0</v>
      </c>
      <c r="AP28" s="71">
        <f>'E.2 SFAG'!AP28+'E.5 Contingency'!AP28+'E.6 ECF'!AP27</f>
        <v>519287</v>
      </c>
      <c r="AQ28" s="71">
        <f>'E.2 SFAG'!AQ28+'E.5 Contingency'!AQ28+'E.6 ECF'!AQ27</f>
        <v>4497058</v>
      </c>
      <c r="AR28" s="71">
        <f>'E.2 SFAG'!AR28+'E.5 Contingency'!AR28+'E.6 ECF'!AR27</f>
        <v>217807517</v>
      </c>
      <c r="AS28" s="71">
        <f>'E.2 SFAG'!AS28+'E.5 Contingency'!AS28+'E.6 ECF'!AS27</f>
        <v>0</v>
      </c>
      <c r="AT28" s="71">
        <f>'E.2 SFAG'!AT28+'E.5 Contingency'!AT28+'E.6 ECF'!AT27</f>
        <v>58031309</v>
      </c>
      <c r="AU28" s="201"/>
      <c r="AV28" s="11"/>
    </row>
    <row r="29" spans="1:48" ht="15" x14ac:dyDescent="0.3">
      <c r="A29" s="69" t="s">
        <v>25</v>
      </c>
      <c r="B29" s="71">
        <f>'E.2 SFAG'!B29+'E.5 Contingency'!B29+'E.6 ECF'!B28</f>
        <v>86481245</v>
      </c>
      <c r="C29" s="71">
        <f>'E.2 SFAG'!C29+'E.5 Contingency'!C29+'E.6 ECF'!C28</f>
        <v>0</v>
      </c>
      <c r="D29" s="71">
        <f>'E.2 SFAG'!D29+'E.5 Contingency'!D29+'E.6 ECF'!D28</f>
        <v>8648125</v>
      </c>
      <c r="E29" s="71">
        <f>'E.2 SFAG'!E29+'E.5 Contingency'!E29+'E.6 ECF'!E28</f>
        <v>77833120</v>
      </c>
      <c r="F29" s="71">
        <f>'E.2 SFAG'!F29+'E.5 Contingency'!F29+'E.6 ECF'!F28</f>
        <v>35006980</v>
      </c>
      <c r="G29" s="71">
        <f>'E.2 SFAG'!G29+'E.5 Contingency'!G29+'E.6 ECF'!G28</f>
        <v>6147736</v>
      </c>
      <c r="H29" s="71">
        <f>'E.2 SFAG'!H29+'E.5 Contingency'!H29+'E.6 ECF'!H28</f>
        <v>6147736</v>
      </c>
      <c r="I29" s="71">
        <f>'E.2 SFAG'!I29+'E.5 Contingency'!I29+'E.6 ECF'!I28</f>
        <v>0</v>
      </c>
      <c r="J29" s="71">
        <f>'E.2 SFAG'!J29+'E.5 Contingency'!J29+'E.6 ECF'!J28</f>
        <v>0</v>
      </c>
      <c r="K29" s="71">
        <f>'E.2 SFAG'!K29+'E.5 Contingency'!K29+'E.6 ECF'!K28</f>
        <v>0</v>
      </c>
      <c r="L29" s="71">
        <f>'E.2 SFAG'!L29+'E.5 Contingency'!L29+'E.6 ECF'!L28</f>
        <v>0</v>
      </c>
      <c r="M29" s="71">
        <f>'E.2 SFAG'!M29+'E.5 Contingency'!M29+'E.6 ECF'!M28</f>
        <v>0</v>
      </c>
      <c r="N29" s="71">
        <f>'E.2 SFAG'!N29+'E.5 Contingency'!N29+'E.6 ECF'!N28</f>
        <v>0</v>
      </c>
      <c r="O29" s="71">
        <f>'E.2 SFAG'!O29+'E.5 Contingency'!O29+'E.6 ECF'!O28</f>
        <v>0</v>
      </c>
      <c r="P29" s="71">
        <f>'E.2 SFAG'!P29+'E.5 Contingency'!P29+'E.6 ECF'!P28</f>
        <v>0</v>
      </c>
      <c r="Q29" s="71">
        <f>'E.2 SFAG'!Q29+'E.5 Contingency'!Q29+'E.6 ECF'!Q28</f>
        <v>0</v>
      </c>
      <c r="R29" s="71">
        <f>'E.2 SFAG'!R29+'E.5 Contingency'!R29+'E.6 ECF'!R28</f>
        <v>9788931</v>
      </c>
      <c r="S29" s="71">
        <f>'E.2 SFAG'!S29+'E.5 Contingency'!S29+'E.6 ECF'!S28</f>
        <v>0</v>
      </c>
      <c r="T29" s="71">
        <f>'E.2 SFAG'!T29+'E.5 Contingency'!T29+'E.6 ECF'!T28</f>
        <v>0</v>
      </c>
      <c r="U29" s="71">
        <f>'E.2 SFAG'!U29+'E.5 Contingency'!U29+'E.6 ECF'!U28</f>
        <v>9788931</v>
      </c>
      <c r="V29" s="71">
        <f>'E.2 SFAG'!V29+'E.5 Contingency'!V29+'E.6 ECF'!V28</f>
        <v>4596627</v>
      </c>
      <c r="W29" s="71">
        <f>'E.2 SFAG'!W29+'E.5 Contingency'!W29+'E.6 ECF'!W28</f>
        <v>0</v>
      </c>
      <c r="X29" s="71">
        <f>'E.2 SFAG'!X29+'E.5 Contingency'!X29+'E.6 ECF'!X28</f>
        <v>0</v>
      </c>
      <c r="Y29" s="71">
        <f>'E.2 SFAG'!Y29+'E.5 Contingency'!Y29+'E.6 ECF'!Y28</f>
        <v>0</v>
      </c>
      <c r="Z29" s="71">
        <f>'E.2 SFAG'!Z29+'E.5 Contingency'!Z29+'E.6 ECF'!Z28</f>
        <v>0</v>
      </c>
      <c r="AA29" s="71">
        <f>'E.2 SFAG'!AA29+'E.5 Contingency'!AA29+'E.6 ECF'!AA28</f>
        <v>0</v>
      </c>
      <c r="AB29" s="71">
        <f>'E.2 SFAG'!AB29+'E.5 Contingency'!AB29+'E.6 ECF'!AB28</f>
        <v>0</v>
      </c>
      <c r="AC29" s="71">
        <f>'E.2 SFAG'!AC29+'E.5 Contingency'!AC29+'E.6 ECF'!AC28</f>
        <v>0</v>
      </c>
      <c r="AD29" s="71">
        <f>'E.2 SFAG'!AD29+'E.5 Contingency'!AD29+'E.6 ECF'!AD28</f>
        <v>6922321</v>
      </c>
      <c r="AE29" s="71">
        <f>'E.2 SFAG'!AE29+'E.5 Contingency'!AE29+'E.6 ECF'!AE28</f>
        <v>43662</v>
      </c>
      <c r="AF29" s="71">
        <f>'E.2 SFAG'!AF29+'E.5 Contingency'!AF29+'E.6 ECF'!AF28</f>
        <v>42000</v>
      </c>
      <c r="AG29" s="71">
        <f>'E.2 SFAG'!AG29+'E.5 Contingency'!AG29+'E.6 ECF'!AG28</f>
        <v>39888321</v>
      </c>
      <c r="AH29" s="71">
        <f>'E.2 SFAG'!AH29+'E.5 Contingency'!AH29+'E.6 ECF'!AH28</f>
        <v>20757677</v>
      </c>
      <c r="AI29" s="71">
        <f>'E.2 SFAG'!AI29+'E.5 Contingency'!AI29+'E.6 ECF'!AI28</f>
        <v>0</v>
      </c>
      <c r="AJ29" s="71">
        <f>'E.2 SFAG'!AJ29+'E.5 Contingency'!AJ29+'E.6 ECF'!AJ28</f>
        <v>0</v>
      </c>
      <c r="AK29" s="71">
        <f>'E.2 SFAG'!AK29+'E.5 Contingency'!AK29+'E.6 ECF'!AK28</f>
        <v>20757677</v>
      </c>
      <c r="AL29" s="71">
        <f>'E.2 SFAG'!AL29+'E.5 Contingency'!AL29+'E.6 ECF'!AL28</f>
        <v>0</v>
      </c>
      <c r="AM29" s="71">
        <f>'E.2 SFAG'!AM29+'E.5 Contingency'!AM29+'E.6 ECF'!AM28</f>
        <v>16237008</v>
      </c>
      <c r="AN29" s="71">
        <f>'E.2 SFAG'!AN29+'E.5 Contingency'!AN29+'E.6 ECF'!AN28</f>
        <v>16100448</v>
      </c>
      <c r="AO29" s="71">
        <f>'E.2 SFAG'!AO29+'E.5 Contingency'!AO29+'E.6 ECF'!AO28</f>
        <v>0</v>
      </c>
      <c r="AP29" s="71">
        <f>'E.2 SFAG'!AP29+'E.5 Contingency'!AP29+'E.6 ECF'!AP28</f>
        <v>136560</v>
      </c>
      <c r="AQ29" s="71">
        <f>'E.2 SFAG'!AQ29+'E.5 Contingency'!AQ29+'E.6 ECF'!AQ28</f>
        <v>177</v>
      </c>
      <c r="AR29" s="71">
        <f>'E.2 SFAG'!AR29+'E.5 Contingency'!AR29+'E.6 ECF'!AR28</f>
        <v>104424460</v>
      </c>
      <c r="AS29" s="71">
        <f>'E.2 SFAG'!AS29+'E.5 Contingency'!AS29+'E.6 ECF'!AS28</f>
        <v>0</v>
      </c>
      <c r="AT29" s="71">
        <f>'E.2 SFAG'!AT29+'E.5 Contingency'!AT29+'E.6 ECF'!AT28</f>
        <v>8415640</v>
      </c>
      <c r="AU29" s="201"/>
      <c r="AV29" s="11"/>
    </row>
    <row r="30" spans="1:48" ht="15" x14ac:dyDescent="0.3">
      <c r="A30" s="69" t="s">
        <v>26</v>
      </c>
      <c r="B30" s="71">
        <f>'E.2 SFAG'!B30+'E.5 Contingency'!B30+'E.6 ECF'!B29</f>
        <v>240414527</v>
      </c>
      <c r="C30" s="71">
        <f>'E.2 SFAG'!C30+'E.5 Contingency'!C30+'E.6 ECF'!C29</f>
        <v>0</v>
      </c>
      <c r="D30" s="71">
        <f>'E.2 SFAG'!D30+'E.5 Contingency'!D30+'E.6 ECF'!D29</f>
        <v>16315900</v>
      </c>
      <c r="E30" s="71">
        <f>'E.2 SFAG'!E30+'E.5 Contingency'!E30+'E.6 ECF'!E29</f>
        <v>200019569</v>
      </c>
      <c r="F30" s="71">
        <f>'E.2 SFAG'!F30+'E.5 Contingency'!F30+'E.6 ECF'!F29</f>
        <v>0</v>
      </c>
      <c r="G30" s="71">
        <f>'E.2 SFAG'!G30+'E.5 Contingency'!G30+'E.6 ECF'!G29</f>
        <v>1079016</v>
      </c>
      <c r="H30" s="71">
        <f>'E.2 SFAG'!H30+'E.5 Contingency'!H30+'E.6 ECF'!H29</f>
        <v>1079016</v>
      </c>
      <c r="I30" s="71">
        <f>'E.2 SFAG'!I30+'E.5 Contingency'!I30+'E.6 ECF'!I29</f>
        <v>0</v>
      </c>
      <c r="J30" s="71">
        <f>'E.2 SFAG'!J30+'E.5 Contingency'!J30+'E.6 ECF'!J29</f>
        <v>0</v>
      </c>
      <c r="K30" s="71">
        <f>'E.2 SFAG'!K30+'E.5 Contingency'!K30+'E.6 ECF'!K29</f>
        <v>0</v>
      </c>
      <c r="L30" s="71">
        <f>'E.2 SFAG'!L30+'E.5 Contingency'!L30+'E.6 ECF'!L29</f>
        <v>0</v>
      </c>
      <c r="M30" s="71">
        <f>'E.2 SFAG'!M30+'E.5 Contingency'!M30+'E.6 ECF'!M29</f>
        <v>0</v>
      </c>
      <c r="N30" s="71">
        <f>'E.2 SFAG'!N30+'E.5 Contingency'!N30+'E.6 ECF'!N29</f>
        <v>131817363</v>
      </c>
      <c r="O30" s="71">
        <f>'E.2 SFAG'!O30+'E.5 Contingency'!O30+'E.6 ECF'!O29</f>
        <v>131817363</v>
      </c>
      <c r="P30" s="71">
        <f>'E.2 SFAG'!P30+'E.5 Contingency'!P30+'E.6 ECF'!P29</f>
        <v>0</v>
      </c>
      <c r="Q30" s="71">
        <f>'E.2 SFAG'!Q30+'E.5 Contingency'!Q30+'E.6 ECF'!Q29</f>
        <v>0</v>
      </c>
      <c r="R30" s="71">
        <f>'E.2 SFAG'!R30+'E.5 Contingency'!R30+'E.6 ECF'!R29</f>
        <v>55483218</v>
      </c>
      <c r="S30" s="71">
        <f>'E.2 SFAG'!S30+'E.5 Contingency'!S30+'E.6 ECF'!S29</f>
        <v>0</v>
      </c>
      <c r="T30" s="71">
        <f>'E.2 SFAG'!T30+'E.5 Contingency'!T30+'E.6 ECF'!T29</f>
        <v>55483218</v>
      </c>
      <c r="U30" s="71">
        <f>'E.2 SFAG'!U30+'E.5 Contingency'!U30+'E.6 ECF'!U29</f>
        <v>0</v>
      </c>
      <c r="V30" s="71">
        <f>'E.2 SFAG'!V30+'E.5 Contingency'!V30+'E.6 ECF'!V29</f>
        <v>0</v>
      </c>
      <c r="W30" s="71">
        <f>'E.2 SFAG'!W30+'E.5 Contingency'!W30+'E.6 ECF'!W29</f>
        <v>28062837</v>
      </c>
      <c r="X30" s="71">
        <f>'E.2 SFAG'!X30+'E.5 Contingency'!X30+'E.6 ECF'!X29</f>
        <v>28062837</v>
      </c>
      <c r="Y30" s="71">
        <f>'E.2 SFAG'!Y30+'E.5 Contingency'!Y30+'E.6 ECF'!Y29</f>
        <v>0</v>
      </c>
      <c r="Z30" s="71">
        <f>'E.2 SFAG'!Z30+'E.5 Contingency'!Z30+'E.6 ECF'!Z29</f>
        <v>0</v>
      </c>
      <c r="AA30" s="71">
        <f>'E.2 SFAG'!AA30+'E.5 Contingency'!AA30+'E.6 ECF'!AA29</f>
        <v>0</v>
      </c>
      <c r="AB30" s="71">
        <f>'E.2 SFAG'!AB30+'E.5 Contingency'!AB30+'E.6 ECF'!AB29</f>
        <v>0</v>
      </c>
      <c r="AC30" s="71">
        <f>'E.2 SFAG'!AC30+'E.5 Contingency'!AC30+'E.6 ECF'!AC29</f>
        <v>0</v>
      </c>
      <c r="AD30" s="71">
        <f>'E.2 SFAG'!AD30+'E.5 Contingency'!AD30+'E.6 ECF'!AD29</f>
        <v>546555</v>
      </c>
      <c r="AE30" s="71">
        <f>'E.2 SFAG'!AE30+'E.5 Contingency'!AE30+'E.6 ECF'!AE29</f>
        <v>0</v>
      </c>
      <c r="AF30" s="71">
        <f>'E.2 SFAG'!AF30+'E.5 Contingency'!AF30+'E.6 ECF'!AF29</f>
        <v>600000</v>
      </c>
      <c r="AG30" s="71">
        <f>'E.2 SFAG'!AG30+'E.5 Contingency'!AG30+'E.6 ECF'!AG29</f>
        <v>1191992</v>
      </c>
      <c r="AH30" s="71">
        <f>'E.2 SFAG'!AH30+'E.5 Contingency'!AH30+'E.6 ECF'!AH29</f>
        <v>0</v>
      </c>
      <c r="AI30" s="71">
        <f>'E.2 SFAG'!AI30+'E.5 Contingency'!AI30+'E.6 ECF'!AI29</f>
        <v>0</v>
      </c>
      <c r="AJ30" s="71">
        <f>'E.2 SFAG'!AJ30+'E.5 Contingency'!AJ30+'E.6 ECF'!AJ29</f>
        <v>0</v>
      </c>
      <c r="AK30" s="71">
        <f>'E.2 SFAG'!AK30+'E.5 Contingency'!AK30+'E.6 ECF'!AK29</f>
        <v>0</v>
      </c>
      <c r="AL30" s="71">
        <f>'E.2 SFAG'!AL30+'E.5 Contingency'!AL30+'E.6 ECF'!AL29</f>
        <v>0</v>
      </c>
      <c r="AM30" s="71">
        <f>'E.2 SFAG'!AM30+'E.5 Contingency'!AM30+'E.6 ECF'!AM29</f>
        <v>0</v>
      </c>
      <c r="AN30" s="71">
        <f>'E.2 SFAG'!AN30+'E.5 Contingency'!AN30+'E.6 ECF'!AN29</f>
        <v>0</v>
      </c>
      <c r="AO30" s="71">
        <f>'E.2 SFAG'!AO30+'E.5 Contingency'!AO30+'E.6 ECF'!AO29</f>
        <v>0</v>
      </c>
      <c r="AP30" s="71">
        <f>'E.2 SFAG'!AP30+'E.5 Contingency'!AP30+'E.6 ECF'!AP29</f>
        <v>0</v>
      </c>
      <c r="AQ30" s="71">
        <f>'E.2 SFAG'!AQ30+'E.5 Contingency'!AQ30+'E.6 ECF'!AQ29</f>
        <v>0</v>
      </c>
      <c r="AR30" s="71">
        <f>'E.2 SFAG'!AR30+'E.5 Contingency'!AR30+'E.6 ECF'!AR29</f>
        <v>218780981</v>
      </c>
      <c r="AS30" s="71">
        <f>'E.2 SFAG'!AS30+'E.5 Contingency'!AS30+'E.6 ECF'!AS29</f>
        <v>0</v>
      </c>
      <c r="AT30" s="71">
        <f>'E.2 SFAG'!AT30+'E.5 Contingency'!AT30+'E.6 ECF'!AT29</f>
        <v>5317646</v>
      </c>
      <c r="AU30" s="201"/>
      <c r="AV30" s="11"/>
    </row>
    <row r="31" spans="1:48" ht="15" x14ac:dyDescent="0.3">
      <c r="A31" s="69" t="s">
        <v>27</v>
      </c>
      <c r="B31" s="71">
        <f>'E.2 SFAG'!B31+'E.5 Contingency'!B31+'E.6 ECF'!B30</f>
        <v>37888854</v>
      </c>
      <c r="C31" s="71">
        <f>'E.2 SFAG'!C31+'E.5 Contingency'!C31+'E.6 ECF'!C30</f>
        <v>7340000</v>
      </c>
      <c r="D31" s="71">
        <f>'E.2 SFAG'!D31+'E.5 Contingency'!D31+'E.6 ECF'!D30</f>
        <v>2976239</v>
      </c>
      <c r="E31" s="71">
        <f>'E.2 SFAG'!E31+'E.5 Contingency'!E31+'E.6 ECF'!E30</f>
        <v>27572615</v>
      </c>
      <c r="F31" s="71">
        <f>'E.2 SFAG'!F31+'E.5 Contingency'!F31+'E.6 ECF'!F30</f>
        <v>23161824</v>
      </c>
      <c r="G31" s="71">
        <f>'E.2 SFAG'!G31+'E.5 Contingency'!G31+'E.6 ECF'!G30</f>
        <v>24143212</v>
      </c>
      <c r="H31" s="71">
        <f>'E.2 SFAG'!H31+'E.5 Contingency'!H31+'E.6 ECF'!H30</f>
        <v>24143212</v>
      </c>
      <c r="I31" s="71">
        <f>'E.2 SFAG'!I31+'E.5 Contingency'!I31+'E.6 ECF'!I30</f>
        <v>0</v>
      </c>
      <c r="J31" s="71">
        <f>'E.2 SFAG'!J31+'E.5 Contingency'!J31+'E.6 ECF'!J30</f>
        <v>2531556</v>
      </c>
      <c r="K31" s="71">
        <f>'E.2 SFAG'!K31+'E.5 Contingency'!K31+'E.6 ECF'!K30</f>
        <v>0</v>
      </c>
      <c r="L31" s="71">
        <f>'E.2 SFAG'!L31+'E.5 Contingency'!L31+'E.6 ECF'!L30</f>
        <v>0</v>
      </c>
      <c r="M31" s="71">
        <f>'E.2 SFAG'!M31+'E.5 Contingency'!M31+'E.6 ECF'!M30</f>
        <v>2531556</v>
      </c>
      <c r="N31" s="71">
        <f>'E.2 SFAG'!N31+'E.5 Contingency'!N31+'E.6 ECF'!N30</f>
        <v>2459902</v>
      </c>
      <c r="O31" s="71">
        <f>'E.2 SFAG'!O31+'E.5 Contingency'!O31+'E.6 ECF'!O30</f>
        <v>2459902</v>
      </c>
      <c r="P31" s="71">
        <f>'E.2 SFAG'!P31+'E.5 Contingency'!P31+'E.6 ECF'!P30</f>
        <v>0</v>
      </c>
      <c r="Q31" s="71">
        <f>'E.2 SFAG'!Q31+'E.5 Contingency'!Q31+'E.6 ECF'!Q30</f>
        <v>0</v>
      </c>
      <c r="R31" s="71">
        <f>'E.2 SFAG'!R31+'E.5 Contingency'!R31+'E.6 ECF'!R30</f>
        <v>411558</v>
      </c>
      <c r="S31" s="71">
        <f>'E.2 SFAG'!S31+'E.5 Contingency'!S31+'E.6 ECF'!S30</f>
        <v>411227</v>
      </c>
      <c r="T31" s="71">
        <f>'E.2 SFAG'!T31+'E.5 Contingency'!T31+'E.6 ECF'!T30</f>
        <v>0</v>
      </c>
      <c r="U31" s="71">
        <f>'E.2 SFAG'!U31+'E.5 Contingency'!U31+'E.6 ECF'!U30</f>
        <v>331</v>
      </c>
      <c r="V31" s="71">
        <f>'E.2 SFAG'!V31+'E.5 Contingency'!V31+'E.6 ECF'!V30</f>
        <v>0</v>
      </c>
      <c r="W31" s="71">
        <f>'E.2 SFAG'!W31+'E.5 Contingency'!W31+'E.6 ECF'!W30</f>
        <v>755783</v>
      </c>
      <c r="X31" s="71">
        <f>'E.2 SFAG'!X31+'E.5 Contingency'!X31+'E.6 ECF'!X30</f>
        <v>755783</v>
      </c>
      <c r="Y31" s="71">
        <f>'E.2 SFAG'!Y31+'E.5 Contingency'!Y31+'E.6 ECF'!Y30</f>
        <v>0</v>
      </c>
      <c r="Z31" s="71">
        <f>'E.2 SFAG'!Z31+'E.5 Contingency'!Z31+'E.6 ECF'!Z30</f>
        <v>132505</v>
      </c>
      <c r="AA31" s="71">
        <f>'E.2 SFAG'!AA31+'E.5 Contingency'!AA31+'E.6 ECF'!AA30</f>
        <v>0</v>
      </c>
      <c r="AB31" s="71">
        <f>'E.2 SFAG'!AB31+'E.5 Contingency'!AB31+'E.6 ECF'!AB30</f>
        <v>0</v>
      </c>
      <c r="AC31" s="71">
        <f>'E.2 SFAG'!AC31+'E.5 Contingency'!AC31+'E.6 ECF'!AC30</f>
        <v>0</v>
      </c>
      <c r="AD31" s="71">
        <f>'E.2 SFAG'!AD31+'E.5 Contingency'!AD31+'E.6 ECF'!AD30</f>
        <v>0</v>
      </c>
      <c r="AE31" s="71">
        <f>'E.2 SFAG'!AE31+'E.5 Contingency'!AE31+'E.6 ECF'!AE30</f>
        <v>0</v>
      </c>
      <c r="AF31" s="71">
        <f>'E.2 SFAG'!AF31+'E.5 Contingency'!AF31+'E.6 ECF'!AF30</f>
        <v>33861</v>
      </c>
      <c r="AG31" s="71">
        <f>'E.2 SFAG'!AG31+'E.5 Contingency'!AG31+'E.6 ECF'!AG30</f>
        <v>0</v>
      </c>
      <c r="AH31" s="71">
        <f>'E.2 SFAG'!AH31+'E.5 Contingency'!AH31+'E.6 ECF'!AH30</f>
        <v>0</v>
      </c>
      <c r="AI31" s="71">
        <f>'E.2 SFAG'!AI31+'E.5 Contingency'!AI31+'E.6 ECF'!AI30</f>
        <v>0</v>
      </c>
      <c r="AJ31" s="71">
        <f>'E.2 SFAG'!AJ31+'E.5 Contingency'!AJ31+'E.6 ECF'!AJ30</f>
        <v>0</v>
      </c>
      <c r="AK31" s="71">
        <f>'E.2 SFAG'!AK31+'E.5 Contingency'!AK31+'E.6 ECF'!AK30</f>
        <v>0</v>
      </c>
      <c r="AL31" s="71">
        <f>'E.2 SFAG'!AL31+'E.5 Contingency'!AL31+'E.6 ECF'!AL30</f>
        <v>0</v>
      </c>
      <c r="AM31" s="71">
        <f>'E.2 SFAG'!AM31+'E.5 Contingency'!AM31+'E.6 ECF'!AM30</f>
        <v>4639452</v>
      </c>
      <c r="AN31" s="71">
        <f>'E.2 SFAG'!AN31+'E.5 Contingency'!AN31+'E.6 ECF'!AN30</f>
        <v>3304112</v>
      </c>
      <c r="AO31" s="71">
        <f>'E.2 SFAG'!AO31+'E.5 Contingency'!AO31+'E.6 ECF'!AO30</f>
        <v>769700</v>
      </c>
      <c r="AP31" s="71">
        <f>'E.2 SFAG'!AP31+'E.5 Contingency'!AP31+'E.6 ECF'!AP30</f>
        <v>565640</v>
      </c>
      <c r="AQ31" s="71">
        <f>'E.2 SFAG'!AQ31+'E.5 Contingency'!AQ31+'E.6 ECF'!AQ30</f>
        <v>0</v>
      </c>
      <c r="AR31" s="71">
        <f>'E.2 SFAG'!AR31+'E.5 Contingency'!AR31+'E.6 ECF'!AR30</f>
        <v>35107829</v>
      </c>
      <c r="AS31" s="71">
        <f>'E.2 SFAG'!AS31+'E.5 Contingency'!AS31+'E.6 ECF'!AS30</f>
        <v>0</v>
      </c>
      <c r="AT31" s="71">
        <f>'E.2 SFAG'!AT31+'E.5 Contingency'!AT31+'E.6 ECF'!AT30</f>
        <v>15626610</v>
      </c>
      <c r="AU31" s="201"/>
      <c r="AV31" s="11"/>
    </row>
    <row r="32" spans="1:48" ht="15" x14ac:dyDescent="0.3">
      <c r="A32" s="69" t="s">
        <v>28</v>
      </c>
      <c r="B32" s="71">
        <f>'E.2 SFAG'!B32+'E.5 Contingency'!B32+'E.6 ECF'!B31</f>
        <v>56627234</v>
      </c>
      <c r="C32" s="71">
        <f>'E.2 SFAG'!C32+'E.5 Contingency'!C32+'E.6 ECF'!C31</f>
        <v>15744585</v>
      </c>
      <c r="D32" s="71">
        <f>'E.2 SFAG'!D32+'E.5 Contingency'!D32+'E.6 ECF'!D31</f>
        <v>428383</v>
      </c>
      <c r="E32" s="71">
        <f>'E.2 SFAG'!E32+'E.5 Contingency'!E32+'E.6 ECF'!E31</f>
        <v>40454266</v>
      </c>
      <c r="F32" s="71">
        <f>'E.2 SFAG'!F32+'E.5 Contingency'!F32+'E.6 ECF'!F31</f>
        <v>67496328</v>
      </c>
      <c r="G32" s="71">
        <f>'E.2 SFAG'!G32+'E.5 Contingency'!G32+'E.6 ECF'!G31</f>
        <v>19113089</v>
      </c>
      <c r="H32" s="71">
        <f>'E.2 SFAG'!H32+'E.5 Contingency'!H32+'E.6 ECF'!H31</f>
        <v>19113089</v>
      </c>
      <c r="I32" s="71">
        <f>'E.2 SFAG'!I32+'E.5 Contingency'!I32+'E.6 ECF'!I31</f>
        <v>0</v>
      </c>
      <c r="J32" s="71">
        <f>'E.2 SFAG'!J32+'E.5 Contingency'!J32+'E.6 ECF'!J31</f>
        <v>0</v>
      </c>
      <c r="K32" s="71">
        <f>'E.2 SFAG'!K32+'E.5 Contingency'!K32+'E.6 ECF'!K31</f>
        <v>0</v>
      </c>
      <c r="L32" s="71">
        <f>'E.2 SFAG'!L32+'E.5 Contingency'!L32+'E.6 ECF'!L31</f>
        <v>0</v>
      </c>
      <c r="M32" s="71">
        <f>'E.2 SFAG'!M32+'E.5 Contingency'!M32+'E.6 ECF'!M31</f>
        <v>0</v>
      </c>
      <c r="N32" s="71">
        <f>'E.2 SFAG'!N32+'E.5 Contingency'!N32+'E.6 ECF'!N31</f>
        <v>0</v>
      </c>
      <c r="O32" s="71">
        <f>'E.2 SFAG'!O32+'E.5 Contingency'!O32+'E.6 ECF'!O31</f>
        <v>0</v>
      </c>
      <c r="P32" s="71">
        <f>'E.2 SFAG'!P32+'E.5 Contingency'!P32+'E.6 ECF'!P31</f>
        <v>0</v>
      </c>
      <c r="Q32" s="71">
        <f>'E.2 SFAG'!Q32+'E.5 Contingency'!Q32+'E.6 ECF'!Q31</f>
        <v>0</v>
      </c>
      <c r="R32" s="71">
        <f>'E.2 SFAG'!R32+'E.5 Contingency'!R32+'E.6 ECF'!R31</f>
        <v>9232183</v>
      </c>
      <c r="S32" s="71">
        <f>'E.2 SFAG'!S32+'E.5 Contingency'!S32+'E.6 ECF'!S31</f>
        <v>375092</v>
      </c>
      <c r="T32" s="71">
        <f>'E.2 SFAG'!T32+'E.5 Contingency'!T32+'E.6 ECF'!T31</f>
        <v>0</v>
      </c>
      <c r="U32" s="71">
        <f>'E.2 SFAG'!U32+'E.5 Contingency'!U32+'E.6 ECF'!U31</f>
        <v>8857091</v>
      </c>
      <c r="V32" s="71">
        <f>'E.2 SFAG'!V32+'E.5 Contingency'!V32+'E.6 ECF'!V31</f>
        <v>0</v>
      </c>
      <c r="W32" s="71">
        <f>'E.2 SFAG'!W32+'E.5 Contingency'!W32+'E.6 ECF'!W31</f>
        <v>0</v>
      </c>
      <c r="X32" s="71">
        <f>'E.2 SFAG'!X32+'E.5 Contingency'!X32+'E.6 ECF'!X31</f>
        <v>0</v>
      </c>
      <c r="Y32" s="71">
        <f>'E.2 SFAG'!Y32+'E.5 Contingency'!Y32+'E.6 ECF'!Y31</f>
        <v>0</v>
      </c>
      <c r="Z32" s="71">
        <f>'E.2 SFAG'!Z32+'E.5 Contingency'!Z32+'E.6 ECF'!Z31</f>
        <v>0</v>
      </c>
      <c r="AA32" s="71">
        <f>'E.2 SFAG'!AA32+'E.5 Contingency'!AA32+'E.6 ECF'!AA31</f>
        <v>0</v>
      </c>
      <c r="AB32" s="71">
        <f>'E.2 SFAG'!AB32+'E.5 Contingency'!AB32+'E.6 ECF'!AB31</f>
        <v>0</v>
      </c>
      <c r="AC32" s="71">
        <f>'E.2 SFAG'!AC32+'E.5 Contingency'!AC32+'E.6 ECF'!AC31</f>
        <v>0</v>
      </c>
      <c r="AD32" s="71">
        <f>'E.2 SFAG'!AD32+'E.5 Contingency'!AD32+'E.6 ECF'!AD31</f>
        <v>0</v>
      </c>
      <c r="AE32" s="71">
        <f>'E.2 SFAG'!AE32+'E.5 Contingency'!AE32+'E.6 ECF'!AE31</f>
        <v>0</v>
      </c>
      <c r="AF32" s="71">
        <f>'E.2 SFAG'!AF32+'E.5 Contingency'!AF32+'E.6 ECF'!AF31</f>
        <v>0</v>
      </c>
      <c r="AG32" s="71">
        <f>'E.2 SFAG'!AG32+'E.5 Contingency'!AG32+'E.6 ECF'!AG31</f>
        <v>0</v>
      </c>
      <c r="AH32" s="71">
        <f>'E.2 SFAG'!AH32+'E.5 Contingency'!AH32+'E.6 ECF'!AH31</f>
        <v>4174112</v>
      </c>
      <c r="AI32" s="71">
        <f>'E.2 SFAG'!AI32+'E.5 Contingency'!AI32+'E.6 ECF'!AI31</f>
        <v>4174112</v>
      </c>
      <c r="AJ32" s="71">
        <f>'E.2 SFAG'!AJ32+'E.5 Contingency'!AJ32+'E.6 ECF'!AJ31</f>
        <v>0</v>
      </c>
      <c r="AK32" s="71">
        <f>'E.2 SFAG'!AK32+'E.5 Contingency'!AK32+'E.6 ECF'!AK31</f>
        <v>0</v>
      </c>
      <c r="AL32" s="71">
        <f>'E.2 SFAG'!AL32+'E.5 Contingency'!AL32+'E.6 ECF'!AL31</f>
        <v>0</v>
      </c>
      <c r="AM32" s="71">
        <f>'E.2 SFAG'!AM32+'E.5 Contingency'!AM32+'E.6 ECF'!AM31</f>
        <v>5031869</v>
      </c>
      <c r="AN32" s="71">
        <f>'E.2 SFAG'!AN32+'E.5 Contingency'!AN32+'E.6 ECF'!AN31</f>
        <v>4827178</v>
      </c>
      <c r="AO32" s="71">
        <f>'E.2 SFAG'!AO32+'E.5 Contingency'!AO32+'E.6 ECF'!AO31</f>
        <v>0</v>
      </c>
      <c r="AP32" s="71">
        <f>'E.2 SFAG'!AP32+'E.5 Contingency'!AP32+'E.6 ECF'!AP31</f>
        <v>204691</v>
      </c>
      <c r="AQ32" s="71">
        <f>'E.2 SFAG'!AQ32+'E.5 Contingency'!AQ32+'E.6 ECF'!AQ31</f>
        <v>0</v>
      </c>
      <c r="AR32" s="71">
        <f>'E.2 SFAG'!AR32+'E.5 Contingency'!AR32+'E.6 ECF'!AR31</f>
        <v>37551253</v>
      </c>
      <c r="AS32" s="71">
        <f>'E.2 SFAG'!AS32+'E.5 Contingency'!AS32+'E.6 ECF'!AS31</f>
        <v>0</v>
      </c>
      <c r="AT32" s="71">
        <f>'E.2 SFAG'!AT32+'E.5 Contingency'!AT32+'E.6 ECF'!AT31</f>
        <v>70399341</v>
      </c>
      <c r="AU32" s="201"/>
      <c r="AV32" s="11"/>
    </row>
    <row r="33" spans="1:48" ht="15" x14ac:dyDescent="0.3">
      <c r="A33" s="69" t="s">
        <v>29</v>
      </c>
      <c r="B33" s="71">
        <f>'E.2 SFAG'!B33+'E.5 Contingency'!B33+'E.6 ECF'!B32</f>
        <v>48633333</v>
      </c>
      <c r="C33" s="71">
        <f>'E.2 SFAG'!C33+'E.5 Contingency'!C33+'E.6 ECF'!C32</f>
        <v>0</v>
      </c>
      <c r="D33" s="71">
        <f>'E.2 SFAG'!D33+'E.5 Contingency'!D33+'E.6 ECF'!D32</f>
        <v>0</v>
      </c>
      <c r="E33" s="71">
        <f>'E.2 SFAG'!E33+'E.5 Contingency'!E33+'E.6 ECF'!E32</f>
        <v>43762394</v>
      </c>
      <c r="F33" s="71">
        <f>'E.2 SFAG'!F33+'E.5 Contingency'!F33+'E.6 ECF'!F32</f>
        <v>23703331</v>
      </c>
      <c r="G33" s="71">
        <f>'E.2 SFAG'!G33+'E.5 Contingency'!G33+'E.6 ECF'!G32</f>
        <v>14027691</v>
      </c>
      <c r="H33" s="71">
        <f>'E.2 SFAG'!H33+'E.5 Contingency'!H33+'E.6 ECF'!H32</f>
        <v>14027691</v>
      </c>
      <c r="I33" s="71">
        <f>'E.2 SFAG'!I33+'E.5 Contingency'!I33+'E.6 ECF'!I32</f>
        <v>0</v>
      </c>
      <c r="J33" s="71">
        <f>'E.2 SFAG'!J33+'E.5 Contingency'!J33+'E.6 ECF'!J32</f>
        <v>0</v>
      </c>
      <c r="K33" s="71">
        <f>'E.2 SFAG'!K33+'E.5 Contingency'!K33+'E.6 ECF'!K32</f>
        <v>0</v>
      </c>
      <c r="L33" s="71">
        <f>'E.2 SFAG'!L33+'E.5 Contingency'!L33+'E.6 ECF'!L32</f>
        <v>0</v>
      </c>
      <c r="M33" s="71">
        <f>'E.2 SFAG'!M33+'E.5 Contingency'!M33+'E.6 ECF'!M32</f>
        <v>0</v>
      </c>
      <c r="N33" s="71">
        <f>'E.2 SFAG'!N33+'E.5 Contingency'!N33+'E.6 ECF'!N32</f>
        <v>0</v>
      </c>
      <c r="O33" s="71">
        <f>'E.2 SFAG'!O33+'E.5 Contingency'!O33+'E.6 ECF'!O32</f>
        <v>0</v>
      </c>
      <c r="P33" s="71">
        <f>'E.2 SFAG'!P33+'E.5 Contingency'!P33+'E.6 ECF'!P32</f>
        <v>0</v>
      </c>
      <c r="Q33" s="71">
        <f>'E.2 SFAG'!Q33+'E.5 Contingency'!Q33+'E.6 ECF'!Q32</f>
        <v>0</v>
      </c>
      <c r="R33" s="71">
        <f>'E.2 SFAG'!R33+'E.5 Contingency'!R33+'E.6 ECF'!R32</f>
        <v>9600</v>
      </c>
      <c r="S33" s="71">
        <f>'E.2 SFAG'!S33+'E.5 Contingency'!S33+'E.6 ECF'!S32</f>
        <v>0</v>
      </c>
      <c r="T33" s="71">
        <f>'E.2 SFAG'!T33+'E.5 Contingency'!T33+'E.6 ECF'!T32</f>
        <v>9600</v>
      </c>
      <c r="U33" s="71">
        <f>'E.2 SFAG'!U33+'E.5 Contingency'!U33+'E.6 ECF'!U32</f>
        <v>0</v>
      </c>
      <c r="V33" s="71">
        <f>'E.2 SFAG'!V33+'E.5 Contingency'!V33+'E.6 ECF'!V32</f>
        <v>1258331</v>
      </c>
      <c r="W33" s="71">
        <f>'E.2 SFAG'!W33+'E.5 Contingency'!W33+'E.6 ECF'!W32</f>
        <v>1125055</v>
      </c>
      <c r="X33" s="71">
        <f>'E.2 SFAG'!X33+'E.5 Contingency'!X33+'E.6 ECF'!X32</f>
        <v>1125055</v>
      </c>
      <c r="Y33" s="71">
        <f>'E.2 SFAG'!Y33+'E.5 Contingency'!Y33+'E.6 ECF'!Y32</f>
        <v>0</v>
      </c>
      <c r="Z33" s="71">
        <f>'E.2 SFAG'!Z33+'E.5 Contingency'!Z33+'E.6 ECF'!Z32</f>
        <v>0</v>
      </c>
      <c r="AA33" s="71">
        <f>'E.2 SFAG'!AA33+'E.5 Contingency'!AA33+'E.6 ECF'!AA32</f>
        <v>0</v>
      </c>
      <c r="AB33" s="71">
        <f>'E.2 SFAG'!AB33+'E.5 Contingency'!AB33+'E.6 ECF'!AB32</f>
        <v>0</v>
      </c>
      <c r="AC33" s="71">
        <f>'E.2 SFAG'!AC33+'E.5 Contingency'!AC33+'E.6 ECF'!AC32</f>
        <v>0</v>
      </c>
      <c r="AD33" s="71">
        <f>'E.2 SFAG'!AD33+'E.5 Contingency'!AD33+'E.6 ECF'!AD32</f>
        <v>261248</v>
      </c>
      <c r="AE33" s="71">
        <f>'E.2 SFAG'!AE33+'E.5 Contingency'!AE33+'E.6 ECF'!AE32</f>
        <v>0</v>
      </c>
      <c r="AF33" s="71">
        <f>'E.2 SFAG'!AF33+'E.5 Contingency'!AF33+'E.6 ECF'!AF32</f>
        <v>99101</v>
      </c>
      <c r="AG33" s="71">
        <f>'E.2 SFAG'!AG33+'E.5 Contingency'!AG33+'E.6 ECF'!AG32</f>
        <v>0</v>
      </c>
      <c r="AH33" s="71">
        <f>'E.2 SFAG'!AH33+'E.5 Contingency'!AH33+'E.6 ECF'!AH32</f>
        <v>1000000</v>
      </c>
      <c r="AI33" s="71">
        <f>'E.2 SFAG'!AI33+'E.5 Contingency'!AI33+'E.6 ECF'!AI32</f>
        <v>1000000</v>
      </c>
      <c r="AJ33" s="71">
        <f>'E.2 SFAG'!AJ33+'E.5 Contingency'!AJ33+'E.6 ECF'!AJ32</f>
        <v>0</v>
      </c>
      <c r="AK33" s="71">
        <f>'E.2 SFAG'!AK33+'E.5 Contingency'!AK33+'E.6 ECF'!AK32</f>
        <v>0</v>
      </c>
      <c r="AL33" s="71">
        <f>'E.2 SFAG'!AL33+'E.5 Contingency'!AL33+'E.6 ECF'!AL32</f>
        <v>0</v>
      </c>
      <c r="AM33" s="71">
        <f>'E.2 SFAG'!AM33+'E.5 Contingency'!AM33+'E.6 ECF'!AM32</f>
        <v>21786625</v>
      </c>
      <c r="AN33" s="71">
        <f>'E.2 SFAG'!AN33+'E.5 Contingency'!AN33+'E.6 ECF'!AN32</f>
        <v>2768534</v>
      </c>
      <c r="AO33" s="71">
        <f>'E.2 SFAG'!AO33+'E.5 Contingency'!AO33+'E.6 ECF'!AO32</f>
        <v>13623690</v>
      </c>
      <c r="AP33" s="71">
        <f>'E.2 SFAG'!AP33+'E.5 Contingency'!AP33+'E.6 ECF'!AP32</f>
        <v>5394401</v>
      </c>
      <c r="AQ33" s="71">
        <f>'E.2 SFAG'!AQ33+'E.5 Contingency'!AQ33+'E.6 ECF'!AQ32</f>
        <v>0</v>
      </c>
      <c r="AR33" s="71">
        <f>'E.2 SFAG'!AR33+'E.5 Contingency'!AR33+'E.6 ECF'!AR32</f>
        <v>39567651</v>
      </c>
      <c r="AS33" s="71">
        <f>'E.2 SFAG'!AS33+'E.5 Contingency'!AS33+'E.6 ECF'!AS32</f>
        <v>0</v>
      </c>
      <c r="AT33" s="71">
        <f>'E.2 SFAG'!AT33+'E.5 Contingency'!AT33+'E.6 ECF'!AT32</f>
        <v>32769013</v>
      </c>
      <c r="AU33" s="201"/>
      <c r="AV33" s="11"/>
    </row>
    <row r="34" spans="1:48" ht="15" x14ac:dyDescent="0.3">
      <c r="A34" s="69" t="s">
        <v>30</v>
      </c>
      <c r="B34" s="71">
        <f>'E.2 SFAG'!B34+'E.5 Contingency'!B34+'E.6 ECF'!B33</f>
        <v>38394141</v>
      </c>
      <c r="C34" s="71">
        <f>'E.2 SFAG'!C34+'E.5 Contingency'!C34+'E.6 ECF'!C33</f>
        <v>0</v>
      </c>
      <c r="D34" s="71">
        <f>'E.2 SFAG'!D34+'E.5 Contingency'!D34+'E.6 ECF'!D33</f>
        <v>877935</v>
      </c>
      <c r="E34" s="71">
        <f>'E.2 SFAG'!E34+'E.5 Contingency'!E34+'E.6 ECF'!E33</f>
        <v>37516206</v>
      </c>
      <c r="F34" s="71">
        <f>'E.2 SFAG'!F34+'E.5 Contingency'!F34+'E.6 ECF'!F33</f>
        <v>57614485</v>
      </c>
      <c r="G34" s="71">
        <f>'E.2 SFAG'!G34+'E.5 Contingency'!G34+'E.6 ECF'!G33</f>
        <v>15786898</v>
      </c>
      <c r="H34" s="71">
        <f>'E.2 SFAG'!H34+'E.5 Contingency'!H34+'E.6 ECF'!H33</f>
        <v>14257999</v>
      </c>
      <c r="I34" s="71">
        <f>'E.2 SFAG'!I34+'E.5 Contingency'!I34+'E.6 ECF'!I33</f>
        <v>1528899</v>
      </c>
      <c r="J34" s="71">
        <f>'E.2 SFAG'!J34+'E.5 Contingency'!J34+'E.6 ECF'!J33</f>
        <v>10006399</v>
      </c>
      <c r="K34" s="71">
        <f>'E.2 SFAG'!K34+'E.5 Contingency'!K34+'E.6 ECF'!K33</f>
        <v>5308679</v>
      </c>
      <c r="L34" s="71">
        <f>'E.2 SFAG'!L34+'E.5 Contingency'!L34+'E.6 ECF'!L33</f>
        <v>3611964</v>
      </c>
      <c r="M34" s="71">
        <f>'E.2 SFAG'!M34+'E.5 Contingency'!M34+'E.6 ECF'!M33</f>
        <v>1085756</v>
      </c>
      <c r="N34" s="71">
        <f>'E.2 SFAG'!N34+'E.5 Contingency'!N34+'E.6 ECF'!N33</f>
        <v>0</v>
      </c>
      <c r="O34" s="71">
        <f>'E.2 SFAG'!O34+'E.5 Contingency'!O34+'E.6 ECF'!O33</f>
        <v>0</v>
      </c>
      <c r="P34" s="71">
        <f>'E.2 SFAG'!P34+'E.5 Contingency'!P34+'E.6 ECF'!P33</f>
        <v>0</v>
      </c>
      <c r="Q34" s="71">
        <f>'E.2 SFAG'!Q34+'E.5 Contingency'!Q34+'E.6 ECF'!Q33</f>
        <v>0</v>
      </c>
      <c r="R34" s="71">
        <f>'E.2 SFAG'!R34+'E.5 Contingency'!R34+'E.6 ECF'!R33</f>
        <v>4764821</v>
      </c>
      <c r="S34" s="71">
        <f>'E.2 SFAG'!S34+'E.5 Contingency'!S34+'E.6 ECF'!S33</f>
        <v>0</v>
      </c>
      <c r="T34" s="71">
        <f>'E.2 SFAG'!T34+'E.5 Contingency'!T34+'E.6 ECF'!T33</f>
        <v>39213</v>
      </c>
      <c r="U34" s="71">
        <f>'E.2 SFAG'!U34+'E.5 Contingency'!U34+'E.6 ECF'!U33</f>
        <v>4725608</v>
      </c>
      <c r="V34" s="71">
        <f>'E.2 SFAG'!V34+'E.5 Contingency'!V34+'E.6 ECF'!V33</f>
        <v>272982</v>
      </c>
      <c r="W34" s="71">
        <f>'E.2 SFAG'!W34+'E.5 Contingency'!W34+'E.6 ECF'!W33</f>
        <v>0</v>
      </c>
      <c r="X34" s="71">
        <f>'E.2 SFAG'!X34+'E.5 Contingency'!X34+'E.6 ECF'!X33</f>
        <v>0</v>
      </c>
      <c r="Y34" s="71">
        <f>'E.2 SFAG'!Y34+'E.5 Contingency'!Y34+'E.6 ECF'!Y33</f>
        <v>0</v>
      </c>
      <c r="Z34" s="71">
        <f>'E.2 SFAG'!Z34+'E.5 Contingency'!Z34+'E.6 ECF'!Z33</f>
        <v>0</v>
      </c>
      <c r="AA34" s="71">
        <f>'E.2 SFAG'!AA34+'E.5 Contingency'!AA34+'E.6 ECF'!AA33</f>
        <v>0</v>
      </c>
      <c r="AB34" s="71">
        <f>'E.2 SFAG'!AB34+'E.5 Contingency'!AB34+'E.6 ECF'!AB33</f>
        <v>0</v>
      </c>
      <c r="AC34" s="71">
        <f>'E.2 SFAG'!AC34+'E.5 Contingency'!AC34+'E.6 ECF'!AC33</f>
        <v>1550055</v>
      </c>
      <c r="AD34" s="71">
        <f>'E.2 SFAG'!AD34+'E.5 Contingency'!AD34+'E.6 ECF'!AD33</f>
        <v>2136482</v>
      </c>
      <c r="AE34" s="71">
        <f>'E.2 SFAG'!AE34+'E.5 Contingency'!AE34+'E.6 ECF'!AE33</f>
        <v>0</v>
      </c>
      <c r="AF34" s="71">
        <f>'E.2 SFAG'!AF34+'E.5 Contingency'!AF34+'E.6 ECF'!AF33</f>
        <v>146404</v>
      </c>
      <c r="AG34" s="71">
        <f>'E.2 SFAG'!AG34+'E.5 Contingency'!AG34+'E.6 ECF'!AG33</f>
        <v>0</v>
      </c>
      <c r="AH34" s="71">
        <f>'E.2 SFAG'!AH34+'E.5 Contingency'!AH34+'E.6 ECF'!AH33</f>
        <v>0</v>
      </c>
      <c r="AI34" s="71">
        <f>'E.2 SFAG'!AI34+'E.5 Contingency'!AI34+'E.6 ECF'!AI33</f>
        <v>0</v>
      </c>
      <c r="AJ34" s="71">
        <f>'E.2 SFAG'!AJ34+'E.5 Contingency'!AJ34+'E.6 ECF'!AJ33</f>
        <v>0</v>
      </c>
      <c r="AK34" s="71">
        <f>'E.2 SFAG'!AK34+'E.5 Contingency'!AK34+'E.6 ECF'!AK33</f>
        <v>0</v>
      </c>
      <c r="AL34" s="71">
        <f>'E.2 SFAG'!AL34+'E.5 Contingency'!AL34+'E.6 ECF'!AL33</f>
        <v>1184013</v>
      </c>
      <c r="AM34" s="71">
        <f>'E.2 SFAG'!AM34+'E.5 Contingency'!AM34+'E.6 ECF'!AM33</f>
        <v>3180858</v>
      </c>
      <c r="AN34" s="71">
        <f>'E.2 SFAG'!AN34+'E.5 Contingency'!AN34+'E.6 ECF'!AN33</f>
        <v>2132811</v>
      </c>
      <c r="AO34" s="71">
        <f>'E.2 SFAG'!AO34+'E.5 Contingency'!AO34+'E.6 ECF'!AO33</f>
        <v>0</v>
      </c>
      <c r="AP34" s="71">
        <f>'E.2 SFAG'!AP34+'E.5 Contingency'!AP34+'E.6 ECF'!AP33</f>
        <v>1048047</v>
      </c>
      <c r="AQ34" s="71">
        <f>'E.2 SFAG'!AQ34+'E.5 Contingency'!AQ34+'E.6 ECF'!AQ33</f>
        <v>706150</v>
      </c>
      <c r="AR34" s="71">
        <f>'E.2 SFAG'!AR34+'E.5 Contingency'!AR34+'E.6 ECF'!AR33</f>
        <v>39735062</v>
      </c>
      <c r="AS34" s="71">
        <f>'E.2 SFAG'!AS34+'E.5 Contingency'!AS34+'E.6 ECF'!AS33</f>
        <v>0</v>
      </c>
      <c r="AT34" s="71">
        <f>'E.2 SFAG'!AT34+'E.5 Contingency'!AT34+'E.6 ECF'!AT33</f>
        <v>55395629</v>
      </c>
      <c r="AU34" s="201"/>
      <c r="AV34" s="11"/>
    </row>
    <row r="35" spans="1:48" ht="15" x14ac:dyDescent="0.3">
      <c r="A35" s="69" t="s">
        <v>31</v>
      </c>
      <c r="B35" s="71">
        <f>'E.2 SFAG'!B35+'E.5 Contingency'!B35+'E.6 ECF'!B34</f>
        <v>402701508</v>
      </c>
      <c r="C35" s="71">
        <f>'E.2 SFAG'!C35+'E.5 Contingency'!C35+'E.6 ECF'!C34</f>
        <v>72000000</v>
      </c>
      <c r="D35" s="71">
        <f>'E.2 SFAG'!D35+'E.5 Contingency'!D35+'E.6 ECF'!D34</f>
        <v>13107067</v>
      </c>
      <c r="E35" s="71">
        <f>'E.2 SFAG'!E35+'E.5 Contingency'!E35+'E.6 ECF'!E34</f>
        <v>317594441</v>
      </c>
      <c r="F35" s="71">
        <f>'E.2 SFAG'!F35+'E.5 Contingency'!F35+'E.6 ECF'!F34</f>
        <v>59107058</v>
      </c>
      <c r="G35" s="71">
        <f>'E.2 SFAG'!G35+'E.5 Contingency'!G35+'E.6 ECF'!G34</f>
        <v>78630113</v>
      </c>
      <c r="H35" s="71">
        <f>'E.2 SFAG'!H35+'E.5 Contingency'!H35+'E.6 ECF'!H34</f>
        <v>77047651</v>
      </c>
      <c r="I35" s="71">
        <f>'E.2 SFAG'!I35+'E.5 Contingency'!I35+'E.6 ECF'!I34</f>
        <v>1582462</v>
      </c>
      <c r="J35" s="71">
        <f>'E.2 SFAG'!J35+'E.5 Contingency'!J35+'E.6 ECF'!J34</f>
        <v>6840000</v>
      </c>
      <c r="K35" s="71">
        <f>'E.2 SFAG'!K35+'E.5 Contingency'!K35+'E.6 ECF'!K34</f>
        <v>0</v>
      </c>
      <c r="L35" s="71">
        <f>'E.2 SFAG'!L35+'E.5 Contingency'!L35+'E.6 ECF'!L34</f>
        <v>0</v>
      </c>
      <c r="M35" s="71">
        <f>'E.2 SFAG'!M35+'E.5 Contingency'!M35+'E.6 ECF'!M34</f>
        <v>6840000</v>
      </c>
      <c r="N35" s="71">
        <f>'E.2 SFAG'!N35+'E.5 Contingency'!N35+'E.6 ECF'!N34</f>
        <v>0</v>
      </c>
      <c r="O35" s="71">
        <f>'E.2 SFAG'!O35+'E.5 Contingency'!O35+'E.6 ECF'!O34</f>
        <v>0</v>
      </c>
      <c r="P35" s="71">
        <f>'E.2 SFAG'!P35+'E.5 Contingency'!P35+'E.6 ECF'!P34</f>
        <v>0</v>
      </c>
      <c r="Q35" s="71">
        <f>'E.2 SFAG'!Q35+'E.5 Contingency'!Q35+'E.6 ECF'!Q34</f>
        <v>0</v>
      </c>
      <c r="R35" s="71">
        <f>'E.2 SFAG'!R35+'E.5 Contingency'!R35+'E.6 ECF'!R34</f>
        <v>45465616</v>
      </c>
      <c r="S35" s="71">
        <f>'E.2 SFAG'!S35+'E.5 Contingency'!S35+'E.6 ECF'!S34</f>
        <v>23779</v>
      </c>
      <c r="T35" s="71">
        <f>'E.2 SFAG'!T35+'E.5 Contingency'!T35+'E.6 ECF'!T34</f>
        <v>14408418</v>
      </c>
      <c r="U35" s="71">
        <f>'E.2 SFAG'!U35+'E.5 Contingency'!U35+'E.6 ECF'!U34</f>
        <v>31033419</v>
      </c>
      <c r="V35" s="71">
        <f>'E.2 SFAG'!V35+'E.5 Contingency'!V35+'E.6 ECF'!V34</f>
        <v>6824645</v>
      </c>
      <c r="W35" s="71">
        <f>'E.2 SFAG'!W35+'E.5 Contingency'!W35+'E.6 ECF'!W34</f>
        <v>25268176</v>
      </c>
      <c r="X35" s="71">
        <f>'E.2 SFAG'!X35+'E.5 Contingency'!X35+'E.6 ECF'!X34</f>
        <v>25268176</v>
      </c>
      <c r="Y35" s="71">
        <f>'E.2 SFAG'!Y35+'E.5 Contingency'!Y35+'E.6 ECF'!Y34</f>
        <v>0</v>
      </c>
      <c r="Z35" s="71">
        <f>'E.2 SFAG'!Z35+'E.5 Contingency'!Z35+'E.6 ECF'!Z34</f>
        <v>19191</v>
      </c>
      <c r="AA35" s="71">
        <f>'E.2 SFAG'!AA35+'E.5 Contingency'!AA35+'E.6 ECF'!AA34</f>
        <v>123500000</v>
      </c>
      <c r="AB35" s="71">
        <f>'E.2 SFAG'!AB35+'E.5 Contingency'!AB35+'E.6 ECF'!AB34</f>
        <v>0</v>
      </c>
      <c r="AC35" s="71">
        <f>'E.2 SFAG'!AC35+'E.5 Contingency'!AC35+'E.6 ECF'!AC34</f>
        <v>3036786</v>
      </c>
      <c r="AD35" s="71">
        <f>'E.2 SFAG'!AD35+'E.5 Contingency'!AD35+'E.6 ECF'!AD34</f>
        <v>4664999</v>
      </c>
      <c r="AE35" s="71">
        <f>'E.2 SFAG'!AE35+'E.5 Contingency'!AE35+'E.6 ECF'!AE34</f>
        <v>20192703</v>
      </c>
      <c r="AF35" s="71">
        <f>'E.2 SFAG'!AF35+'E.5 Contingency'!AF35+'E.6 ECF'!AF34</f>
        <v>1924516</v>
      </c>
      <c r="AG35" s="71">
        <f>'E.2 SFAG'!AG35+'E.5 Contingency'!AG35+'E.6 ECF'!AG34</f>
        <v>4913009</v>
      </c>
      <c r="AH35" s="71">
        <f>'E.2 SFAG'!AH35+'E.5 Contingency'!AH35+'E.6 ECF'!AH34</f>
        <v>0</v>
      </c>
      <c r="AI35" s="71">
        <f>'E.2 SFAG'!AI35+'E.5 Contingency'!AI35+'E.6 ECF'!AI34</f>
        <v>0</v>
      </c>
      <c r="AJ35" s="71">
        <f>'E.2 SFAG'!AJ35+'E.5 Contingency'!AJ35+'E.6 ECF'!AJ34</f>
        <v>0</v>
      </c>
      <c r="AK35" s="71">
        <f>'E.2 SFAG'!AK35+'E.5 Contingency'!AK35+'E.6 ECF'!AK34</f>
        <v>0</v>
      </c>
      <c r="AL35" s="71">
        <f>'E.2 SFAG'!AL35+'E.5 Contingency'!AL35+'E.6 ECF'!AL34</f>
        <v>0</v>
      </c>
      <c r="AM35" s="71">
        <f>'E.2 SFAG'!AM35+'E.5 Contingency'!AM35+'E.6 ECF'!AM34</f>
        <v>33396413</v>
      </c>
      <c r="AN35" s="71">
        <f>'E.2 SFAG'!AN35+'E.5 Contingency'!AN35+'E.6 ECF'!AN34</f>
        <v>31822641</v>
      </c>
      <c r="AO35" s="71">
        <f>'E.2 SFAG'!AO35+'E.5 Contingency'!AO35+'E.6 ECF'!AO34</f>
        <v>0</v>
      </c>
      <c r="AP35" s="71">
        <f>'E.2 SFAG'!AP35+'E.5 Contingency'!AP35+'E.6 ECF'!AP34</f>
        <v>1573772</v>
      </c>
      <c r="AQ35" s="71">
        <f>'E.2 SFAG'!AQ35+'E.5 Contingency'!AQ35+'E.6 ECF'!AQ34</f>
        <v>0</v>
      </c>
      <c r="AR35" s="71">
        <f>'E.2 SFAG'!AR35+'E.5 Contingency'!AR35+'E.6 ECF'!AR34</f>
        <v>354676167</v>
      </c>
      <c r="AS35" s="71">
        <f>'E.2 SFAG'!AS35+'E.5 Contingency'!AS35+'E.6 ECF'!AS34</f>
        <v>10895000</v>
      </c>
      <c r="AT35" s="71">
        <f>'E.2 SFAG'!AT35+'E.5 Contingency'!AT35+'E.6 ECF'!AT34</f>
        <v>11130332</v>
      </c>
      <c r="AU35" s="201"/>
      <c r="AV35" s="11"/>
    </row>
    <row r="36" spans="1:48" ht="15" x14ac:dyDescent="0.3">
      <c r="A36" s="69" t="s">
        <v>32</v>
      </c>
      <c r="B36" s="71">
        <f>'E.2 SFAG'!B36+'E.5 Contingency'!B36+'E.6 ECF'!B35</f>
        <v>122154391</v>
      </c>
      <c r="C36" s="71">
        <f>'E.2 SFAG'!C36+'E.5 Contingency'!C36+'E.6 ECF'!C35</f>
        <v>31277500</v>
      </c>
      <c r="D36" s="71">
        <f>'E.2 SFAG'!D36+'E.5 Contingency'!D36+'E.6 ECF'!D35</f>
        <v>0</v>
      </c>
      <c r="E36" s="71">
        <f>'E.2 SFAG'!E36+'E.5 Contingency'!E36+'E.6 ECF'!E35</f>
        <v>78642347</v>
      </c>
      <c r="F36" s="71">
        <f>'E.2 SFAG'!F36+'E.5 Contingency'!F36+'E.6 ECF'!F35</f>
        <v>91233078</v>
      </c>
      <c r="G36" s="71">
        <f>'E.2 SFAG'!G36+'E.5 Contingency'!G36+'E.6 ECF'!G35</f>
        <v>46002831</v>
      </c>
      <c r="H36" s="71">
        <f>'E.2 SFAG'!H36+'E.5 Contingency'!H36+'E.6 ECF'!H35</f>
        <v>46002831</v>
      </c>
      <c r="I36" s="71">
        <f>'E.2 SFAG'!I36+'E.5 Contingency'!I36+'E.6 ECF'!I35</f>
        <v>0</v>
      </c>
      <c r="J36" s="71">
        <f>'E.2 SFAG'!J36+'E.5 Contingency'!J36+'E.6 ECF'!J35</f>
        <v>0</v>
      </c>
      <c r="K36" s="71">
        <f>'E.2 SFAG'!K36+'E.5 Contingency'!K36+'E.6 ECF'!K35</f>
        <v>0</v>
      </c>
      <c r="L36" s="71">
        <f>'E.2 SFAG'!L36+'E.5 Contingency'!L36+'E.6 ECF'!L35</f>
        <v>0</v>
      </c>
      <c r="M36" s="71">
        <f>'E.2 SFAG'!M36+'E.5 Contingency'!M36+'E.6 ECF'!M35</f>
        <v>0</v>
      </c>
      <c r="N36" s="71">
        <f>'E.2 SFAG'!N36+'E.5 Contingency'!N36+'E.6 ECF'!N35</f>
        <v>0</v>
      </c>
      <c r="O36" s="71">
        <f>'E.2 SFAG'!O36+'E.5 Contingency'!O36+'E.6 ECF'!O35</f>
        <v>0</v>
      </c>
      <c r="P36" s="71">
        <f>'E.2 SFAG'!P36+'E.5 Contingency'!P36+'E.6 ECF'!P35</f>
        <v>0</v>
      </c>
      <c r="Q36" s="71">
        <f>'E.2 SFAG'!Q36+'E.5 Contingency'!Q36+'E.6 ECF'!Q35</f>
        <v>0</v>
      </c>
      <c r="R36" s="71">
        <f>'E.2 SFAG'!R36+'E.5 Contingency'!R36+'E.6 ECF'!R35</f>
        <v>18307768</v>
      </c>
      <c r="S36" s="71">
        <f>'E.2 SFAG'!S36+'E.5 Contingency'!S36+'E.6 ECF'!S35</f>
        <v>7755771</v>
      </c>
      <c r="T36" s="71">
        <f>'E.2 SFAG'!T36+'E.5 Contingency'!T36+'E.6 ECF'!T35</f>
        <v>919860</v>
      </c>
      <c r="U36" s="71">
        <f>'E.2 SFAG'!U36+'E.5 Contingency'!U36+'E.6 ECF'!U35</f>
        <v>9632137</v>
      </c>
      <c r="V36" s="71">
        <f>'E.2 SFAG'!V36+'E.5 Contingency'!V36+'E.6 ECF'!V35</f>
        <v>674848</v>
      </c>
      <c r="W36" s="71">
        <f>'E.2 SFAG'!W36+'E.5 Contingency'!W36+'E.6 ECF'!W35</f>
        <v>17600000</v>
      </c>
      <c r="X36" s="71">
        <f>'E.2 SFAG'!X36+'E.5 Contingency'!X36+'E.6 ECF'!X35</f>
        <v>0</v>
      </c>
      <c r="Y36" s="71">
        <f>'E.2 SFAG'!Y36+'E.5 Contingency'!Y36+'E.6 ECF'!Y35</f>
        <v>17600000</v>
      </c>
      <c r="Z36" s="71">
        <f>'E.2 SFAG'!Z36+'E.5 Contingency'!Z36+'E.6 ECF'!Z35</f>
        <v>0</v>
      </c>
      <c r="AA36" s="71">
        <f>'E.2 SFAG'!AA36+'E.5 Contingency'!AA36+'E.6 ECF'!AA35</f>
        <v>0</v>
      </c>
      <c r="AB36" s="71">
        <f>'E.2 SFAG'!AB36+'E.5 Contingency'!AB36+'E.6 ECF'!AB35</f>
        <v>0</v>
      </c>
      <c r="AC36" s="71">
        <f>'E.2 SFAG'!AC36+'E.5 Contingency'!AC36+'E.6 ECF'!AC35</f>
        <v>0</v>
      </c>
      <c r="AD36" s="71">
        <f>'E.2 SFAG'!AD36+'E.5 Contingency'!AD36+'E.6 ECF'!AD35</f>
        <v>0</v>
      </c>
      <c r="AE36" s="71">
        <f>'E.2 SFAG'!AE36+'E.5 Contingency'!AE36+'E.6 ECF'!AE35</f>
        <v>0</v>
      </c>
      <c r="AF36" s="71">
        <f>'E.2 SFAG'!AF36+'E.5 Contingency'!AF36+'E.6 ECF'!AF35</f>
        <v>0</v>
      </c>
      <c r="AG36" s="71">
        <f>'E.2 SFAG'!AG36+'E.5 Contingency'!AG36+'E.6 ECF'!AG35</f>
        <v>0</v>
      </c>
      <c r="AH36" s="71">
        <f>'E.2 SFAG'!AH36+'E.5 Contingency'!AH36+'E.6 ECF'!AH35</f>
        <v>869838</v>
      </c>
      <c r="AI36" s="71">
        <f>'E.2 SFAG'!AI36+'E.5 Contingency'!AI36+'E.6 ECF'!AI35</f>
        <v>869838</v>
      </c>
      <c r="AJ36" s="71">
        <f>'E.2 SFAG'!AJ36+'E.5 Contingency'!AJ36+'E.6 ECF'!AJ35</f>
        <v>0</v>
      </c>
      <c r="AK36" s="71">
        <f>'E.2 SFAG'!AK36+'E.5 Contingency'!AK36+'E.6 ECF'!AK35</f>
        <v>0</v>
      </c>
      <c r="AL36" s="71">
        <f>'E.2 SFAG'!AL36+'E.5 Contingency'!AL36+'E.6 ECF'!AL35</f>
        <v>5000000</v>
      </c>
      <c r="AM36" s="71">
        <f>'E.2 SFAG'!AM36+'E.5 Contingency'!AM36+'E.6 ECF'!AM35</f>
        <v>4952683</v>
      </c>
      <c r="AN36" s="71">
        <f>'E.2 SFAG'!AN36+'E.5 Contingency'!AN36+'E.6 ECF'!AN35</f>
        <v>4411811</v>
      </c>
      <c r="AO36" s="71">
        <f>'E.2 SFAG'!AO36+'E.5 Contingency'!AO36+'E.6 ECF'!AO35</f>
        <v>0</v>
      </c>
      <c r="AP36" s="71">
        <f>'E.2 SFAG'!AP36+'E.5 Contingency'!AP36+'E.6 ECF'!AP35</f>
        <v>540872</v>
      </c>
      <c r="AQ36" s="71">
        <f>'E.2 SFAG'!AQ36+'E.5 Contingency'!AQ36+'E.6 ECF'!AQ35</f>
        <v>0</v>
      </c>
      <c r="AR36" s="71">
        <f>'E.2 SFAG'!AR36+'E.5 Contingency'!AR36+'E.6 ECF'!AR35</f>
        <v>93407968</v>
      </c>
      <c r="AS36" s="71">
        <f>'E.2 SFAG'!AS36+'E.5 Contingency'!AS36+'E.6 ECF'!AS35</f>
        <v>0</v>
      </c>
      <c r="AT36" s="71">
        <f>'E.2 SFAG'!AT36+'E.5 Contingency'!AT36+'E.6 ECF'!AT35</f>
        <v>88702001</v>
      </c>
      <c r="AU36" s="201"/>
      <c r="AV36" s="11"/>
    </row>
    <row r="37" spans="1:48" ht="15" x14ac:dyDescent="0.3">
      <c r="A37" s="69" t="s">
        <v>79</v>
      </c>
      <c r="B37" s="71">
        <f>'E.2 SFAG'!B37+'E.5 Contingency'!B37+'E.6 ECF'!B36</f>
        <v>2705880208</v>
      </c>
      <c r="C37" s="71">
        <f>'E.2 SFAG'!C37+'E.5 Contingency'!C37+'E.6 ECF'!C36</f>
        <v>475451500</v>
      </c>
      <c r="D37" s="71">
        <f>'E.2 SFAG'!D37+'E.5 Contingency'!D37+'E.6 ECF'!D36</f>
        <v>178913966</v>
      </c>
      <c r="E37" s="71">
        <f>'E.2 SFAG'!E37+'E.5 Contingency'!E37+'E.6 ECF'!E36</f>
        <v>1780503465</v>
      </c>
      <c r="F37" s="71">
        <f>'E.2 SFAG'!F37+'E.5 Contingency'!F37+'E.6 ECF'!F36</f>
        <v>510977467</v>
      </c>
      <c r="G37" s="71">
        <f>'E.2 SFAG'!G37+'E.5 Contingency'!G37+'E.6 ECF'!G36</f>
        <v>1029042930</v>
      </c>
      <c r="H37" s="71">
        <f>'E.2 SFAG'!H37+'E.5 Contingency'!H37+'E.6 ECF'!H36</f>
        <v>1029042930</v>
      </c>
      <c r="I37" s="71">
        <f>'E.2 SFAG'!I37+'E.5 Contingency'!I37+'E.6 ECF'!I36</f>
        <v>0</v>
      </c>
      <c r="J37" s="71">
        <f>'E.2 SFAG'!J37+'E.5 Contingency'!J37+'E.6 ECF'!J36</f>
        <v>72844341</v>
      </c>
      <c r="K37" s="71">
        <f>'E.2 SFAG'!K37+'E.5 Contingency'!K37+'E.6 ECF'!K36</f>
        <v>46848779</v>
      </c>
      <c r="L37" s="71">
        <f>'E.2 SFAG'!L37+'E.5 Contingency'!L37+'E.6 ECF'!L36</f>
        <v>25995562</v>
      </c>
      <c r="M37" s="71">
        <f>'E.2 SFAG'!M37+'E.5 Contingency'!M37+'E.6 ECF'!M36</f>
        <v>0</v>
      </c>
      <c r="N37" s="71">
        <f>'E.2 SFAG'!N37+'E.5 Contingency'!N37+'E.6 ECF'!N36</f>
        <v>31992782</v>
      </c>
      <c r="O37" s="71">
        <f>'E.2 SFAG'!O37+'E.5 Contingency'!O37+'E.6 ECF'!O36</f>
        <v>8467750</v>
      </c>
      <c r="P37" s="71">
        <f>'E.2 SFAG'!P37+'E.5 Contingency'!P37+'E.6 ECF'!P36</f>
        <v>9018801</v>
      </c>
      <c r="Q37" s="71">
        <f>'E.2 SFAG'!Q37+'E.5 Contingency'!Q37+'E.6 ECF'!Q36</f>
        <v>14506231</v>
      </c>
      <c r="R37" s="71">
        <f>'E.2 SFAG'!R37+'E.5 Contingency'!R37+'E.6 ECF'!R36</f>
        <v>127622444</v>
      </c>
      <c r="S37" s="71">
        <f>'E.2 SFAG'!S37+'E.5 Contingency'!S37+'E.6 ECF'!S36</f>
        <v>12482625</v>
      </c>
      <c r="T37" s="71">
        <f>'E.2 SFAG'!T37+'E.5 Contingency'!T37+'E.6 ECF'!T36</f>
        <v>7117830</v>
      </c>
      <c r="U37" s="71">
        <f>'E.2 SFAG'!U37+'E.5 Contingency'!U37+'E.6 ECF'!U36</f>
        <v>108021989</v>
      </c>
      <c r="V37" s="71">
        <f>'E.2 SFAG'!V37+'E.5 Contingency'!V37+'E.6 ECF'!V36</f>
        <v>4139133</v>
      </c>
      <c r="W37" s="71">
        <f>'E.2 SFAG'!W37+'E.5 Contingency'!W37+'E.6 ECF'!W36</f>
        <v>10644</v>
      </c>
      <c r="X37" s="71">
        <f>'E.2 SFAG'!X37+'E.5 Contingency'!X37+'E.6 ECF'!X36</f>
        <v>10644</v>
      </c>
      <c r="Y37" s="71">
        <f>'E.2 SFAG'!Y37+'E.5 Contingency'!Y37+'E.6 ECF'!Y36</f>
        <v>0</v>
      </c>
      <c r="Z37" s="71">
        <f>'E.2 SFAG'!Z37+'E.5 Contingency'!Z37+'E.6 ECF'!Z36</f>
        <v>29877</v>
      </c>
      <c r="AA37" s="71">
        <f>'E.2 SFAG'!AA37+'E.5 Contingency'!AA37+'E.6 ECF'!AA36</f>
        <v>0</v>
      </c>
      <c r="AB37" s="71">
        <f>'E.2 SFAG'!AB37+'E.5 Contingency'!AB37+'E.6 ECF'!AB36</f>
        <v>0</v>
      </c>
      <c r="AC37" s="71">
        <f>'E.2 SFAG'!AC37+'E.5 Contingency'!AC37+'E.6 ECF'!AC36</f>
        <v>250855122</v>
      </c>
      <c r="AD37" s="71">
        <f>'E.2 SFAG'!AD37+'E.5 Contingency'!AD37+'E.6 ECF'!AD36</f>
        <v>22427649</v>
      </c>
      <c r="AE37" s="71">
        <f>'E.2 SFAG'!AE37+'E.5 Contingency'!AE37+'E.6 ECF'!AE36</f>
        <v>3150922</v>
      </c>
      <c r="AF37" s="71">
        <f>'E.2 SFAG'!AF37+'E.5 Contingency'!AF37+'E.6 ECF'!AF36</f>
        <v>5916</v>
      </c>
      <c r="AG37" s="71">
        <f>'E.2 SFAG'!AG37+'E.5 Contingency'!AG37+'E.6 ECF'!AG36</f>
        <v>219665</v>
      </c>
      <c r="AH37" s="71">
        <f>'E.2 SFAG'!AH37+'E.5 Contingency'!AH37+'E.6 ECF'!AH36</f>
        <v>161332949</v>
      </c>
      <c r="AI37" s="71">
        <f>'E.2 SFAG'!AI37+'E.5 Contingency'!AI37+'E.6 ECF'!AI36</f>
        <v>132150952</v>
      </c>
      <c r="AJ37" s="71">
        <f>'E.2 SFAG'!AJ37+'E.5 Contingency'!AJ37+'E.6 ECF'!AJ36</f>
        <v>0</v>
      </c>
      <c r="AK37" s="71">
        <f>'E.2 SFAG'!AK37+'E.5 Contingency'!AK37+'E.6 ECF'!AK36</f>
        <v>29181997</v>
      </c>
      <c r="AL37" s="71">
        <f>'E.2 SFAG'!AL37+'E.5 Contingency'!AL37+'E.6 ECF'!AL36</f>
        <v>3471916</v>
      </c>
      <c r="AM37" s="71">
        <f>'E.2 SFAG'!AM37+'E.5 Contingency'!AM37+'E.6 ECF'!AM36</f>
        <v>307927971</v>
      </c>
      <c r="AN37" s="71">
        <f>'E.2 SFAG'!AN37+'E.5 Contingency'!AN37+'E.6 ECF'!AN36</f>
        <v>266174783</v>
      </c>
      <c r="AO37" s="71">
        <f>'E.2 SFAG'!AO37+'E.5 Contingency'!AO37+'E.6 ECF'!AO36</f>
        <v>41753188</v>
      </c>
      <c r="AP37" s="71">
        <f>'E.2 SFAG'!AP37+'E.5 Contingency'!AP37+'E.6 ECF'!AP36</f>
        <v>0</v>
      </c>
      <c r="AQ37" s="71">
        <f>'E.2 SFAG'!AQ37+'E.5 Contingency'!AQ37+'E.6 ECF'!AQ36</f>
        <v>0</v>
      </c>
      <c r="AR37" s="71">
        <f>'E.2 SFAG'!AR37+'E.5 Contingency'!AR37+'E.6 ECF'!AR36</f>
        <v>2015074261</v>
      </c>
      <c r="AS37" s="71">
        <f>'E.2 SFAG'!AS37+'E.5 Contingency'!AS37+'E.6 ECF'!AS36</f>
        <v>34090510</v>
      </c>
      <c r="AT37" s="71">
        <f>'E.2 SFAG'!AT37+'E.5 Contingency'!AT37+'E.6 ECF'!AT36</f>
        <v>513327438</v>
      </c>
      <c r="AU37" s="201"/>
      <c r="AV37" s="11"/>
    </row>
    <row r="38" spans="1:48" ht="15" x14ac:dyDescent="0.3">
      <c r="A38" s="69" t="s">
        <v>34</v>
      </c>
      <c r="B38" s="71">
        <f>'E.2 SFAG'!B38+'E.5 Contingency'!B38+'E.6 ECF'!B37</f>
        <v>333877615</v>
      </c>
      <c r="C38" s="71">
        <f>'E.2 SFAG'!C38+'E.5 Contingency'!C38+'E.6 ECF'!C37</f>
        <v>71773001</v>
      </c>
      <c r="D38" s="71">
        <f>'E.2 SFAG'!D38+'E.5 Contingency'!D38+'E.6 ECF'!D37</f>
        <v>12838994</v>
      </c>
      <c r="E38" s="71">
        <f>'E.2 SFAG'!E38+'E.5 Contingency'!E38+'E.6 ECF'!E37</f>
        <v>215825632</v>
      </c>
      <c r="F38" s="71">
        <f>'E.2 SFAG'!F38+'E.5 Contingency'!F38+'E.6 ECF'!F37</f>
        <v>41691070</v>
      </c>
      <c r="G38" s="71">
        <f>'E.2 SFAG'!G38+'E.5 Contingency'!G38+'E.6 ECF'!G37</f>
        <v>36847046</v>
      </c>
      <c r="H38" s="71">
        <f>'E.2 SFAG'!H38+'E.5 Contingency'!H38+'E.6 ECF'!H37</f>
        <v>36847046</v>
      </c>
      <c r="I38" s="71">
        <f>'E.2 SFAG'!I38+'E.5 Contingency'!I38+'E.6 ECF'!I37</f>
        <v>0</v>
      </c>
      <c r="J38" s="71">
        <f>'E.2 SFAG'!J38+'E.5 Contingency'!J38+'E.6 ECF'!J37</f>
        <v>0</v>
      </c>
      <c r="K38" s="71">
        <f>'E.2 SFAG'!K38+'E.5 Contingency'!K38+'E.6 ECF'!K37</f>
        <v>0</v>
      </c>
      <c r="L38" s="71">
        <f>'E.2 SFAG'!L38+'E.5 Contingency'!L38+'E.6 ECF'!L37</f>
        <v>0</v>
      </c>
      <c r="M38" s="71">
        <f>'E.2 SFAG'!M38+'E.5 Contingency'!M38+'E.6 ECF'!M37</f>
        <v>0</v>
      </c>
      <c r="N38" s="71">
        <f>'E.2 SFAG'!N38+'E.5 Contingency'!N38+'E.6 ECF'!N37</f>
        <v>69078116</v>
      </c>
      <c r="O38" s="71">
        <f>'E.2 SFAG'!O38+'E.5 Contingency'!O38+'E.6 ECF'!O37</f>
        <v>69078116</v>
      </c>
      <c r="P38" s="71">
        <f>'E.2 SFAG'!P38+'E.5 Contingency'!P38+'E.6 ECF'!P37</f>
        <v>0</v>
      </c>
      <c r="Q38" s="71">
        <f>'E.2 SFAG'!Q38+'E.5 Contingency'!Q38+'E.6 ECF'!Q37</f>
        <v>0</v>
      </c>
      <c r="R38" s="71">
        <f>'E.2 SFAG'!R38+'E.5 Contingency'!R38+'E.6 ECF'!R37</f>
        <v>1960627</v>
      </c>
      <c r="S38" s="71">
        <f>'E.2 SFAG'!S38+'E.5 Contingency'!S38+'E.6 ECF'!S37</f>
        <v>6686</v>
      </c>
      <c r="T38" s="71">
        <f>'E.2 SFAG'!T38+'E.5 Contingency'!T38+'E.6 ECF'!T37</f>
        <v>1370708</v>
      </c>
      <c r="U38" s="71">
        <f>'E.2 SFAG'!U38+'E.5 Contingency'!U38+'E.6 ECF'!U37</f>
        <v>583233</v>
      </c>
      <c r="V38" s="71">
        <f>'E.2 SFAG'!V38+'E.5 Contingency'!V38+'E.6 ECF'!V37</f>
        <v>267616</v>
      </c>
      <c r="W38" s="71">
        <f>'E.2 SFAG'!W38+'E.5 Contingency'!W38+'E.6 ECF'!W37</f>
        <v>99462146</v>
      </c>
      <c r="X38" s="71">
        <f>'E.2 SFAG'!X38+'E.5 Contingency'!X38+'E.6 ECF'!X37</f>
        <v>99462146</v>
      </c>
      <c r="Y38" s="71">
        <f>'E.2 SFAG'!Y38+'E.5 Contingency'!Y38+'E.6 ECF'!Y37</f>
        <v>0</v>
      </c>
      <c r="Z38" s="71">
        <f>'E.2 SFAG'!Z38+'E.5 Contingency'!Z38+'E.6 ECF'!Z37</f>
        <v>0</v>
      </c>
      <c r="AA38" s="71">
        <f>'E.2 SFAG'!AA38+'E.5 Contingency'!AA38+'E.6 ECF'!AA37</f>
        <v>0</v>
      </c>
      <c r="AB38" s="71">
        <f>'E.2 SFAG'!AB38+'E.5 Contingency'!AB38+'E.6 ECF'!AB37</f>
        <v>0</v>
      </c>
      <c r="AC38" s="71">
        <f>'E.2 SFAG'!AC38+'E.5 Contingency'!AC38+'E.6 ECF'!AC37</f>
        <v>369273</v>
      </c>
      <c r="AD38" s="71">
        <f>'E.2 SFAG'!AD38+'E.5 Contingency'!AD38+'E.6 ECF'!AD37</f>
        <v>110037</v>
      </c>
      <c r="AE38" s="71">
        <f>'E.2 SFAG'!AE38+'E.5 Contingency'!AE38+'E.6 ECF'!AE37</f>
        <v>3275606</v>
      </c>
      <c r="AF38" s="71">
        <f>'E.2 SFAG'!AF38+'E.5 Contingency'!AF38+'E.6 ECF'!AF37</f>
        <v>0</v>
      </c>
      <c r="AG38" s="71">
        <f>'E.2 SFAG'!AG38+'E.5 Contingency'!AG38+'E.6 ECF'!AG37</f>
        <v>189785</v>
      </c>
      <c r="AH38" s="71">
        <f>'E.2 SFAG'!AH38+'E.5 Contingency'!AH38+'E.6 ECF'!AH37</f>
        <v>5214713</v>
      </c>
      <c r="AI38" s="71">
        <f>'E.2 SFAG'!AI38+'E.5 Contingency'!AI38+'E.6 ECF'!AI37</f>
        <v>4781620</v>
      </c>
      <c r="AJ38" s="71">
        <f>'E.2 SFAG'!AJ38+'E.5 Contingency'!AJ38+'E.6 ECF'!AJ37</f>
        <v>433091</v>
      </c>
      <c r="AK38" s="71">
        <f>'E.2 SFAG'!AK38+'E.5 Contingency'!AK38+'E.6 ECF'!AK37</f>
        <v>2</v>
      </c>
      <c r="AL38" s="71">
        <f>'E.2 SFAG'!AL38+'E.5 Contingency'!AL38+'E.6 ECF'!AL37</f>
        <v>0</v>
      </c>
      <c r="AM38" s="71">
        <f>'E.2 SFAG'!AM38+'E.5 Contingency'!AM38+'E.6 ECF'!AM37</f>
        <v>23053317</v>
      </c>
      <c r="AN38" s="71">
        <f>'E.2 SFAG'!AN38+'E.5 Contingency'!AN38+'E.6 ECF'!AN37</f>
        <v>19902516</v>
      </c>
      <c r="AO38" s="71">
        <f>'E.2 SFAG'!AO38+'E.5 Contingency'!AO38+'E.6 ECF'!AO37</f>
        <v>3147042</v>
      </c>
      <c r="AP38" s="71">
        <f>'E.2 SFAG'!AP38+'E.5 Contingency'!AP38+'E.6 ECF'!AP37</f>
        <v>3759</v>
      </c>
      <c r="AQ38" s="71">
        <f>'E.2 SFAG'!AQ38+'E.5 Contingency'!AQ38+'E.6 ECF'!AQ37</f>
        <v>0</v>
      </c>
      <c r="AR38" s="71">
        <f>'E.2 SFAG'!AR38+'E.5 Contingency'!AR38+'E.6 ECF'!AR37</f>
        <v>239828282</v>
      </c>
      <c r="AS38" s="71">
        <f>'E.2 SFAG'!AS38+'E.5 Contingency'!AS38+'E.6 ECF'!AS37</f>
        <v>51128408</v>
      </c>
      <c r="AT38" s="71">
        <f>'E.2 SFAG'!AT38+'E.5 Contingency'!AT38+'E.6 ECF'!AT37</f>
        <v>0</v>
      </c>
      <c r="AU38" s="201"/>
      <c r="AV38" s="11"/>
    </row>
    <row r="39" spans="1:48" ht="15" x14ac:dyDescent="0.3">
      <c r="A39" s="69" t="s">
        <v>35</v>
      </c>
      <c r="B39" s="71">
        <f>'E.2 SFAG'!B39+'E.5 Contingency'!B39+'E.6 ECF'!B38</f>
        <v>26312690</v>
      </c>
      <c r="C39" s="71">
        <f>'E.2 SFAG'!C39+'E.5 Contingency'!C39+'E.6 ECF'!C38</f>
        <v>0</v>
      </c>
      <c r="D39" s="71">
        <f>'E.2 SFAG'!D39+'E.5 Contingency'!D39+'E.6 ECF'!D38</f>
        <v>0</v>
      </c>
      <c r="E39" s="71">
        <f>'E.2 SFAG'!E39+'E.5 Contingency'!E39+'E.6 ECF'!E38</f>
        <v>26312690</v>
      </c>
      <c r="F39" s="71">
        <f>'E.2 SFAG'!F39+'E.5 Contingency'!F39+'E.6 ECF'!F38</f>
        <v>9667689</v>
      </c>
      <c r="G39" s="71">
        <f>'E.2 SFAG'!G39+'E.5 Contingency'!G39+'E.6 ECF'!G38</f>
        <v>1786838</v>
      </c>
      <c r="H39" s="71">
        <f>'E.2 SFAG'!H39+'E.5 Contingency'!H39+'E.6 ECF'!H38</f>
        <v>1713720</v>
      </c>
      <c r="I39" s="71">
        <f>'E.2 SFAG'!I39+'E.5 Contingency'!I39+'E.6 ECF'!I38</f>
        <v>73118</v>
      </c>
      <c r="J39" s="71">
        <f>'E.2 SFAG'!J39+'E.5 Contingency'!J39+'E.6 ECF'!J38</f>
        <v>15826047</v>
      </c>
      <c r="K39" s="71">
        <f>'E.2 SFAG'!K39+'E.5 Contingency'!K39+'E.6 ECF'!K38</f>
        <v>15826047</v>
      </c>
      <c r="L39" s="71">
        <f>'E.2 SFAG'!L39+'E.5 Contingency'!L39+'E.6 ECF'!L38</f>
        <v>0</v>
      </c>
      <c r="M39" s="71">
        <f>'E.2 SFAG'!M39+'E.5 Contingency'!M39+'E.6 ECF'!M38</f>
        <v>0</v>
      </c>
      <c r="N39" s="71">
        <f>'E.2 SFAG'!N39+'E.5 Contingency'!N39+'E.6 ECF'!N38</f>
        <v>9449364</v>
      </c>
      <c r="O39" s="71">
        <f>'E.2 SFAG'!O39+'E.5 Contingency'!O39+'E.6 ECF'!O38</f>
        <v>9449364</v>
      </c>
      <c r="P39" s="71">
        <f>'E.2 SFAG'!P39+'E.5 Contingency'!P39+'E.6 ECF'!P38</f>
        <v>0</v>
      </c>
      <c r="Q39" s="71">
        <f>'E.2 SFAG'!Q39+'E.5 Contingency'!Q39+'E.6 ECF'!Q38</f>
        <v>0</v>
      </c>
      <c r="R39" s="71">
        <f>'E.2 SFAG'!R39+'E.5 Contingency'!R39+'E.6 ECF'!R38</f>
        <v>492152</v>
      </c>
      <c r="S39" s="71">
        <f>'E.2 SFAG'!S39+'E.5 Contingency'!S39+'E.6 ECF'!S38</f>
        <v>0</v>
      </c>
      <c r="T39" s="71">
        <f>'E.2 SFAG'!T39+'E.5 Contingency'!T39+'E.6 ECF'!T38</f>
        <v>19112</v>
      </c>
      <c r="U39" s="71">
        <f>'E.2 SFAG'!U39+'E.5 Contingency'!U39+'E.6 ECF'!U38</f>
        <v>473040</v>
      </c>
      <c r="V39" s="71">
        <f>'E.2 SFAG'!V39+'E.5 Contingency'!V39+'E.6 ECF'!V38</f>
        <v>343279</v>
      </c>
      <c r="W39" s="71">
        <f>'E.2 SFAG'!W39+'E.5 Contingency'!W39+'E.6 ECF'!W38</f>
        <v>0</v>
      </c>
      <c r="X39" s="71">
        <f>'E.2 SFAG'!X39+'E.5 Contingency'!X39+'E.6 ECF'!X38</f>
        <v>0</v>
      </c>
      <c r="Y39" s="71">
        <f>'E.2 SFAG'!Y39+'E.5 Contingency'!Y39+'E.6 ECF'!Y38</f>
        <v>0</v>
      </c>
      <c r="Z39" s="71">
        <f>'E.2 SFAG'!Z39+'E.5 Contingency'!Z39+'E.6 ECF'!Z38</f>
        <v>0</v>
      </c>
      <c r="AA39" s="71">
        <f>'E.2 SFAG'!AA39+'E.5 Contingency'!AA39+'E.6 ECF'!AA38</f>
        <v>0</v>
      </c>
      <c r="AB39" s="71">
        <f>'E.2 SFAG'!AB39+'E.5 Contingency'!AB39+'E.6 ECF'!AB38</f>
        <v>0</v>
      </c>
      <c r="AC39" s="71">
        <f>'E.2 SFAG'!AC39+'E.5 Contingency'!AC39+'E.6 ECF'!AC38</f>
        <v>19489</v>
      </c>
      <c r="AD39" s="71">
        <f>'E.2 SFAG'!AD39+'E.5 Contingency'!AD39+'E.6 ECF'!AD38</f>
        <v>0</v>
      </c>
      <c r="AE39" s="71">
        <f>'E.2 SFAG'!AE39+'E.5 Contingency'!AE39+'E.6 ECF'!AE38</f>
        <v>0</v>
      </c>
      <c r="AF39" s="71">
        <f>'E.2 SFAG'!AF39+'E.5 Contingency'!AF39+'E.6 ECF'!AF38</f>
        <v>244168</v>
      </c>
      <c r="AG39" s="71">
        <f>'E.2 SFAG'!AG39+'E.5 Contingency'!AG39+'E.6 ECF'!AG38</f>
        <v>0</v>
      </c>
      <c r="AH39" s="71">
        <f>'E.2 SFAG'!AH39+'E.5 Contingency'!AH39+'E.6 ECF'!AH38</f>
        <v>1544461</v>
      </c>
      <c r="AI39" s="71">
        <f>'E.2 SFAG'!AI39+'E.5 Contingency'!AI39+'E.6 ECF'!AI38</f>
        <v>1544461</v>
      </c>
      <c r="AJ39" s="71">
        <f>'E.2 SFAG'!AJ39+'E.5 Contingency'!AJ39+'E.6 ECF'!AJ38</f>
        <v>0</v>
      </c>
      <c r="AK39" s="71">
        <f>'E.2 SFAG'!AK39+'E.5 Contingency'!AK39+'E.6 ECF'!AK38</f>
        <v>0</v>
      </c>
      <c r="AL39" s="71">
        <f>'E.2 SFAG'!AL39+'E.5 Contingency'!AL39+'E.6 ECF'!AL38</f>
        <v>0</v>
      </c>
      <c r="AM39" s="71">
        <f>'E.2 SFAG'!AM39+'E.5 Contingency'!AM39+'E.6 ECF'!AM38</f>
        <v>4352138</v>
      </c>
      <c r="AN39" s="71">
        <f>'E.2 SFAG'!AN39+'E.5 Contingency'!AN39+'E.6 ECF'!AN38</f>
        <v>3871257</v>
      </c>
      <c r="AO39" s="71">
        <f>'E.2 SFAG'!AO39+'E.5 Contingency'!AO39+'E.6 ECF'!AO38</f>
        <v>96930</v>
      </c>
      <c r="AP39" s="71">
        <f>'E.2 SFAG'!AP39+'E.5 Contingency'!AP39+'E.6 ECF'!AP38</f>
        <v>383951</v>
      </c>
      <c r="AQ39" s="71">
        <f>'E.2 SFAG'!AQ39+'E.5 Contingency'!AQ39+'E.6 ECF'!AQ38</f>
        <v>0</v>
      </c>
      <c r="AR39" s="71">
        <f>'E.2 SFAG'!AR39+'E.5 Contingency'!AR39+'E.6 ECF'!AR38</f>
        <v>34057936</v>
      </c>
      <c r="AS39" s="71">
        <f>'E.2 SFAG'!AS39+'E.5 Contingency'!AS39+'E.6 ECF'!AS38</f>
        <v>1922443</v>
      </c>
      <c r="AT39" s="71">
        <f>'E.2 SFAG'!AT39+'E.5 Contingency'!AT39+'E.6 ECF'!AT38</f>
        <v>0</v>
      </c>
      <c r="AU39" s="201"/>
      <c r="AV39" s="11"/>
    </row>
    <row r="40" spans="1:48" ht="15" x14ac:dyDescent="0.3">
      <c r="A40" s="69" t="s">
        <v>36</v>
      </c>
      <c r="B40" s="71">
        <f>'E.2 SFAG'!B40+'E.5 Contingency'!B40+'E.6 ECF'!B39</f>
        <v>725565965</v>
      </c>
      <c r="C40" s="71">
        <f>'E.2 SFAG'!C40+'E.5 Contingency'!C40+'E.6 ECF'!C39</f>
        <v>0</v>
      </c>
      <c r="D40" s="71">
        <f>'E.2 SFAG'!D40+'E.5 Contingency'!D40+'E.6 ECF'!D39</f>
        <v>64488404</v>
      </c>
      <c r="E40" s="71">
        <f>'E.2 SFAG'!E40+'E.5 Contingency'!E40+'E.6 ECF'!E39</f>
        <v>661077561</v>
      </c>
      <c r="F40" s="71">
        <f>'E.2 SFAG'!F40+'E.5 Contingency'!F40+'E.6 ECF'!F39</f>
        <v>492625008</v>
      </c>
      <c r="G40" s="71">
        <f>'E.2 SFAG'!G40+'E.5 Contingency'!G40+'E.6 ECF'!G39</f>
        <v>103005212</v>
      </c>
      <c r="H40" s="71">
        <f>'E.2 SFAG'!H40+'E.5 Contingency'!H40+'E.6 ECF'!H39</f>
        <v>103005212</v>
      </c>
      <c r="I40" s="71">
        <f>'E.2 SFAG'!I40+'E.5 Contingency'!I40+'E.6 ECF'!I39</f>
        <v>0</v>
      </c>
      <c r="J40" s="71">
        <f>'E.2 SFAG'!J40+'E.5 Contingency'!J40+'E.6 ECF'!J39</f>
        <v>0</v>
      </c>
      <c r="K40" s="71">
        <f>'E.2 SFAG'!K40+'E.5 Contingency'!K40+'E.6 ECF'!K39</f>
        <v>0</v>
      </c>
      <c r="L40" s="71">
        <f>'E.2 SFAG'!L40+'E.5 Contingency'!L40+'E.6 ECF'!L39</f>
        <v>0</v>
      </c>
      <c r="M40" s="71">
        <f>'E.2 SFAG'!M40+'E.5 Contingency'!M40+'E.6 ECF'!M39</f>
        <v>0</v>
      </c>
      <c r="N40" s="71">
        <f>'E.2 SFAG'!N40+'E.5 Contingency'!N40+'E.6 ECF'!N39</f>
        <v>0</v>
      </c>
      <c r="O40" s="71">
        <f>'E.2 SFAG'!O40+'E.5 Contingency'!O40+'E.6 ECF'!O39</f>
        <v>0</v>
      </c>
      <c r="P40" s="71">
        <f>'E.2 SFAG'!P40+'E.5 Contingency'!P40+'E.6 ECF'!P39</f>
        <v>0</v>
      </c>
      <c r="Q40" s="71">
        <f>'E.2 SFAG'!Q40+'E.5 Contingency'!Q40+'E.6 ECF'!Q39</f>
        <v>0</v>
      </c>
      <c r="R40" s="71">
        <f>'E.2 SFAG'!R40+'E.5 Contingency'!R40+'E.6 ECF'!R39</f>
        <v>89898373</v>
      </c>
      <c r="S40" s="71">
        <f>'E.2 SFAG'!S40+'E.5 Contingency'!S40+'E.6 ECF'!S39</f>
        <v>20225825</v>
      </c>
      <c r="T40" s="71">
        <f>'E.2 SFAG'!T40+'E.5 Contingency'!T40+'E.6 ECF'!T39</f>
        <v>17464998</v>
      </c>
      <c r="U40" s="71">
        <f>'E.2 SFAG'!U40+'E.5 Contingency'!U40+'E.6 ECF'!U39</f>
        <v>52207550</v>
      </c>
      <c r="V40" s="71">
        <f>'E.2 SFAG'!V40+'E.5 Contingency'!V40+'E.6 ECF'!V39</f>
        <v>54990711</v>
      </c>
      <c r="W40" s="71">
        <f>'E.2 SFAG'!W40+'E.5 Contingency'!W40+'E.6 ECF'!W39</f>
        <v>229608010</v>
      </c>
      <c r="X40" s="71">
        <f>'E.2 SFAG'!X40+'E.5 Contingency'!X40+'E.6 ECF'!X39</f>
        <v>229608010</v>
      </c>
      <c r="Y40" s="71">
        <f>'E.2 SFAG'!Y40+'E.5 Contingency'!Y40+'E.6 ECF'!Y39</f>
        <v>0</v>
      </c>
      <c r="Z40" s="71">
        <f>'E.2 SFAG'!Z40+'E.5 Contingency'!Z40+'E.6 ECF'!Z39</f>
        <v>0</v>
      </c>
      <c r="AA40" s="71">
        <f>'E.2 SFAG'!AA40+'E.5 Contingency'!AA40+'E.6 ECF'!AA39</f>
        <v>0</v>
      </c>
      <c r="AB40" s="71">
        <f>'E.2 SFAG'!AB40+'E.5 Contingency'!AB40+'E.6 ECF'!AB39</f>
        <v>0</v>
      </c>
      <c r="AC40" s="71">
        <f>'E.2 SFAG'!AC40+'E.5 Contingency'!AC40+'E.6 ECF'!AC39</f>
        <v>16881449</v>
      </c>
      <c r="AD40" s="71">
        <f>'E.2 SFAG'!AD40+'E.5 Contingency'!AD40+'E.6 ECF'!AD39</f>
        <v>7064512</v>
      </c>
      <c r="AE40" s="71">
        <f>'E.2 SFAG'!AE40+'E.5 Contingency'!AE40+'E.6 ECF'!AE39</f>
        <v>2070362</v>
      </c>
      <c r="AF40" s="71">
        <f>'E.2 SFAG'!AF40+'E.5 Contingency'!AF40+'E.6 ECF'!AF39</f>
        <v>2437017</v>
      </c>
      <c r="AG40" s="71">
        <f>'E.2 SFAG'!AG40+'E.5 Contingency'!AG40+'E.6 ECF'!AG39</f>
        <v>4384532</v>
      </c>
      <c r="AH40" s="71">
        <f>'E.2 SFAG'!AH40+'E.5 Contingency'!AH40+'E.6 ECF'!AH39</f>
        <v>11921884</v>
      </c>
      <c r="AI40" s="71">
        <f>'E.2 SFAG'!AI40+'E.5 Contingency'!AI40+'E.6 ECF'!AI39</f>
        <v>5965438</v>
      </c>
      <c r="AJ40" s="71">
        <f>'E.2 SFAG'!AJ40+'E.5 Contingency'!AJ40+'E.6 ECF'!AJ39</f>
        <v>0</v>
      </c>
      <c r="AK40" s="71">
        <f>'E.2 SFAG'!AK40+'E.5 Contingency'!AK40+'E.6 ECF'!AK39</f>
        <v>5956446</v>
      </c>
      <c r="AL40" s="71">
        <f>'E.2 SFAG'!AL40+'E.5 Contingency'!AL40+'E.6 ECF'!AL39</f>
        <v>0</v>
      </c>
      <c r="AM40" s="71">
        <f>'E.2 SFAG'!AM40+'E.5 Contingency'!AM40+'E.6 ECF'!AM39</f>
        <v>88579013</v>
      </c>
      <c r="AN40" s="71">
        <f>'E.2 SFAG'!AN40+'E.5 Contingency'!AN40+'E.6 ECF'!AN39</f>
        <v>52864116</v>
      </c>
      <c r="AO40" s="71">
        <f>'E.2 SFAG'!AO40+'E.5 Contingency'!AO40+'E.6 ECF'!AO39</f>
        <v>21642655</v>
      </c>
      <c r="AP40" s="71">
        <f>'E.2 SFAG'!AP40+'E.5 Contingency'!AP40+'E.6 ECF'!AP39</f>
        <v>14072242</v>
      </c>
      <c r="AQ40" s="71">
        <f>'E.2 SFAG'!AQ40+'E.5 Contingency'!AQ40+'E.6 ECF'!AQ39</f>
        <v>0</v>
      </c>
      <c r="AR40" s="71">
        <f>'E.2 SFAG'!AR40+'E.5 Contingency'!AR40+'E.6 ECF'!AR39</f>
        <v>610841075</v>
      </c>
      <c r="AS40" s="71">
        <f>'E.2 SFAG'!AS40+'E.5 Contingency'!AS40+'E.6 ECF'!AS39</f>
        <v>542349898</v>
      </c>
      <c r="AT40" s="71">
        <f>'E.2 SFAG'!AT40+'E.5 Contingency'!AT40+'E.6 ECF'!AT39</f>
        <v>511596</v>
      </c>
      <c r="AU40" s="201"/>
      <c r="AV40" s="11"/>
    </row>
    <row r="41" spans="1:48" ht="15" x14ac:dyDescent="0.3">
      <c r="A41" s="69" t="s">
        <v>37</v>
      </c>
      <c r="B41" s="71">
        <f>'E.2 SFAG'!B41+'E.5 Contingency'!B41+'E.6 ECF'!B40</f>
        <v>144792997</v>
      </c>
      <c r="C41" s="71">
        <f>'E.2 SFAG'!C41+'E.5 Contingency'!C41+'E.6 ECF'!C40</f>
        <v>24000000</v>
      </c>
      <c r="D41" s="71">
        <f>'E.2 SFAG'!D41+'E.5 Contingency'!D41+'E.6 ECF'!D40</f>
        <v>14479300</v>
      </c>
      <c r="E41" s="71">
        <f>'E.2 SFAG'!E41+'E.5 Contingency'!E41+'E.6 ECF'!E40</f>
        <v>106313697</v>
      </c>
      <c r="F41" s="71">
        <f>'E.2 SFAG'!F41+'E.5 Contingency'!F41+'E.6 ECF'!F40</f>
        <v>76283582</v>
      </c>
      <c r="G41" s="71">
        <f>'E.2 SFAG'!G41+'E.5 Contingency'!G41+'E.6 ECF'!G40</f>
        <v>15885294</v>
      </c>
      <c r="H41" s="71">
        <f>'E.2 SFAG'!H41+'E.5 Contingency'!H41+'E.6 ECF'!H40</f>
        <v>6669392</v>
      </c>
      <c r="I41" s="71">
        <f>'E.2 SFAG'!I41+'E.5 Contingency'!I41+'E.6 ECF'!I40</f>
        <v>9215902</v>
      </c>
      <c r="J41" s="71">
        <f>'E.2 SFAG'!J41+'E.5 Contingency'!J41+'E.6 ECF'!J40</f>
        <v>7608305</v>
      </c>
      <c r="K41" s="71">
        <f>'E.2 SFAG'!K41+'E.5 Contingency'!K41+'E.6 ECF'!K40</f>
        <v>5337777</v>
      </c>
      <c r="L41" s="71">
        <f>'E.2 SFAG'!L41+'E.5 Contingency'!L41+'E.6 ECF'!L40</f>
        <v>0</v>
      </c>
      <c r="M41" s="71">
        <f>'E.2 SFAG'!M41+'E.5 Contingency'!M41+'E.6 ECF'!M40</f>
        <v>2270528</v>
      </c>
      <c r="N41" s="71">
        <f>'E.2 SFAG'!N41+'E.5 Contingency'!N41+'E.6 ECF'!N40</f>
        <v>0</v>
      </c>
      <c r="O41" s="71">
        <f>'E.2 SFAG'!O41+'E.5 Contingency'!O41+'E.6 ECF'!O40</f>
        <v>0</v>
      </c>
      <c r="P41" s="71">
        <f>'E.2 SFAG'!P41+'E.5 Contingency'!P41+'E.6 ECF'!P40</f>
        <v>0</v>
      </c>
      <c r="Q41" s="71">
        <f>'E.2 SFAG'!Q41+'E.5 Contingency'!Q41+'E.6 ECF'!Q40</f>
        <v>0</v>
      </c>
      <c r="R41" s="71">
        <f>'E.2 SFAG'!R41+'E.5 Contingency'!R41+'E.6 ECF'!R40</f>
        <v>2634269</v>
      </c>
      <c r="S41" s="71">
        <f>'E.2 SFAG'!S41+'E.5 Contingency'!S41+'E.6 ECF'!S40</f>
        <v>0</v>
      </c>
      <c r="T41" s="71">
        <f>'E.2 SFAG'!T41+'E.5 Contingency'!T41+'E.6 ECF'!T40</f>
        <v>2585562</v>
      </c>
      <c r="U41" s="71">
        <f>'E.2 SFAG'!U41+'E.5 Contingency'!U41+'E.6 ECF'!U40</f>
        <v>48707</v>
      </c>
      <c r="V41" s="71">
        <f>'E.2 SFAG'!V41+'E.5 Contingency'!V41+'E.6 ECF'!V40</f>
        <v>380884</v>
      </c>
      <c r="W41" s="71">
        <f>'E.2 SFAG'!W41+'E.5 Contingency'!W41+'E.6 ECF'!W40</f>
        <v>8283371</v>
      </c>
      <c r="X41" s="71">
        <f>'E.2 SFAG'!X41+'E.5 Contingency'!X41+'E.6 ECF'!X40</f>
        <v>8283371</v>
      </c>
      <c r="Y41" s="71">
        <f>'E.2 SFAG'!Y41+'E.5 Contingency'!Y41+'E.6 ECF'!Y40</f>
        <v>0</v>
      </c>
      <c r="Z41" s="71">
        <f>'E.2 SFAG'!Z41+'E.5 Contingency'!Z41+'E.6 ECF'!Z40</f>
        <v>0</v>
      </c>
      <c r="AA41" s="71">
        <f>'E.2 SFAG'!AA41+'E.5 Contingency'!AA41+'E.6 ECF'!AA40</f>
        <v>0</v>
      </c>
      <c r="AB41" s="71">
        <f>'E.2 SFAG'!AB41+'E.5 Contingency'!AB41+'E.6 ECF'!AB40</f>
        <v>0</v>
      </c>
      <c r="AC41" s="71">
        <f>'E.2 SFAG'!AC41+'E.5 Contingency'!AC41+'E.6 ECF'!AC40</f>
        <v>346385</v>
      </c>
      <c r="AD41" s="71">
        <f>'E.2 SFAG'!AD41+'E.5 Contingency'!AD41+'E.6 ECF'!AD40</f>
        <v>1077780</v>
      </c>
      <c r="AE41" s="71">
        <f>'E.2 SFAG'!AE41+'E.5 Contingency'!AE41+'E.6 ECF'!AE40</f>
        <v>439515</v>
      </c>
      <c r="AF41" s="71">
        <f>'E.2 SFAG'!AF41+'E.5 Contingency'!AF41+'E.6 ECF'!AF40</f>
        <v>0</v>
      </c>
      <c r="AG41" s="71">
        <f>'E.2 SFAG'!AG41+'E.5 Contingency'!AG41+'E.6 ECF'!AG40</f>
        <v>5377783</v>
      </c>
      <c r="AH41" s="71">
        <f>'E.2 SFAG'!AH41+'E.5 Contingency'!AH41+'E.6 ECF'!AH40</f>
        <v>3159342</v>
      </c>
      <c r="AI41" s="71">
        <f>'E.2 SFAG'!AI41+'E.5 Contingency'!AI41+'E.6 ECF'!AI40</f>
        <v>3016884</v>
      </c>
      <c r="AJ41" s="71">
        <f>'E.2 SFAG'!AJ41+'E.5 Contingency'!AJ41+'E.6 ECF'!AJ40</f>
        <v>0</v>
      </c>
      <c r="AK41" s="71">
        <f>'E.2 SFAG'!AK41+'E.5 Contingency'!AK41+'E.6 ECF'!AK40</f>
        <v>142458</v>
      </c>
      <c r="AL41" s="71">
        <f>'E.2 SFAG'!AL41+'E.5 Contingency'!AL41+'E.6 ECF'!AL40</f>
        <v>0</v>
      </c>
      <c r="AM41" s="71">
        <f>'E.2 SFAG'!AM41+'E.5 Contingency'!AM41+'E.6 ECF'!AM40</f>
        <v>2871712</v>
      </c>
      <c r="AN41" s="71">
        <f>'E.2 SFAG'!AN41+'E.5 Contingency'!AN41+'E.6 ECF'!AN40</f>
        <v>230913</v>
      </c>
      <c r="AO41" s="71">
        <f>'E.2 SFAG'!AO41+'E.5 Contingency'!AO41+'E.6 ECF'!AO40</f>
        <v>2303197</v>
      </c>
      <c r="AP41" s="71">
        <f>'E.2 SFAG'!AP41+'E.5 Contingency'!AP41+'E.6 ECF'!AP40</f>
        <v>337602</v>
      </c>
      <c r="AQ41" s="71">
        <f>'E.2 SFAG'!AQ41+'E.5 Contingency'!AQ41+'E.6 ECF'!AQ40</f>
        <v>37985</v>
      </c>
      <c r="AR41" s="71">
        <f>'E.2 SFAG'!AR41+'E.5 Contingency'!AR41+'E.6 ECF'!AR40</f>
        <v>48102625</v>
      </c>
      <c r="AS41" s="71">
        <f>'E.2 SFAG'!AS41+'E.5 Contingency'!AS41+'E.6 ECF'!AS40</f>
        <v>134494654</v>
      </c>
      <c r="AT41" s="71">
        <f>'E.2 SFAG'!AT41+'E.5 Contingency'!AT41+'E.6 ECF'!AT40</f>
        <v>0</v>
      </c>
      <c r="AU41" s="201"/>
      <c r="AV41" s="11"/>
    </row>
    <row r="42" spans="1:48" ht="15" x14ac:dyDescent="0.3">
      <c r="A42" s="69" t="s">
        <v>38</v>
      </c>
      <c r="B42" s="71">
        <f>'E.2 SFAG'!B42+'E.5 Contingency'!B42+'E.6 ECF'!B41</f>
        <v>166039977</v>
      </c>
      <c r="C42" s="71">
        <f>'E.2 SFAG'!C42+'E.5 Contingency'!C42+'E.6 ECF'!C41</f>
        <v>0</v>
      </c>
      <c r="D42" s="71">
        <f>'E.2 SFAG'!D42+'E.5 Contingency'!D42+'E.6 ECF'!D41</f>
        <v>0</v>
      </c>
      <c r="E42" s="71">
        <f>'E.2 SFAG'!E42+'E.5 Contingency'!E42+'E.6 ECF'!E41</f>
        <v>166039977</v>
      </c>
      <c r="F42" s="71">
        <f>'E.2 SFAG'!F42+'E.5 Contingency'!F42+'E.6 ECF'!F41</f>
        <v>32603596</v>
      </c>
      <c r="G42" s="71">
        <f>'E.2 SFAG'!G42+'E.5 Contingency'!G42+'E.6 ECF'!G41</f>
        <v>58859381</v>
      </c>
      <c r="H42" s="71">
        <f>'E.2 SFAG'!H42+'E.5 Contingency'!H42+'E.6 ECF'!H41</f>
        <v>58859381</v>
      </c>
      <c r="I42" s="71">
        <f>'E.2 SFAG'!I42+'E.5 Contingency'!I42+'E.6 ECF'!I41</f>
        <v>0</v>
      </c>
      <c r="J42" s="71">
        <f>'E.2 SFAG'!J42+'E.5 Contingency'!J42+'E.6 ECF'!J41</f>
        <v>17344524</v>
      </c>
      <c r="K42" s="71">
        <f>'E.2 SFAG'!K42+'E.5 Contingency'!K42+'E.6 ECF'!K41</f>
        <v>14587516</v>
      </c>
      <c r="L42" s="71">
        <f>'E.2 SFAG'!L42+'E.5 Contingency'!L42+'E.6 ECF'!L41</f>
        <v>0</v>
      </c>
      <c r="M42" s="71">
        <f>'E.2 SFAG'!M42+'E.5 Contingency'!M42+'E.6 ECF'!M41</f>
        <v>2757008</v>
      </c>
      <c r="N42" s="71">
        <f>'E.2 SFAG'!N42+'E.5 Contingency'!N42+'E.6 ECF'!N41</f>
        <v>0</v>
      </c>
      <c r="O42" s="71">
        <f>'E.2 SFAG'!O42+'E.5 Contingency'!O42+'E.6 ECF'!O41</f>
        <v>0</v>
      </c>
      <c r="P42" s="71">
        <f>'E.2 SFAG'!P42+'E.5 Contingency'!P42+'E.6 ECF'!P41</f>
        <v>0</v>
      </c>
      <c r="Q42" s="71">
        <f>'E.2 SFAG'!Q42+'E.5 Contingency'!Q42+'E.6 ECF'!Q41</f>
        <v>0</v>
      </c>
      <c r="R42" s="71">
        <f>'E.2 SFAG'!R42+'E.5 Contingency'!R42+'E.6 ECF'!R41</f>
        <v>13244236</v>
      </c>
      <c r="S42" s="71">
        <f>'E.2 SFAG'!S42+'E.5 Contingency'!S42+'E.6 ECF'!S41</f>
        <v>863903</v>
      </c>
      <c r="T42" s="71">
        <f>'E.2 SFAG'!T42+'E.5 Contingency'!T42+'E.6 ECF'!T41</f>
        <v>1053616</v>
      </c>
      <c r="U42" s="71">
        <f>'E.2 SFAG'!U42+'E.5 Contingency'!U42+'E.6 ECF'!U41</f>
        <v>11326717</v>
      </c>
      <c r="V42" s="71">
        <f>'E.2 SFAG'!V42+'E.5 Contingency'!V42+'E.6 ECF'!V41</f>
        <v>3889455</v>
      </c>
      <c r="W42" s="71">
        <f>'E.2 SFAG'!W42+'E.5 Contingency'!W42+'E.6 ECF'!W41</f>
        <v>4650904</v>
      </c>
      <c r="X42" s="71">
        <f>'E.2 SFAG'!X42+'E.5 Contingency'!X42+'E.6 ECF'!X41</f>
        <v>4650904</v>
      </c>
      <c r="Y42" s="71">
        <f>'E.2 SFAG'!Y42+'E.5 Contingency'!Y42+'E.6 ECF'!Y41</f>
        <v>0</v>
      </c>
      <c r="Z42" s="71">
        <f>'E.2 SFAG'!Z42+'E.5 Contingency'!Z42+'E.6 ECF'!Z41</f>
        <v>0</v>
      </c>
      <c r="AA42" s="71">
        <f>'E.2 SFAG'!AA42+'E.5 Contingency'!AA42+'E.6 ECF'!AA41</f>
        <v>0</v>
      </c>
      <c r="AB42" s="71">
        <f>'E.2 SFAG'!AB42+'E.5 Contingency'!AB42+'E.6 ECF'!AB41</f>
        <v>0</v>
      </c>
      <c r="AC42" s="71">
        <f>'E.2 SFAG'!AC42+'E.5 Contingency'!AC42+'E.6 ECF'!AC41</f>
        <v>0</v>
      </c>
      <c r="AD42" s="71">
        <f>'E.2 SFAG'!AD42+'E.5 Contingency'!AD42+'E.6 ECF'!AD41</f>
        <v>7251896</v>
      </c>
      <c r="AE42" s="71">
        <f>'E.2 SFAG'!AE42+'E.5 Contingency'!AE42+'E.6 ECF'!AE41</f>
        <v>0</v>
      </c>
      <c r="AF42" s="71">
        <f>'E.2 SFAG'!AF42+'E.5 Contingency'!AF42+'E.6 ECF'!AF41</f>
        <v>0</v>
      </c>
      <c r="AG42" s="71">
        <f>'E.2 SFAG'!AG42+'E.5 Contingency'!AG42+'E.6 ECF'!AG41</f>
        <v>0</v>
      </c>
      <c r="AH42" s="71">
        <f>'E.2 SFAG'!AH42+'E.5 Contingency'!AH42+'E.6 ECF'!AH41</f>
        <v>0</v>
      </c>
      <c r="AI42" s="71">
        <f>'E.2 SFAG'!AI42+'E.5 Contingency'!AI42+'E.6 ECF'!AI41</f>
        <v>0</v>
      </c>
      <c r="AJ42" s="71">
        <f>'E.2 SFAG'!AJ42+'E.5 Contingency'!AJ42+'E.6 ECF'!AJ41</f>
        <v>0</v>
      </c>
      <c r="AK42" s="71">
        <f>'E.2 SFAG'!AK42+'E.5 Contingency'!AK42+'E.6 ECF'!AK41</f>
        <v>0</v>
      </c>
      <c r="AL42" s="71">
        <f>'E.2 SFAG'!AL42+'E.5 Contingency'!AL42+'E.6 ECF'!AL41</f>
        <v>0</v>
      </c>
      <c r="AM42" s="71">
        <f>'E.2 SFAG'!AM42+'E.5 Contingency'!AM42+'E.6 ECF'!AM41</f>
        <v>79560233</v>
      </c>
      <c r="AN42" s="71">
        <f>'E.2 SFAG'!AN42+'E.5 Contingency'!AN42+'E.6 ECF'!AN41</f>
        <v>27359375</v>
      </c>
      <c r="AO42" s="71">
        <f>'E.2 SFAG'!AO42+'E.5 Contingency'!AO42+'E.6 ECF'!AO41</f>
        <v>52200858</v>
      </c>
      <c r="AP42" s="71">
        <f>'E.2 SFAG'!AP42+'E.5 Contingency'!AP42+'E.6 ECF'!AP41</f>
        <v>0</v>
      </c>
      <c r="AQ42" s="71">
        <f>'E.2 SFAG'!AQ42+'E.5 Contingency'!AQ42+'E.6 ECF'!AQ41</f>
        <v>0</v>
      </c>
      <c r="AR42" s="71">
        <f>'E.2 SFAG'!AR42+'E.5 Contingency'!AR42+'E.6 ECF'!AR41</f>
        <v>184800629</v>
      </c>
      <c r="AS42" s="71">
        <f>'E.2 SFAG'!AS42+'E.5 Contingency'!AS42+'E.6 ECF'!AS41</f>
        <v>0</v>
      </c>
      <c r="AT42" s="71">
        <f>'E.2 SFAG'!AT42+'E.5 Contingency'!AT42+'E.6 ECF'!AT41</f>
        <v>13842944</v>
      </c>
      <c r="AU42" s="201"/>
      <c r="AV42" s="11"/>
    </row>
    <row r="43" spans="1:48" x14ac:dyDescent="0.3">
      <c r="A43" s="69" t="s">
        <v>39</v>
      </c>
      <c r="B43" s="71">
        <f>'E.2 SFAG'!B43+'E.5 Contingency'!B43+'E.6 ECF'!B42</f>
        <v>717124957</v>
      </c>
      <c r="C43" s="71">
        <f>'E.2 SFAG'!C43+'E.5 Contingency'!C43+'E.6 ECF'!C42</f>
        <v>184160487</v>
      </c>
      <c r="D43" s="71">
        <f>'E.2 SFAG'!D43+'E.5 Contingency'!D43+'E.6 ECF'!D42</f>
        <v>30977000</v>
      </c>
      <c r="E43" s="71">
        <f>'E.2 SFAG'!E43+'E.5 Contingency'!E43+'E.6 ECF'!E42</f>
        <v>501987470</v>
      </c>
      <c r="F43" s="71">
        <f>'E.2 SFAG'!F43+'E.5 Contingency'!F43+'E.6 ECF'!F42</f>
        <v>490348985</v>
      </c>
      <c r="G43" s="71">
        <f>'E.2 SFAG'!G43+'E.5 Contingency'!G43+'E.6 ECF'!G42</f>
        <v>148355534</v>
      </c>
      <c r="H43" s="71">
        <f>'E.2 SFAG'!H43+'E.5 Contingency'!H43+'E.6 ECF'!H42</f>
        <v>148355534</v>
      </c>
      <c r="I43" s="71">
        <f>'E.2 SFAG'!I43+'E.5 Contingency'!I43+'E.6 ECF'!I42</f>
        <v>0</v>
      </c>
      <c r="J43" s="71">
        <f>'E.2 SFAG'!J43+'E.5 Contingency'!J43+'E.6 ECF'!J42</f>
        <v>0</v>
      </c>
      <c r="K43" s="71">
        <f>'E.2 SFAG'!K43+'E.5 Contingency'!K43+'E.6 ECF'!K42</f>
        <v>0</v>
      </c>
      <c r="L43" s="71">
        <f>'E.2 SFAG'!L43+'E.5 Contingency'!L43+'E.6 ECF'!L42</f>
        <v>0</v>
      </c>
      <c r="M43" s="71">
        <f>'E.2 SFAG'!M43+'E.5 Contingency'!M43+'E.6 ECF'!M42</f>
        <v>0</v>
      </c>
      <c r="N43" s="71">
        <f>'E.2 SFAG'!N43+'E.5 Contingency'!N43+'E.6 ECF'!N42</f>
        <v>61523605</v>
      </c>
      <c r="O43" s="71">
        <f>'E.2 SFAG'!O43+'E.5 Contingency'!O43+'E.6 ECF'!O42</f>
        <v>0</v>
      </c>
      <c r="P43" s="71">
        <f>'E.2 SFAG'!P43+'E.5 Contingency'!P43+'E.6 ECF'!P42</f>
        <v>60383839</v>
      </c>
      <c r="Q43" s="71">
        <f>'E.2 SFAG'!Q43+'E.5 Contingency'!Q43+'E.6 ECF'!Q42</f>
        <v>1139766</v>
      </c>
      <c r="R43" s="71">
        <f>'E.2 SFAG'!R43+'E.5 Contingency'!R43+'E.6 ECF'!R42</f>
        <v>93848180</v>
      </c>
      <c r="S43" s="71">
        <f>'E.2 SFAG'!S43+'E.5 Contingency'!S43+'E.6 ECF'!S42</f>
        <v>0</v>
      </c>
      <c r="T43" s="71">
        <f>'E.2 SFAG'!T43+'E.5 Contingency'!T43+'E.6 ECF'!T42</f>
        <v>1869846</v>
      </c>
      <c r="U43" s="71">
        <f>'E.2 SFAG'!U43+'E.5 Contingency'!U43+'E.6 ECF'!U42</f>
        <v>91978334</v>
      </c>
      <c r="V43" s="71">
        <f>'E.2 SFAG'!V43+'E.5 Contingency'!V43+'E.6 ECF'!V42</f>
        <v>5611736</v>
      </c>
      <c r="W43" s="71">
        <f>'E.2 SFAG'!W43+'E.5 Contingency'!W43+'E.6 ECF'!W42</f>
        <v>77351451</v>
      </c>
      <c r="X43" s="71">
        <f>'E.2 SFAG'!X43+'E.5 Contingency'!X43+'E.6 ECF'!X42</f>
        <v>77351451</v>
      </c>
      <c r="Y43" s="71">
        <f>'E.2 SFAG'!Y43+'E.5 Contingency'!Y43+'E.6 ECF'!Y42</f>
        <v>0</v>
      </c>
      <c r="Z43" s="71">
        <f>'E.2 SFAG'!Z43+'E.5 Contingency'!Z43+'E.6 ECF'!Z42</f>
        <v>0</v>
      </c>
      <c r="AA43" s="71">
        <f>'E.2 SFAG'!AA43+'E.5 Contingency'!AA43+'E.6 ECF'!AA42</f>
        <v>0</v>
      </c>
      <c r="AB43" s="71">
        <f>'E.2 SFAG'!AB43+'E.5 Contingency'!AB43+'E.6 ECF'!AB42</f>
        <v>0</v>
      </c>
      <c r="AC43" s="71">
        <f>'E.2 SFAG'!AC43+'E.5 Contingency'!AC43+'E.6 ECF'!AC42</f>
        <v>12841427</v>
      </c>
      <c r="AD43" s="71">
        <f>'E.2 SFAG'!AD43+'E.5 Contingency'!AD43+'E.6 ECF'!AD42</f>
        <v>0</v>
      </c>
      <c r="AE43" s="71">
        <f>'E.2 SFAG'!AE43+'E.5 Contingency'!AE43+'E.6 ECF'!AE42</f>
        <v>0</v>
      </c>
      <c r="AF43" s="71">
        <f>'E.2 SFAG'!AF43+'E.5 Contingency'!AF43+'E.6 ECF'!AF42</f>
        <v>30749180</v>
      </c>
      <c r="AG43" s="71">
        <f>'E.2 SFAG'!AG43+'E.5 Contingency'!AG43+'E.6 ECF'!AG42</f>
        <v>2525593</v>
      </c>
      <c r="AH43" s="71">
        <f>'E.2 SFAG'!AH43+'E.5 Contingency'!AH43+'E.6 ECF'!AH42</f>
        <v>0</v>
      </c>
      <c r="AI43" s="71">
        <f>'E.2 SFAG'!AI43+'E.5 Contingency'!AI43+'E.6 ECF'!AI42</f>
        <v>0</v>
      </c>
      <c r="AJ43" s="71">
        <f>'E.2 SFAG'!AJ43+'E.5 Contingency'!AJ43+'E.6 ECF'!AJ42</f>
        <v>0</v>
      </c>
      <c r="AK43" s="71">
        <f>'E.2 SFAG'!AK43+'E.5 Contingency'!AK43+'E.6 ECF'!AK42</f>
        <v>0</v>
      </c>
      <c r="AL43" s="71">
        <f>'E.2 SFAG'!AL43+'E.5 Contingency'!AL43+'E.6 ECF'!AL42</f>
        <v>0</v>
      </c>
      <c r="AM43" s="71">
        <f>'E.2 SFAG'!AM43+'E.5 Contingency'!AM43+'E.6 ECF'!AM42</f>
        <v>51380442</v>
      </c>
      <c r="AN43" s="71">
        <f>'E.2 SFAG'!AN43+'E.5 Contingency'!AN43+'E.6 ECF'!AN42</f>
        <v>41465566</v>
      </c>
      <c r="AO43" s="71">
        <f>'E.2 SFAG'!AO43+'E.5 Contingency'!AO43+'E.6 ECF'!AO42</f>
        <v>0</v>
      </c>
      <c r="AP43" s="71">
        <f>'E.2 SFAG'!AP43+'E.5 Contingency'!AP43+'E.6 ECF'!AP42</f>
        <v>9914876</v>
      </c>
      <c r="AQ43" s="71">
        <f>'E.2 SFAG'!AQ43+'E.5 Contingency'!AQ43+'E.6 ECF'!AQ42</f>
        <v>0</v>
      </c>
      <c r="AR43" s="71">
        <f>'E.2 SFAG'!AR43+'E.5 Contingency'!AR43+'E.6 ECF'!AR42</f>
        <v>484187148</v>
      </c>
      <c r="AS43" s="71">
        <f>'E.2 SFAG'!AS43+'E.5 Contingency'!AS43+'E.6 ECF'!AS42</f>
        <v>77422816</v>
      </c>
      <c r="AT43" s="71">
        <f>'E.2 SFAG'!AT43+'E.5 Contingency'!AT43+'E.6 ECF'!AT42</f>
        <v>430726491</v>
      </c>
      <c r="AU43" s="201"/>
      <c r="AV43" s="11"/>
    </row>
    <row r="44" spans="1:48" x14ac:dyDescent="0.3">
      <c r="A44" s="69" t="s">
        <v>40</v>
      </c>
      <c r="B44" s="71">
        <f>'E.2 SFAG'!B44+'E.5 Contingency'!B44+'E.6 ECF'!B43</f>
        <v>94708016</v>
      </c>
      <c r="C44" s="71">
        <f>'E.2 SFAG'!C44+'E.5 Contingency'!C44+'E.6 ECF'!C43</f>
        <v>16946069</v>
      </c>
      <c r="D44" s="71">
        <f>'E.2 SFAG'!D44+'E.5 Contingency'!D44+'E.6 ECF'!D43</f>
        <v>9343063</v>
      </c>
      <c r="E44" s="71">
        <f>'E.2 SFAG'!E44+'E.5 Contingency'!E44+'E.6 ECF'!E43</f>
        <v>68418884</v>
      </c>
      <c r="F44" s="71">
        <f>'E.2 SFAG'!F44+'E.5 Contingency'!F44+'E.6 ECF'!F43</f>
        <v>11144827</v>
      </c>
      <c r="G44" s="71">
        <f>'E.2 SFAG'!G44+'E.5 Contingency'!G44+'E.6 ECF'!G43</f>
        <v>22407579</v>
      </c>
      <c r="H44" s="71">
        <f>'E.2 SFAG'!H44+'E.5 Contingency'!H44+'E.6 ECF'!H43</f>
        <v>22407579</v>
      </c>
      <c r="I44" s="71">
        <f>'E.2 SFAG'!I44+'E.5 Contingency'!I44+'E.6 ECF'!I43</f>
        <v>0</v>
      </c>
      <c r="J44" s="71">
        <f>'E.2 SFAG'!J44+'E.5 Contingency'!J44+'E.6 ECF'!J43</f>
        <v>0</v>
      </c>
      <c r="K44" s="71">
        <f>'E.2 SFAG'!K44+'E.5 Contingency'!K44+'E.6 ECF'!K43</f>
        <v>0</v>
      </c>
      <c r="L44" s="71">
        <f>'E.2 SFAG'!L44+'E.5 Contingency'!L44+'E.6 ECF'!L43</f>
        <v>0</v>
      </c>
      <c r="M44" s="71">
        <f>'E.2 SFAG'!M44+'E.5 Contingency'!M44+'E.6 ECF'!M43</f>
        <v>0</v>
      </c>
      <c r="N44" s="71">
        <f>'E.2 SFAG'!N44+'E.5 Contingency'!N44+'E.6 ECF'!N43</f>
        <v>0</v>
      </c>
      <c r="O44" s="71">
        <f>'E.2 SFAG'!O44+'E.5 Contingency'!O44+'E.6 ECF'!O43</f>
        <v>0</v>
      </c>
      <c r="P44" s="71">
        <f>'E.2 SFAG'!P44+'E.5 Contingency'!P44+'E.6 ECF'!P43</f>
        <v>0</v>
      </c>
      <c r="Q44" s="71">
        <f>'E.2 SFAG'!Q44+'E.5 Contingency'!Q44+'E.6 ECF'!Q43</f>
        <v>0</v>
      </c>
      <c r="R44" s="71">
        <f>'E.2 SFAG'!R44+'E.5 Contingency'!R44+'E.6 ECF'!R43</f>
        <v>8610581</v>
      </c>
      <c r="S44" s="71">
        <f>'E.2 SFAG'!S44+'E.5 Contingency'!S44+'E.6 ECF'!S43</f>
        <v>0</v>
      </c>
      <c r="T44" s="71">
        <f>'E.2 SFAG'!T44+'E.5 Contingency'!T44+'E.6 ECF'!T43</f>
        <v>0</v>
      </c>
      <c r="U44" s="71">
        <f>'E.2 SFAG'!U44+'E.5 Contingency'!U44+'E.6 ECF'!U43</f>
        <v>8610581</v>
      </c>
      <c r="V44" s="71">
        <f>'E.2 SFAG'!V44+'E.5 Contingency'!V44+'E.6 ECF'!V43</f>
        <v>1921152</v>
      </c>
      <c r="W44" s="71">
        <f>'E.2 SFAG'!W44+'E.5 Contingency'!W44+'E.6 ECF'!W43</f>
        <v>16879051</v>
      </c>
      <c r="X44" s="71">
        <f>'E.2 SFAG'!X44+'E.5 Contingency'!X44+'E.6 ECF'!X43</f>
        <v>16879051</v>
      </c>
      <c r="Y44" s="71">
        <f>'E.2 SFAG'!Y44+'E.5 Contingency'!Y44+'E.6 ECF'!Y43</f>
        <v>0</v>
      </c>
      <c r="Z44" s="71">
        <f>'E.2 SFAG'!Z44+'E.5 Contingency'!Z44+'E.6 ECF'!Z43</f>
        <v>0</v>
      </c>
      <c r="AA44" s="71">
        <f>'E.2 SFAG'!AA44+'E.5 Contingency'!AA44+'E.6 ECF'!AA43</f>
        <v>0</v>
      </c>
      <c r="AB44" s="71">
        <f>'E.2 SFAG'!AB44+'E.5 Contingency'!AB44+'E.6 ECF'!AB43</f>
        <v>0</v>
      </c>
      <c r="AC44" s="71">
        <f>'E.2 SFAG'!AC44+'E.5 Contingency'!AC44+'E.6 ECF'!AC43</f>
        <v>0</v>
      </c>
      <c r="AD44" s="71">
        <f>'E.2 SFAG'!AD44+'E.5 Contingency'!AD44+'E.6 ECF'!AD43</f>
        <v>0</v>
      </c>
      <c r="AE44" s="71">
        <f>'E.2 SFAG'!AE44+'E.5 Contingency'!AE44+'E.6 ECF'!AE43</f>
        <v>0</v>
      </c>
      <c r="AF44" s="71">
        <f>'E.2 SFAG'!AF44+'E.5 Contingency'!AF44+'E.6 ECF'!AF43</f>
        <v>0</v>
      </c>
      <c r="AG44" s="71">
        <f>'E.2 SFAG'!AG44+'E.5 Contingency'!AG44+'E.6 ECF'!AG43</f>
        <v>0</v>
      </c>
      <c r="AH44" s="71">
        <f>'E.2 SFAG'!AH44+'E.5 Contingency'!AH44+'E.6 ECF'!AH43</f>
        <v>4072054</v>
      </c>
      <c r="AI44" s="71">
        <f>'E.2 SFAG'!AI44+'E.5 Contingency'!AI44+'E.6 ECF'!AI43</f>
        <v>0</v>
      </c>
      <c r="AJ44" s="71">
        <f>'E.2 SFAG'!AJ44+'E.5 Contingency'!AJ44+'E.6 ECF'!AJ43</f>
        <v>0</v>
      </c>
      <c r="AK44" s="71">
        <f>'E.2 SFAG'!AK44+'E.5 Contingency'!AK44+'E.6 ECF'!AK43</f>
        <v>4072054</v>
      </c>
      <c r="AL44" s="71">
        <f>'E.2 SFAG'!AL44+'E.5 Contingency'!AL44+'E.6 ECF'!AL43</f>
        <v>0</v>
      </c>
      <c r="AM44" s="71">
        <f>'E.2 SFAG'!AM44+'E.5 Contingency'!AM44+'E.6 ECF'!AM43</f>
        <v>8869232</v>
      </c>
      <c r="AN44" s="71">
        <f>'E.2 SFAG'!AN44+'E.5 Contingency'!AN44+'E.6 ECF'!AN43</f>
        <v>5498409</v>
      </c>
      <c r="AO44" s="71">
        <f>'E.2 SFAG'!AO44+'E.5 Contingency'!AO44+'E.6 ECF'!AO43</f>
        <v>971150</v>
      </c>
      <c r="AP44" s="71">
        <f>'E.2 SFAG'!AP44+'E.5 Contingency'!AP44+'E.6 ECF'!AP43</f>
        <v>2399673</v>
      </c>
      <c r="AQ44" s="71">
        <f>'E.2 SFAG'!AQ44+'E.5 Contingency'!AQ44+'E.6 ECF'!AQ43</f>
        <v>0</v>
      </c>
      <c r="AR44" s="71">
        <f>'E.2 SFAG'!AR44+'E.5 Contingency'!AR44+'E.6 ECF'!AR43</f>
        <v>62759649</v>
      </c>
      <c r="AS44" s="71">
        <f>'E.2 SFAG'!AS44+'E.5 Contingency'!AS44+'E.6 ECF'!AS43</f>
        <v>0</v>
      </c>
      <c r="AT44" s="71">
        <f>'E.2 SFAG'!AT44+'E.5 Contingency'!AT44+'E.6 ECF'!AT43</f>
        <v>16804062</v>
      </c>
      <c r="AU44" s="201"/>
      <c r="AV44" s="11"/>
    </row>
    <row r="45" spans="1:48" x14ac:dyDescent="0.3">
      <c r="A45" s="69" t="s">
        <v>41</v>
      </c>
      <c r="B45" s="71">
        <f>'E.2 SFAG'!B45+'E.5 Contingency'!B45+'E.6 ECF'!B44</f>
        <v>110728055</v>
      </c>
      <c r="C45" s="71">
        <f>'E.2 SFAG'!C45+'E.5 Contingency'!C45+'E.6 ECF'!C44</f>
        <v>0</v>
      </c>
      <c r="D45" s="71">
        <f>'E.2 SFAG'!D45+'E.5 Contingency'!D45+'E.6 ECF'!D44</f>
        <v>0</v>
      </c>
      <c r="E45" s="71">
        <f>'E.2 SFAG'!E45+'E.5 Contingency'!E45+'E.6 ECF'!E44</f>
        <v>99637930</v>
      </c>
      <c r="F45" s="71">
        <f>'E.2 SFAG'!F45+'E.5 Contingency'!F45+'E.6 ECF'!F44</f>
        <v>0</v>
      </c>
      <c r="G45" s="71">
        <f>'E.2 SFAG'!G45+'E.5 Contingency'!G45+'E.6 ECF'!G44</f>
        <v>51902981</v>
      </c>
      <c r="H45" s="71">
        <f>'E.2 SFAG'!H45+'E.5 Contingency'!H45+'E.6 ECF'!H44</f>
        <v>32394874</v>
      </c>
      <c r="I45" s="71">
        <f>'E.2 SFAG'!I45+'E.5 Contingency'!I45+'E.6 ECF'!I44</f>
        <v>19508107</v>
      </c>
      <c r="J45" s="71">
        <f>'E.2 SFAG'!J45+'E.5 Contingency'!J45+'E.6 ECF'!J44</f>
        <v>0</v>
      </c>
      <c r="K45" s="71">
        <f>'E.2 SFAG'!K45+'E.5 Contingency'!K45+'E.6 ECF'!K44</f>
        <v>0</v>
      </c>
      <c r="L45" s="71">
        <f>'E.2 SFAG'!L45+'E.5 Contingency'!L45+'E.6 ECF'!L44</f>
        <v>0</v>
      </c>
      <c r="M45" s="71">
        <f>'E.2 SFAG'!M45+'E.5 Contingency'!M45+'E.6 ECF'!M44</f>
        <v>0</v>
      </c>
      <c r="N45" s="71">
        <f>'E.2 SFAG'!N45+'E.5 Contingency'!N45+'E.6 ECF'!N44</f>
        <v>0</v>
      </c>
      <c r="O45" s="71">
        <f>'E.2 SFAG'!O45+'E.5 Contingency'!O45+'E.6 ECF'!O44</f>
        <v>0</v>
      </c>
      <c r="P45" s="71">
        <f>'E.2 SFAG'!P45+'E.5 Contingency'!P45+'E.6 ECF'!P44</f>
        <v>0</v>
      </c>
      <c r="Q45" s="71">
        <f>'E.2 SFAG'!Q45+'E.5 Contingency'!Q45+'E.6 ECF'!Q44</f>
        <v>0</v>
      </c>
      <c r="R45" s="71">
        <f>'E.2 SFAG'!R45+'E.5 Contingency'!R45+'E.6 ECF'!R44</f>
        <v>13401475</v>
      </c>
      <c r="S45" s="71">
        <f>'E.2 SFAG'!S45+'E.5 Contingency'!S45+'E.6 ECF'!S44</f>
        <v>0</v>
      </c>
      <c r="T45" s="71">
        <f>'E.2 SFAG'!T45+'E.5 Contingency'!T45+'E.6 ECF'!T44</f>
        <v>8876306</v>
      </c>
      <c r="U45" s="71">
        <f>'E.2 SFAG'!U45+'E.5 Contingency'!U45+'E.6 ECF'!U44</f>
        <v>4525169</v>
      </c>
      <c r="V45" s="71">
        <f>'E.2 SFAG'!V45+'E.5 Contingency'!V45+'E.6 ECF'!V44</f>
        <v>722776</v>
      </c>
      <c r="W45" s="71">
        <f>'E.2 SFAG'!W45+'E.5 Contingency'!W45+'E.6 ECF'!W44</f>
        <v>0</v>
      </c>
      <c r="X45" s="71">
        <f>'E.2 SFAG'!X45+'E.5 Contingency'!X45+'E.6 ECF'!X44</f>
        <v>0</v>
      </c>
      <c r="Y45" s="71">
        <f>'E.2 SFAG'!Y45+'E.5 Contingency'!Y45+'E.6 ECF'!Y44</f>
        <v>0</v>
      </c>
      <c r="Z45" s="71">
        <f>'E.2 SFAG'!Z45+'E.5 Contingency'!Z45+'E.6 ECF'!Z44</f>
        <v>0</v>
      </c>
      <c r="AA45" s="71">
        <f>'E.2 SFAG'!AA45+'E.5 Contingency'!AA45+'E.6 ECF'!AA44</f>
        <v>0</v>
      </c>
      <c r="AB45" s="71">
        <f>'E.2 SFAG'!AB45+'E.5 Contingency'!AB45+'E.6 ECF'!AB44</f>
        <v>0</v>
      </c>
      <c r="AC45" s="71">
        <f>'E.2 SFAG'!AC45+'E.5 Contingency'!AC45+'E.6 ECF'!AC44</f>
        <v>0</v>
      </c>
      <c r="AD45" s="71">
        <f>'E.2 SFAG'!AD45+'E.5 Contingency'!AD45+'E.6 ECF'!AD44</f>
        <v>3538125</v>
      </c>
      <c r="AE45" s="71">
        <f>'E.2 SFAG'!AE45+'E.5 Contingency'!AE45+'E.6 ECF'!AE44</f>
        <v>0</v>
      </c>
      <c r="AF45" s="71">
        <f>'E.2 SFAG'!AF45+'E.5 Contingency'!AF45+'E.6 ECF'!AF44</f>
        <v>0</v>
      </c>
      <c r="AG45" s="71">
        <f>'E.2 SFAG'!AG45+'E.5 Contingency'!AG45+'E.6 ECF'!AG44</f>
        <v>3825412</v>
      </c>
      <c r="AH45" s="71">
        <f>'E.2 SFAG'!AH45+'E.5 Contingency'!AH45+'E.6 ECF'!AH44</f>
        <v>5050105</v>
      </c>
      <c r="AI45" s="71">
        <f>'E.2 SFAG'!AI45+'E.5 Contingency'!AI45+'E.6 ECF'!AI44</f>
        <v>0</v>
      </c>
      <c r="AJ45" s="71">
        <f>'E.2 SFAG'!AJ45+'E.5 Contingency'!AJ45+'E.6 ECF'!AJ44</f>
        <v>0</v>
      </c>
      <c r="AK45" s="71">
        <f>'E.2 SFAG'!AK45+'E.5 Contingency'!AK45+'E.6 ECF'!AK44</f>
        <v>5050105</v>
      </c>
      <c r="AL45" s="71">
        <f>'E.2 SFAG'!AL45+'E.5 Contingency'!AL45+'E.6 ECF'!AL44</f>
        <v>0</v>
      </c>
      <c r="AM45" s="71">
        <f>'E.2 SFAG'!AM45+'E.5 Contingency'!AM45+'E.6 ECF'!AM44</f>
        <v>29748772</v>
      </c>
      <c r="AN45" s="71">
        <f>'E.2 SFAG'!AN45+'E.5 Contingency'!AN45+'E.6 ECF'!AN44</f>
        <v>13742084</v>
      </c>
      <c r="AO45" s="71">
        <f>'E.2 SFAG'!AO45+'E.5 Contingency'!AO45+'E.6 ECF'!AO44</f>
        <v>13367987</v>
      </c>
      <c r="AP45" s="71">
        <f>'E.2 SFAG'!AP45+'E.5 Contingency'!AP45+'E.6 ECF'!AP44</f>
        <v>2638701</v>
      </c>
      <c r="AQ45" s="71">
        <f>'E.2 SFAG'!AQ45+'E.5 Contingency'!AQ45+'E.6 ECF'!AQ44</f>
        <v>2538409</v>
      </c>
      <c r="AR45" s="71">
        <f>'E.2 SFAG'!AR45+'E.5 Contingency'!AR45+'E.6 ECF'!AR44</f>
        <v>110728055</v>
      </c>
      <c r="AS45" s="71">
        <f>'E.2 SFAG'!AS45+'E.5 Contingency'!AS45+'E.6 ECF'!AS44</f>
        <v>0</v>
      </c>
      <c r="AT45" s="71">
        <f>'E.2 SFAG'!AT45+'E.5 Contingency'!AT45+'E.6 ECF'!AT44</f>
        <v>0</v>
      </c>
      <c r="AU45" s="201"/>
      <c r="AV45" s="11"/>
    </row>
    <row r="46" spans="1:48" x14ac:dyDescent="0.3">
      <c r="A46" s="69" t="s">
        <v>42</v>
      </c>
      <c r="B46" s="71">
        <f>'E.2 SFAG'!B46+'E.5 Contingency'!B46+'E.6 ECF'!B45</f>
        <v>21207402</v>
      </c>
      <c r="C46" s="71">
        <f>'E.2 SFAG'!C46+'E.5 Contingency'!C46+'E.6 ECF'!C45</f>
        <v>0</v>
      </c>
      <c r="D46" s="71">
        <f>'E.2 SFAG'!D46+'E.5 Contingency'!D46+'E.6 ECF'!D45</f>
        <v>2120740</v>
      </c>
      <c r="E46" s="71">
        <f>'E.2 SFAG'!E46+'E.5 Contingency'!E46+'E.6 ECF'!E45</f>
        <v>19086662</v>
      </c>
      <c r="F46" s="71">
        <f>'E.2 SFAG'!F46+'E.5 Contingency'!F46+'E.6 ECF'!F45</f>
        <v>22497470</v>
      </c>
      <c r="G46" s="71">
        <f>'E.2 SFAG'!G46+'E.5 Contingency'!G46+'E.6 ECF'!G45</f>
        <v>9267853</v>
      </c>
      <c r="H46" s="71">
        <f>'E.2 SFAG'!H46+'E.5 Contingency'!H46+'E.6 ECF'!H45</f>
        <v>9267853</v>
      </c>
      <c r="I46" s="71">
        <f>'E.2 SFAG'!I46+'E.5 Contingency'!I46+'E.6 ECF'!I45</f>
        <v>0</v>
      </c>
      <c r="J46" s="71">
        <f>'E.2 SFAG'!J46+'E.5 Contingency'!J46+'E.6 ECF'!J45</f>
        <v>8313787</v>
      </c>
      <c r="K46" s="71">
        <f>'E.2 SFAG'!K46+'E.5 Contingency'!K46+'E.6 ECF'!K45</f>
        <v>4862599</v>
      </c>
      <c r="L46" s="71">
        <f>'E.2 SFAG'!L46+'E.5 Contingency'!L46+'E.6 ECF'!L45</f>
        <v>0</v>
      </c>
      <c r="M46" s="71">
        <f>'E.2 SFAG'!M46+'E.5 Contingency'!M46+'E.6 ECF'!M45</f>
        <v>3451188</v>
      </c>
      <c r="N46" s="71">
        <f>'E.2 SFAG'!N46+'E.5 Contingency'!N46+'E.6 ECF'!N45</f>
        <v>0</v>
      </c>
      <c r="O46" s="71">
        <f>'E.2 SFAG'!O46+'E.5 Contingency'!O46+'E.6 ECF'!O45</f>
        <v>0</v>
      </c>
      <c r="P46" s="71">
        <f>'E.2 SFAG'!P46+'E.5 Contingency'!P46+'E.6 ECF'!P45</f>
        <v>0</v>
      </c>
      <c r="Q46" s="71">
        <f>'E.2 SFAG'!Q46+'E.5 Contingency'!Q46+'E.6 ECF'!Q45</f>
        <v>0</v>
      </c>
      <c r="R46" s="71">
        <f>'E.2 SFAG'!R46+'E.5 Contingency'!R46+'E.6 ECF'!R45</f>
        <v>2379537</v>
      </c>
      <c r="S46" s="71">
        <f>'E.2 SFAG'!S46+'E.5 Contingency'!S46+'E.6 ECF'!S45</f>
        <v>0</v>
      </c>
      <c r="T46" s="71">
        <f>'E.2 SFAG'!T46+'E.5 Contingency'!T46+'E.6 ECF'!T45</f>
        <v>0</v>
      </c>
      <c r="U46" s="71">
        <f>'E.2 SFAG'!U46+'E.5 Contingency'!U46+'E.6 ECF'!U45</f>
        <v>2379537</v>
      </c>
      <c r="V46" s="71">
        <f>'E.2 SFAG'!V46+'E.5 Contingency'!V46+'E.6 ECF'!V45</f>
        <v>37956</v>
      </c>
      <c r="W46" s="71">
        <f>'E.2 SFAG'!W46+'E.5 Contingency'!W46+'E.6 ECF'!W45</f>
        <v>0</v>
      </c>
      <c r="X46" s="71">
        <f>'E.2 SFAG'!X46+'E.5 Contingency'!X46+'E.6 ECF'!X45</f>
        <v>0</v>
      </c>
      <c r="Y46" s="71">
        <f>'E.2 SFAG'!Y46+'E.5 Contingency'!Y46+'E.6 ECF'!Y45</f>
        <v>0</v>
      </c>
      <c r="Z46" s="71">
        <f>'E.2 SFAG'!Z46+'E.5 Contingency'!Z46+'E.6 ECF'!Z45</f>
        <v>0</v>
      </c>
      <c r="AA46" s="71">
        <f>'E.2 SFAG'!AA46+'E.5 Contingency'!AA46+'E.6 ECF'!AA45</f>
        <v>0</v>
      </c>
      <c r="AB46" s="71">
        <f>'E.2 SFAG'!AB46+'E.5 Contingency'!AB46+'E.6 ECF'!AB45</f>
        <v>0</v>
      </c>
      <c r="AC46" s="71">
        <f>'E.2 SFAG'!AC46+'E.5 Contingency'!AC46+'E.6 ECF'!AC45</f>
        <v>0</v>
      </c>
      <c r="AD46" s="71">
        <f>'E.2 SFAG'!AD46+'E.5 Contingency'!AD46+'E.6 ECF'!AD45</f>
        <v>131554</v>
      </c>
      <c r="AE46" s="71">
        <f>'E.2 SFAG'!AE46+'E.5 Contingency'!AE46+'E.6 ECF'!AE45</f>
        <v>0</v>
      </c>
      <c r="AF46" s="71">
        <f>'E.2 SFAG'!AF46+'E.5 Contingency'!AF46+'E.6 ECF'!AF45</f>
        <v>0</v>
      </c>
      <c r="AG46" s="71">
        <f>'E.2 SFAG'!AG46+'E.5 Contingency'!AG46+'E.6 ECF'!AG45</f>
        <v>0</v>
      </c>
      <c r="AH46" s="71">
        <f>'E.2 SFAG'!AH46+'E.5 Contingency'!AH46+'E.6 ECF'!AH45</f>
        <v>0</v>
      </c>
      <c r="AI46" s="71">
        <f>'E.2 SFAG'!AI46+'E.5 Contingency'!AI46+'E.6 ECF'!AI45</f>
        <v>0</v>
      </c>
      <c r="AJ46" s="71">
        <f>'E.2 SFAG'!AJ46+'E.5 Contingency'!AJ46+'E.6 ECF'!AJ45</f>
        <v>0</v>
      </c>
      <c r="AK46" s="71">
        <f>'E.2 SFAG'!AK46+'E.5 Contingency'!AK46+'E.6 ECF'!AK45</f>
        <v>0</v>
      </c>
      <c r="AL46" s="71">
        <f>'E.2 SFAG'!AL46+'E.5 Contingency'!AL46+'E.6 ECF'!AL45</f>
        <v>567992</v>
      </c>
      <c r="AM46" s="71">
        <f>'E.2 SFAG'!AM46+'E.5 Contingency'!AM46+'E.6 ECF'!AM45</f>
        <v>1279397</v>
      </c>
      <c r="AN46" s="71">
        <f>'E.2 SFAG'!AN46+'E.5 Contingency'!AN46+'E.6 ECF'!AN45</f>
        <v>1279397</v>
      </c>
      <c r="AO46" s="71">
        <f>'E.2 SFAG'!AO46+'E.5 Contingency'!AO46+'E.6 ECF'!AO45</f>
        <v>0</v>
      </c>
      <c r="AP46" s="71">
        <f>'E.2 SFAG'!AP46+'E.5 Contingency'!AP46+'E.6 ECF'!AP45</f>
        <v>0</v>
      </c>
      <c r="AQ46" s="71">
        <f>'E.2 SFAG'!AQ46+'E.5 Contingency'!AQ46+'E.6 ECF'!AQ45</f>
        <v>0</v>
      </c>
      <c r="AR46" s="71">
        <f>'E.2 SFAG'!AR46+'E.5 Contingency'!AR46+'E.6 ECF'!AR45</f>
        <v>21978076</v>
      </c>
      <c r="AS46" s="71">
        <f>'E.2 SFAG'!AS46+'E.5 Contingency'!AS46+'E.6 ECF'!AS45</f>
        <v>0</v>
      </c>
      <c r="AT46" s="71">
        <f>'E.2 SFAG'!AT46+'E.5 Contingency'!AT46+'E.6 ECF'!AT45</f>
        <v>19606056</v>
      </c>
      <c r="AU46" s="201"/>
      <c r="AV46" s="11"/>
    </row>
    <row r="47" spans="1:48" x14ac:dyDescent="0.3">
      <c r="A47" s="69" t="s">
        <v>43</v>
      </c>
      <c r="B47" s="71">
        <f>'E.2 SFAG'!B47+'E.5 Contingency'!B47+'E.6 ECF'!B46</f>
        <v>190891768</v>
      </c>
      <c r="C47" s="71">
        <f>'E.2 SFAG'!C47+'E.5 Contingency'!C47+'E.6 ECF'!C46</f>
        <v>0</v>
      </c>
      <c r="D47" s="71">
        <f>'E.2 SFAG'!D47+'E.5 Contingency'!D47+'E.6 ECF'!D46</f>
        <v>0</v>
      </c>
      <c r="E47" s="71">
        <f>'E.2 SFAG'!E47+'E.5 Contingency'!E47+'E.6 ECF'!E46</f>
        <v>190891768</v>
      </c>
      <c r="F47" s="71">
        <f>'E.2 SFAG'!F47+'E.5 Contingency'!F47+'E.6 ECF'!F46</f>
        <v>400809705</v>
      </c>
      <c r="G47" s="71">
        <f>'E.2 SFAG'!G47+'E.5 Contingency'!G47+'E.6 ECF'!G46</f>
        <v>42935</v>
      </c>
      <c r="H47" s="71">
        <f>'E.2 SFAG'!H47+'E.5 Contingency'!H47+'E.6 ECF'!H46</f>
        <v>42935</v>
      </c>
      <c r="I47" s="71">
        <f>'E.2 SFAG'!I47+'E.5 Contingency'!I47+'E.6 ECF'!I46</f>
        <v>0</v>
      </c>
      <c r="J47" s="71">
        <f>'E.2 SFAG'!J47+'E.5 Contingency'!J47+'E.6 ECF'!J46</f>
        <v>0</v>
      </c>
      <c r="K47" s="71">
        <f>'E.2 SFAG'!K47+'E.5 Contingency'!K47+'E.6 ECF'!K46</f>
        <v>0</v>
      </c>
      <c r="L47" s="71">
        <f>'E.2 SFAG'!L47+'E.5 Contingency'!L47+'E.6 ECF'!L46</f>
        <v>0</v>
      </c>
      <c r="M47" s="71">
        <f>'E.2 SFAG'!M47+'E.5 Contingency'!M47+'E.6 ECF'!M46</f>
        <v>0</v>
      </c>
      <c r="N47" s="71">
        <f>'E.2 SFAG'!N47+'E.5 Contingency'!N47+'E.6 ECF'!N46</f>
        <v>0</v>
      </c>
      <c r="O47" s="71">
        <f>'E.2 SFAG'!O47+'E.5 Contingency'!O47+'E.6 ECF'!O46</f>
        <v>0</v>
      </c>
      <c r="P47" s="71">
        <f>'E.2 SFAG'!P47+'E.5 Contingency'!P47+'E.6 ECF'!P46</f>
        <v>0</v>
      </c>
      <c r="Q47" s="71">
        <f>'E.2 SFAG'!Q47+'E.5 Contingency'!Q47+'E.6 ECF'!Q46</f>
        <v>0</v>
      </c>
      <c r="R47" s="71">
        <f>'E.2 SFAG'!R47+'E.5 Contingency'!R47+'E.6 ECF'!R46</f>
        <v>0</v>
      </c>
      <c r="S47" s="71">
        <f>'E.2 SFAG'!S47+'E.5 Contingency'!S47+'E.6 ECF'!S46</f>
        <v>0</v>
      </c>
      <c r="T47" s="71">
        <f>'E.2 SFAG'!T47+'E.5 Contingency'!T47+'E.6 ECF'!T46</f>
        <v>0</v>
      </c>
      <c r="U47" s="71">
        <f>'E.2 SFAG'!U47+'E.5 Contingency'!U47+'E.6 ECF'!U46</f>
        <v>0</v>
      </c>
      <c r="V47" s="71">
        <f>'E.2 SFAG'!V47+'E.5 Contingency'!V47+'E.6 ECF'!V46</f>
        <v>0</v>
      </c>
      <c r="W47" s="71">
        <f>'E.2 SFAG'!W47+'E.5 Contingency'!W47+'E.6 ECF'!W46</f>
        <v>0</v>
      </c>
      <c r="X47" s="71">
        <f>'E.2 SFAG'!X47+'E.5 Contingency'!X47+'E.6 ECF'!X46</f>
        <v>0</v>
      </c>
      <c r="Y47" s="71">
        <f>'E.2 SFAG'!Y47+'E.5 Contingency'!Y47+'E.6 ECF'!Y46</f>
        <v>0</v>
      </c>
      <c r="Z47" s="71">
        <f>'E.2 SFAG'!Z47+'E.5 Contingency'!Z47+'E.6 ECF'!Z46</f>
        <v>0</v>
      </c>
      <c r="AA47" s="71">
        <f>'E.2 SFAG'!AA47+'E.5 Contingency'!AA47+'E.6 ECF'!AA46</f>
        <v>0</v>
      </c>
      <c r="AB47" s="71">
        <f>'E.2 SFAG'!AB47+'E.5 Contingency'!AB47+'E.6 ECF'!AB46</f>
        <v>0</v>
      </c>
      <c r="AC47" s="71">
        <f>'E.2 SFAG'!AC47+'E.5 Contingency'!AC47+'E.6 ECF'!AC46</f>
        <v>0</v>
      </c>
      <c r="AD47" s="71">
        <f>'E.2 SFAG'!AD47+'E.5 Contingency'!AD47+'E.6 ECF'!AD46</f>
        <v>0</v>
      </c>
      <c r="AE47" s="71">
        <f>'E.2 SFAG'!AE47+'E.5 Contingency'!AE47+'E.6 ECF'!AE46</f>
        <v>0</v>
      </c>
      <c r="AF47" s="71">
        <f>'E.2 SFAG'!AF47+'E.5 Contingency'!AF47+'E.6 ECF'!AF46</f>
        <v>0</v>
      </c>
      <c r="AG47" s="71">
        <f>'E.2 SFAG'!AG47+'E.5 Contingency'!AG47+'E.6 ECF'!AG46</f>
        <v>0</v>
      </c>
      <c r="AH47" s="71">
        <f>'E.2 SFAG'!AH47+'E.5 Contingency'!AH47+'E.6 ECF'!AH46</f>
        <v>0</v>
      </c>
      <c r="AI47" s="71">
        <f>'E.2 SFAG'!AI47+'E.5 Contingency'!AI47+'E.6 ECF'!AI46</f>
        <v>0</v>
      </c>
      <c r="AJ47" s="71">
        <f>'E.2 SFAG'!AJ47+'E.5 Contingency'!AJ47+'E.6 ECF'!AJ46</f>
        <v>0</v>
      </c>
      <c r="AK47" s="71">
        <f>'E.2 SFAG'!AK47+'E.5 Contingency'!AK47+'E.6 ECF'!AK46</f>
        <v>0</v>
      </c>
      <c r="AL47" s="71">
        <f>'E.2 SFAG'!AL47+'E.5 Contingency'!AL47+'E.6 ECF'!AL46</f>
        <v>0</v>
      </c>
      <c r="AM47" s="71">
        <f>'E.2 SFAG'!AM47+'E.5 Contingency'!AM47+'E.6 ECF'!AM46</f>
        <v>20939649</v>
      </c>
      <c r="AN47" s="71">
        <f>'E.2 SFAG'!AN47+'E.5 Contingency'!AN47+'E.6 ECF'!AN46</f>
        <v>20887068</v>
      </c>
      <c r="AO47" s="71">
        <f>'E.2 SFAG'!AO47+'E.5 Contingency'!AO47+'E.6 ECF'!AO46</f>
        <v>0</v>
      </c>
      <c r="AP47" s="71">
        <f>'E.2 SFAG'!AP47+'E.5 Contingency'!AP47+'E.6 ECF'!AP46</f>
        <v>52581</v>
      </c>
      <c r="AQ47" s="71">
        <f>'E.2 SFAG'!AQ47+'E.5 Contingency'!AQ47+'E.6 ECF'!AQ46</f>
        <v>0</v>
      </c>
      <c r="AR47" s="71">
        <f>'E.2 SFAG'!AR47+'E.5 Contingency'!AR47+'E.6 ECF'!AR46</f>
        <v>20982584</v>
      </c>
      <c r="AS47" s="71">
        <f>'E.2 SFAG'!AS47+'E.5 Contingency'!AS47+'E.6 ECF'!AS46</f>
        <v>0</v>
      </c>
      <c r="AT47" s="71">
        <f>'E.2 SFAG'!AT47+'E.5 Contingency'!AT47+'E.6 ECF'!AT46</f>
        <v>570718889</v>
      </c>
      <c r="AU47" s="201"/>
      <c r="AV47" s="11"/>
    </row>
    <row r="48" spans="1:48" x14ac:dyDescent="0.3">
      <c r="A48" s="69" t="s">
        <v>44</v>
      </c>
      <c r="B48" s="71">
        <f>'E.2 SFAG'!B48+'E.5 Contingency'!B48+'E.6 ECF'!B47</f>
        <v>538595947</v>
      </c>
      <c r="C48" s="71">
        <f>'E.2 SFAG'!C48+'E.5 Contingency'!C48+'E.6 ECF'!C47</f>
        <v>0</v>
      </c>
      <c r="D48" s="71">
        <f>'E.2 SFAG'!D48+'E.5 Contingency'!D48+'E.6 ECF'!D47</f>
        <v>31267821</v>
      </c>
      <c r="E48" s="71">
        <f>'E.2 SFAG'!E48+'E.5 Contingency'!E48+'E.6 ECF'!E47</f>
        <v>453384284</v>
      </c>
      <c r="F48" s="71">
        <f>'E.2 SFAG'!F48+'E.5 Contingency'!F48+'E.6 ECF'!F47</f>
        <v>254578203</v>
      </c>
      <c r="G48" s="71">
        <f>'E.2 SFAG'!G48+'E.5 Contingency'!G48+'E.6 ECF'!G47</f>
        <v>4912686</v>
      </c>
      <c r="H48" s="71">
        <f>'E.2 SFAG'!H48+'E.5 Contingency'!H48+'E.6 ECF'!H47</f>
        <v>3746457</v>
      </c>
      <c r="I48" s="71">
        <f>'E.2 SFAG'!I48+'E.5 Contingency'!I48+'E.6 ECF'!I47</f>
        <v>1166229</v>
      </c>
      <c r="J48" s="71">
        <f>'E.2 SFAG'!J48+'E.5 Contingency'!J48+'E.6 ECF'!J47</f>
        <v>46249949</v>
      </c>
      <c r="K48" s="71">
        <f>'E.2 SFAG'!K48+'E.5 Contingency'!K48+'E.6 ECF'!K47</f>
        <v>46249949</v>
      </c>
      <c r="L48" s="71">
        <f>'E.2 SFAG'!L48+'E.5 Contingency'!L48+'E.6 ECF'!L47</f>
        <v>0</v>
      </c>
      <c r="M48" s="71">
        <f>'E.2 SFAG'!M48+'E.5 Contingency'!M48+'E.6 ECF'!M47</f>
        <v>0</v>
      </c>
      <c r="N48" s="71">
        <f>'E.2 SFAG'!N48+'E.5 Contingency'!N48+'E.6 ECF'!N47</f>
        <v>194175136</v>
      </c>
      <c r="O48" s="71">
        <f>'E.2 SFAG'!O48+'E.5 Contingency'!O48+'E.6 ECF'!O47</f>
        <v>194175136</v>
      </c>
      <c r="P48" s="71">
        <f>'E.2 SFAG'!P48+'E.5 Contingency'!P48+'E.6 ECF'!P47</f>
        <v>0</v>
      </c>
      <c r="Q48" s="71">
        <f>'E.2 SFAG'!Q48+'E.5 Contingency'!Q48+'E.6 ECF'!Q47</f>
        <v>0</v>
      </c>
      <c r="R48" s="71">
        <f>'E.2 SFAG'!R48+'E.5 Contingency'!R48+'E.6 ECF'!R47</f>
        <v>77265772</v>
      </c>
      <c r="S48" s="71">
        <f>'E.2 SFAG'!S48+'E.5 Contingency'!S48+'E.6 ECF'!S47</f>
        <v>2966967</v>
      </c>
      <c r="T48" s="71">
        <f>'E.2 SFAG'!T48+'E.5 Contingency'!T48+'E.6 ECF'!T47</f>
        <v>6651068</v>
      </c>
      <c r="U48" s="71">
        <f>'E.2 SFAG'!U48+'E.5 Contingency'!U48+'E.6 ECF'!U47</f>
        <v>67647737</v>
      </c>
      <c r="V48" s="71">
        <f>'E.2 SFAG'!V48+'E.5 Contingency'!V48+'E.6 ECF'!V47</f>
        <v>2843061</v>
      </c>
      <c r="W48" s="71">
        <f>'E.2 SFAG'!W48+'E.5 Contingency'!W48+'E.6 ECF'!W47</f>
        <v>0</v>
      </c>
      <c r="X48" s="71">
        <f>'E.2 SFAG'!X48+'E.5 Contingency'!X48+'E.6 ECF'!X47</f>
        <v>0</v>
      </c>
      <c r="Y48" s="71">
        <f>'E.2 SFAG'!Y48+'E.5 Contingency'!Y48+'E.6 ECF'!Y47</f>
        <v>0</v>
      </c>
      <c r="Z48" s="71">
        <f>'E.2 SFAG'!Z48+'E.5 Contingency'!Z48+'E.6 ECF'!Z47</f>
        <v>0</v>
      </c>
      <c r="AA48" s="71">
        <f>'E.2 SFAG'!AA48+'E.5 Contingency'!AA48+'E.6 ECF'!AA47</f>
        <v>0</v>
      </c>
      <c r="AB48" s="71">
        <f>'E.2 SFAG'!AB48+'E.5 Contingency'!AB48+'E.6 ECF'!AB47</f>
        <v>0</v>
      </c>
      <c r="AC48" s="71">
        <f>'E.2 SFAG'!AC48+'E.5 Contingency'!AC48+'E.6 ECF'!AC47</f>
        <v>3712799</v>
      </c>
      <c r="AD48" s="71">
        <f>'E.2 SFAG'!AD48+'E.5 Contingency'!AD48+'E.6 ECF'!AD47</f>
        <v>0</v>
      </c>
      <c r="AE48" s="71">
        <f>'E.2 SFAG'!AE48+'E.5 Contingency'!AE48+'E.6 ECF'!AE47</f>
        <v>0</v>
      </c>
      <c r="AF48" s="71">
        <f>'E.2 SFAG'!AF48+'E.5 Contingency'!AF48+'E.6 ECF'!AF47</f>
        <v>6893981</v>
      </c>
      <c r="AG48" s="71">
        <f>'E.2 SFAG'!AG48+'E.5 Contingency'!AG48+'E.6 ECF'!AG47</f>
        <v>14787750</v>
      </c>
      <c r="AH48" s="71">
        <f>'E.2 SFAG'!AH48+'E.5 Contingency'!AH48+'E.6 ECF'!AH47</f>
        <v>0</v>
      </c>
      <c r="AI48" s="71">
        <f>'E.2 SFAG'!AI48+'E.5 Contingency'!AI48+'E.6 ECF'!AI47</f>
        <v>0</v>
      </c>
      <c r="AJ48" s="71">
        <f>'E.2 SFAG'!AJ48+'E.5 Contingency'!AJ48+'E.6 ECF'!AJ47</f>
        <v>0</v>
      </c>
      <c r="AK48" s="71">
        <f>'E.2 SFAG'!AK48+'E.5 Contingency'!AK48+'E.6 ECF'!AK47</f>
        <v>0</v>
      </c>
      <c r="AL48" s="71">
        <f>'E.2 SFAG'!AL48+'E.5 Contingency'!AL48+'E.6 ECF'!AL47</f>
        <v>6276635</v>
      </c>
      <c r="AM48" s="71">
        <f>'E.2 SFAG'!AM48+'E.5 Contingency'!AM48+'E.6 ECF'!AM47</f>
        <v>76405629</v>
      </c>
      <c r="AN48" s="71">
        <f>'E.2 SFAG'!AN48+'E.5 Contingency'!AN48+'E.6 ECF'!AN47</f>
        <v>62166717</v>
      </c>
      <c r="AO48" s="71">
        <f>'E.2 SFAG'!AO48+'E.5 Contingency'!AO48+'E.6 ECF'!AO47</f>
        <v>0</v>
      </c>
      <c r="AP48" s="71">
        <f>'E.2 SFAG'!AP48+'E.5 Contingency'!AP48+'E.6 ECF'!AP47</f>
        <v>14238912</v>
      </c>
      <c r="AQ48" s="71">
        <f>'E.2 SFAG'!AQ48+'E.5 Contingency'!AQ48+'E.6 ECF'!AQ47</f>
        <v>0</v>
      </c>
      <c r="AR48" s="71">
        <f>'E.2 SFAG'!AR48+'E.5 Contingency'!AR48+'E.6 ECF'!AR47</f>
        <v>433523398</v>
      </c>
      <c r="AS48" s="71">
        <f>'E.2 SFAG'!AS48+'E.5 Contingency'!AS48+'E.6 ECF'!AS47</f>
        <v>204924154</v>
      </c>
      <c r="AT48" s="71">
        <f>'E.2 SFAG'!AT48+'E.5 Contingency'!AT48+'E.6 ECF'!AT47</f>
        <v>123458777</v>
      </c>
      <c r="AU48" s="201"/>
      <c r="AV48" s="11"/>
    </row>
    <row r="49" spans="1:48" x14ac:dyDescent="0.3">
      <c r="A49" s="69" t="s">
        <v>45</v>
      </c>
      <c r="B49" s="71">
        <f>'E.2 SFAG'!B49+'E.5 Contingency'!B49+'E.6 ECF'!B48</f>
        <v>75355939</v>
      </c>
      <c r="C49" s="71">
        <f>'E.2 SFAG'!C49+'E.5 Contingency'!C49+'E.6 ECF'!C48</f>
        <v>15071187</v>
      </c>
      <c r="D49" s="71">
        <f>'E.2 SFAG'!D49+'E.5 Contingency'!D49+'E.6 ECF'!D48</f>
        <v>7535000</v>
      </c>
      <c r="E49" s="71">
        <f>'E.2 SFAG'!E49+'E.5 Contingency'!E49+'E.6 ECF'!E48</f>
        <v>52749752</v>
      </c>
      <c r="F49" s="71">
        <f>'E.2 SFAG'!F49+'E.5 Contingency'!F49+'E.6 ECF'!F48</f>
        <v>79193254</v>
      </c>
      <c r="G49" s="71">
        <f>'E.2 SFAG'!G49+'E.5 Contingency'!G49+'E.6 ECF'!G48</f>
        <v>12816155</v>
      </c>
      <c r="H49" s="71">
        <f>'E.2 SFAG'!H49+'E.5 Contingency'!H49+'E.6 ECF'!H48</f>
        <v>12816155</v>
      </c>
      <c r="I49" s="71">
        <f>'E.2 SFAG'!I49+'E.5 Contingency'!I49+'E.6 ECF'!I48</f>
        <v>0</v>
      </c>
      <c r="J49" s="71">
        <f>'E.2 SFAG'!J49+'E.5 Contingency'!J49+'E.6 ECF'!J48</f>
        <v>0</v>
      </c>
      <c r="K49" s="71">
        <f>'E.2 SFAG'!K49+'E.5 Contingency'!K49+'E.6 ECF'!K48</f>
        <v>0</v>
      </c>
      <c r="L49" s="71">
        <f>'E.2 SFAG'!L49+'E.5 Contingency'!L49+'E.6 ECF'!L48</f>
        <v>0</v>
      </c>
      <c r="M49" s="71">
        <f>'E.2 SFAG'!M49+'E.5 Contingency'!M49+'E.6 ECF'!M48</f>
        <v>0</v>
      </c>
      <c r="N49" s="71">
        <f>'E.2 SFAG'!N49+'E.5 Contingency'!N49+'E.6 ECF'!N48</f>
        <v>0</v>
      </c>
      <c r="O49" s="71">
        <f>'E.2 SFAG'!O49+'E.5 Contingency'!O49+'E.6 ECF'!O48</f>
        <v>0</v>
      </c>
      <c r="P49" s="71">
        <f>'E.2 SFAG'!P49+'E.5 Contingency'!P49+'E.6 ECF'!P48</f>
        <v>0</v>
      </c>
      <c r="Q49" s="71">
        <f>'E.2 SFAG'!Q49+'E.5 Contingency'!Q49+'E.6 ECF'!Q48</f>
        <v>0</v>
      </c>
      <c r="R49" s="71">
        <f>'E.2 SFAG'!R49+'E.5 Contingency'!R49+'E.6 ECF'!R48</f>
        <v>13605669</v>
      </c>
      <c r="S49" s="71">
        <f>'E.2 SFAG'!S49+'E.5 Contingency'!S49+'E.6 ECF'!S48</f>
        <v>493038</v>
      </c>
      <c r="T49" s="71">
        <f>'E.2 SFAG'!T49+'E.5 Contingency'!T49+'E.6 ECF'!T48</f>
        <v>965741</v>
      </c>
      <c r="U49" s="71">
        <f>'E.2 SFAG'!U49+'E.5 Contingency'!U49+'E.6 ECF'!U48</f>
        <v>12146890</v>
      </c>
      <c r="V49" s="71">
        <f>'E.2 SFAG'!V49+'E.5 Contingency'!V49+'E.6 ECF'!V48</f>
        <v>64316</v>
      </c>
      <c r="W49" s="71">
        <f>'E.2 SFAG'!W49+'E.5 Contingency'!W49+'E.6 ECF'!W48</f>
        <v>11534315</v>
      </c>
      <c r="X49" s="71">
        <f>'E.2 SFAG'!X49+'E.5 Contingency'!X49+'E.6 ECF'!X48</f>
        <v>3905567</v>
      </c>
      <c r="Y49" s="71">
        <f>'E.2 SFAG'!Y49+'E.5 Contingency'!Y49+'E.6 ECF'!Y48</f>
        <v>7628748</v>
      </c>
      <c r="Z49" s="71">
        <f>'E.2 SFAG'!Z49+'E.5 Contingency'!Z49+'E.6 ECF'!Z48</f>
        <v>1291155</v>
      </c>
      <c r="AA49" s="71">
        <f>'E.2 SFAG'!AA49+'E.5 Contingency'!AA49+'E.6 ECF'!AA48</f>
        <v>0</v>
      </c>
      <c r="AB49" s="71">
        <f>'E.2 SFAG'!AB49+'E.5 Contingency'!AB49+'E.6 ECF'!AB48</f>
        <v>0</v>
      </c>
      <c r="AC49" s="71">
        <f>'E.2 SFAG'!AC49+'E.5 Contingency'!AC49+'E.6 ECF'!AC48</f>
        <v>2962906</v>
      </c>
      <c r="AD49" s="71">
        <f>'E.2 SFAG'!AD49+'E.5 Contingency'!AD49+'E.6 ECF'!AD48</f>
        <v>6165520</v>
      </c>
      <c r="AE49" s="71">
        <f>'E.2 SFAG'!AE49+'E.5 Contingency'!AE49+'E.6 ECF'!AE48</f>
        <v>5959530</v>
      </c>
      <c r="AF49" s="71">
        <f>'E.2 SFAG'!AF49+'E.5 Contingency'!AF49+'E.6 ECF'!AF48</f>
        <v>210933</v>
      </c>
      <c r="AG49" s="71">
        <f>'E.2 SFAG'!AG49+'E.5 Contingency'!AG49+'E.6 ECF'!AG48</f>
        <v>1011824</v>
      </c>
      <c r="AH49" s="71">
        <f>'E.2 SFAG'!AH49+'E.5 Contingency'!AH49+'E.6 ECF'!AH48</f>
        <v>3725200</v>
      </c>
      <c r="AI49" s="71">
        <f>'E.2 SFAG'!AI49+'E.5 Contingency'!AI49+'E.6 ECF'!AI48</f>
        <v>1931139</v>
      </c>
      <c r="AJ49" s="71">
        <f>'E.2 SFAG'!AJ49+'E.5 Contingency'!AJ49+'E.6 ECF'!AJ48</f>
        <v>0</v>
      </c>
      <c r="AK49" s="71">
        <f>'E.2 SFAG'!AK49+'E.5 Contingency'!AK49+'E.6 ECF'!AK48</f>
        <v>1794061</v>
      </c>
      <c r="AL49" s="71">
        <f>'E.2 SFAG'!AL49+'E.5 Contingency'!AL49+'E.6 ECF'!AL48</f>
        <v>1297774</v>
      </c>
      <c r="AM49" s="71">
        <f>'E.2 SFAG'!AM49+'E.5 Contingency'!AM49+'E.6 ECF'!AM48</f>
        <v>10722270</v>
      </c>
      <c r="AN49" s="71">
        <f>'E.2 SFAG'!AN49+'E.5 Contingency'!AN49+'E.6 ECF'!AN48</f>
        <v>9507737</v>
      </c>
      <c r="AO49" s="71">
        <f>'E.2 SFAG'!AO49+'E.5 Contingency'!AO49+'E.6 ECF'!AO48</f>
        <v>490993</v>
      </c>
      <c r="AP49" s="71">
        <f>'E.2 SFAG'!AP49+'E.5 Contingency'!AP49+'E.6 ECF'!AP48</f>
        <v>723540</v>
      </c>
      <c r="AQ49" s="71">
        <f>'E.2 SFAG'!AQ49+'E.5 Contingency'!AQ49+'E.6 ECF'!AQ48</f>
        <v>0</v>
      </c>
      <c r="AR49" s="71">
        <f>'E.2 SFAG'!AR49+'E.5 Contingency'!AR49+'E.6 ECF'!AR48</f>
        <v>71367567</v>
      </c>
      <c r="AS49" s="71">
        <f>'E.2 SFAG'!AS49+'E.5 Contingency'!AS49+'E.6 ECF'!AS48</f>
        <v>0</v>
      </c>
      <c r="AT49" s="71">
        <f>'E.2 SFAG'!AT49+'E.5 Contingency'!AT49+'E.6 ECF'!AT48</f>
        <v>60575439</v>
      </c>
      <c r="AU49" s="201"/>
      <c r="AV49" s="11"/>
    </row>
    <row r="50" spans="1:48" x14ac:dyDescent="0.3">
      <c r="A50" s="69" t="s">
        <v>46</v>
      </c>
      <c r="B50" s="71">
        <f>'E.2 SFAG'!B50+'E.5 Contingency'!B50+'E.6 ECF'!B49</f>
        <v>47196916</v>
      </c>
      <c r="C50" s="71">
        <f>'E.2 SFAG'!C50+'E.5 Contingency'!C50+'E.6 ECF'!C49</f>
        <v>9224074</v>
      </c>
      <c r="D50" s="71">
        <f>'E.2 SFAG'!D50+'E.5 Contingency'!D50+'E.6 ECF'!D49</f>
        <v>4719691</v>
      </c>
      <c r="E50" s="71">
        <f>'E.2 SFAG'!E50+'E.5 Contingency'!E50+'E.6 ECF'!E49</f>
        <v>33253151</v>
      </c>
      <c r="F50" s="71">
        <f>'E.2 SFAG'!F50+'E.5 Contingency'!F50+'E.6 ECF'!F49</f>
        <v>0</v>
      </c>
      <c r="G50" s="71">
        <f>'E.2 SFAG'!G50+'E.5 Contingency'!G50+'E.6 ECF'!G49</f>
        <v>2475789</v>
      </c>
      <c r="H50" s="71">
        <f>'E.2 SFAG'!H50+'E.5 Contingency'!H50+'E.6 ECF'!H49</f>
        <v>2475789</v>
      </c>
      <c r="I50" s="71">
        <f>'E.2 SFAG'!I50+'E.5 Contingency'!I50+'E.6 ECF'!I49</f>
        <v>0</v>
      </c>
      <c r="J50" s="71">
        <f>'E.2 SFAG'!J50+'E.5 Contingency'!J50+'E.6 ECF'!J49</f>
        <v>0</v>
      </c>
      <c r="K50" s="71">
        <f>'E.2 SFAG'!K50+'E.5 Contingency'!K50+'E.6 ECF'!K49</f>
        <v>0</v>
      </c>
      <c r="L50" s="71">
        <f>'E.2 SFAG'!L50+'E.5 Contingency'!L50+'E.6 ECF'!L49</f>
        <v>0</v>
      </c>
      <c r="M50" s="71">
        <f>'E.2 SFAG'!M50+'E.5 Contingency'!M50+'E.6 ECF'!M49</f>
        <v>0</v>
      </c>
      <c r="N50" s="71">
        <f>'E.2 SFAG'!N50+'E.5 Contingency'!N50+'E.6 ECF'!N49</f>
        <v>5769739</v>
      </c>
      <c r="O50" s="71">
        <f>'E.2 SFAG'!O50+'E.5 Contingency'!O50+'E.6 ECF'!O49</f>
        <v>5769739</v>
      </c>
      <c r="P50" s="71">
        <f>'E.2 SFAG'!P50+'E.5 Contingency'!P50+'E.6 ECF'!P49</f>
        <v>0</v>
      </c>
      <c r="Q50" s="71">
        <f>'E.2 SFAG'!Q50+'E.5 Contingency'!Q50+'E.6 ECF'!Q49</f>
        <v>0</v>
      </c>
      <c r="R50" s="71">
        <f>'E.2 SFAG'!R50+'E.5 Contingency'!R50+'E.6 ECF'!R49</f>
        <v>0</v>
      </c>
      <c r="S50" s="71">
        <f>'E.2 SFAG'!S50+'E.5 Contingency'!S50+'E.6 ECF'!S49</f>
        <v>0</v>
      </c>
      <c r="T50" s="71">
        <f>'E.2 SFAG'!T50+'E.5 Contingency'!T50+'E.6 ECF'!T49</f>
        <v>0</v>
      </c>
      <c r="U50" s="71">
        <f>'E.2 SFAG'!U50+'E.5 Contingency'!U50+'E.6 ECF'!U49</f>
        <v>0</v>
      </c>
      <c r="V50" s="71">
        <f>'E.2 SFAG'!V50+'E.5 Contingency'!V50+'E.6 ECF'!V49</f>
        <v>0</v>
      </c>
      <c r="W50" s="71">
        <f>'E.2 SFAG'!W50+'E.5 Contingency'!W50+'E.6 ECF'!W49</f>
        <v>833951</v>
      </c>
      <c r="X50" s="71">
        <f>'E.2 SFAG'!X50+'E.5 Contingency'!X50+'E.6 ECF'!X49</f>
        <v>833951</v>
      </c>
      <c r="Y50" s="71">
        <f>'E.2 SFAG'!Y50+'E.5 Contingency'!Y50+'E.6 ECF'!Y49</f>
        <v>0</v>
      </c>
      <c r="Z50" s="71">
        <f>'E.2 SFAG'!Z50+'E.5 Contingency'!Z50+'E.6 ECF'!Z49</f>
        <v>0</v>
      </c>
      <c r="AA50" s="71">
        <f>'E.2 SFAG'!AA50+'E.5 Contingency'!AA50+'E.6 ECF'!AA49</f>
        <v>18311655</v>
      </c>
      <c r="AB50" s="71">
        <f>'E.2 SFAG'!AB50+'E.5 Contingency'!AB50+'E.6 ECF'!AB49</f>
        <v>0</v>
      </c>
      <c r="AC50" s="71">
        <f>'E.2 SFAG'!AC50+'E.5 Contingency'!AC50+'E.6 ECF'!AC49</f>
        <v>190583</v>
      </c>
      <c r="AD50" s="71">
        <f>'E.2 SFAG'!AD50+'E.5 Contingency'!AD50+'E.6 ECF'!AD49</f>
        <v>0</v>
      </c>
      <c r="AE50" s="71">
        <f>'E.2 SFAG'!AE50+'E.5 Contingency'!AE50+'E.6 ECF'!AE49</f>
        <v>0</v>
      </c>
      <c r="AF50" s="71">
        <f>'E.2 SFAG'!AF50+'E.5 Contingency'!AF50+'E.6 ECF'!AF49</f>
        <v>0</v>
      </c>
      <c r="AG50" s="71">
        <f>'E.2 SFAG'!AG50+'E.5 Contingency'!AG50+'E.6 ECF'!AG49</f>
        <v>0</v>
      </c>
      <c r="AH50" s="71">
        <f>'E.2 SFAG'!AH50+'E.5 Contingency'!AH50+'E.6 ECF'!AH49</f>
        <v>0</v>
      </c>
      <c r="AI50" s="71">
        <f>'E.2 SFAG'!AI50+'E.5 Contingency'!AI50+'E.6 ECF'!AI49</f>
        <v>0</v>
      </c>
      <c r="AJ50" s="71">
        <f>'E.2 SFAG'!AJ50+'E.5 Contingency'!AJ50+'E.6 ECF'!AJ49</f>
        <v>0</v>
      </c>
      <c r="AK50" s="71">
        <f>'E.2 SFAG'!AK50+'E.5 Contingency'!AK50+'E.6 ECF'!AK49</f>
        <v>0</v>
      </c>
      <c r="AL50" s="71">
        <f>'E.2 SFAG'!AL50+'E.5 Contingency'!AL50+'E.6 ECF'!AL49</f>
        <v>0</v>
      </c>
      <c r="AM50" s="71">
        <f>'E.2 SFAG'!AM50+'E.5 Contingency'!AM50+'E.6 ECF'!AM49</f>
        <v>5671434</v>
      </c>
      <c r="AN50" s="71">
        <f>'E.2 SFAG'!AN50+'E.5 Contingency'!AN50+'E.6 ECF'!AN49</f>
        <v>2606566</v>
      </c>
      <c r="AO50" s="71">
        <f>'E.2 SFAG'!AO50+'E.5 Contingency'!AO50+'E.6 ECF'!AO49</f>
        <v>2604812</v>
      </c>
      <c r="AP50" s="71">
        <f>'E.2 SFAG'!AP50+'E.5 Contingency'!AP50+'E.6 ECF'!AP49</f>
        <v>460056</v>
      </c>
      <c r="AQ50" s="71">
        <f>'E.2 SFAG'!AQ50+'E.5 Contingency'!AQ50+'E.6 ECF'!AQ49</f>
        <v>0</v>
      </c>
      <c r="AR50" s="71">
        <f>'E.2 SFAG'!AR50+'E.5 Contingency'!AR50+'E.6 ECF'!AR49</f>
        <v>33253151</v>
      </c>
      <c r="AS50" s="71">
        <f>'E.2 SFAG'!AS50+'E.5 Contingency'!AS50+'E.6 ECF'!AS49</f>
        <v>0</v>
      </c>
      <c r="AT50" s="71">
        <f>'E.2 SFAG'!AT50+'E.5 Contingency'!AT50+'E.6 ECF'!AT49</f>
        <v>0</v>
      </c>
      <c r="AU50" s="201"/>
      <c r="AV50" s="11"/>
    </row>
    <row r="51" spans="1:48" x14ac:dyDescent="0.3">
      <c r="A51" s="69" t="s">
        <v>47</v>
      </c>
      <c r="B51" s="71">
        <f>'E.2 SFAG'!B51+'E.5 Contingency'!B51+'E.6 ECF'!B50</f>
        <v>157762831</v>
      </c>
      <c r="C51" s="71">
        <f>'E.2 SFAG'!C51+'E.5 Contingency'!C51+'E.6 ECF'!C50</f>
        <v>15357212</v>
      </c>
      <c r="D51" s="71">
        <f>'E.2 SFAG'!D51+'E.5 Contingency'!D51+'E.6 ECF'!D50</f>
        <v>15776283</v>
      </c>
      <c r="E51" s="71">
        <f>'E.2 SFAG'!E51+'E.5 Contingency'!E51+'E.6 ECF'!E50</f>
        <v>126629336</v>
      </c>
      <c r="F51" s="71">
        <f>'E.2 SFAG'!F51+'E.5 Contingency'!F51+'E.6 ECF'!F50</f>
        <v>129978254</v>
      </c>
      <c r="G51" s="71">
        <f>'E.2 SFAG'!G51+'E.5 Contingency'!G51+'E.6 ECF'!G50</f>
        <v>27992510</v>
      </c>
      <c r="H51" s="71">
        <f>'E.2 SFAG'!H51+'E.5 Contingency'!H51+'E.6 ECF'!H50</f>
        <v>27992510</v>
      </c>
      <c r="I51" s="71">
        <f>'E.2 SFAG'!I51+'E.5 Contingency'!I51+'E.6 ECF'!I50</f>
        <v>0</v>
      </c>
      <c r="J51" s="71">
        <f>'E.2 SFAG'!J51+'E.5 Contingency'!J51+'E.6 ECF'!J50</f>
        <v>0</v>
      </c>
      <c r="K51" s="71">
        <f>'E.2 SFAG'!K51+'E.5 Contingency'!K51+'E.6 ECF'!K50</f>
        <v>0</v>
      </c>
      <c r="L51" s="71">
        <f>'E.2 SFAG'!L51+'E.5 Contingency'!L51+'E.6 ECF'!L50</f>
        <v>0</v>
      </c>
      <c r="M51" s="71">
        <f>'E.2 SFAG'!M51+'E.5 Contingency'!M51+'E.6 ECF'!M50</f>
        <v>0</v>
      </c>
      <c r="N51" s="71">
        <f>'E.2 SFAG'!N51+'E.5 Contingency'!N51+'E.6 ECF'!N50</f>
        <v>0</v>
      </c>
      <c r="O51" s="71">
        <f>'E.2 SFAG'!O51+'E.5 Contingency'!O51+'E.6 ECF'!O50</f>
        <v>0</v>
      </c>
      <c r="P51" s="71">
        <f>'E.2 SFAG'!P51+'E.5 Contingency'!P51+'E.6 ECF'!P50</f>
        <v>0</v>
      </c>
      <c r="Q51" s="71">
        <f>'E.2 SFAG'!Q51+'E.5 Contingency'!Q51+'E.6 ECF'!Q50</f>
        <v>0</v>
      </c>
      <c r="R51" s="71">
        <f>'E.2 SFAG'!R51+'E.5 Contingency'!R51+'E.6 ECF'!R50</f>
        <v>14703290</v>
      </c>
      <c r="S51" s="71">
        <f>'E.2 SFAG'!S51+'E.5 Contingency'!S51+'E.6 ECF'!S50</f>
        <v>6870</v>
      </c>
      <c r="T51" s="71">
        <f>'E.2 SFAG'!T51+'E.5 Contingency'!T51+'E.6 ECF'!T50</f>
        <v>413662</v>
      </c>
      <c r="U51" s="71">
        <f>'E.2 SFAG'!U51+'E.5 Contingency'!U51+'E.6 ECF'!U50</f>
        <v>14282758</v>
      </c>
      <c r="V51" s="71">
        <f>'E.2 SFAG'!V51+'E.5 Contingency'!V51+'E.6 ECF'!V50</f>
        <v>1359952</v>
      </c>
      <c r="W51" s="71">
        <f>'E.2 SFAG'!W51+'E.5 Contingency'!W51+'E.6 ECF'!W50</f>
        <v>325177</v>
      </c>
      <c r="X51" s="71">
        <f>'E.2 SFAG'!X51+'E.5 Contingency'!X51+'E.6 ECF'!X50</f>
        <v>325177</v>
      </c>
      <c r="Y51" s="71">
        <f>'E.2 SFAG'!Y51+'E.5 Contingency'!Y51+'E.6 ECF'!Y50</f>
        <v>0</v>
      </c>
      <c r="Z51" s="71">
        <f>'E.2 SFAG'!Z51+'E.5 Contingency'!Z51+'E.6 ECF'!Z50</f>
        <v>0</v>
      </c>
      <c r="AA51" s="71">
        <f>'E.2 SFAG'!AA51+'E.5 Contingency'!AA51+'E.6 ECF'!AA50</f>
        <v>0</v>
      </c>
      <c r="AB51" s="71">
        <f>'E.2 SFAG'!AB51+'E.5 Contingency'!AB51+'E.6 ECF'!AB50</f>
        <v>0</v>
      </c>
      <c r="AC51" s="71">
        <f>'E.2 SFAG'!AC51+'E.5 Contingency'!AC51+'E.6 ECF'!AC50</f>
        <v>4727247</v>
      </c>
      <c r="AD51" s="71">
        <f>'E.2 SFAG'!AD51+'E.5 Contingency'!AD51+'E.6 ECF'!AD50</f>
        <v>2679992</v>
      </c>
      <c r="AE51" s="71">
        <f>'E.2 SFAG'!AE51+'E.5 Contingency'!AE51+'E.6 ECF'!AE50</f>
        <v>1052259</v>
      </c>
      <c r="AF51" s="71">
        <f>'E.2 SFAG'!AF51+'E.5 Contingency'!AF51+'E.6 ECF'!AF50</f>
        <v>0</v>
      </c>
      <c r="AG51" s="71">
        <f>'E.2 SFAG'!AG51+'E.5 Contingency'!AG51+'E.6 ECF'!AG50</f>
        <v>31753792</v>
      </c>
      <c r="AH51" s="71">
        <f>'E.2 SFAG'!AH51+'E.5 Contingency'!AH51+'E.6 ECF'!AH50</f>
        <v>8159635</v>
      </c>
      <c r="AI51" s="71">
        <f>'E.2 SFAG'!AI51+'E.5 Contingency'!AI51+'E.6 ECF'!AI50</f>
        <v>0</v>
      </c>
      <c r="AJ51" s="71">
        <f>'E.2 SFAG'!AJ51+'E.5 Contingency'!AJ51+'E.6 ECF'!AJ50</f>
        <v>0</v>
      </c>
      <c r="AK51" s="71">
        <f>'E.2 SFAG'!AK51+'E.5 Contingency'!AK51+'E.6 ECF'!AK50</f>
        <v>8159635</v>
      </c>
      <c r="AL51" s="71">
        <f>'E.2 SFAG'!AL51+'E.5 Contingency'!AL51+'E.6 ECF'!AL50</f>
        <v>691805</v>
      </c>
      <c r="AM51" s="71">
        <f>'E.2 SFAG'!AM51+'E.5 Contingency'!AM51+'E.6 ECF'!AM50</f>
        <v>18026355</v>
      </c>
      <c r="AN51" s="71">
        <f>'E.2 SFAG'!AN51+'E.5 Contingency'!AN51+'E.6 ECF'!AN50</f>
        <v>16458861</v>
      </c>
      <c r="AO51" s="71">
        <f>'E.2 SFAG'!AO51+'E.5 Contingency'!AO51+'E.6 ECF'!AO50</f>
        <v>0</v>
      </c>
      <c r="AP51" s="71">
        <f>'E.2 SFAG'!AP51+'E.5 Contingency'!AP51+'E.6 ECF'!AP50</f>
        <v>1567494</v>
      </c>
      <c r="AQ51" s="71">
        <f>'E.2 SFAG'!AQ51+'E.5 Contingency'!AQ51+'E.6 ECF'!AQ50</f>
        <v>4260987</v>
      </c>
      <c r="AR51" s="71">
        <f>'E.2 SFAG'!AR51+'E.5 Contingency'!AR51+'E.6 ECF'!AR50</f>
        <v>115733001</v>
      </c>
      <c r="AS51" s="71">
        <f>'E.2 SFAG'!AS51+'E.5 Contingency'!AS51+'E.6 ECF'!AS50</f>
        <v>6944985</v>
      </c>
      <c r="AT51" s="71">
        <f>'E.2 SFAG'!AT51+'E.5 Contingency'!AT51+'E.6 ECF'!AT50</f>
        <v>133929604</v>
      </c>
      <c r="AU51" s="201"/>
      <c r="AV51" s="11"/>
    </row>
    <row r="52" spans="1:48" x14ac:dyDescent="0.3">
      <c r="A52" s="69" t="s">
        <v>48</v>
      </c>
      <c r="B52" s="71">
        <f>'E.2 SFAG'!B52+'E.5 Contingency'!B52+'E.6 ECF'!B51</f>
        <v>421248972</v>
      </c>
      <c r="C52" s="71">
        <f>'E.2 SFAG'!C52+'E.5 Contingency'!C52+'E.6 ECF'!C51</f>
        <v>106816849</v>
      </c>
      <c r="D52" s="71">
        <f>'E.2 SFAG'!D52+'E.5 Contingency'!D52+'E.6 ECF'!D51</f>
        <v>5675000</v>
      </c>
      <c r="E52" s="71">
        <f>'E.2 SFAG'!E52+'E.5 Contingency'!E52+'E.6 ECF'!E51</f>
        <v>266566336</v>
      </c>
      <c r="F52" s="71">
        <f>'E.2 SFAG'!F52+'E.5 Contingency'!F52+'E.6 ECF'!F51</f>
        <v>65087729</v>
      </c>
      <c r="G52" s="71">
        <f>'E.2 SFAG'!G52+'E.5 Contingency'!G52+'E.6 ECF'!G51</f>
        <v>122554177</v>
      </c>
      <c r="H52" s="71">
        <f>'E.2 SFAG'!H52+'E.5 Contingency'!H52+'E.6 ECF'!H51</f>
        <v>122554177</v>
      </c>
      <c r="I52" s="71">
        <f>'E.2 SFAG'!I52+'E.5 Contingency'!I52+'E.6 ECF'!I51</f>
        <v>0</v>
      </c>
      <c r="J52" s="71">
        <f>'E.2 SFAG'!J52+'E.5 Contingency'!J52+'E.6 ECF'!J51</f>
        <v>0</v>
      </c>
      <c r="K52" s="71">
        <f>'E.2 SFAG'!K52+'E.5 Contingency'!K52+'E.6 ECF'!K51</f>
        <v>0</v>
      </c>
      <c r="L52" s="71">
        <f>'E.2 SFAG'!L52+'E.5 Contingency'!L52+'E.6 ECF'!L51</f>
        <v>0</v>
      </c>
      <c r="M52" s="71">
        <f>'E.2 SFAG'!M52+'E.5 Contingency'!M52+'E.6 ECF'!M51</f>
        <v>0</v>
      </c>
      <c r="N52" s="71">
        <f>'E.2 SFAG'!N52+'E.5 Contingency'!N52+'E.6 ECF'!N51</f>
        <v>8819663</v>
      </c>
      <c r="O52" s="71">
        <f>'E.2 SFAG'!O52+'E.5 Contingency'!O52+'E.6 ECF'!O51</f>
        <v>0</v>
      </c>
      <c r="P52" s="71">
        <f>'E.2 SFAG'!P52+'E.5 Contingency'!P52+'E.6 ECF'!P51</f>
        <v>0</v>
      </c>
      <c r="Q52" s="71">
        <f>'E.2 SFAG'!Q52+'E.5 Contingency'!Q52+'E.6 ECF'!Q51</f>
        <v>8819663</v>
      </c>
      <c r="R52" s="71">
        <f>'E.2 SFAG'!R52+'E.5 Contingency'!R52+'E.6 ECF'!R51</f>
        <v>51452818</v>
      </c>
      <c r="S52" s="71">
        <f>'E.2 SFAG'!S52+'E.5 Contingency'!S52+'E.6 ECF'!S51</f>
        <v>15190019</v>
      </c>
      <c r="T52" s="71">
        <f>'E.2 SFAG'!T52+'E.5 Contingency'!T52+'E.6 ECF'!T51</f>
        <v>13691196</v>
      </c>
      <c r="U52" s="71">
        <f>'E.2 SFAG'!U52+'E.5 Contingency'!U52+'E.6 ECF'!U51</f>
        <v>22571603</v>
      </c>
      <c r="V52" s="71">
        <f>'E.2 SFAG'!V52+'E.5 Contingency'!V52+'E.6 ECF'!V51</f>
        <v>0</v>
      </c>
      <c r="W52" s="71">
        <f>'E.2 SFAG'!W52+'E.5 Contingency'!W52+'E.6 ECF'!W51</f>
        <v>79735290</v>
      </c>
      <c r="X52" s="71">
        <f>'E.2 SFAG'!X52+'E.5 Contingency'!X52+'E.6 ECF'!X51</f>
        <v>79735290</v>
      </c>
      <c r="Y52" s="71">
        <f>'E.2 SFAG'!Y52+'E.5 Contingency'!Y52+'E.6 ECF'!Y51</f>
        <v>0</v>
      </c>
      <c r="Z52" s="71">
        <f>'E.2 SFAG'!Z52+'E.5 Contingency'!Z52+'E.6 ECF'!Z51</f>
        <v>0</v>
      </c>
      <c r="AA52" s="71">
        <f>'E.2 SFAG'!AA52+'E.5 Contingency'!AA52+'E.6 ECF'!AA51</f>
        <v>0</v>
      </c>
      <c r="AB52" s="71">
        <f>'E.2 SFAG'!AB52+'E.5 Contingency'!AB52+'E.6 ECF'!AB51</f>
        <v>0</v>
      </c>
      <c r="AC52" s="71">
        <f>'E.2 SFAG'!AC52+'E.5 Contingency'!AC52+'E.6 ECF'!AC51</f>
        <v>176000</v>
      </c>
      <c r="AD52" s="71">
        <f>'E.2 SFAG'!AD52+'E.5 Contingency'!AD52+'E.6 ECF'!AD51</f>
        <v>3296369</v>
      </c>
      <c r="AE52" s="71">
        <f>'E.2 SFAG'!AE52+'E.5 Contingency'!AE52+'E.6 ECF'!AE51</f>
        <v>0</v>
      </c>
      <c r="AF52" s="71">
        <f>'E.2 SFAG'!AF52+'E.5 Contingency'!AF52+'E.6 ECF'!AF51</f>
        <v>0</v>
      </c>
      <c r="AG52" s="71">
        <f>'E.2 SFAG'!AG52+'E.5 Contingency'!AG52+'E.6 ECF'!AG51</f>
        <v>0</v>
      </c>
      <c r="AH52" s="71">
        <f>'E.2 SFAG'!AH52+'E.5 Contingency'!AH52+'E.6 ECF'!AH51</f>
        <v>0</v>
      </c>
      <c r="AI52" s="71">
        <f>'E.2 SFAG'!AI52+'E.5 Contingency'!AI52+'E.6 ECF'!AI51</f>
        <v>0</v>
      </c>
      <c r="AJ52" s="71">
        <f>'E.2 SFAG'!AJ52+'E.5 Contingency'!AJ52+'E.6 ECF'!AJ51</f>
        <v>0</v>
      </c>
      <c r="AK52" s="71">
        <f>'E.2 SFAG'!AK52+'E.5 Contingency'!AK52+'E.6 ECF'!AK51</f>
        <v>0</v>
      </c>
      <c r="AL52" s="71">
        <f>'E.2 SFAG'!AL52+'E.5 Contingency'!AL52+'E.6 ECF'!AL51</f>
        <v>0</v>
      </c>
      <c r="AM52" s="71">
        <f>'E.2 SFAG'!AM52+'E.5 Contingency'!AM52+'E.6 ECF'!AM51</f>
        <v>59455405</v>
      </c>
      <c r="AN52" s="71">
        <f>'E.2 SFAG'!AN52+'E.5 Contingency'!AN52+'E.6 ECF'!AN51</f>
        <v>38730920</v>
      </c>
      <c r="AO52" s="71">
        <f>'E.2 SFAG'!AO52+'E.5 Contingency'!AO52+'E.6 ECF'!AO51</f>
        <v>0</v>
      </c>
      <c r="AP52" s="71">
        <f>'E.2 SFAG'!AP52+'E.5 Contingency'!AP52+'E.6 ECF'!AP51</f>
        <v>20724485</v>
      </c>
      <c r="AQ52" s="71">
        <f>'E.2 SFAG'!AQ52+'E.5 Contingency'!AQ52+'E.6 ECF'!AQ51</f>
        <v>0</v>
      </c>
      <c r="AR52" s="71">
        <f>'E.2 SFAG'!AR52+'E.5 Contingency'!AR52+'E.6 ECF'!AR51</f>
        <v>325489722</v>
      </c>
      <c r="AS52" s="71">
        <f>'E.2 SFAG'!AS52+'E.5 Contingency'!AS52+'E.6 ECF'!AS51</f>
        <v>0</v>
      </c>
      <c r="AT52" s="71">
        <f>'E.2 SFAG'!AT52+'E.5 Contingency'!AT52+'E.6 ECF'!AT51</f>
        <v>48355130</v>
      </c>
      <c r="AU52" s="201"/>
      <c r="AV52" s="11"/>
    </row>
    <row r="53" spans="1:48" x14ac:dyDescent="0.3">
      <c r="A53" s="69" t="s">
        <v>49</v>
      </c>
      <c r="B53" s="71">
        <f>'E.2 SFAG'!B53+'E.5 Contingency'!B53+'E.6 ECF'!B52</f>
        <v>109812728</v>
      </c>
      <c r="C53" s="71">
        <f>'E.2 SFAG'!C53+'E.5 Contingency'!C53+'E.6 ECF'!C52</f>
        <v>0</v>
      </c>
      <c r="D53" s="71">
        <f>'E.2 SFAG'!D53+'E.5 Contingency'!D53+'E.6 ECF'!D52</f>
        <v>10981272</v>
      </c>
      <c r="E53" s="71">
        <f>'E.2 SFAG'!E53+'E.5 Contingency'!E53+'E.6 ECF'!E52</f>
        <v>98831456</v>
      </c>
      <c r="F53" s="71">
        <f>'E.2 SFAG'!F53+'E.5 Contingency'!F53+'E.6 ECF'!F52</f>
        <v>57375951</v>
      </c>
      <c r="G53" s="71">
        <f>'E.2 SFAG'!G53+'E.5 Contingency'!G53+'E.6 ECF'!G52</f>
        <v>1585750</v>
      </c>
      <c r="H53" s="71">
        <f>'E.2 SFAG'!H53+'E.5 Contingency'!H53+'E.6 ECF'!H52</f>
        <v>1585750</v>
      </c>
      <c r="I53" s="71">
        <f>'E.2 SFAG'!I53+'E.5 Contingency'!I53+'E.6 ECF'!I52</f>
        <v>0</v>
      </c>
      <c r="J53" s="71">
        <f>'E.2 SFAG'!J53+'E.5 Contingency'!J53+'E.6 ECF'!J52</f>
        <v>23003720</v>
      </c>
      <c r="K53" s="71">
        <f>'E.2 SFAG'!K53+'E.5 Contingency'!K53+'E.6 ECF'!K52</f>
        <v>22113263</v>
      </c>
      <c r="L53" s="71">
        <f>'E.2 SFAG'!L53+'E.5 Contingency'!L53+'E.6 ECF'!L52</f>
        <v>0</v>
      </c>
      <c r="M53" s="71">
        <f>'E.2 SFAG'!M53+'E.5 Contingency'!M53+'E.6 ECF'!M52</f>
        <v>890457</v>
      </c>
      <c r="N53" s="71">
        <f>'E.2 SFAG'!N53+'E.5 Contingency'!N53+'E.6 ECF'!N52</f>
        <v>0</v>
      </c>
      <c r="O53" s="71">
        <f>'E.2 SFAG'!O53+'E.5 Contingency'!O53+'E.6 ECF'!O52</f>
        <v>0</v>
      </c>
      <c r="P53" s="71">
        <f>'E.2 SFAG'!P53+'E.5 Contingency'!P53+'E.6 ECF'!P52</f>
        <v>0</v>
      </c>
      <c r="Q53" s="71">
        <f>'E.2 SFAG'!Q53+'E.5 Contingency'!Q53+'E.6 ECF'!Q52</f>
        <v>0</v>
      </c>
      <c r="R53" s="71">
        <f>'E.2 SFAG'!R53+'E.5 Contingency'!R53+'E.6 ECF'!R52</f>
        <v>473496</v>
      </c>
      <c r="S53" s="71">
        <f>'E.2 SFAG'!S53+'E.5 Contingency'!S53+'E.6 ECF'!S52</f>
        <v>0</v>
      </c>
      <c r="T53" s="71">
        <f>'E.2 SFAG'!T53+'E.5 Contingency'!T53+'E.6 ECF'!T52</f>
        <v>0</v>
      </c>
      <c r="U53" s="71">
        <f>'E.2 SFAG'!U53+'E.5 Contingency'!U53+'E.6 ECF'!U52</f>
        <v>473496</v>
      </c>
      <c r="V53" s="71">
        <f>'E.2 SFAG'!V53+'E.5 Contingency'!V53+'E.6 ECF'!V52</f>
        <v>11089619</v>
      </c>
      <c r="W53" s="71">
        <f>'E.2 SFAG'!W53+'E.5 Contingency'!W53+'E.6 ECF'!W52</f>
        <v>13271021</v>
      </c>
      <c r="X53" s="71">
        <f>'E.2 SFAG'!X53+'E.5 Contingency'!X53+'E.6 ECF'!X52</f>
        <v>13271021</v>
      </c>
      <c r="Y53" s="71">
        <f>'E.2 SFAG'!Y53+'E.5 Contingency'!Y53+'E.6 ECF'!Y52</f>
        <v>0</v>
      </c>
      <c r="Z53" s="71">
        <f>'E.2 SFAG'!Z53+'E.5 Contingency'!Z53+'E.6 ECF'!Z52</f>
        <v>0</v>
      </c>
      <c r="AA53" s="71">
        <f>'E.2 SFAG'!AA53+'E.5 Contingency'!AA53+'E.6 ECF'!AA52</f>
        <v>0</v>
      </c>
      <c r="AB53" s="71">
        <f>'E.2 SFAG'!AB53+'E.5 Contingency'!AB53+'E.6 ECF'!AB52</f>
        <v>0</v>
      </c>
      <c r="AC53" s="71">
        <f>'E.2 SFAG'!AC53+'E.5 Contingency'!AC53+'E.6 ECF'!AC52</f>
        <v>11858728</v>
      </c>
      <c r="AD53" s="71">
        <f>'E.2 SFAG'!AD53+'E.5 Contingency'!AD53+'E.6 ECF'!AD52</f>
        <v>1558145</v>
      </c>
      <c r="AE53" s="71">
        <f>'E.2 SFAG'!AE53+'E.5 Contingency'!AE53+'E.6 ECF'!AE52</f>
        <v>0</v>
      </c>
      <c r="AF53" s="71">
        <f>'E.2 SFAG'!AF53+'E.5 Contingency'!AF53+'E.6 ECF'!AF52</f>
        <v>0</v>
      </c>
      <c r="AG53" s="71">
        <f>'E.2 SFAG'!AG53+'E.5 Contingency'!AG53+'E.6 ECF'!AG52</f>
        <v>0</v>
      </c>
      <c r="AH53" s="71">
        <f>'E.2 SFAG'!AH53+'E.5 Contingency'!AH53+'E.6 ECF'!AH52</f>
        <v>9643533</v>
      </c>
      <c r="AI53" s="71">
        <f>'E.2 SFAG'!AI53+'E.5 Contingency'!AI53+'E.6 ECF'!AI52</f>
        <v>4047335</v>
      </c>
      <c r="AJ53" s="71">
        <f>'E.2 SFAG'!AJ53+'E.5 Contingency'!AJ53+'E.6 ECF'!AJ52</f>
        <v>0</v>
      </c>
      <c r="AK53" s="71">
        <f>'E.2 SFAG'!AK53+'E.5 Contingency'!AK53+'E.6 ECF'!AK52</f>
        <v>5596198</v>
      </c>
      <c r="AL53" s="71">
        <f>'E.2 SFAG'!AL53+'E.5 Contingency'!AL53+'E.6 ECF'!AL52</f>
        <v>0</v>
      </c>
      <c r="AM53" s="71">
        <f>'E.2 SFAG'!AM53+'E.5 Contingency'!AM53+'E.6 ECF'!AM52</f>
        <v>9161989</v>
      </c>
      <c r="AN53" s="71">
        <f>'E.2 SFAG'!AN53+'E.5 Contingency'!AN53+'E.6 ECF'!AN52</f>
        <v>8889687</v>
      </c>
      <c r="AO53" s="71">
        <f>'E.2 SFAG'!AO53+'E.5 Contingency'!AO53+'E.6 ECF'!AO52</f>
        <v>0</v>
      </c>
      <c r="AP53" s="71">
        <f>'E.2 SFAG'!AP53+'E.5 Contingency'!AP53+'E.6 ECF'!AP52</f>
        <v>272302</v>
      </c>
      <c r="AQ53" s="71">
        <f>'E.2 SFAG'!AQ53+'E.5 Contingency'!AQ53+'E.6 ECF'!AQ52</f>
        <v>0</v>
      </c>
      <c r="AR53" s="71">
        <f>'E.2 SFAG'!AR53+'E.5 Contingency'!AR53+'E.6 ECF'!AR52</f>
        <v>81646001</v>
      </c>
      <c r="AS53" s="71">
        <f>'E.2 SFAG'!AS53+'E.5 Contingency'!AS53+'E.6 ECF'!AS52</f>
        <v>0</v>
      </c>
      <c r="AT53" s="71">
        <f>'E.2 SFAG'!AT53+'E.5 Contingency'!AT53+'E.6 ECF'!AT52</f>
        <v>74561406</v>
      </c>
      <c r="AU53" s="201"/>
      <c r="AV53" s="11"/>
    </row>
    <row r="54" spans="1:48" x14ac:dyDescent="0.3">
      <c r="A54" s="69" t="s">
        <v>50</v>
      </c>
      <c r="B54" s="71">
        <f>'E.2 SFAG'!B54+'E.5 Contingency'!B54+'E.6 ECF'!B53</f>
        <v>312845980</v>
      </c>
      <c r="C54" s="71">
        <f>'E.2 SFAG'!C54+'E.5 Contingency'!C54+'E.6 ECF'!C53</f>
        <v>62569196</v>
      </c>
      <c r="D54" s="71">
        <f>'E.2 SFAG'!D54+'E.5 Contingency'!D54+'E.6 ECF'!D53</f>
        <v>14653500</v>
      </c>
      <c r="E54" s="71">
        <f>'E.2 SFAG'!E54+'E.5 Contingency'!E54+'E.6 ECF'!E53</f>
        <v>235623284</v>
      </c>
      <c r="F54" s="71">
        <f>'E.2 SFAG'!F54+'E.5 Contingency'!F54+'E.6 ECF'!F53</f>
        <v>167110741</v>
      </c>
      <c r="G54" s="71">
        <f>'E.2 SFAG'!G54+'E.5 Contingency'!G54+'E.6 ECF'!G53</f>
        <v>1000</v>
      </c>
      <c r="H54" s="71">
        <f>'E.2 SFAG'!H54+'E.5 Contingency'!H54+'E.6 ECF'!H53</f>
        <v>1000</v>
      </c>
      <c r="I54" s="71">
        <f>'E.2 SFAG'!I54+'E.5 Contingency'!I54+'E.6 ECF'!I53</f>
        <v>0</v>
      </c>
      <c r="J54" s="71">
        <f>'E.2 SFAG'!J54+'E.5 Contingency'!J54+'E.6 ECF'!J53</f>
        <v>0</v>
      </c>
      <c r="K54" s="71">
        <f>'E.2 SFAG'!K54+'E.5 Contingency'!K54+'E.6 ECF'!K53</f>
        <v>0</v>
      </c>
      <c r="L54" s="71">
        <f>'E.2 SFAG'!L54+'E.5 Contingency'!L54+'E.6 ECF'!L53</f>
        <v>0</v>
      </c>
      <c r="M54" s="71">
        <f>'E.2 SFAG'!M54+'E.5 Contingency'!M54+'E.6 ECF'!M53</f>
        <v>0</v>
      </c>
      <c r="N54" s="71">
        <f>'E.2 SFAG'!N54+'E.5 Contingency'!N54+'E.6 ECF'!N53</f>
        <v>0</v>
      </c>
      <c r="O54" s="71">
        <f>'E.2 SFAG'!O54+'E.5 Contingency'!O54+'E.6 ECF'!O53</f>
        <v>0</v>
      </c>
      <c r="P54" s="71">
        <f>'E.2 SFAG'!P54+'E.5 Contingency'!P54+'E.6 ECF'!P53</f>
        <v>0</v>
      </c>
      <c r="Q54" s="71">
        <f>'E.2 SFAG'!Q54+'E.5 Contingency'!Q54+'E.6 ECF'!Q53</f>
        <v>0</v>
      </c>
      <c r="R54" s="71">
        <f>'E.2 SFAG'!R54+'E.5 Contingency'!R54+'E.6 ECF'!R53</f>
        <v>5764411</v>
      </c>
      <c r="S54" s="71">
        <f>'E.2 SFAG'!S54+'E.5 Contingency'!S54+'E.6 ECF'!S53</f>
        <v>2677795</v>
      </c>
      <c r="T54" s="71">
        <f>'E.2 SFAG'!T54+'E.5 Contingency'!T54+'E.6 ECF'!T53</f>
        <v>369090</v>
      </c>
      <c r="U54" s="71">
        <f>'E.2 SFAG'!U54+'E.5 Contingency'!U54+'E.6 ECF'!U53</f>
        <v>2717526</v>
      </c>
      <c r="V54" s="71">
        <f>'E.2 SFAG'!V54+'E.5 Contingency'!V54+'E.6 ECF'!V53</f>
        <v>475</v>
      </c>
      <c r="W54" s="71">
        <f>'E.2 SFAG'!W54+'E.5 Contingency'!W54+'E.6 ECF'!W53</f>
        <v>124575993</v>
      </c>
      <c r="X54" s="71">
        <f>'E.2 SFAG'!X54+'E.5 Contingency'!X54+'E.6 ECF'!X53</f>
        <v>124575993</v>
      </c>
      <c r="Y54" s="71">
        <f>'E.2 SFAG'!Y54+'E.5 Contingency'!Y54+'E.6 ECF'!Y53</f>
        <v>0</v>
      </c>
      <c r="Z54" s="71">
        <f>'E.2 SFAG'!Z54+'E.5 Contingency'!Z54+'E.6 ECF'!Z53</f>
        <v>0</v>
      </c>
      <c r="AA54" s="71">
        <f>'E.2 SFAG'!AA54+'E.5 Contingency'!AA54+'E.6 ECF'!AA53</f>
        <v>69700000</v>
      </c>
      <c r="AB54" s="71">
        <f>'E.2 SFAG'!AB54+'E.5 Contingency'!AB54+'E.6 ECF'!AB53</f>
        <v>0</v>
      </c>
      <c r="AC54" s="71">
        <f>'E.2 SFAG'!AC54+'E.5 Contingency'!AC54+'E.6 ECF'!AC53</f>
        <v>600000</v>
      </c>
      <c r="AD54" s="71">
        <f>'E.2 SFAG'!AD54+'E.5 Contingency'!AD54+'E.6 ECF'!AD53</f>
        <v>554670</v>
      </c>
      <c r="AE54" s="71">
        <f>'E.2 SFAG'!AE54+'E.5 Contingency'!AE54+'E.6 ECF'!AE53</f>
        <v>820793</v>
      </c>
      <c r="AF54" s="71">
        <f>'E.2 SFAG'!AF54+'E.5 Contingency'!AF54+'E.6 ECF'!AF53</f>
        <v>0</v>
      </c>
      <c r="AG54" s="71">
        <f>'E.2 SFAG'!AG54+'E.5 Contingency'!AG54+'E.6 ECF'!AG53</f>
        <v>0</v>
      </c>
      <c r="AH54" s="71">
        <f>'E.2 SFAG'!AH54+'E.5 Contingency'!AH54+'E.6 ECF'!AH53</f>
        <v>5364296</v>
      </c>
      <c r="AI54" s="71">
        <f>'E.2 SFAG'!AI54+'E.5 Contingency'!AI54+'E.6 ECF'!AI53</f>
        <v>5364296</v>
      </c>
      <c r="AJ54" s="71">
        <f>'E.2 SFAG'!AJ54+'E.5 Contingency'!AJ54+'E.6 ECF'!AJ53</f>
        <v>0</v>
      </c>
      <c r="AK54" s="71">
        <f>'E.2 SFAG'!AK54+'E.5 Contingency'!AK54+'E.6 ECF'!AK53</f>
        <v>0</v>
      </c>
      <c r="AL54" s="71">
        <f>'E.2 SFAG'!AL54+'E.5 Contingency'!AL54+'E.6 ECF'!AL53</f>
        <v>7156402</v>
      </c>
      <c r="AM54" s="71">
        <f>'E.2 SFAG'!AM54+'E.5 Contingency'!AM54+'E.6 ECF'!AM53</f>
        <v>12115818</v>
      </c>
      <c r="AN54" s="71">
        <f>'E.2 SFAG'!AN54+'E.5 Contingency'!AN54+'E.6 ECF'!AN53</f>
        <v>10152217</v>
      </c>
      <c r="AO54" s="71">
        <f>'E.2 SFAG'!AO54+'E.5 Contingency'!AO54+'E.6 ECF'!AO53</f>
        <v>118195</v>
      </c>
      <c r="AP54" s="71">
        <f>'E.2 SFAG'!AP54+'E.5 Contingency'!AP54+'E.6 ECF'!AP53</f>
        <v>1845406</v>
      </c>
      <c r="AQ54" s="71">
        <f>'E.2 SFAG'!AQ54+'E.5 Contingency'!AQ54+'E.6 ECF'!AQ53</f>
        <v>433674</v>
      </c>
      <c r="AR54" s="71">
        <f>'E.2 SFAG'!AR54+'E.5 Contingency'!AR54+'E.6 ECF'!AR53</f>
        <v>227087532</v>
      </c>
      <c r="AS54" s="71">
        <f>'E.2 SFAG'!AS54+'E.5 Contingency'!AS54+'E.6 ECF'!AS53</f>
        <v>0</v>
      </c>
      <c r="AT54" s="71">
        <f>'E.2 SFAG'!AT54+'E.5 Contingency'!AT54+'E.6 ECF'!AT53</f>
        <v>175646493</v>
      </c>
      <c r="AU54" s="201"/>
      <c r="AV54" s="11"/>
    </row>
    <row r="55" spans="1:48" x14ac:dyDescent="0.3">
      <c r="A55" s="69" t="s">
        <v>51</v>
      </c>
      <c r="B55" s="71">
        <f>'E.2 SFAG'!B55+'E.5 Contingency'!B55+'E.6 ECF'!B54</f>
        <v>18428651</v>
      </c>
      <c r="C55" s="71">
        <f>'E.2 SFAG'!C55+'E.5 Contingency'!C55+'E.6 ECF'!C54</f>
        <v>0</v>
      </c>
      <c r="D55" s="71">
        <f>'E.2 SFAG'!D55+'E.5 Contingency'!D55+'E.6 ECF'!D54</f>
        <v>0</v>
      </c>
      <c r="E55" s="71">
        <f>'E.2 SFAG'!E55+'E.5 Contingency'!E55+'E.6 ECF'!E54</f>
        <v>18428651</v>
      </c>
      <c r="F55" s="71">
        <f>'E.2 SFAG'!F55+'E.5 Contingency'!F55+'E.6 ECF'!F54</f>
        <v>25358220</v>
      </c>
      <c r="G55" s="71">
        <f>'E.2 SFAG'!G55+'E.5 Contingency'!G55+'E.6 ECF'!G54</f>
        <v>4401020</v>
      </c>
      <c r="H55" s="71">
        <f>'E.2 SFAG'!H55+'E.5 Contingency'!H55+'E.6 ECF'!H54</f>
        <v>4401020</v>
      </c>
      <c r="I55" s="71">
        <f>'E.2 SFAG'!I55+'E.5 Contingency'!I55+'E.6 ECF'!I54</f>
        <v>0</v>
      </c>
      <c r="J55" s="71">
        <f>'E.2 SFAG'!J55+'E.5 Contingency'!J55+'E.6 ECF'!J54</f>
        <v>0</v>
      </c>
      <c r="K55" s="71">
        <f>'E.2 SFAG'!K55+'E.5 Contingency'!K55+'E.6 ECF'!K54</f>
        <v>0</v>
      </c>
      <c r="L55" s="71">
        <f>'E.2 SFAG'!L55+'E.5 Contingency'!L55+'E.6 ECF'!L54</f>
        <v>0</v>
      </c>
      <c r="M55" s="71">
        <f>'E.2 SFAG'!M55+'E.5 Contingency'!M55+'E.6 ECF'!M54</f>
        <v>0</v>
      </c>
      <c r="N55" s="71">
        <f>'E.2 SFAG'!N55+'E.5 Contingency'!N55+'E.6 ECF'!N54</f>
        <v>0</v>
      </c>
      <c r="O55" s="71">
        <f>'E.2 SFAG'!O55+'E.5 Contingency'!O55+'E.6 ECF'!O54</f>
        <v>0</v>
      </c>
      <c r="P55" s="71">
        <f>'E.2 SFAG'!P55+'E.5 Contingency'!P55+'E.6 ECF'!P54</f>
        <v>0</v>
      </c>
      <c r="Q55" s="71">
        <f>'E.2 SFAG'!Q55+'E.5 Contingency'!Q55+'E.6 ECF'!Q54</f>
        <v>0</v>
      </c>
      <c r="R55" s="71">
        <f>'E.2 SFAG'!R55+'E.5 Contingency'!R55+'E.6 ECF'!R54</f>
        <v>3025816</v>
      </c>
      <c r="S55" s="71">
        <f>'E.2 SFAG'!S55+'E.5 Contingency'!S55+'E.6 ECF'!S54</f>
        <v>0</v>
      </c>
      <c r="T55" s="71">
        <f>'E.2 SFAG'!T55+'E.5 Contingency'!T55+'E.6 ECF'!T54</f>
        <v>2977761</v>
      </c>
      <c r="U55" s="71">
        <f>'E.2 SFAG'!U55+'E.5 Contingency'!U55+'E.6 ECF'!U54</f>
        <v>48055</v>
      </c>
      <c r="V55" s="71">
        <f>'E.2 SFAG'!V55+'E.5 Contingency'!V55+'E.6 ECF'!V54</f>
        <v>0</v>
      </c>
      <c r="W55" s="71">
        <f>'E.2 SFAG'!W55+'E.5 Contingency'!W55+'E.6 ECF'!W54</f>
        <v>939028</v>
      </c>
      <c r="X55" s="71">
        <f>'E.2 SFAG'!X55+'E.5 Contingency'!X55+'E.6 ECF'!X54</f>
        <v>0</v>
      </c>
      <c r="Y55" s="71">
        <f>'E.2 SFAG'!Y55+'E.5 Contingency'!Y55+'E.6 ECF'!Y54</f>
        <v>939028</v>
      </c>
      <c r="Z55" s="71">
        <f>'E.2 SFAG'!Z55+'E.5 Contingency'!Z55+'E.6 ECF'!Z54</f>
        <v>0</v>
      </c>
      <c r="AA55" s="71">
        <f>'E.2 SFAG'!AA55+'E.5 Contingency'!AA55+'E.6 ECF'!AA54</f>
        <v>0</v>
      </c>
      <c r="AB55" s="71">
        <f>'E.2 SFAG'!AB55+'E.5 Contingency'!AB55+'E.6 ECF'!AB54</f>
        <v>0</v>
      </c>
      <c r="AC55" s="71">
        <f>'E.2 SFAG'!AC55+'E.5 Contingency'!AC55+'E.6 ECF'!AC54</f>
        <v>1197498</v>
      </c>
      <c r="AD55" s="71">
        <f>'E.2 SFAG'!AD55+'E.5 Contingency'!AD55+'E.6 ECF'!AD54</f>
        <v>977195</v>
      </c>
      <c r="AE55" s="71">
        <f>'E.2 SFAG'!AE55+'E.5 Contingency'!AE55+'E.6 ECF'!AE54</f>
        <v>0</v>
      </c>
      <c r="AF55" s="71">
        <f>'E.2 SFAG'!AF55+'E.5 Contingency'!AF55+'E.6 ECF'!AF54</f>
        <v>0</v>
      </c>
      <c r="AG55" s="71">
        <f>'E.2 SFAG'!AG55+'E.5 Contingency'!AG55+'E.6 ECF'!AG54</f>
        <v>0</v>
      </c>
      <c r="AH55" s="71">
        <f>'E.2 SFAG'!AH55+'E.5 Contingency'!AH55+'E.6 ECF'!AH54</f>
        <v>0</v>
      </c>
      <c r="AI55" s="71">
        <f>'E.2 SFAG'!AI55+'E.5 Contingency'!AI55+'E.6 ECF'!AI54</f>
        <v>0</v>
      </c>
      <c r="AJ55" s="71">
        <f>'E.2 SFAG'!AJ55+'E.5 Contingency'!AJ55+'E.6 ECF'!AJ54</f>
        <v>0</v>
      </c>
      <c r="AK55" s="71">
        <f>'E.2 SFAG'!AK55+'E.5 Contingency'!AK55+'E.6 ECF'!AK54</f>
        <v>0</v>
      </c>
      <c r="AL55" s="71">
        <f>'E.2 SFAG'!AL55+'E.5 Contingency'!AL55+'E.6 ECF'!AL54</f>
        <v>244707</v>
      </c>
      <c r="AM55" s="71">
        <f>'E.2 SFAG'!AM55+'E.5 Contingency'!AM55+'E.6 ECF'!AM54</f>
        <v>3180185</v>
      </c>
      <c r="AN55" s="71">
        <f>'E.2 SFAG'!AN55+'E.5 Contingency'!AN55+'E.6 ECF'!AN54</f>
        <v>2764297</v>
      </c>
      <c r="AO55" s="71">
        <f>'E.2 SFAG'!AO55+'E.5 Contingency'!AO55+'E.6 ECF'!AO54</f>
        <v>360008</v>
      </c>
      <c r="AP55" s="71">
        <f>'E.2 SFAG'!AP55+'E.5 Contingency'!AP55+'E.6 ECF'!AP54</f>
        <v>55880</v>
      </c>
      <c r="AQ55" s="71">
        <f>'E.2 SFAG'!AQ55+'E.5 Contingency'!AQ55+'E.6 ECF'!AQ54</f>
        <v>0</v>
      </c>
      <c r="AR55" s="71">
        <f>'E.2 SFAG'!AR55+'E.5 Contingency'!AR55+'E.6 ECF'!AR54</f>
        <v>13965449</v>
      </c>
      <c r="AS55" s="71">
        <f>'E.2 SFAG'!AS55+'E.5 Contingency'!AS55+'E.6 ECF'!AS54</f>
        <v>4463202</v>
      </c>
      <c r="AT55" s="71">
        <f>'E.2 SFAG'!AT55+'E.5 Contingency'!AT55+'E.6 ECF'!AT54</f>
        <v>25358220</v>
      </c>
      <c r="AU55" s="201"/>
      <c r="AV55" s="11"/>
    </row>
    <row r="56" spans="1:48" x14ac:dyDescent="0.3">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3">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2018</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8"/>
    <pageSetUpPr fitToPage="1"/>
  </sheetPr>
  <dimension ref="A1:AZ67"/>
  <sheetViews>
    <sheetView zoomScaleNormal="100" workbookViewId="0">
      <pane xSplit="6" ySplit="3" topLeftCell="G4" activePane="bottomRight" state="frozenSplit"/>
      <selection activeCell="B5" sqref="B5"/>
      <selection pane="topRight" activeCell="B5" sqref="B5"/>
      <selection pane="bottomLeft" activeCell="B5" sqref="B5"/>
      <selection pane="bottomRight" activeCell="B5" sqref="B5"/>
    </sheetView>
  </sheetViews>
  <sheetFormatPr defaultColWidth="8.88671875" defaultRowHeight="14.4" x14ac:dyDescent="0.3"/>
  <cols>
    <col min="1" max="1" width="26.33203125" customWidth="1"/>
    <col min="2" max="2" width="15.6640625" style="11" hidden="1" customWidth="1"/>
    <col min="3" max="6" width="15.6640625" hidden="1" customWidth="1"/>
    <col min="7" max="7" width="15.6640625" customWidth="1"/>
    <col min="8" max="8" width="20.33203125" customWidth="1"/>
    <col min="9" max="9" width="19.33203125" customWidth="1"/>
    <col min="10" max="17" width="15.6640625" hidden="1" customWidth="1"/>
    <col min="18" max="43" width="15.6640625" customWidth="1"/>
    <col min="44" max="44" width="18.33203125" customWidth="1"/>
  </cols>
  <sheetData>
    <row r="1" spans="1:52" ht="15" customHeight="1" x14ac:dyDescent="0.3">
      <c r="B1" s="101"/>
      <c r="C1" s="102"/>
      <c r="D1" s="103"/>
      <c r="G1" s="182" t="s">
        <v>356</v>
      </c>
    </row>
    <row r="2" spans="1:52" s="11" customFormat="1" ht="15" x14ac:dyDescent="0.3">
      <c r="A2" s="143"/>
      <c r="B2" s="101"/>
      <c r="C2" s="102"/>
      <c r="D2" s="103"/>
      <c r="G2" s="268" t="s">
        <v>199</v>
      </c>
      <c r="H2" s="268"/>
      <c r="I2" s="268"/>
      <c r="J2" s="269" t="s">
        <v>200</v>
      </c>
      <c r="K2" s="270"/>
      <c r="L2" s="270"/>
      <c r="M2" s="271"/>
      <c r="N2" s="269" t="s">
        <v>201</v>
      </c>
      <c r="O2" s="270"/>
      <c r="P2" s="270"/>
      <c r="Q2" s="271"/>
      <c r="R2" s="268" t="s">
        <v>202</v>
      </c>
      <c r="S2" s="268"/>
      <c r="T2" s="268"/>
      <c r="U2" s="268"/>
      <c r="W2" s="268" t="s">
        <v>204</v>
      </c>
      <c r="X2" s="268"/>
      <c r="Y2" s="268"/>
      <c r="AH2" s="268" t="s">
        <v>213</v>
      </c>
      <c r="AI2" s="268"/>
      <c r="AJ2" s="268"/>
      <c r="AK2" s="268"/>
      <c r="AM2" s="268" t="s">
        <v>215</v>
      </c>
      <c r="AN2" s="268"/>
      <c r="AO2" s="268"/>
      <c r="AP2" s="268"/>
    </row>
    <row r="3" spans="1:52" s="1" customFormat="1" ht="45.9"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ht="15" x14ac:dyDescent="0.3">
      <c r="A4" s="68" t="s">
        <v>52</v>
      </c>
      <c r="B4" s="114"/>
      <c r="C4" s="114"/>
      <c r="D4" s="114"/>
      <c r="E4" s="114"/>
      <c r="F4" s="114"/>
      <c r="G4" s="71">
        <f>'E.4 MOE SSP'!G4+'E.3 MOE in TANF'!G4</f>
        <v>3555545523</v>
      </c>
      <c r="H4" s="71">
        <f>'E.4 MOE SSP'!H4+'E.3 MOE in TANF'!H4</f>
        <v>3350044389</v>
      </c>
      <c r="I4" s="71">
        <f>'E.4 MOE SSP'!I4+'E.3 MOE in TANF'!I4</f>
        <v>205501134</v>
      </c>
      <c r="J4" s="114"/>
      <c r="K4" s="114"/>
      <c r="L4" s="114"/>
      <c r="M4" s="114"/>
      <c r="N4" s="114"/>
      <c r="O4" s="114"/>
      <c r="P4" s="114"/>
      <c r="Q4" s="114"/>
      <c r="R4" s="71">
        <f>'E.4 MOE SSP'!R4+'E.3 MOE in TANF'!R4</f>
        <v>459134285</v>
      </c>
      <c r="S4" s="71">
        <f>'E.4 MOE SSP'!S4+'E.3 MOE in TANF'!S4</f>
        <v>26692398</v>
      </c>
      <c r="T4" s="71">
        <f>'E.4 MOE SSP'!T4+'E.3 MOE in TANF'!T4</f>
        <v>218851121</v>
      </c>
      <c r="U4" s="71">
        <f>'E.4 MOE SSP'!U4+'E.3 MOE in TANF'!U4</f>
        <v>213590766</v>
      </c>
      <c r="V4" s="71">
        <f>'E.4 MOE SSP'!V4+'E.3 MOE in TANF'!V4</f>
        <v>47920732</v>
      </c>
      <c r="W4" s="71">
        <f>'E.4 MOE SSP'!W4+'E.3 MOE in TANF'!W4</f>
        <v>4816358633</v>
      </c>
      <c r="X4" s="71">
        <f>'E.4 MOE SSP'!X4+'E.3 MOE in TANF'!X4</f>
        <v>2281741391</v>
      </c>
      <c r="Y4" s="71">
        <f>'E.4 MOE SSP'!Y4+'E.3 MOE in TANF'!Y4</f>
        <v>2534617242</v>
      </c>
      <c r="Z4" s="71">
        <f>'E.4 MOE SSP'!Z4+'E.3 MOE in TANF'!Z4</f>
        <v>223428</v>
      </c>
      <c r="AA4" s="71">
        <f>'E.4 MOE SSP'!AA4+'E.3 MOE in TANF'!AA4</f>
        <v>1971234385</v>
      </c>
      <c r="AB4" s="71">
        <f>'E.4 MOE SSP'!AB4+'E.3 MOE in TANF'!AB4</f>
        <v>541255441</v>
      </c>
      <c r="AC4" s="71">
        <f>'E.4 MOE SSP'!AC4+'E.3 MOE in TANF'!AC4</f>
        <v>630065023</v>
      </c>
      <c r="AD4" s="71">
        <f>'E.4 MOE SSP'!AD4+'E.3 MOE in TANF'!AD4</f>
        <v>202491537</v>
      </c>
      <c r="AE4" s="71">
        <f>'E.4 MOE SSP'!AE4+'E.3 MOE in TANF'!AE4</f>
        <v>401162760</v>
      </c>
      <c r="AF4" s="71">
        <f>'E.4 MOE SSP'!AF4+'E.3 MOE in TANF'!AF4</f>
        <v>341190918</v>
      </c>
      <c r="AG4" s="71">
        <f>'E.4 MOE SSP'!AG4+'E.3 MOE in TANF'!AG4</f>
        <v>45398777</v>
      </c>
      <c r="AH4" s="71">
        <f>'E.4 MOE SSP'!AH4+'E.3 MOE in TANF'!AH4</f>
        <v>540693254</v>
      </c>
      <c r="AI4" s="71">
        <f>'E.4 MOE SSP'!AI4+'E.3 MOE in TANF'!AI4</f>
        <v>240073992</v>
      </c>
      <c r="AJ4" s="71">
        <f>'E.4 MOE SSP'!AJ4+'E.3 MOE in TANF'!AJ4</f>
        <v>16486150</v>
      </c>
      <c r="AK4" s="71">
        <f>'E.4 MOE SSP'!AK4+'E.3 MOE in TANF'!AK4</f>
        <v>284133112</v>
      </c>
      <c r="AL4" s="71">
        <f>'E.4 MOE SSP'!AL4+'E.3 MOE in TANF'!AL4</f>
        <v>20581398</v>
      </c>
      <c r="AM4" s="71">
        <f>'E.4 MOE SSP'!AM4+'E.3 MOE in TANF'!AM4</f>
        <v>967812045</v>
      </c>
      <c r="AN4" s="71">
        <f>'E.4 MOE SSP'!AN4+'E.3 MOE in TANF'!AN4</f>
        <v>791348833</v>
      </c>
      <c r="AO4" s="71">
        <f>'E.4 MOE SSP'!AO4+'E.3 MOE in TANF'!AO4</f>
        <v>109309866</v>
      </c>
      <c r="AP4" s="71">
        <f>'E.4 MOE SSP'!AP4+'E.3 MOE in TANF'!AP4</f>
        <v>67153346</v>
      </c>
      <c r="AQ4" s="71">
        <f>'E.4 MOE SSP'!AQ4+'E.3 MOE in TANF'!AQ4</f>
        <v>221550851</v>
      </c>
      <c r="AR4" s="71">
        <f>'E.4 MOE SSP'!AR4+'E.3 MOE in TANF'!AR4</f>
        <v>14762618990</v>
      </c>
      <c r="AS4" s="50"/>
      <c r="AT4" s="50"/>
      <c r="AU4" s="50"/>
      <c r="AV4" s="50"/>
      <c r="AW4" s="50"/>
      <c r="AX4" s="50"/>
      <c r="AY4" s="50"/>
      <c r="AZ4" s="50"/>
    </row>
    <row r="5" spans="1:52" s="5" customFormat="1" ht="15" x14ac:dyDescent="0.3">
      <c r="A5" s="69" t="s">
        <v>1</v>
      </c>
      <c r="B5" s="114"/>
      <c r="C5" s="114"/>
      <c r="D5" s="114"/>
      <c r="E5" s="114"/>
      <c r="F5" s="114"/>
      <c r="G5" s="71">
        <f>'E.4 MOE SSP'!G5+'E.3 MOE in TANF'!G5</f>
        <v>0</v>
      </c>
      <c r="H5" s="71">
        <f>'E.4 MOE SSP'!H5+'E.3 MOE in TANF'!H5</f>
        <v>0</v>
      </c>
      <c r="I5" s="71">
        <f>'E.4 MOE SSP'!I5+'E.3 MOE in TANF'!I5</f>
        <v>0</v>
      </c>
      <c r="J5" s="114"/>
      <c r="K5" s="114"/>
      <c r="L5" s="114"/>
      <c r="M5" s="114"/>
      <c r="N5" s="114"/>
      <c r="O5" s="114"/>
      <c r="P5" s="114"/>
      <c r="Q5" s="114"/>
      <c r="R5" s="71">
        <f>'E.4 MOE SSP'!R5+'E.3 MOE in TANF'!R5</f>
        <v>40948</v>
      </c>
      <c r="S5" s="71">
        <f>'E.4 MOE SSP'!S5+'E.3 MOE in TANF'!S5</f>
        <v>0</v>
      </c>
      <c r="T5" s="71">
        <f>'E.4 MOE SSP'!T5+'E.3 MOE in TANF'!T5</f>
        <v>0</v>
      </c>
      <c r="U5" s="71">
        <f>'E.4 MOE SSP'!U5+'E.3 MOE in TANF'!U5</f>
        <v>40948</v>
      </c>
      <c r="V5" s="71">
        <f>'E.4 MOE SSP'!V5+'E.3 MOE in TANF'!V5</f>
        <v>2494627</v>
      </c>
      <c r="W5" s="71">
        <f>'E.4 MOE SSP'!W5+'E.3 MOE in TANF'!W5</f>
        <v>28052127</v>
      </c>
      <c r="X5" s="71">
        <f>'E.4 MOE SSP'!X5+'E.3 MOE in TANF'!X5</f>
        <v>5778696</v>
      </c>
      <c r="Y5" s="71">
        <f>'E.4 MOE SSP'!Y5+'E.3 MOE in TANF'!Y5</f>
        <v>22273431</v>
      </c>
      <c r="Z5" s="71">
        <f>'E.4 MOE SSP'!Z5+'E.3 MOE in TANF'!Z5</f>
        <v>0</v>
      </c>
      <c r="AA5" s="71">
        <f>'E.4 MOE SSP'!AA5+'E.3 MOE in TANF'!AA5</f>
        <v>0</v>
      </c>
      <c r="AB5" s="71">
        <f>'E.4 MOE SSP'!AB5+'E.3 MOE in TANF'!AB5</f>
        <v>0</v>
      </c>
      <c r="AC5" s="71">
        <f>'E.4 MOE SSP'!AC5+'E.3 MOE in TANF'!AC5</f>
        <v>22164187</v>
      </c>
      <c r="AD5" s="71">
        <f>'E.4 MOE SSP'!AD5+'E.3 MOE in TANF'!AD5</f>
        <v>25</v>
      </c>
      <c r="AE5" s="71">
        <f>'E.4 MOE SSP'!AE5+'E.3 MOE in TANF'!AE5</f>
        <v>0</v>
      </c>
      <c r="AF5" s="71">
        <f>'E.4 MOE SSP'!AF5+'E.3 MOE in TANF'!AF5</f>
        <v>0</v>
      </c>
      <c r="AG5" s="71">
        <f>'E.4 MOE SSP'!AG5+'E.3 MOE in TANF'!AG5</f>
        <v>0</v>
      </c>
      <c r="AH5" s="71">
        <f>'E.4 MOE SSP'!AH5+'E.3 MOE in TANF'!AH5</f>
        <v>29390216</v>
      </c>
      <c r="AI5" s="71">
        <f>'E.4 MOE SSP'!AI5+'E.3 MOE in TANF'!AI5</f>
        <v>0</v>
      </c>
      <c r="AJ5" s="71">
        <f>'E.4 MOE SSP'!AJ5+'E.3 MOE in TANF'!AJ5</f>
        <v>0</v>
      </c>
      <c r="AK5" s="71">
        <f>'E.4 MOE SSP'!AK5+'E.3 MOE in TANF'!AK5</f>
        <v>29390216</v>
      </c>
      <c r="AL5" s="71">
        <f>'E.4 MOE SSP'!AL5+'E.3 MOE in TANF'!AL5</f>
        <v>1572320</v>
      </c>
      <c r="AM5" s="71">
        <f>'E.4 MOE SSP'!AM5+'E.3 MOE in TANF'!AM5</f>
        <v>8614315</v>
      </c>
      <c r="AN5" s="71">
        <f>'E.4 MOE SSP'!AN5+'E.3 MOE in TANF'!AN5</f>
        <v>5844596</v>
      </c>
      <c r="AO5" s="71">
        <f>'E.4 MOE SSP'!AO5+'E.3 MOE in TANF'!AO5</f>
        <v>2756236</v>
      </c>
      <c r="AP5" s="71">
        <f>'E.4 MOE SSP'!AP5+'E.3 MOE in TANF'!AP5</f>
        <v>13483</v>
      </c>
      <c r="AQ5" s="71">
        <f>'E.4 MOE SSP'!AQ5+'E.3 MOE in TANF'!AQ5</f>
        <v>0</v>
      </c>
      <c r="AR5" s="71">
        <f>'E.4 MOE SSP'!AR5+'E.3 MOE in TANF'!AR5</f>
        <v>92328765</v>
      </c>
      <c r="AS5" s="50"/>
      <c r="AT5" s="50"/>
      <c r="AU5" s="50"/>
      <c r="AV5" s="50"/>
      <c r="AW5" s="50"/>
      <c r="AX5" s="50"/>
      <c r="AY5" s="50"/>
      <c r="AZ5" s="50"/>
    </row>
    <row r="6" spans="1:52" s="5" customFormat="1" ht="15" x14ac:dyDescent="0.3">
      <c r="A6" s="69" t="s">
        <v>2</v>
      </c>
      <c r="B6" s="114"/>
      <c r="C6" s="114"/>
      <c r="D6" s="114"/>
      <c r="E6" s="114"/>
      <c r="F6" s="114"/>
      <c r="G6" s="71">
        <f>'E.4 MOE SSP'!G6+'E.3 MOE in TANF'!G6</f>
        <v>24982321</v>
      </c>
      <c r="H6" s="71">
        <f>'E.4 MOE SSP'!H6+'E.3 MOE in TANF'!H6</f>
        <v>24982321</v>
      </c>
      <c r="I6" s="71">
        <f>'E.4 MOE SSP'!I6+'E.3 MOE in TANF'!I6</f>
        <v>0</v>
      </c>
      <c r="J6" s="114"/>
      <c r="K6" s="114"/>
      <c r="L6" s="114"/>
      <c r="M6" s="114"/>
      <c r="N6" s="114"/>
      <c r="O6" s="114"/>
      <c r="P6" s="114"/>
      <c r="Q6" s="114"/>
      <c r="R6" s="71">
        <f>'E.4 MOE SSP'!R6+'E.3 MOE in TANF'!R6</f>
        <v>33348</v>
      </c>
      <c r="S6" s="71">
        <f>'E.4 MOE SSP'!S6+'E.3 MOE in TANF'!S6</f>
        <v>0</v>
      </c>
      <c r="T6" s="71">
        <f>'E.4 MOE SSP'!T6+'E.3 MOE in TANF'!T6</f>
        <v>33348</v>
      </c>
      <c r="U6" s="71">
        <f>'E.4 MOE SSP'!U6+'E.3 MOE in TANF'!U6</f>
        <v>0</v>
      </c>
      <c r="V6" s="71">
        <f>'E.4 MOE SSP'!V6+'E.3 MOE in TANF'!V6</f>
        <v>0</v>
      </c>
      <c r="W6" s="71">
        <f>'E.4 MOE SSP'!W6+'E.3 MOE in TANF'!W6</f>
        <v>2661026</v>
      </c>
      <c r="X6" s="71">
        <f>'E.4 MOE SSP'!X6+'E.3 MOE in TANF'!X6</f>
        <v>2661026</v>
      </c>
      <c r="Y6" s="71">
        <f>'E.4 MOE SSP'!Y6+'E.3 MOE in TANF'!Y6</f>
        <v>0</v>
      </c>
      <c r="Z6" s="71">
        <f>'E.4 MOE SSP'!Z6+'E.3 MOE in TANF'!Z6</f>
        <v>0</v>
      </c>
      <c r="AA6" s="71">
        <f>'E.4 MOE SSP'!AA6+'E.3 MOE in TANF'!AA6</f>
        <v>0</v>
      </c>
      <c r="AB6" s="71">
        <f>'E.4 MOE SSP'!AB6+'E.3 MOE in TANF'!AB6</f>
        <v>0</v>
      </c>
      <c r="AC6" s="71">
        <f>'E.4 MOE SSP'!AC6+'E.3 MOE in TANF'!AC6</f>
        <v>303110</v>
      </c>
      <c r="AD6" s="71">
        <f>'E.4 MOE SSP'!AD6+'E.3 MOE in TANF'!AD6</f>
        <v>0</v>
      </c>
      <c r="AE6" s="71">
        <f>'E.4 MOE SSP'!AE6+'E.3 MOE in TANF'!AE6</f>
        <v>7187759</v>
      </c>
      <c r="AF6" s="71">
        <f>'E.4 MOE SSP'!AF6+'E.3 MOE in TANF'!AF6</f>
        <v>0</v>
      </c>
      <c r="AG6" s="71">
        <f>'E.4 MOE SSP'!AG6+'E.3 MOE in TANF'!AG6</f>
        <v>0</v>
      </c>
      <c r="AH6" s="71">
        <f>'E.4 MOE SSP'!AH6+'E.3 MOE in TANF'!AH6</f>
        <v>0</v>
      </c>
      <c r="AI6" s="71">
        <f>'E.4 MOE SSP'!AI6+'E.3 MOE in TANF'!AI6</f>
        <v>0</v>
      </c>
      <c r="AJ6" s="71">
        <f>'E.4 MOE SSP'!AJ6+'E.3 MOE in TANF'!AJ6</f>
        <v>0</v>
      </c>
      <c r="AK6" s="71">
        <f>'E.4 MOE SSP'!AK6+'E.3 MOE in TANF'!AK6</f>
        <v>0</v>
      </c>
      <c r="AL6" s="71">
        <f>'E.4 MOE SSP'!AL6+'E.3 MOE in TANF'!AL6</f>
        <v>0</v>
      </c>
      <c r="AM6" s="71">
        <f>'E.4 MOE SSP'!AM6+'E.3 MOE in TANF'!AM6</f>
        <v>1190197</v>
      </c>
      <c r="AN6" s="71">
        <f>'E.4 MOE SSP'!AN6+'E.3 MOE in TANF'!AN6</f>
        <v>1190197</v>
      </c>
      <c r="AO6" s="71">
        <f>'E.4 MOE SSP'!AO6+'E.3 MOE in TANF'!AO6</f>
        <v>0</v>
      </c>
      <c r="AP6" s="71">
        <f>'E.4 MOE SSP'!AP6+'E.3 MOE in TANF'!AP6</f>
        <v>0</v>
      </c>
      <c r="AQ6" s="71">
        <f>'E.4 MOE SSP'!AQ6+'E.3 MOE in TANF'!AQ6</f>
        <v>200764</v>
      </c>
      <c r="AR6" s="71">
        <f>'E.4 MOE SSP'!AR6+'E.3 MOE in TANF'!AR6</f>
        <v>36558525</v>
      </c>
      <c r="AS6" s="50"/>
      <c r="AT6" s="50"/>
      <c r="AU6" s="50"/>
      <c r="AV6" s="50"/>
      <c r="AW6" s="50"/>
      <c r="AX6" s="50"/>
      <c r="AY6" s="50"/>
      <c r="AZ6" s="50"/>
    </row>
    <row r="7" spans="1:52" s="5" customFormat="1" ht="15" x14ac:dyDescent="0.3">
      <c r="A7" s="69" t="s">
        <v>3</v>
      </c>
      <c r="B7" s="114"/>
      <c r="C7" s="114"/>
      <c r="D7" s="114"/>
      <c r="E7" s="114"/>
      <c r="F7" s="114"/>
      <c r="G7" s="71">
        <f>'E.4 MOE SSP'!G7+'E.3 MOE in TANF'!G7</f>
        <v>0</v>
      </c>
      <c r="H7" s="71">
        <f>'E.4 MOE SSP'!H7+'E.3 MOE in TANF'!H7</f>
        <v>0</v>
      </c>
      <c r="I7" s="71">
        <f>'E.4 MOE SSP'!I7+'E.3 MOE in TANF'!I7</f>
        <v>0</v>
      </c>
      <c r="J7" s="114"/>
      <c r="K7" s="114"/>
      <c r="L7" s="114"/>
      <c r="M7" s="114"/>
      <c r="N7" s="114"/>
      <c r="O7" s="114"/>
      <c r="P7" s="114"/>
      <c r="Q7" s="114"/>
      <c r="R7" s="71">
        <f>'E.4 MOE SSP'!R7+'E.3 MOE in TANF'!R7</f>
        <v>0</v>
      </c>
      <c r="S7" s="71">
        <f>'E.4 MOE SSP'!S7+'E.3 MOE in TANF'!S7</f>
        <v>0</v>
      </c>
      <c r="T7" s="71">
        <f>'E.4 MOE SSP'!T7+'E.3 MOE in TANF'!T7</f>
        <v>0</v>
      </c>
      <c r="U7" s="71">
        <f>'E.4 MOE SSP'!U7+'E.3 MOE in TANF'!U7</f>
        <v>0</v>
      </c>
      <c r="V7" s="71">
        <f>'E.4 MOE SSP'!V7+'E.3 MOE in TANF'!V7</f>
        <v>0</v>
      </c>
      <c r="W7" s="71">
        <f>'E.4 MOE SSP'!W7+'E.3 MOE in TANF'!W7</f>
        <v>0</v>
      </c>
      <c r="X7" s="71">
        <f>'E.4 MOE SSP'!X7+'E.3 MOE in TANF'!X7</f>
        <v>0</v>
      </c>
      <c r="Y7" s="71">
        <f>'E.4 MOE SSP'!Y7+'E.3 MOE in TANF'!Y7</f>
        <v>0</v>
      </c>
      <c r="Z7" s="71">
        <f>'E.4 MOE SSP'!Z7+'E.3 MOE in TANF'!Z7</f>
        <v>0</v>
      </c>
      <c r="AA7" s="71">
        <f>'E.4 MOE SSP'!AA7+'E.3 MOE in TANF'!AA7</f>
        <v>0</v>
      </c>
      <c r="AB7" s="71">
        <f>'E.4 MOE SSP'!AB7+'E.3 MOE in TANF'!AB7</f>
        <v>0</v>
      </c>
      <c r="AC7" s="71">
        <f>'E.4 MOE SSP'!AC7+'E.3 MOE in TANF'!AC7</f>
        <v>0</v>
      </c>
      <c r="AD7" s="71">
        <f>'E.4 MOE SSP'!AD7+'E.3 MOE in TANF'!AD7</f>
        <v>0</v>
      </c>
      <c r="AE7" s="71">
        <f>'E.4 MOE SSP'!AE7+'E.3 MOE in TANF'!AE7</f>
        <v>0</v>
      </c>
      <c r="AF7" s="71">
        <f>'E.4 MOE SSP'!AF7+'E.3 MOE in TANF'!AF7</f>
        <v>0</v>
      </c>
      <c r="AG7" s="71">
        <f>'E.4 MOE SSP'!AG7+'E.3 MOE in TANF'!AG7</f>
        <v>0</v>
      </c>
      <c r="AH7" s="71">
        <f>'E.4 MOE SSP'!AH7+'E.3 MOE in TANF'!AH7</f>
        <v>127688331</v>
      </c>
      <c r="AI7" s="71">
        <f>'E.4 MOE SSP'!AI7+'E.3 MOE in TANF'!AI7</f>
        <v>57891562</v>
      </c>
      <c r="AJ7" s="71">
        <f>'E.4 MOE SSP'!AJ7+'E.3 MOE in TANF'!AJ7</f>
        <v>10683899</v>
      </c>
      <c r="AK7" s="71">
        <f>'E.4 MOE SSP'!AK7+'E.3 MOE in TANF'!AK7</f>
        <v>59112870</v>
      </c>
      <c r="AL7" s="71">
        <f>'E.4 MOE SSP'!AL7+'E.3 MOE in TANF'!AL7</f>
        <v>0</v>
      </c>
      <c r="AM7" s="71">
        <f>'E.4 MOE SSP'!AM7+'E.3 MOE in TANF'!AM7</f>
        <v>4608698</v>
      </c>
      <c r="AN7" s="71">
        <f>'E.4 MOE SSP'!AN7+'E.3 MOE in TANF'!AN7</f>
        <v>0</v>
      </c>
      <c r="AO7" s="71">
        <f>'E.4 MOE SSP'!AO7+'E.3 MOE in TANF'!AO7</f>
        <v>0</v>
      </c>
      <c r="AP7" s="71">
        <f>'E.4 MOE SSP'!AP7+'E.3 MOE in TANF'!AP7</f>
        <v>4608698</v>
      </c>
      <c r="AQ7" s="71">
        <f>'E.4 MOE SSP'!AQ7+'E.3 MOE in TANF'!AQ7</f>
        <v>0</v>
      </c>
      <c r="AR7" s="71">
        <f>'E.4 MOE SSP'!AR7+'E.3 MOE in TANF'!AR7</f>
        <v>132297029</v>
      </c>
      <c r="AS7" s="50"/>
      <c r="AT7" s="50"/>
      <c r="AU7" s="50"/>
      <c r="AV7" s="50"/>
      <c r="AW7" s="50"/>
      <c r="AX7" s="50"/>
      <c r="AY7" s="50"/>
      <c r="AZ7" s="50"/>
    </row>
    <row r="8" spans="1:52" s="5" customFormat="1" ht="15" x14ac:dyDescent="0.3">
      <c r="A8" s="69" t="s">
        <v>4</v>
      </c>
      <c r="B8" s="114"/>
      <c r="C8" s="114"/>
      <c r="D8" s="114"/>
      <c r="E8" s="114"/>
      <c r="F8" s="114"/>
      <c r="G8" s="71">
        <f>'E.4 MOE SSP'!G8+'E.3 MOE in TANF'!G8</f>
        <v>0</v>
      </c>
      <c r="H8" s="71">
        <f>'E.4 MOE SSP'!H8+'E.3 MOE in TANF'!H8</f>
        <v>0</v>
      </c>
      <c r="I8" s="71">
        <f>'E.4 MOE SSP'!I8+'E.3 MOE in TANF'!I8</f>
        <v>0</v>
      </c>
      <c r="J8" s="114"/>
      <c r="K8" s="114"/>
      <c r="L8" s="114"/>
      <c r="M8" s="114"/>
      <c r="N8" s="114"/>
      <c r="O8" s="114"/>
      <c r="P8" s="114"/>
      <c r="Q8" s="114"/>
      <c r="R8" s="71">
        <f>'E.4 MOE SSP'!R8+'E.3 MOE in TANF'!R8</f>
        <v>57872</v>
      </c>
      <c r="S8" s="71">
        <f>'E.4 MOE SSP'!S8+'E.3 MOE in TANF'!S8</f>
        <v>1012</v>
      </c>
      <c r="T8" s="71">
        <f>'E.4 MOE SSP'!T8+'E.3 MOE in TANF'!T8</f>
        <v>30808</v>
      </c>
      <c r="U8" s="71">
        <f>'E.4 MOE SSP'!U8+'E.3 MOE in TANF'!U8</f>
        <v>26052</v>
      </c>
      <c r="V8" s="71">
        <f>'E.4 MOE SSP'!V8+'E.3 MOE in TANF'!V8</f>
        <v>256801</v>
      </c>
      <c r="W8" s="71">
        <f>'E.4 MOE SSP'!W8+'E.3 MOE in TANF'!W8</f>
        <v>108351270</v>
      </c>
      <c r="X8" s="71">
        <f>'E.4 MOE SSP'!X8+'E.3 MOE in TANF'!X8</f>
        <v>0</v>
      </c>
      <c r="Y8" s="71">
        <f>'E.4 MOE SSP'!Y8+'E.3 MOE in TANF'!Y8</f>
        <v>108351270</v>
      </c>
      <c r="Z8" s="71">
        <f>'E.4 MOE SSP'!Z8+'E.3 MOE in TANF'!Z8</f>
        <v>0</v>
      </c>
      <c r="AA8" s="71">
        <f>'E.4 MOE SSP'!AA8+'E.3 MOE in TANF'!AA8</f>
        <v>0</v>
      </c>
      <c r="AB8" s="71">
        <f>'E.4 MOE SSP'!AB8+'E.3 MOE in TANF'!AB8</f>
        <v>0</v>
      </c>
      <c r="AC8" s="71">
        <f>'E.4 MOE SSP'!AC8+'E.3 MOE in TANF'!AC8</f>
        <v>0</v>
      </c>
      <c r="AD8" s="71">
        <f>'E.4 MOE SSP'!AD8+'E.3 MOE in TANF'!AD8</f>
        <v>0</v>
      </c>
      <c r="AE8" s="71">
        <f>'E.4 MOE SSP'!AE8+'E.3 MOE in TANF'!AE8</f>
        <v>333792</v>
      </c>
      <c r="AF8" s="71">
        <f>'E.4 MOE SSP'!AF8+'E.3 MOE in TANF'!AF8</f>
        <v>0</v>
      </c>
      <c r="AG8" s="71">
        <f>'E.4 MOE SSP'!AG8+'E.3 MOE in TANF'!AG8</f>
        <v>0</v>
      </c>
      <c r="AH8" s="71">
        <f>'E.4 MOE SSP'!AH8+'E.3 MOE in TANF'!AH8</f>
        <v>0</v>
      </c>
      <c r="AI8" s="71">
        <f>'E.4 MOE SSP'!AI8+'E.3 MOE in TANF'!AI8</f>
        <v>0</v>
      </c>
      <c r="AJ8" s="71">
        <f>'E.4 MOE SSP'!AJ8+'E.3 MOE in TANF'!AJ8</f>
        <v>0</v>
      </c>
      <c r="AK8" s="71">
        <f>'E.4 MOE SSP'!AK8+'E.3 MOE in TANF'!AK8</f>
        <v>0</v>
      </c>
      <c r="AL8" s="71">
        <f>'E.4 MOE SSP'!AL8+'E.3 MOE in TANF'!AL8</f>
        <v>0</v>
      </c>
      <c r="AM8" s="71">
        <f>'E.4 MOE SSP'!AM8+'E.3 MOE in TANF'!AM8</f>
        <v>2454574</v>
      </c>
      <c r="AN8" s="71">
        <f>'E.4 MOE SSP'!AN8+'E.3 MOE in TANF'!AN8</f>
        <v>2437288</v>
      </c>
      <c r="AO8" s="71">
        <f>'E.4 MOE SSP'!AO8+'E.3 MOE in TANF'!AO8</f>
        <v>7286</v>
      </c>
      <c r="AP8" s="71">
        <f>'E.4 MOE SSP'!AP8+'E.3 MOE in TANF'!AP8</f>
        <v>10000</v>
      </c>
      <c r="AQ8" s="71">
        <f>'E.4 MOE SSP'!AQ8+'E.3 MOE in TANF'!AQ8</f>
        <v>0</v>
      </c>
      <c r="AR8" s="71">
        <f>'E.4 MOE SSP'!AR8+'E.3 MOE in TANF'!AR8</f>
        <v>111454309</v>
      </c>
      <c r="AS8" s="50"/>
      <c r="AT8" s="50"/>
      <c r="AU8" s="50"/>
      <c r="AV8" s="50"/>
      <c r="AW8" s="50"/>
      <c r="AX8" s="50"/>
      <c r="AY8" s="50"/>
      <c r="AZ8" s="50"/>
    </row>
    <row r="9" spans="1:52" s="5" customFormat="1" ht="15" x14ac:dyDescent="0.3">
      <c r="A9" s="69" t="s">
        <v>5</v>
      </c>
      <c r="B9" s="114"/>
      <c r="C9" s="114"/>
      <c r="D9" s="114"/>
      <c r="E9" s="114"/>
      <c r="F9" s="114"/>
      <c r="G9" s="71">
        <f>'E.4 MOE SSP'!G9+'E.3 MOE in TANF'!G9</f>
        <v>1849878336</v>
      </c>
      <c r="H9" s="71">
        <f>'E.4 MOE SSP'!H9+'E.3 MOE in TANF'!H9</f>
        <v>1747844550</v>
      </c>
      <c r="I9" s="71">
        <f>'E.4 MOE SSP'!I9+'E.3 MOE in TANF'!I9</f>
        <v>102033786</v>
      </c>
      <c r="J9" s="114"/>
      <c r="K9" s="114"/>
      <c r="L9" s="114"/>
      <c r="M9" s="114"/>
      <c r="N9" s="114"/>
      <c r="O9" s="114"/>
      <c r="P9" s="114"/>
      <c r="Q9" s="114"/>
      <c r="R9" s="71">
        <f>'E.4 MOE SSP'!R9+'E.3 MOE in TANF'!R9</f>
        <v>55091505</v>
      </c>
      <c r="S9" s="71">
        <f>'E.4 MOE SSP'!S9+'E.3 MOE in TANF'!S9</f>
        <v>10272783</v>
      </c>
      <c r="T9" s="71">
        <f>'E.4 MOE SSP'!T9+'E.3 MOE in TANF'!T9</f>
        <v>25332667</v>
      </c>
      <c r="U9" s="71">
        <f>'E.4 MOE SSP'!U9+'E.3 MOE in TANF'!U9</f>
        <v>19486055</v>
      </c>
      <c r="V9" s="71">
        <f>'E.4 MOE SSP'!V9+'E.3 MOE in TANF'!V9</f>
        <v>10997455</v>
      </c>
      <c r="W9" s="71">
        <f>'E.4 MOE SSP'!W9+'E.3 MOE in TANF'!W9</f>
        <v>540986816</v>
      </c>
      <c r="X9" s="71">
        <f>'E.4 MOE SSP'!X9+'E.3 MOE in TANF'!X9</f>
        <v>540986816</v>
      </c>
      <c r="Y9" s="71">
        <f>'E.4 MOE SSP'!Y9+'E.3 MOE in TANF'!Y9</f>
        <v>0</v>
      </c>
      <c r="Z9" s="71">
        <f>'E.4 MOE SSP'!Z9+'E.3 MOE in TANF'!Z9</f>
        <v>50</v>
      </c>
      <c r="AA9" s="71">
        <f>'E.4 MOE SSP'!AA9+'E.3 MOE in TANF'!AA9</f>
        <v>0</v>
      </c>
      <c r="AB9" s="71">
        <f>'E.4 MOE SSP'!AB9+'E.3 MOE in TANF'!AB9</f>
        <v>0</v>
      </c>
      <c r="AC9" s="71">
        <f>'E.4 MOE SSP'!AC9+'E.3 MOE in TANF'!AC9</f>
        <v>446575</v>
      </c>
      <c r="AD9" s="71">
        <f>'E.4 MOE SSP'!AD9+'E.3 MOE in TANF'!AD9</f>
        <v>104778193</v>
      </c>
      <c r="AE9" s="71">
        <f>'E.4 MOE SSP'!AE9+'E.3 MOE in TANF'!AE9</f>
        <v>884096</v>
      </c>
      <c r="AF9" s="71">
        <f>'E.4 MOE SSP'!AF9+'E.3 MOE in TANF'!AF9</f>
        <v>15226051</v>
      </c>
      <c r="AG9" s="71">
        <f>'E.4 MOE SSP'!AG9+'E.3 MOE in TANF'!AG9</f>
        <v>2570529</v>
      </c>
      <c r="AH9" s="71">
        <f>'E.4 MOE SSP'!AH9+'E.3 MOE in TANF'!AH9</f>
        <v>3175</v>
      </c>
      <c r="AI9" s="71">
        <f>'E.4 MOE SSP'!AI9+'E.3 MOE in TANF'!AI9</f>
        <v>3175</v>
      </c>
      <c r="AJ9" s="71">
        <f>'E.4 MOE SSP'!AJ9+'E.3 MOE in TANF'!AJ9</f>
        <v>0</v>
      </c>
      <c r="AK9" s="71">
        <f>'E.4 MOE SSP'!AK9+'E.3 MOE in TANF'!AK9</f>
        <v>0</v>
      </c>
      <c r="AL9" s="71">
        <f>'E.4 MOE SSP'!AL9+'E.3 MOE in TANF'!AL9</f>
        <v>0</v>
      </c>
      <c r="AM9" s="71">
        <f>'E.4 MOE SSP'!AM9+'E.3 MOE in TANF'!AM9</f>
        <v>327807291</v>
      </c>
      <c r="AN9" s="71">
        <f>'E.4 MOE SSP'!AN9+'E.3 MOE in TANF'!AN9</f>
        <v>287600229</v>
      </c>
      <c r="AO9" s="71">
        <f>'E.4 MOE SSP'!AO9+'E.3 MOE in TANF'!AO9</f>
        <v>36598451</v>
      </c>
      <c r="AP9" s="71">
        <f>'E.4 MOE SSP'!AP9+'E.3 MOE in TANF'!AP9</f>
        <v>3608611</v>
      </c>
      <c r="AQ9" s="71">
        <f>'E.4 MOE SSP'!AQ9+'E.3 MOE in TANF'!AQ9</f>
        <v>14298</v>
      </c>
      <c r="AR9" s="71">
        <f>'E.4 MOE SSP'!AR9+'E.3 MOE in TANF'!AR9</f>
        <v>2908684370</v>
      </c>
      <c r="AS9" s="50"/>
      <c r="AT9" s="50"/>
      <c r="AU9" s="50"/>
      <c r="AV9" s="50"/>
      <c r="AW9" s="50"/>
      <c r="AX9" s="50"/>
      <c r="AY9" s="50"/>
      <c r="AZ9" s="50"/>
    </row>
    <row r="10" spans="1:52" s="5" customFormat="1" ht="15" x14ac:dyDescent="0.3">
      <c r="A10" s="69" t="s">
        <v>6</v>
      </c>
      <c r="B10" s="114"/>
      <c r="C10" s="114"/>
      <c r="D10" s="114"/>
      <c r="E10" s="114"/>
      <c r="F10" s="114"/>
      <c r="G10" s="71">
        <f>'E.4 MOE SSP'!G10+'E.3 MOE in TANF'!G10</f>
        <v>7868118</v>
      </c>
      <c r="H10" s="71">
        <f>'E.4 MOE SSP'!H10+'E.3 MOE in TANF'!H10</f>
        <v>7868118</v>
      </c>
      <c r="I10" s="71">
        <f>'E.4 MOE SSP'!I10+'E.3 MOE in TANF'!I10</f>
        <v>0</v>
      </c>
      <c r="J10" s="114"/>
      <c r="K10" s="114"/>
      <c r="L10" s="114"/>
      <c r="M10" s="114"/>
      <c r="N10" s="114"/>
      <c r="O10" s="114"/>
      <c r="P10" s="114"/>
      <c r="Q10" s="114"/>
      <c r="R10" s="71">
        <f>'E.4 MOE SSP'!R10+'E.3 MOE in TANF'!R10</f>
        <v>563909</v>
      </c>
      <c r="S10" s="71">
        <f>'E.4 MOE SSP'!S10+'E.3 MOE in TANF'!S10</f>
        <v>20893</v>
      </c>
      <c r="T10" s="71">
        <f>'E.4 MOE SSP'!T10+'E.3 MOE in TANF'!T10</f>
        <v>227683</v>
      </c>
      <c r="U10" s="71">
        <f>'E.4 MOE SSP'!U10+'E.3 MOE in TANF'!U10</f>
        <v>315333</v>
      </c>
      <c r="V10" s="71">
        <f>'E.4 MOE SSP'!V10+'E.3 MOE in TANF'!V10</f>
        <v>1142600</v>
      </c>
      <c r="W10" s="71">
        <f>'E.4 MOE SSP'!W10+'E.3 MOE in TANF'!W10</f>
        <v>73143068</v>
      </c>
      <c r="X10" s="71">
        <f>'E.4 MOE SSP'!X10+'E.3 MOE in TANF'!X10</f>
        <v>11217721</v>
      </c>
      <c r="Y10" s="71">
        <f>'E.4 MOE SSP'!Y10+'E.3 MOE in TANF'!Y10</f>
        <v>61925347</v>
      </c>
      <c r="Z10" s="71">
        <f>'E.4 MOE SSP'!Z10+'E.3 MOE in TANF'!Z10</f>
        <v>29</v>
      </c>
      <c r="AA10" s="71">
        <f>'E.4 MOE SSP'!AA10+'E.3 MOE in TANF'!AA10</f>
        <v>73096770</v>
      </c>
      <c r="AB10" s="71">
        <f>'E.4 MOE SSP'!AB10+'E.3 MOE in TANF'!AB10</f>
        <v>5036037</v>
      </c>
      <c r="AC10" s="71">
        <f>'E.4 MOE SSP'!AC10+'E.3 MOE in TANF'!AC10</f>
        <v>15898723</v>
      </c>
      <c r="AD10" s="71">
        <f>'E.4 MOE SSP'!AD10+'E.3 MOE in TANF'!AD10</f>
        <v>147422</v>
      </c>
      <c r="AE10" s="71">
        <f>'E.4 MOE SSP'!AE10+'E.3 MOE in TANF'!AE10</f>
        <v>36945</v>
      </c>
      <c r="AF10" s="71">
        <f>'E.4 MOE SSP'!AF10+'E.3 MOE in TANF'!AF10</f>
        <v>16204</v>
      </c>
      <c r="AG10" s="71">
        <f>'E.4 MOE SSP'!AG10+'E.3 MOE in TANF'!AG10</f>
        <v>6289</v>
      </c>
      <c r="AH10" s="71">
        <f>'E.4 MOE SSP'!AH10+'E.3 MOE in TANF'!AH10</f>
        <v>45521297</v>
      </c>
      <c r="AI10" s="71">
        <f>'E.4 MOE SSP'!AI10+'E.3 MOE in TANF'!AI10</f>
        <v>33393325</v>
      </c>
      <c r="AJ10" s="71">
        <f>'E.4 MOE SSP'!AJ10+'E.3 MOE in TANF'!AJ10</f>
        <v>0</v>
      </c>
      <c r="AK10" s="71">
        <f>'E.4 MOE SSP'!AK10+'E.3 MOE in TANF'!AK10</f>
        <v>12127972</v>
      </c>
      <c r="AL10" s="71">
        <f>'E.4 MOE SSP'!AL10+'E.3 MOE in TANF'!AL10</f>
        <v>8379490</v>
      </c>
      <c r="AM10" s="71">
        <f>'E.4 MOE SSP'!AM10+'E.3 MOE in TANF'!AM10</f>
        <v>7717676</v>
      </c>
      <c r="AN10" s="71">
        <f>'E.4 MOE SSP'!AN10+'E.3 MOE in TANF'!AN10</f>
        <v>2673330</v>
      </c>
      <c r="AO10" s="71">
        <f>'E.4 MOE SSP'!AO10+'E.3 MOE in TANF'!AO10</f>
        <v>2648767</v>
      </c>
      <c r="AP10" s="71">
        <f>'E.4 MOE SSP'!AP10+'E.3 MOE in TANF'!AP10</f>
        <v>2395579</v>
      </c>
      <c r="AQ10" s="71">
        <f>'E.4 MOE SSP'!AQ10+'E.3 MOE in TANF'!AQ10</f>
        <v>0</v>
      </c>
      <c r="AR10" s="71">
        <f>'E.4 MOE SSP'!AR10+'E.3 MOE in TANF'!AR10</f>
        <v>238574577</v>
      </c>
      <c r="AS10" s="50"/>
      <c r="AT10" s="50"/>
      <c r="AU10" s="50"/>
      <c r="AV10" s="50"/>
      <c r="AW10" s="50"/>
      <c r="AX10" s="50"/>
      <c r="AY10" s="50"/>
      <c r="AZ10" s="50"/>
    </row>
    <row r="11" spans="1:52" s="5" customFormat="1" ht="15" x14ac:dyDescent="0.3">
      <c r="A11" s="69" t="s">
        <v>7</v>
      </c>
      <c r="B11" s="114"/>
      <c r="C11" s="114"/>
      <c r="D11" s="114"/>
      <c r="E11" s="114"/>
      <c r="F11" s="114"/>
      <c r="G11" s="71">
        <f>'E.4 MOE SSP'!G11+'E.3 MOE in TANF'!G11</f>
        <v>50235960</v>
      </c>
      <c r="H11" s="71">
        <f>'E.4 MOE SSP'!H11+'E.3 MOE in TANF'!H11</f>
        <v>50235960</v>
      </c>
      <c r="I11" s="71">
        <f>'E.4 MOE SSP'!I11+'E.3 MOE in TANF'!I11</f>
        <v>0</v>
      </c>
      <c r="J11" s="114"/>
      <c r="K11" s="114"/>
      <c r="L11" s="114"/>
      <c r="M11" s="114"/>
      <c r="N11" s="114"/>
      <c r="O11" s="114"/>
      <c r="P11" s="114"/>
      <c r="Q11" s="114"/>
      <c r="R11" s="71">
        <f>'E.4 MOE SSP'!R11+'E.3 MOE in TANF'!R11</f>
        <v>11731629</v>
      </c>
      <c r="S11" s="71">
        <f>'E.4 MOE SSP'!S11+'E.3 MOE in TANF'!S11</f>
        <v>0</v>
      </c>
      <c r="T11" s="71">
        <f>'E.4 MOE SSP'!T11+'E.3 MOE in TANF'!T11</f>
        <v>11731629</v>
      </c>
      <c r="U11" s="71">
        <f>'E.4 MOE SSP'!U11+'E.3 MOE in TANF'!U11</f>
        <v>0</v>
      </c>
      <c r="V11" s="71">
        <f>'E.4 MOE SSP'!V11+'E.3 MOE in TANF'!V11</f>
        <v>0</v>
      </c>
      <c r="W11" s="71">
        <f>'E.4 MOE SSP'!W11+'E.3 MOE in TANF'!W11</f>
        <v>89516334</v>
      </c>
      <c r="X11" s="71">
        <f>'E.4 MOE SSP'!X11+'E.3 MOE in TANF'!X11</f>
        <v>13312910</v>
      </c>
      <c r="Y11" s="71">
        <f>'E.4 MOE SSP'!Y11+'E.3 MOE in TANF'!Y11</f>
        <v>76203424</v>
      </c>
      <c r="Z11" s="71">
        <f>'E.4 MOE SSP'!Z11+'E.3 MOE in TANF'!Z11</f>
        <v>0</v>
      </c>
      <c r="AA11" s="71">
        <f>'E.4 MOE SSP'!AA11+'E.3 MOE in TANF'!AA11</f>
        <v>56443535</v>
      </c>
      <c r="AB11" s="71">
        <f>'E.4 MOE SSP'!AB11+'E.3 MOE in TANF'!AB11</f>
        <v>0</v>
      </c>
      <c r="AC11" s="71">
        <f>'E.4 MOE SSP'!AC11+'E.3 MOE in TANF'!AC11</f>
        <v>0</v>
      </c>
      <c r="AD11" s="71">
        <f>'E.4 MOE SSP'!AD11+'E.3 MOE in TANF'!AD11</f>
        <v>1327105</v>
      </c>
      <c r="AE11" s="71">
        <f>'E.4 MOE SSP'!AE11+'E.3 MOE in TANF'!AE11</f>
        <v>0</v>
      </c>
      <c r="AF11" s="71">
        <f>'E.4 MOE SSP'!AF11+'E.3 MOE in TANF'!AF11</f>
        <v>0</v>
      </c>
      <c r="AG11" s="71">
        <f>'E.4 MOE SSP'!AG11+'E.3 MOE in TANF'!AG11</f>
        <v>100000</v>
      </c>
      <c r="AH11" s="71">
        <f>'E.4 MOE SSP'!AH11+'E.3 MOE in TANF'!AH11</f>
        <v>0</v>
      </c>
      <c r="AI11" s="71">
        <f>'E.4 MOE SSP'!AI11+'E.3 MOE in TANF'!AI11</f>
        <v>0</v>
      </c>
      <c r="AJ11" s="71">
        <f>'E.4 MOE SSP'!AJ11+'E.3 MOE in TANF'!AJ11</f>
        <v>0</v>
      </c>
      <c r="AK11" s="71">
        <f>'E.4 MOE SSP'!AK11+'E.3 MOE in TANF'!AK11</f>
        <v>0</v>
      </c>
      <c r="AL11" s="71">
        <f>'E.4 MOE SSP'!AL11+'E.3 MOE in TANF'!AL11</f>
        <v>0</v>
      </c>
      <c r="AM11" s="71">
        <f>'E.4 MOE SSP'!AM11+'E.3 MOE in TANF'!AM11</f>
        <v>22330146</v>
      </c>
      <c r="AN11" s="71">
        <f>'E.4 MOE SSP'!AN11+'E.3 MOE in TANF'!AN11</f>
        <v>22003663</v>
      </c>
      <c r="AO11" s="71">
        <f>'E.4 MOE SSP'!AO11+'E.3 MOE in TANF'!AO11</f>
        <v>0</v>
      </c>
      <c r="AP11" s="71">
        <f>'E.4 MOE SSP'!AP11+'E.3 MOE in TANF'!AP11</f>
        <v>326483</v>
      </c>
      <c r="AQ11" s="71">
        <f>'E.4 MOE SSP'!AQ11+'E.3 MOE in TANF'!AQ11</f>
        <v>0</v>
      </c>
      <c r="AR11" s="71">
        <f>'E.4 MOE SSP'!AR11+'E.3 MOE in TANF'!AR11</f>
        <v>231684709</v>
      </c>
      <c r="AS11" s="50"/>
      <c r="AT11" s="50"/>
      <c r="AU11" s="50"/>
      <c r="AV11" s="50"/>
      <c r="AW11" s="50"/>
      <c r="AX11" s="50"/>
      <c r="AY11" s="50"/>
      <c r="AZ11" s="50"/>
    </row>
    <row r="12" spans="1:52" s="5" customFormat="1" ht="15" x14ac:dyDescent="0.3">
      <c r="A12" s="69" t="s">
        <v>8</v>
      </c>
      <c r="B12" s="114"/>
      <c r="C12" s="114"/>
      <c r="D12" s="114"/>
      <c r="E12" s="114"/>
      <c r="F12" s="114"/>
      <c r="G12" s="71">
        <f>'E.4 MOE SSP'!G12+'E.3 MOE in TANF'!G12</f>
        <v>12957608</v>
      </c>
      <c r="H12" s="71">
        <f>'E.4 MOE SSP'!H12+'E.3 MOE in TANF'!H12</f>
        <v>12957608</v>
      </c>
      <c r="I12" s="71">
        <f>'E.4 MOE SSP'!I12+'E.3 MOE in TANF'!I12</f>
        <v>0</v>
      </c>
      <c r="J12" s="114"/>
      <c r="K12" s="114"/>
      <c r="L12" s="114"/>
      <c r="M12" s="114"/>
      <c r="N12" s="114"/>
      <c r="O12" s="114"/>
      <c r="P12" s="114"/>
      <c r="Q12" s="114"/>
      <c r="R12" s="71">
        <f>'E.4 MOE SSP'!R12+'E.3 MOE in TANF'!R12</f>
        <v>959000</v>
      </c>
      <c r="S12" s="71">
        <f>'E.4 MOE SSP'!S12+'E.3 MOE in TANF'!S12</f>
        <v>0</v>
      </c>
      <c r="T12" s="71">
        <f>'E.4 MOE SSP'!T12+'E.3 MOE in TANF'!T12</f>
        <v>0</v>
      </c>
      <c r="U12" s="71">
        <f>'E.4 MOE SSP'!U12+'E.3 MOE in TANF'!U12</f>
        <v>959000</v>
      </c>
      <c r="V12" s="71">
        <f>'E.4 MOE SSP'!V12+'E.3 MOE in TANF'!V12</f>
        <v>0</v>
      </c>
      <c r="W12" s="71">
        <f>'E.4 MOE SSP'!W12+'E.3 MOE in TANF'!W12</f>
        <v>56247481</v>
      </c>
      <c r="X12" s="71">
        <f>'E.4 MOE SSP'!X12+'E.3 MOE in TANF'!X12</f>
        <v>56247481</v>
      </c>
      <c r="Y12" s="71">
        <f>'E.4 MOE SSP'!Y12+'E.3 MOE in TANF'!Y12</f>
        <v>0</v>
      </c>
      <c r="Z12" s="71">
        <f>'E.4 MOE SSP'!Z12+'E.3 MOE in TANF'!Z12</f>
        <v>0</v>
      </c>
      <c r="AA12" s="71">
        <f>'E.4 MOE SSP'!AA12+'E.3 MOE in TANF'!AA12</f>
        <v>0</v>
      </c>
      <c r="AB12" s="71">
        <f>'E.4 MOE SSP'!AB12+'E.3 MOE in TANF'!AB12</f>
        <v>0</v>
      </c>
      <c r="AC12" s="71">
        <f>'E.4 MOE SSP'!AC12+'E.3 MOE in TANF'!AC12</f>
        <v>802208</v>
      </c>
      <c r="AD12" s="71">
        <f>'E.4 MOE SSP'!AD12+'E.3 MOE in TANF'!AD12</f>
        <v>0</v>
      </c>
      <c r="AE12" s="71">
        <f>'E.4 MOE SSP'!AE12+'E.3 MOE in TANF'!AE12</f>
        <v>0</v>
      </c>
      <c r="AF12" s="71">
        <f>'E.4 MOE SSP'!AF12+'E.3 MOE in TANF'!AF12</f>
        <v>0</v>
      </c>
      <c r="AG12" s="71">
        <f>'E.4 MOE SSP'!AG12+'E.3 MOE in TANF'!AG12</f>
        <v>0</v>
      </c>
      <c r="AH12" s="71">
        <f>'E.4 MOE SSP'!AH12+'E.3 MOE in TANF'!AH12</f>
        <v>0</v>
      </c>
      <c r="AI12" s="71">
        <f>'E.4 MOE SSP'!AI12+'E.3 MOE in TANF'!AI12</f>
        <v>0</v>
      </c>
      <c r="AJ12" s="71">
        <f>'E.4 MOE SSP'!AJ12+'E.3 MOE in TANF'!AJ12</f>
        <v>0</v>
      </c>
      <c r="AK12" s="71">
        <f>'E.4 MOE SSP'!AK12+'E.3 MOE in TANF'!AK12</f>
        <v>0</v>
      </c>
      <c r="AL12" s="71">
        <f>'E.4 MOE SSP'!AL12+'E.3 MOE in TANF'!AL12</f>
        <v>0</v>
      </c>
      <c r="AM12" s="71">
        <f>'E.4 MOE SSP'!AM12+'E.3 MOE in TANF'!AM12</f>
        <v>15385084</v>
      </c>
      <c r="AN12" s="71">
        <f>'E.4 MOE SSP'!AN12+'E.3 MOE in TANF'!AN12</f>
        <v>0</v>
      </c>
      <c r="AO12" s="71">
        <f>'E.4 MOE SSP'!AO12+'E.3 MOE in TANF'!AO12</f>
        <v>15385084</v>
      </c>
      <c r="AP12" s="71">
        <f>'E.4 MOE SSP'!AP12+'E.3 MOE in TANF'!AP12</f>
        <v>0</v>
      </c>
      <c r="AQ12" s="71">
        <f>'E.4 MOE SSP'!AQ12+'E.3 MOE in TANF'!AQ12</f>
        <v>0</v>
      </c>
      <c r="AR12" s="71">
        <f>'E.4 MOE SSP'!AR12+'E.3 MOE in TANF'!AR12</f>
        <v>86351381</v>
      </c>
      <c r="AS12" s="50"/>
      <c r="AT12" s="50"/>
      <c r="AU12" s="50"/>
      <c r="AV12" s="50"/>
      <c r="AW12" s="50"/>
      <c r="AX12" s="50"/>
      <c r="AY12" s="50"/>
      <c r="AZ12" s="50"/>
    </row>
    <row r="13" spans="1:52" s="5" customFormat="1" ht="15" x14ac:dyDescent="0.3">
      <c r="A13" s="69" t="s">
        <v>93</v>
      </c>
      <c r="B13" s="114"/>
      <c r="C13" s="114"/>
      <c r="D13" s="114"/>
      <c r="E13" s="114"/>
      <c r="F13" s="114"/>
      <c r="G13" s="71">
        <f>'E.4 MOE SSP'!G13+'E.3 MOE in TANF'!G13</f>
        <v>92188576</v>
      </c>
      <c r="H13" s="71">
        <f>'E.4 MOE SSP'!H13+'E.3 MOE in TANF'!H13</f>
        <v>92188576</v>
      </c>
      <c r="I13" s="71">
        <f>'E.4 MOE SSP'!I13+'E.3 MOE in TANF'!I13</f>
        <v>0</v>
      </c>
      <c r="J13" s="114"/>
      <c r="K13" s="114"/>
      <c r="L13" s="114"/>
      <c r="M13" s="114"/>
      <c r="N13" s="114"/>
      <c r="O13" s="114"/>
      <c r="P13" s="114"/>
      <c r="Q13" s="114"/>
      <c r="R13" s="71">
        <f>'E.4 MOE SSP'!R13+'E.3 MOE in TANF'!R13</f>
        <v>19420050</v>
      </c>
      <c r="S13" s="71">
        <f>'E.4 MOE SSP'!S13+'E.3 MOE in TANF'!S13</f>
        <v>7271755</v>
      </c>
      <c r="T13" s="71">
        <f>'E.4 MOE SSP'!T13+'E.3 MOE in TANF'!T13</f>
        <v>0</v>
      </c>
      <c r="U13" s="71">
        <f>'E.4 MOE SSP'!U13+'E.3 MOE in TANF'!U13</f>
        <v>12148295</v>
      </c>
      <c r="V13" s="71">
        <f>'E.4 MOE SSP'!V13+'E.3 MOE in TANF'!V13</f>
        <v>0</v>
      </c>
      <c r="W13" s="71">
        <f>'E.4 MOE SSP'!W13+'E.3 MOE in TANF'!W13</f>
        <v>22169365</v>
      </c>
      <c r="X13" s="71">
        <f>'E.4 MOE SSP'!X13+'E.3 MOE in TANF'!X13</f>
        <v>22169365</v>
      </c>
      <c r="Y13" s="71">
        <f>'E.4 MOE SSP'!Y13+'E.3 MOE in TANF'!Y13</f>
        <v>0</v>
      </c>
      <c r="Z13" s="71">
        <f>'E.4 MOE SSP'!Z13+'E.3 MOE in TANF'!Z13</f>
        <v>0</v>
      </c>
      <c r="AA13" s="71">
        <f>'E.4 MOE SSP'!AA13+'E.3 MOE in TANF'!AA13</f>
        <v>0</v>
      </c>
      <c r="AB13" s="71">
        <f>'E.4 MOE SSP'!AB13+'E.3 MOE in TANF'!AB13</f>
        <v>0</v>
      </c>
      <c r="AC13" s="71">
        <f>'E.4 MOE SSP'!AC13+'E.3 MOE in TANF'!AC13</f>
        <v>67558860</v>
      </c>
      <c r="AD13" s="71">
        <f>'E.4 MOE SSP'!AD13+'E.3 MOE in TANF'!AD13</f>
        <v>1095609</v>
      </c>
      <c r="AE13" s="71">
        <f>'E.4 MOE SSP'!AE13+'E.3 MOE in TANF'!AE13</f>
        <v>0</v>
      </c>
      <c r="AF13" s="71">
        <f>'E.4 MOE SSP'!AF13+'E.3 MOE in TANF'!AF13</f>
        <v>0</v>
      </c>
      <c r="AG13" s="71">
        <f>'E.4 MOE SSP'!AG13+'E.3 MOE in TANF'!AG13</f>
        <v>0</v>
      </c>
      <c r="AH13" s="71">
        <f>'E.4 MOE SSP'!AH13+'E.3 MOE in TANF'!AH13</f>
        <v>0</v>
      </c>
      <c r="AI13" s="71">
        <f>'E.4 MOE SSP'!AI13+'E.3 MOE in TANF'!AI13</f>
        <v>0</v>
      </c>
      <c r="AJ13" s="71">
        <f>'E.4 MOE SSP'!AJ13+'E.3 MOE in TANF'!AJ13</f>
        <v>0</v>
      </c>
      <c r="AK13" s="71">
        <f>'E.4 MOE SSP'!AK13+'E.3 MOE in TANF'!AK13</f>
        <v>0</v>
      </c>
      <c r="AL13" s="71">
        <f>'E.4 MOE SSP'!AL13+'E.3 MOE in TANF'!AL13</f>
        <v>0</v>
      </c>
      <c r="AM13" s="71">
        <f>'E.4 MOE SSP'!AM13+'E.3 MOE in TANF'!AM13</f>
        <v>0</v>
      </c>
      <c r="AN13" s="71">
        <f>'E.4 MOE SSP'!AN13+'E.3 MOE in TANF'!AN13</f>
        <v>0</v>
      </c>
      <c r="AO13" s="71">
        <f>'E.4 MOE SSP'!AO13+'E.3 MOE in TANF'!AO13</f>
        <v>0</v>
      </c>
      <c r="AP13" s="71">
        <f>'E.4 MOE SSP'!AP13+'E.3 MOE in TANF'!AP13</f>
        <v>0</v>
      </c>
      <c r="AQ13" s="71">
        <f>'E.4 MOE SSP'!AQ13+'E.3 MOE in TANF'!AQ13</f>
        <v>0</v>
      </c>
      <c r="AR13" s="71">
        <f>'E.4 MOE SSP'!AR13+'E.3 MOE in TANF'!AR13</f>
        <v>202432460</v>
      </c>
      <c r="AS13" s="50"/>
      <c r="AT13" s="50"/>
      <c r="AU13" s="50"/>
      <c r="AV13" s="50"/>
      <c r="AW13" s="50"/>
      <c r="AX13" s="50"/>
      <c r="AY13" s="50"/>
      <c r="AZ13" s="50"/>
    </row>
    <row r="14" spans="1:52" s="5" customFormat="1" ht="15" x14ac:dyDescent="0.3">
      <c r="A14" s="69" t="s">
        <v>10</v>
      </c>
      <c r="B14" s="114"/>
      <c r="C14" s="114"/>
      <c r="D14" s="114"/>
      <c r="E14" s="114"/>
      <c r="F14" s="114"/>
      <c r="G14" s="71">
        <f>'E.4 MOE SSP'!G14+'E.3 MOE in TANF'!G14</f>
        <v>123882241</v>
      </c>
      <c r="H14" s="71">
        <f>'E.4 MOE SSP'!H14+'E.3 MOE in TANF'!H14</f>
        <v>61846901</v>
      </c>
      <c r="I14" s="71">
        <f>'E.4 MOE SSP'!I14+'E.3 MOE in TANF'!I14</f>
        <v>62035340</v>
      </c>
      <c r="J14" s="114"/>
      <c r="K14" s="114"/>
      <c r="L14" s="114"/>
      <c r="M14" s="114"/>
      <c r="N14" s="114"/>
      <c r="O14" s="114"/>
      <c r="P14" s="114"/>
      <c r="Q14" s="114"/>
      <c r="R14" s="71">
        <f>'E.4 MOE SSP'!R14+'E.3 MOE in TANF'!R14</f>
        <v>0</v>
      </c>
      <c r="S14" s="71">
        <f>'E.4 MOE SSP'!S14+'E.3 MOE in TANF'!S14</f>
        <v>0</v>
      </c>
      <c r="T14" s="71">
        <f>'E.4 MOE SSP'!T14+'E.3 MOE in TANF'!T14</f>
        <v>0</v>
      </c>
      <c r="U14" s="71">
        <f>'E.4 MOE SSP'!U14+'E.3 MOE in TANF'!U14</f>
        <v>0</v>
      </c>
      <c r="V14" s="71">
        <f>'E.4 MOE SSP'!V14+'E.3 MOE in TANF'!V14</f>
        <v>0</v>
      </c>
      <c r="W14" s="71">
        <f>'E.4 MOE SSP'!W14+'E.3 MOE in TANF'!W14</f>
        <v>112188903</v>
      </c>
      <c r="X14" s="71">
        <f>'E.4 MOE SSP'!X14+'E.3 MOE in TANF'!X14</f>
        <v>112188903</v>
      </c>
      <c r="Y14" s="71">
        <f>'E.4 MOE SSP'!Y14+'E.3 MOE in TANF'!Y14</f>
        <v>0</v>
      </c>
      <c r="Z14" s="71">
        <f>'E.4 MOE SSP'!Z14+'E.3 MOE in TANF'!Z14</f>
        <v>0</v>
      </c>
      <c r="AA14" s="71">
        <f>'E.4 MOE SSP'!AA14+'E.3 MOE in TANF'!AA14</f>
        <v>0</v>
      </c>
      <c r="AB14" s="71">
        <f>'E.4 MOE SSP'!AB14+'E.3 MOE in TANF'!AB14</f>
        <v>0</v>
      </c>
      <c r="AC14" s="71">
        <f>'E.4 MOE SSP'!AC14+'E.3 MOE in TANF'!AC14</f>
        <v>0</v>
      </c>
      <c r="AD14" s="71">
        <f>'E.4 MOE SSP'!AD14+'E.3 MOE in TANF'!AD14</f>
        <v>0</v>
      </c>
      <c r="AE14" s="71">
        <f>'E.4 MOE SSP'!AE14+'E.3 MOE in TANF'!AE14</f>
        <v>0</v>
      </c>
      <c r="AF14" s="71">
        <f>'E.4 MOE SSP'!AF14+'E.3 MOE in TANF'!AF14</f>
        <v>0</v>
      </c>
      <c r="AG14" s="71">
        <f>'E.4 MOE SSP'!AG14+'E.3 MOE in TANF'!AG14</f>
        <v>0</v>
      </c>
      <c r="AH14" s="71">
        <f>'E.4 MOE SSP'!AH14+'E.3 MOE in TANF'!AH14</f>
        <v>118144807</v>
      </c>
      <c r="AI14" s="71">
        <f>'E.4 MOE SSP'!AI14+'E.3 MOE in TANF'!AI14</f>
        <v>39002303</v>
      </c>
      <c r="AJ14" s="71">
        <f>'E.4 MOE SSP'!AJ14+'E.3 MOE in TANF'!AJ14</f>
        <v>963995</v>
      </c>
      <c r="AK14" s="71">
        <f>'E.4 MOE SSP'!AK14+'E.3 MOE in TANF'!AK14</f>
        <v>78178509</v>
      </c>
      <c r="AL14" s="71">
        <f>'E.4 MOE SSP'!AL14+'E.3 MOE in TANF'!AL14</f>
        <v>0</v>
      </c>
      <c r="AM14" s="71">
        <f>'E.4 MOE SSP'!AM14+'E.3 MOE in TANF'!AM14</f>
        <v>25653883</v>
      </c>
      <c r="AN14" s="71">
        <f>'E.4 MOE SSP'!AN14+'E.3 MOE in TANF'!AN14</f>
        <v>21512549</v>
      </c>
      <c r="AO14" s="71">
        <f>'E.4 MOE SSP'!AO14+'E.3 MOE in TANF'!AO14</f>
        <v>0</v>
      </c>
      <c r="AP14" s="71">
        <f>'E.4 MOE SSP'!AP14+'E.3 MOE in TANF'!AP14</f>
        <v>4141334</v>
      </c>
      <c r="AQ14" s="71">
        <f>'E.4 MOE SSP'!AQ14+'E.3 MOE in TANF'!AQ14</f>
        <v>0</v>
      </c>
      <c r="AR14" s="71">
        <f>'E.4 MOE SSP'!AR14+'E.3 MOE in TANF'!AR14</f>
        <v>379869834</v>
      </c>
      <c r="AS14" s="50"/>
      <c r="AT14" s="50"/>
      <c r="AU14" s="50"/>
      <c r="AV14" s="50"/>
      <c r="AW14" s="50"/>
      <c r="AX14" s="50"/>
      <c r="AY14" s="50"/>
      <c r="AZ14" s="50"/>
    </row>
    <row r="15" spans="1:52" s="5" customFormat="1" ht="15" x14ac:dyDescent="0.3">
      <c r="A15" s="69" t="s">
        <v>11</v>
      </c>
      <c r="B15" s="114"/>
      <c r="C15" s="114"/>
      <c r="D15" s="114"/>
      <c r="E15" s="114"/>
      <c r="F15" s="114"/>
      <c r="G15" s="71">
        <f>'E.4 MOE SSP'!G15+'E.3 MOE in TANF'!G15</f>
        <v>27898532</v>
      </c>
      <c r="H15" s="71">
        <f>'E.4 MOE SSP'!H15+'E.3 MOE in TANF'!H15</f>
        <v>1378238</v>
      </c>
      <c r="I15" s="71">
        <f>'E.4 MOE SSP'!I15+'E.3 MOE in TANF'!I15</f>
        <v>26520294</v>
      </c>
      <c r="J15" s="114"/>
      <c r="K15" s="114"/>
      <c r="L15" s="114"/>
      <c r="M15" s="114"/>
      <c r="N15" s="114"/>
      <c r="O15" s="114"/>
      <c r="P15" s="114"/>
      <c r="Q15" s="114"/>
      <c r="R15" s="71">
        <f>'E.4 MOE SSP'!R15+'E.3 MOE in TANF'!R15</f>
        <v>0</v>
      </c>
      <c r="S15" s="71">
        <f>'E.4 MOE SSP'!S15+'E.3 MOE in TANF'!S15</f>
        <v>0</v>
      </c>
      <c r="T15" s="71">
        <f>'E.4 MOE SSP'!T15+'E.3 MOE in TANF'!T15</f>
        <v>0</v>
      </c>
      <c r="U15" s="71">
        <f>'E.4 MOE SSP'!U15+'E.3 MOE in TANF'!U15</f>
        <v>0</v>
      </c>
      <c r="V15" s="71">
        <f>'E.4 MOE SSP'!V15+'E.3 MOE in TANF'!V15</f>
        <v>0</v>
      </c>
      <c r="W15" s="71">
        <f>'E.4 MOE SSP'!W15+'E.3 MOE in TANF'!W15</f>
        <v>22182651</v>
      </c>
      <c r="X15" s="71">
        <f>'E.4 MOE SSP'!X15+'E.3 MOE in TANF'!X15</f>
        <v>22182651</v>
      </c>
      <c r="Y15" s="71">
        <f>'E.4 MOE SSP'!Y15+'E.3 MOE in TANF'!Y15</f>
        <v>0</v>
      </c>
      <c r="Z15" s="71">
        <f>'E.4 MOE SSP'!Z15+'E.3 MOE in TANF'!Z15</f>
        <v>0</v>
      </c>
      <c r="AA15" s="71">
        <f>'E.4 MOE SSP'!AA15+'E.3 MOE in TANF'!AA15</f>
        <v>0</v>
      </c>
      <c r="AB15" s="71">
        <f>'E.4 MOE SSP'!AB15+'E.3 MOE in TANF'!AB15</f>
        <v>0</v>
      </c>
      <c r="AC15" s="71">
        <f>'E.4 MOE SSP'!AC15+'E.3 MOE in TANF'!AC15</f>
        <v>0</v>
      </c>
      <c r="AD15" s="71">
        <f>'E.4 MOE SSP'!AD15+'E.3 MOE in TANF'!AD15</f>
        <v>0</v>
      </c>
      <c r="AE15" s="71">
        <f>'E.4 MOE SSP'!AE15+'E.3 MOE in TANF'!AE15</f>
        <v>40413205</v>
      </c>
      <c r="AF15" s="71">
        <f>'E.4 MOE SSP'!AF15+'E.3 MOE in TANF'!AF15</f>
        <v>0</v>
      </c>
      <c r="AG15" s="71">
        <f>'E.4 MOE SSP'!AG15+'E.3 MOE in TANF'!AG15</f>
        <v>0</v>
      </c>
      <c r="AH15" s="71">
        <f>'E.4 MOE SSP'!AH15+'E.3 MOE in TANF'!AH15</f>
        <v>75792252</v>
      </c>
      <c r="AI15" s="71">
        <f>'E.4 MOE SSP'!AI15+'E.3 MOE in TANF'!AI15</f>
        <v>70103071</v>
      </c>
      <c r="AJ15" s="71">
        <f>'E.4 MOE SSP'!AJ15+'E.3 MOE in TANF'!AJ15</f>
        <v>1628033</v>
      </c>
      <c r="AK15" s="71">
        <f>'E.4 MOE SSP'!AK15+'E.3 MOE in TANF'!AK15</f>
        <v>4061148</v>
      </c>
      <c r="AL15" s="71">
        <f>'E.4 MOE SSP'!AL15+'E.3 MOE in TANF'!AL15</f>
        <v>0</v>
      </c>
      <c r="AM15" s="71">
        <f>'E.4 MOE SSP'!AM15+'E.3 MOE in TANF'!AM15</f>
        <v>7081887</v>
      </c>
      <c r="AN15" s="71">
        <f>'E.4 MOE SSP'!AN15+'E.3 MOE in TANF'!AN15</f>
        <v>5138988</v>
      </c>
      <c r="AO15" s="71">
        <f>'E.4 MOE SSP'!AO15+'E.3 MOE in TANF'!AO15</f>
        <v>122220</v>
      </c>
      <c r="AP15" s="71">
        <f>'E.4 MOE SSP'!AP15+'E.3 MOE in TANF'!AP15</f>
        <v>1820679</v>
      </c>
      <c r="AQ15" s="71">
        <f>'E.4 MOE SSP'!AQ15+'E.3 MOE in TANF'!AQ15</f>
        <v>0</v>
      </c>
      <c r="AR15" s="71">
        <f>'E.4 MOE SSP'!AR15+'E.3 MOE in TANF'!AR15</f>
        <v>173368527</v>
      </c>
      <c r="AS15" s="50"/>
      <c r="AT15" s="50"/>
      <c r="AU15" s="50"/>
      <c r="AV15" s="50"/>
      <c r="AW15" s="50"/>
      <c r="AX15" s="50"/>
      <c r="AY15" s="50"/>
      <c r="AZ15" s="50"/>
    </row>
    <row r="16" spans="1:52" s="5" customFormat="1" ht="15" x14ac:dyDescent="0.3">
      <c r="A16" s="69" t="s">
        <v>12</v>
      </c>
      <c r="B16" s="114"/>
      <c r="C16" s="114"/>
      <c r="D16" s="114"/>
      <c r="E16" s="114"/>
      <c r="F16" s="114"/>
      <c r="G16" s="71">
        <f>'E.4 MOE SSP'!G16+'E.3 MOE in TANF'!G16</f>
        <v>11038923</v>
      </c>
      <c r="H16" s="71">
        <f>'E.4 MOE SSP'!H16+'E.3 MOE in TANF'!H16</f>
        <v>11038923</v>
      </c>
      <c r="I16" s="71">
        <f>'E.4 MOE SSP'!I16+'E.3 MOE in TANF'!I16</f>
        <v>0</v>
      </c>
      <c r="J16" s="114"/>
      <c r="K16" s="114"/>
      <c r="L16" s="114"/>
      <c r="M16" s="114"/>
      <c r="N16" s="114"/>
      <c r="O16" s="114"/>
      <c r="P16" s="114"/>
      <c r="Q16" s="114"/>
      <c r="R16" s="71">
        <f>'E.4 MOE SSP'!R16+'E.3 MOE in TANF'!R16</f>
        <v>40562015</v>
      </c>
      <c r="S16" s="71">
        <f>'E.4 MOE SSP'!S16+'E.3 MOE in TANF'!S16</f>
        <v>615133</v>
      </c>
      <c r="T16" s="71">
        <f>'E.4 MOE SSP'!T16+'E.3 MOE in TANF'!T16</f>
        <v>33999301</v>
      </c>
      <c r="U16" s="71">
        <f>'E.4 MOE SSP'!U16+'E.3 MOE in TANF'!U16</f>
        <v>5947581</v>
      </c>
      <c r="V16" s="71">
        <f>'E.4 MOE SSP'!V16+'E.3 MOE in TANF'!V16</f>
        <v>1048293</v>
      </c>
      <c r="W16" s="71">
        <f>'E.4 MOE SSP'!W16+'E.3 MOE in TANF'!W16</f>
        <v>9693163</v>
      </c>
      <c r="X16" s="71">
        <f>'E.4 MOE SSP'!X16+'E.3 MOE in TANF'!X16</f>
        <v>9512580</v>
      </c>
      <c r="Y16" s="71">
        <f>'E.4 MOE SSP'!Y16+'E.3 MOE in TANF'!Y16</f>
        <v>180583</v>
      </c>
      <c r="Z16" s="71">
        <f>'E.4 MOE SSP'!Z16+'E.3 MOE in TANF'!Z16</f>
        <v>10272</v>
      </c>
      <c r="AA16" s="71">
        <f>'E.4 MOE SSP'!AA16+'E.3 MOE in TANF'!AA16</f>
        <v>0</v>
      </c>
      <c r="AB16" s="71">
        <f>'E.4 MOE SSP'!AB16+'E.3 MOE in TANF'!AB16</f>
        <v>0</v>
      </c>
      <c r="AC16" s="71">
        <f>'E.4 MOE SSP'!AC16+'E.3 MOE in TANF'!AC16</f>
        <v>5518536</v>
      </c>
      <c r="AD16" s="71">
        <f>'E.4 MOE SSP'!AD16+'E.3 MOE in TANF'!AD16</f>
        <v>21711532</v>
      </c>
      <c r="AE16" s="71">
        <f>'E.4 MOE SSP'!AE16+'E.3 MOE in TANF'!AE16</f>
        <v>5093348</v>
      </c>
      <c r="AF16" s="71">
        <f>'E.4 MOE SSP'!AF16+'E.3 MOE in TANF'!AF16</f>
        <v>6490616</v>
      </c>
      <c r="AG16" s="71">
        <f>'E.4 MOE SSP'!AG16+'E.3 MOE in TANF'!AG16</f>
        <v>3469444</v>
      </c>
      <c r="AH16" s="71">
        <f>'E.4 MOE SSP'!AH16+'E.3 MOE in TANF'!AH16</f>
        <v>66411</v>
      </c>
      <c r="AI16" s="71">
        <f>'E.4 MOE SSP'!AI16+'E.3 MOE in TANF'!AI16</f>
        <v>0</v>
      </c>
      <c r="AJ16" s="71">
        <f>'E.4 MOE SSP'!AJ16+'E.3 MOE in TANF'!AJ16</f>
        <v>0</v>
      </c>
      <c r="AK16" s="71">
        <f>'E.4 MOE SSP'!AK16+'E.3 MOE in TANF'!AK16</f>
        <v>66411</v>
      </c>
      <c r="AL16" s="71">
        <f>'E.4 MOE SSP'!AL16+'E.3 MOE in TANF'!AL16</f>
        <v>263835</v>
      </c>
      <c r="AM16" s="71">
        <f>'E.4 MOE SSP'!AM16+'E.3 MOE in TANF'!AM16</f>
        <v>11557781</v>
      </c>
      <c r="AN16" s="71">
        <f>'E.4 MOE SSP'!AN16+'E.3 MOE in TANF'!AN16</f>
        <v>4683194</v>
      </c>
      <c r="AO16" s="71">
        <f>'E.4 MOE SSP'!AO16+'E.3 MOE in TANF'!AO16</f>
        <v>5503352</v>
      </c>
      <c r="AP16" s="71">
        <f>'E.4 MOE SSP'!AP16+'E.3 MOE in TANF'!AP16</f>
        <v>1371235</v>
      </c>
      <c r="AQ16" s="71">
        <f>'E.4 MOE SSP'!AQ16+'E.3 MOE in TANF'!AQ16</f>
        <v>32508068</v>
      </c>
      <c r="AR16" s="71">
        <f>'E.4 MOE SSP'!AR16+'E.3 MOE in TANF'!AR16</f>
        <v>149032237</v>
      </c>
      <c r="AS16" s="50"/>
      <c r="AT16" s="50"/>
      <c r="AU16" s="50"/>
      <c r="AV16" s="50"/>
      <c r="AW16" s="50"/>
      <c r="AX16" s="50"/>
      <c r="AY16" s="50"/>
      <c r="AZ16" s="50"/>
    </row>
    <row r="17" spans="1:52" s="5" customFormat="1" ht="15" x14ac:dyDescent="0.3">
      <c r="A17" s="69" t="s">
        <v>13</v>
      </c>
      <c r="B17" s="114"/>
      <c r="C17" s="114"/>
      <c r="D17" s="114"/>
      <c r="E17" s="114"/>
      <c r="F17" s="114"/>
      <c r="G17" s="71">
        <f>'E.4 MOE SSP'!G17+'E.3 MOE in TANF'!G17</f>
        <v>6294908</v>
      </c>
      <c r="H17" s="71">
        <f>'E.4 MOE SSP'!H17+'E.3 MOE in TANF'!H17</f>
        <v>6294908</v>
      </c>
      <c r="I17" s="71">
        <f>'E.4 MOE SSP'!I17+'E.3 MOE in TANF'!I17</f>
        <v>0</v>
      </c>
      <c r="J17" s="114"/>
      <c r="K17" s="114"/>
      <c r="L17" s="114"/>
      <c r="M17" s="114"/>
      <c r="N17" s="114"/>
      <c r="O17" s="114"/>
      <c r="P17" s="114"/>
      <c r="Q17" s="114"/>
      <c r="R17" s="71">
        <f>'E.4 MOE SSP'!R17+'E.3 MOE in TANF'!R17</f>
        <v>1419772</v>
      </c>
      <c r="S17" s="71">
        <f>'E.4 MOE SSP'!S17+'E.3 MOE in TANF'!S17</f>
        <v>0</v>
      </c>
      <c r="T17" s="71">
        <f>'E.4 MOE SSP'!T17+'E.3 MOE in TANF'!T17</f>
        <v>0</v>
      </c>
      <c r="U17" s="71">
        <f>'E.4 MOE SSP'!U17+'E.3 MOE in TANF'!U17</f>
        <v>1419772</v>
      </c>
      <c r="V17" s="71">
        <f>'E.4 MOE SSP'!V17+'E.3 MOE in TANF'!V17</f>
        <v>71838</v>
      </c>
      <c r="W17" s="71">
        <f>'E.4 MOE SSP'!W17+'E.3 MOE in TANF'!W17</f>
        <v>1625820</v>
      </c>
      <c r="X17" s="71">
        <f>'E.4 MOE SSP'!X17+'E.3 MOE in TANF'!X17</f>
        <v>1175820</v>
      </c>
      <c r="Y17" s="71">
        <f>'E.4 MOE SSP'!Y17+'E.3 MOE in TANF'!Y17</f>
        <v>450000</v>
      </c>
      <c r="Z17" s="71">
        <f>'E.4 MOE SSP'!Z17+'E.3 MOE in TANF'!Z17</f>
        <v>0</v>
      </c>
      <c r="AA17" s="71">
        <f>'E.4 MOE SSP'!AA17+'E.3 MOE in TANF'!AA17</f>
        <v>0</v>
      </c>
      <c r="AB17" s="71">
        <f>'E.4 MOE SSP'!AB17+'E.3 MOE in TANF'!AB17</f>
        <v>0</v>
      </c>
      <c r="AC17" s="71">
        <f>'E.4 MOE SSP'!AC17+'E.3 MOE in TANF'!AC17</f>
        <v>40448</v>
      </c>
      <c r="AD17" s="71">
        <f>'E.4 MOE SSP'!AD17+'E.3 MOE in TANF'!AD17</f>
        <v>0</v>
      </c>
      <c r="AE17" s="71">
        <f>'E.4 MOE SSP'!AE17+'E.3 MOE in TANF'!AE17</f>
        <v>0</v>
      </c>
      <c r="AF17" s="71">
        <f>'E.4 MOE SSP'!AF17+'E.3 MOE in TANF'!AF17</f>
        <v>0</v>
      </c>
      <c r="AG17" s="71">
        <f>'E.4 MOE SSP'!AG17+'E.3 MOE in TANF'!AG17</f>
        <v>0</v>
      </c>
      <c r="AH17" s="71">
        <f>'E.4 MOE SSP'!AH17+'E.3 MOE in TANF'!AH17</f>
        <v>1507006</v>
      </c>
      <c r="AI17" s="71">
        <f>'E.4 MOE SSP'!AI17+'E.3 MOE in TANF'!AI17</f>
        <v>1507006</v>
      </c>
      <c r="AJ17" s="71">
        <f>'E.4 MOE SSP'!AJ17+'E.3 MOE in TANF'!AJ17</f>
        <v>0</v>
      </c>
      <c r="AK17" s="71">
        <f>'E.4 MOE SSP'!AK17+'E.3 MOE in TANF'!AK17</f>
        <v>0</v>
      </c>
      <c r="AL17" s="71">
        <f>'E.4 MOE SSP'!AL17+'E.3 MOE in TANF'!AL17</f>
        <v>0</v>
      </c>
      <c r="AM17" s="71">
        <f>'E.4 MOE SSP'!AM17+'E.3 MOE in TANF'!AM17</f>
        <v>2065587</v>
      </c>
      <c r="AN17" s="71">
        <f>'E.4 MOE SSP'!AN17+'E.3 MOE in TANF'!AN17</f>
        <v>1637037</v>
      </c>
      <c r="AO17" s="71">
        <f>'E.4 MOE SSP'!AO17+'E.3 MOE in TANF'!AO17</f>
        <v>0</v>
      </c>
      <c r="AP17" s="71">
        <f>'E.4 MOE SSP'!AP17+'E.3 MOE in TANF'!AP17</f>
        <v>428550</v>
      </c>
      <c r="AQ17" s="71">
        <f>'E.4 MOE SSP'!AQ17+'E.3 MOE in TANF'!AQ17</f>
        <v>0</v>
      </c>
      <c r="AR17" s="71">
        <f>'E.4 MOE SSP'!AR17+'E.3 MOE in TANF'!AR17</f>
        <v>13025379</v>
      </c>
      <c r="AS17" s="50"/>
      <c r="AT17" s="50"/>
      <c r="AU17" s="50"/>
      <c r="AV17" s="50"/>
      <c r="AW17" s="50"/>
      <c r="AX17" s="50"/>
      <c r="AY17" s="50"/>
      <c r="AZ17" s="50"/>
    </row>
    <row r="18" spans="1:52" s="5" customFormat="1" ht="15" x14ac:dyDescent="0.3">
      <c r="A18" s="69" t="s">
        <v>14</v>
      </c>
      <c r="B18" s="114"/>
      <c r="C18" s="114"/>
      <c r="D18" s="114"/>
      <c r="E18" s="114"/>
      <c r="F18" s="114"/>
      <c r="G18" s="71">
        <f>'E.4 MOE SSP'!G18+'E.3 MOE in TANF'!G18</f>
        <v>4963891</v>
      </c>
      <c r="H18" s="71">
        <f>'E.4 MOE SSP'!H18+'E.3 MOE in TANF'!H18</f>
        <v>4963891</v>
      </c>
      <c r="I18" s="71">
        <f>'E.4 MOE SSP'!I18+'E.3 MOE in TANF'!I18</f>
        <v>0</v>
      </c>
      <c r="J18" s="114"/>
      <c r="K18" s="114"/>
      <c r="L18" s="114"/>
      <c r="M18" s="114"/>
      <c r="N18" s="114"/>
      <c r="O18" s="114"/>
      <c r="P18" s="114"/>
      <c r="Q18" s="114"/>
      <c r="R18" s="71">
        <f>'E.4 MOE SSP'!R18+'E.3 MOE in TANF'!R18</f>
        <v>201698</v>
      </c>
      <c r="S18" s="71">
        <f>'E.4 MOE SSP'!S18+'E.3 MOE in TANF'!S18</f>
        <v>0</v>
      </c>
      <c r="T18" s="71">
        <f>'E.4 MOE SSP'!T18+'E.3 MOE in TANF'!T18</f>
        <v>0</v>
      </c>
      <c r="U18" s="71">
        <f>'E.4 MOE SSP'!U18+'E.3 MOE in TANF'!U18</f>
        <v>201698</v>
      </c>
      <c r="V18" s="71">
        <f>'E.4 MOE SSP'!V18+'E.3 MOE in TANF'!V18</f>
        <v>64311</v>
      </c>
      <c r="W18" s="71">
        <f>'E.4 MOE SSP'!W18+'E.3 MOE in TANF'!W18</f>
        <v>544399869</v>
      </c>
      <c r="X18" s="71">
        <f>'E.4 MOE SSP'!X18+'E.3 MOE in TANF'!X18</f>
        <v>437923962</v>
      </c>
      <c r="Y18" s="71">
        <f>'E.4 MOE SSP'!Y18+'E.3 MOE in TANF'!Y18</f>
        <v>106475907</v>
      </c>
      <c r="Z18" s="71">
        <f>'E.4 MOE SSP'!Z18+'E.3 MOE in TANF'!Z18</f>
        <v>0</v>
      </c>
      <c r="AA18" s="71">
        <f>'E.4 MOE SSP'!AA18+'E.3 MOE in TANF'!AA18</f>
        <v>0</v>
      </c>
      <c r="AB18" s="71">
        <f>'E.4 MOE SSP'!AB18+'E.3 MOE in TANF'!AB18</f>
        <v>0</v>
      </c>
      <c r="AC18" s="71">
        <f>'E.4 MOE SSP'!AC18+'E.3 MOE in TANF'!AC18</f>
        <v>175569</v>
      </c>
      <c r="AD18" s="71">
        <f>'E.4 MOE SSP'!AD18+'E.3 MOE in TANF'!AD18</f>
        <v>9521097</v>
      </c>
      <c r="AE18" s="71">
        <f>'E.4 MOE SSP'!AE18+'E.3 MOE in TANF'!AE18</f>
        <v>0</v>
      </c>
      <c r="AF18" s="71">
        <f>'E.4 MOE SSP'!AF18+'E.3 MOE in TANF'!AF18</f>
        <v>0</v>
      </c>
      <c r="AG18" s="71">
        <f>'E.4 MOE SSP'!AG18+'E.3 MOE in TANF'!AG18</f>
        <v>0</v>
      </c>
      <c r="AH18" s="71">
        <f>'E.4 MOE SSP'!AH18+'E.3 MOE in TANF'!AH18</f>
        <v>0</v>
      </c>
      <c r="AI18" s="71">
        <f>'E.4 MOE SSP'!AI18+'E.3 MOE in TANF'!AI18</f>
        <v>0</v>
      </c>
      <c r="AJ18" s="71">
        <f>'E.4 MOE SSP'!AJ18+'E.3 MOE in TANF'!AJ18</f>
        <v>0</v>
      </c>
      <c r="AK18" s="71">
        <f>'E.4 MOE SSP'!AK18+'E.3 MOE in TANF'!AK18</f>
        <v>0</v>
      </c>
      <c r="AL18" s="71">
        <f>'E.4 MOE SSP'!AL18+'E.3 MOE in TANF'!AL18</f>
        <v>0</v>
      </c>
      <c r="AM18" s="71">
        <f>'E.4 MOE SSP'!AM18+'E.3 MOE in TANF'!AM18</f>
        <v>1146172</v>
      </c>
      <c r="AN18" s="71">
        <f>'E.4 MOE SSP'!AN18+'E.3 MOE in TANF'!AN18</f>
        <v>0</v>
      </c>
      <c r="AO18" s="71">
        <f>'E.4 MOE SSP'!AO18+'E.3 MOE in TANF'!AO18</f>
        <v>1141314</v>
      </c>
      <c r="AP18" s="71">
        <f>'E.4 MOE SSP'!AP18+'E.3 MOE in TANF'!AP18</f>
        <v>4858</v>
      </c>
      <c r="AQ18" s="71">
        <f>'E.4 MOE SSP'!AQ18+'E.3 MOE in TANF'!AQ18</f>
        <v>0</v>
      </c>
      <c r="AR18" s="71">
        <f>'E.4 MOE SSP'!AR18+'E.3 MOE in TANF'!AR18</f>
        <v>560472607</v>
      </c>
      <c r="AS18" s="50"/>
      <c r="AT18" s="50"/>
      <c r="AU18" s="50"/>
      <c r="AV18" s="50"/>
      <c r="AW18" s="50"/>
      <c r="AX18" s="50"/>
      <c r="AY18" s="50"/>
      <c r="AZ18" s="50"/>
    </row>
    <row r="19" spans="1:52" s="5" customFormat="1" ht="15" x14ac:dyDescent="0.3">
      <c r="A19" s="69" t="s">
        <v>15</v>
      </c>
      <c r="B19" s="114"/>
      <c r="C19" s="114"/>
      <c r="D19" s="114"/>
      <c r="E19" s="114"/>
      <c r="F19" s="114"/>
      <c r="G19" s="71">
        <f>'E.4 MOE SSP'!G19+'E.3 MOE in TANF'!G19</f>
        <v>28211</v>
      </c>
      <c r="H19" s="71">
        <f>'E.4 MOE SSP'!H19+'E.3 MOE in TANF'!H19</f>
        <v>28211</v>
      </c>
      <c r="I19" s="71">
        <f>'E.4 MOE SSP'!I19+'E.3 MOE in TANF'!I19</f>
        <v>0</v>
      </c>
      <c r="J19" s="114"/>
      <c r="K19" s="114"/>
      <c r="L19" s="114"/>
      <c r="M19" s="114"/>
      <c r="N19" s="114"/>
      <c r="O19" s="114"/>
      <c r="P19" s="114"/>
      <c r="Q19" s="114"/>
      <c r="R19" s="71">
        <f>'E.4 MOE SSP'!R19+'E.3 MOE in TANF'!R19</f>
        <v>0</v>
      </c>
      <c r="S19" s="71">
        <f>'E.4 MOE SSP'!S19+'E.3 MOE in TANF'!S19</f>
        <v>0</v>
      </c>
      <c r="T19" s="71">
        <f>'E.4 MOE SSP'!T19+'E.3 MOE in TANF'!T19</f>
        <v>0</v>
      </c>
      <c r="U19" s="71">
        <f>'E.4 MOE SSP'!U19+'E.3 MOE in TANF'!U19</f>
        <v>0</v>
      </c>
      <c r="V19" s="71">
        <f>'E.4 MOE SSP'!V19+'E.3 MOE in TANF'!V19</f>
        <v>0</v>
      </c>
      <c r="W19" s="71">
        <f>'E.4 MOE SSP'!W19+'E.3 MOE in TANF'!W19</f>
        <v>15356947</v>
      </c>
      <c r="X19" s="71">
        <f>'E.4 MOE SSP'!X19+'E.3 MOE in TANF'!X19</f>
        <v>15356947</v>
      </c>
      <c r="Y19" s="71">
        <f>'E.4 MOE SSP'!Y19+'E.3 MOE in TANF'!Y19</f>
        <v>0</v>
      </c>
      <c r="Z19" s="71">
        <f>'E.4 MOE SSP'!Z19+'E.3 MOE in TANF'!Z19</f>
        <v>0</v>
      </c>
      <c r="AA19" s="71">
        <f>'E.4 MOE SSP'!AA19+'E.3 MOE in TANF'!AA19</f>
        <v>27529635</v>
      </c>
      <c r="AB19" s="71">
        <f>'E.4 MOE SSP'!AB19+'E.3 MOE in TANF'!AB19</f>
        <v>0</v>
      </c>
      <c r="AC19" s="71">
        <f>'E.4 MOE SSP'!AC19+'E.3 MOE in TANF'!AC19</f>
        <v>0</v>
      </c>
      <c r="AD19" s="71">
        <f>'E.4 MOE SSP'!AD19+'E.3 MOE in TANF'!AD19</f>
        <v>0</v>
      </c>
      <c r="AE19" s="71">
        <f>'E.4 MOE SSP'!AE19+'E.3 MOE in TANF'!AE19</f>
        <v>13767218</v>
      </c>
      <c r="AF19" s="71">
        <f>'E.4 MOE SSP'!AF19+'E.3 MOE in TANF'!AF19</f>
        <v>0</v>
      </c>
      <c r="AG19" s="71">
        <f>'E.4 MOE SSP'!AG19+'E.3 MOE in TANF'!AG19</f>
        <v>0</v>
      </c>
      <c r="AH19" s="71">
        <f>'E.4 MOE SSP'!AH19+'E.3 MOE in TANF'!AH19</f>
        <v>0</v>
      </c>
      <c r="AI19" s="71">
        <f>'E.4 MOE SSP'!AI19+'E.3 MOE in TANF'!AI19</f>
        <v>0</v>
      </c>
      <c r="AJ19" s="71">
        <f>'E.4 MOE SSP'!AJ19+'E.3 MOE in TANF'!AJ19</f>
        <v>0</v>
      </c>
      <c r="AK19" s="71">
        <f>'E.4 MOE SSP'!AK19+'E.3 MOE in TANF'!AK19</f>
        <v>0</v>
      </c>
      <c r="AL19" s="71">
        <f>'E.4 MOE SSP'!AL19+'E.3 MOE in TANF'!AL19</f>
        <v>0</v>
      </c>
      <c r="AM19" s="71">
        <f>'E.4 MOE SSP'!AM19+'E.3 MOE in TANF'!AM19</f>
        <v>0</v>
      </c>
      <c r="AN19" s="71">
        <f>'E.4 MOE SSP'!AN19+'E.3 MOE in TANF'!AN19</f>
        <v>0</v>
      </c>
      <c r="AO19" s="71">
        <f>'E.4 MOE SSP'!AO19+'E.3 MOE in TANF'!AO19</f>
        <v>0</v>
      </c>
      <c r="AP19" s="71">
        <f>'E.4 MOE SSP'!AP19+'E.3 MOE in TANF'!AP19</f>
        <v>0</v>
      </c>
      <c r="AQ19" s="71">
        <f>'E.4 MOE SSP'!AQ19+'E.3 MOE in TANF'!AQ19</f>
        <v>60824999</v>
      </c>
      <c r="AR19" s="71">
        <f>'E.4 MOE SSP'!AR19+'E.3 MOE in TANF'!AR19</f>
        <v>117507010</v>
      </c>
      <c r="AS19" s="50"/>
      <c r="AT19" s="50"/>
      <c r="AU19" s="50"/>
      <c r="AV19" s="50"/>
      <c r="AW19" s="50"/>
      <c r="AX19" s="50"/>
      <c r="AY19" s="50"/>
      <c r="AZ19" s="50"/>
    </row>
    <row r="20" spans="1:52" s="5" customFormat="1" ht="15" x14ac:dyDescent="0.3">
      <c r="A20" s="69" t="s">
        <v>16</v>
      </c>
      <c r="B20" s="114"/>
      <c r="C20" s="114"/>
      <c r="D20" s="114"/>
      <c r="E20" s="114"/>
      <c r="F20" s="114"/>
      <c r="G20" s="71">
        <f>'E.4 MOE SSP'!G20+'E.3 MOE in TANF'!G20</f>
        <v>31923671</v>
      </c>
      <c r="H20" s="71">
        <f>'E.4 MOE SSP'!H20+'E.3 MOE in TANF'!H20</f>
        <v>31923671</v>
      </c>
      <c r="I20" s="71">
        <f>'E.4 MOE SSP'!I20+'E.3 MOE in TANF'!I20</f>
        <v>0</v>
      </c>
      <c r="J20" s="114"/>
      <c r="K20" s="114"/>
      <c r="L20" s="114"/>
      <c r="M20" s="114"/>
      <c r="N20" s="114"/>
      <c r="O20" s="114"/>
      <c r="P20" s="114"/>
      <c r="Q20" s="114"/>
      <c r="R20" s="71">
        <f>'E.4 MOE SSP'!R20+'E.3 MOE in TANF'!R20</f>
        <v>6761437</v>
      </c>
      <c r="S20" s="71">
        <f>'E.4 MOE SSP'!S20+'E.3 MOE in TANF'!S20</f>
        <v>0</v>
      </c>
      <c r="T20" s="71">
        <f>'E.4 MOE SSP'!T20+'E.3 MOE in TANF'!T20</f>
        <v>0</v>
      </c>
      <c r="U20" s="71">
        <f>'E.4 MOE SSP'!U20+'E.3 MOE in TANF'!U20</f>
        <v>6761437</v>
      </c>
      <c r="V20" s="71">
        <f>'E.4 MOE SSP'!V20+'E.3 MOE in TANF'!V20</f>
        <v>994341</v>
      </c>
      <c r="W20" s="71">
        <f>'E.4 MOE SSP'!W20+'E.3 MOE in TANF'!W20</f>
        <v>6932032</v>
      </c>
      <c r="X20" s="71">
        <f>'E.4 MOE SSP'!X20+'E.3 MOE in TANF'!X20</f>
        <v>6932032</v>
      </c>
      <c r="Y20" s="71">
        <f>'E.4 MOE SSP'!Y20+'E.3 MOE in TANF'!Y20</f>
        <v>0</v>
      </c>
      <c r="Z20" s="71">
        <f>'E.4 MOE SSP'!Z20+'E.3 MOE in TANF'!Z20</f>
        <v>0</v>
      </c>
      <c r="AA20" s="71">
        <f>'E.4 MOE SSP'!AA20+'E.3 MOE in TANF'!AA20</f>
        <v>25939342</v>
      </c>
      <c r="AB20" s="71">
        <f>'E.4 MOE SSP'!AB20+'E.3 MOE in TANF'!AB20</f>
        <v>0</v>
      </c>
      <c r="AC20" s="71">
        <f>'E.4 MOE SSP'!AC20+'E.3 MOE in TANF'!AC20</f>
        <v>0</v>
      </c>
      <c r="AD20" s="71">
        <f>'E.4 MOE SSP'!AD20+'E.3 MOE in TANF'!AD20</f>
        <v>0</v>
      </c>
      <c r="AE20" s="71">
        <f>'E.4 MOE SSP'!AE20+'E.3 MOE in TANF'!AE20</f>
        <v>0</v>
      </c>
      <c r="AF20" s="71">
        <f>'E.4 MOE SSP'!AF20+'E.3 MOE in TANF'!AF20</f>
        <v>0</v>
      </c>
      <c r="AG20" s="71">
        <f>'E.4 MOE SSP'!AG20+'E.3 MOE in TANF'!AG20</f>
        <v>0</v>
      </c>
      <c r="AH20" s="71">
        <f>'E.4 MOE SSP'!AH20+'E.3 MOE in TANF'!AH20</f>
        <v>0</v>
      </c>
      <c r="AI20" s="71">
        <f>'E.4 MOE SSP'!AI20+'E.3 MOE in TANF'!AI20</f>
        <v>0</v>
      </c>
      <c r="AJ20" s="71">
        <f>'E.4 MOE SSP'!AJ20+'E.3 MOE in TANF'!AJ20</f>
        <v>0</v>
      </c>
      <c r="AK20" s="71">
        <f>'E.4 MOE SSP'!AK20+'E.3 MOE in TANF'!AK20</f>
        <v>0</v>
      </c>
      <c r="AL20" s="71">
        <f>'E.4 MOE SSP'!AL20+'E.3 MOE in TANF'!AL20</f>
        <v>0</v>
      </c>
      <c r="AM20" s="71">
        <f>'E.4 MOE SSP'!AM20+'E.3 MOE in TANF'!AM20</f>
        <v>4766703</v>
      </c>
      <c r="AN20" s="71">
        <f>'E.4 MOE SSP'!AN20+'E.3 MOE in TANF'!AN20</f>
        <v>1151675</v>
      </c>
      <c r="AO20" s="71">
        <f>'E.4 MOE SSP'!AO20+'E.3 MOE in TANF'!AO20</f>
        <v>3097879</v>
      </c>
      <c r="AP20" s="71">
        <f>'E.4 MOE SSP'!AP20+'E.3 MOE in TANF'!AP20</f>
        <v>517149</v>
      </c>
      <c r="AQ20" s="71">
        <f>'E.4 MOE SSP'!AQ20+'E.3 MOE in TANF'!AQ20</f>
        <v>0</v>
      </c>
      <c r="AR20" s="71">
        <f>'E.4 MOE SSP'!AR20+'E.3 MOE in TANF'!AR20</f>
        <v>77317526</v>
      </c>
      <c r="AS20" s="50"/>
      <c r="AT20" s="50"/>
      <c r="AU20" s="50"/>
      <c r="AV20" s="50"/>
      <c r="AW20" s="50"/>
      <c r="AX20" s="50"/>
      <c r="AY20" s="50"/>
      <c r="AZ20" s="50"/>
    </row>
    <row r="21" spans="1:52" s="5" customFormat="1" ht="15" x14ac:dyDescent="0.3">
      <c r="A21" s="69" t="s">
        <v>77</v>
      </c>
      <c r="B21" s="114"/>
      <c r="C21" s="114"/>
      <c r="D21" s="114"/>
      <c r="E21" s="114"/>
      <c r="F21" s="114"/>
      <c r="G21" s="71">
        <f>'E.4 MOE SSP'!G21+'E.3 MOE in TANF'!G21</f>
        <v>0</v>
      </c>
      <c r="H21" s="71">
        <f>'E.4 MOE SSP'!H21+'E.3 MOE in TANF'!H21</f>
        <v>0</v>
      </c>
      <c r="I21" s="71">
        <f>'E.4 MOE SSP'!I21+'E.3 MOE in TANF'!I21</f>
        <v>0</v>
      </c>
      <c r="J21" s="114"/>
      <c r="K21" s="114"/>
      <c r="L21" s="114"/>
      <c r="M21" s="114"/>
      <c r="N21" s="114"/>
      <c r="O21" s="114"/>
      <c r="P21" s="114"/>
      <c r="Q21" s="114"/>
      <c r="R21" s="71">
        <f>'E.4 MOE SSP'!R21+'E.3 MOE in TANF'!R21</f>
        <v>0</v>
      </c>
      <c r="S21" s="71">
        <f>'E.4 MOE SSP'!S21+'E.3 MOE in TANF'!S21</f>
        <v>0</v>
      </c>
      <c r="T21" s="71">
        <f>'E.4 MOE SSP'!T21+'E.3 MOE in TANF'!T21</f>
        <v>0</v>
      </c>
      <c r="U21" s="71">
        <f>'E.4 MOE SSP'!U21+'E.3 MOE in TANF'!U21</f>
        <v>0</v>
      </c>
      <c r="V21" s="71">
        <f>'E.4 MOE SSP'!V21+'E.3 MOE in TANF'!V21</f>
        <v>0</v>
      </c>
      <c r="W21" s="71">
        <f>'E.4 MOE SSP'!W21+'E.3 MOE in TANF'!W21</f>
        <v>21870621</v>
      </c>
      <c r="X21" s="71">
        <f>'E.4 MOE SSP'!X21+'E.3 MOE in TANF'!X21</f>
        <v>6673023</v>
      </c>
      <c r="Y21" s="71">
        <f>'E.4 MOE SSP'!Y21+'E.3 MOE in TANF'!Y21</f>
        <v>15197598</v>
      </c>
      <c r="Z21" s="71">
        <f>'E.4 MOE SSP'!Z21+'E.3 MOE in TANF'!Z21</f>
        <v>0</v>
      </c>
      <c r="AA21" s="71">
        <f>'E.4 MOE SSP'!AA21+'E.3 MOE in TANF'!AA21</f>
        <v>49901778</v>
      </c>
      <c r="AB21" s="71">
        <f>'E.4 MOE SSP'!AB21+'E.3 MOE in TANF'!AB21</f>
        <v>0</v>
      </c>
      <c r="AC21" s="71">
        <f>'E.4 MOE SSP'!AC21+'E.3 MOE in TANF'!AC21</f>
        <v>0</v>
      </c>
      <c r="AD21" s="71">
        <f>'E.4 MOE SSP'!AD21+'E.3 MOE in TANF'!AD21</f>
        <v>0</v>
      </c>
      <c r="AE21" s="71">
        <f>'E.4 MOE SSP'!AE21+'E.3 MOE in TANF'!AE21</f>
        <v>0</v>
      </c>
      <c r="AF21" s="71">
        <f>'E.4 MOE SSP'!AF21+'E.3 MOE in TANF'!AF21</f>
        <v>0</v>
      </c>
      <c r="AG21" s="71">
        <f>'E.4 MOE SSP'!AG21+'E.3 MOE in TANF'!AG21</f>
        <v>0</v>
      </c>
      <c r="AH21" s="71">
        <f>'E.4 MOE SSP'!AH21+'E.3 MOE in TANF'!AH21</f>
        <v>0</v>
      </c>
      <c r="AI21" s="71">
        <f>'E.4 MOE SSP'!AI21+'E.3 MOE in TANF'!AI21</f>
        <v>0</v>
      </c>
      <c r="AJ21" s="71">
        <f>'E.4 MOE SSP'!AJ21+'E.3 MOE in TANF'!AJ21</f>
        <v>0</v>
      </c>
      <c r="AK21" s="71">
        <f>'E.4 MOE SSP'!AK21+'E.3 MOE in TANF'!AK21</f>
        <v>0</v>
      </c>
      <c r="AL21" s="71">
        <f>'E.4 MOE SSP'!AL21+'E.3 MOE in TANF'!AL21</f>
        <v>0</v>
      </c>
      <c r="AM21" s="71">
        <f>'E.4 MOE SSP'!AM21+'E.3 MOE in TANF'!AM21</f>
        <v>0</v>
      </c>
      <c r="AN21" s="71">
        <f>'E.4 MOE SSP'!AN21+'E.3 MOE in TANF'!AN21</f>
        <v>0</v>
      </c>
      <c r="AO21" s="71">
        <f>'E.4 MOE SSP'!AO21+'E.3 MOE in TANF'!AO21</f>
        <v>0</v>
      </c>
      <c r="AP21" s="71">
        <f>'E.4 MOE SSP'!AP21+'E.3 MOE in TANF'!AP21</f>
        <v>0</v>
      </c>
      <c r="AQ21" s="71">
        <f>'E.4 MOE SSP'!AQ21+'E.3 MOE in TANF'!AQ21</f>
        <v>0</v>
      </c>
      <c r="AR21" s="71">
        <f>'E.4 MOE SSP'!AR21+'E.3 MOE in TANF'!AR21</f>
        <v>71772399</v>
      </c>
      <c r="AS21" s="50"/>
      <c r="AT21" s="50"/>
      <c r="AU21" s="50"/>
      <c r="AV21" s="50"/>
      <c r="AW21" s="50"/>
      <c r="AX21" s="50"/>
      <c r="AY21" s="50"/>
      <c r="AZ21" s="50"/>
    </row>
    <row r="22" spans="1:52" s="5" customFormat="1" ht="15" x14ac:dyDescent="0.3">
      <c r="A22" s="69" t="s">
        <v>18</v>
      </c>
      <c r="B22" s="114"/>
      <c r="C22" s="114"/>
      <c r="D22" s="114"/>
      <c r="E22" s="114"/>
      <c r="F22" s="114"/>
      <c r="G22" s="71">
        <f>'E.4 MOE SSP'!G22+'E.3 MOE in TANF'!G22</f>
        <v>30808643</v>
      </c>
      <c r="H22" s="71">
        <f>'E.4 MOE SSP'!H22+'E.3 MOE in TANF'!H22</f>
        <v>18583446</v>
      </c>
      <c r="I22" s="71">
        <f>'E.4 MOE SSP'!I22+'E.3 MOE in TANF'!I22</f>
        <v>12225197</v>
      </c>
      <c r="J22" s="114"/>
      <c r="K22" s="114"/>
      <c r="L22" s="114"/>
      <c r="M22" s="114"/>
      <c r="N22" s="114"/>
      <c r="O22" s="114"/>
      <c r="P22" s="114"/>
      <c r="Q22" s="114"/>
      <c r="R22" s="71">
        <f>'E.4 MOE SSP'!R22+'E.3 MOE in TANF'!R22</f>
        <v>10528943</v>
      </c>
      <c r="S22" s="71">
        <f>'E.4 MOE SSP'!S22+'E.3 MOE in TANF'!S22</f>
        <v>5236489</v>
      </c>
      <c r="T22" s="71">
        <f>'E.4 MOE SSP'!T22+'E.3 MOE in TANF'!T22</f>
        <v>0</v>
      </c>
      <c r="U22" s="71">
        <f>'E.4 MOE SSP'!U22+'E.3 MOE in TANF'!U22</f>
        <v>5292454</v>
      </c>
      <c r="V22" s="71">
        <f>'E.4 MOE SSP'!V22+'E.3 MOE in TANF'!V22</f>
        <v>0</v>
      </c>
      <c r="W22" s="71">
        <f>'E.4 MOE SSP'!W22+'E.3 MOE in TANF'!W22</f>
        <v>29480574</v>
      </c>
      <c r="X22" s="71">
        <f>'E.4 MOE SSP'!X22+'E.3 MOE in TANF'!X22</f>
        <v>29480574</v>
      </c>
      <c r="Y22" s="71">
        <f>'E.4 MOE SSP'!Y22+'E.3 MOE in TANF'!Y22</f>
        <v>0</v>
      </c>
      <c r="Z22" s="71">
        <f>'E.4 MOE SSP'!Z22+'E.3 MOE in TANF'!Z22</f>
        <v>0</v>
      </c>
      <c r="AA22" s="71">
        <f>'E.4 MOE SSP'!AA22+'E.3 MOE in TANF'!AA22</f>
        <v>0</v>
      </c>
      <c r="AB22" s="71">
        <f>'E.4 MOE SSP'!AB22+'E.3 MOE in TANF'!AB22</f>
        <v>0</v>
      </c>
      <c r="AC22" s="71">
        <f>'E.4 MOE SSP'!AC22+'E.3 MOE in TANF'!AC22</f>
        <v>0</v>
      </c>
      <c r="AD22" s="71">
        <f>'E.4 MOE SSP'!AD22+'E.3 MOE in TANF'!AD22</f>
        <v>2473405</v>
      </c>
      <c r="AE22" s="71">
        <f>'E.4 MOE SSP'!AE22+'E.3 MOE in TANF'!AE22</f>
        <v>0</v>
      </c>
      <c r="AF22" s="71">
        <f>'E.4 MOE SSP'!AF22+'E.3 MOE in TANF'!AF22</f>
        <v>0</v>
      </c>
      <c r="AG22" s="71">
        <f>'E.4 MOE SSP'!AG22+'E.3 MOE in TANF'!AG22</f>
        <v>4636349</v>
      </c>
      <c r="AH22" s="71">
        <f>'E.4 MOE SSP'!AH22+'E.3 MOE in TANF'!AH22</f>
        <v>0</v>
      </c>
      <c r="AI22" s="71">
        <f>'E.4 MOE SSP'!AI22+'E.3 MOE in TANF'!AI22</f>
        <v>0</v>
      </c>
      <c r="AJ22" s="71">
        <f>'E.4 MOE SSP'!AJ22+'E.3 MOE in TANF'!AJ22</f>
        <v>0</v>
      </c>
      <c r="AK22" s="71">
        <f>'E.4 MOE SSP'!AK22+'E.3 MOE in TANF'!AK22</f>
        <v>0</v>
      </c>
      <c r="AL22" s="71">
        <f>'E.4 MOE SSP'!AL22+'E.3 MOE in TANF'!AL22</f>
        <v>0</v>
      </c>
      <c r="AM22" s="71">
        <f>'E.4 MOE SSP'!AM22+'E.3 MOE in TANF'!AM22</f>
        <v>217788</v>
      </c>
      <c r="AN22" s="71">
        <f>'E.4 MOE SSP'!AN22+'E.3 MOE in TANF'!AN22</f>
        <v>190314</v>
      </c>
      <c r="AO22" s="71">
        <f>'E.4 MOE SSP'!AO22+'E.3 MOE in TANF'!AO22</f>
        <v>0</v>
      </c>
      <c r="AP22" s="71">
        <f>'E.4 MOE SSP'!AP22+'E.3 MOE in TANF'!AP22</f>
        <v>27474</v>
      </c>
      <c r="AQ22" s="71">
        <f>'E.4 MOE SSP'!AQ22+'E.3 MOE in TANF'!AQ22</f>
        <v>0</v>
      </c>
      <c r="AR22" s="71">
        <f>'E.4 MOE SSP'!AR22+'E.3 MOE in TANF'!AR22</f>
        <v>78145702</v>
      </c>
      <c r="AS22" s="50"/>
      <c r="AT22" s="50"/>
      <c r="AU22" s="50"/>
      <c r="AV22" s="50"/>
      <c r="AW22" s="50"/>
      <c r="AX22" s="50"/>
      <c r="AY22" s="50"/>
      <c r="AZ22" s="50"/>
    </row>
    <row r="23" spans="1:52" s="5" customFormat="1" ht="15" x14ac:dyDescent="0.3">
      <c r="A23" s="69" t="s">
        <v>78</v>
      </c>
      <c r="B23" s="114"/>
      <c r="C23" s="114"/>
      <c r="D23" s="114"/>
      <c r="E23" s="114"/>
      <c r="F23" s="114"/>
      <c r="G23" s="71">
        <f>'E.4 MOE SSP'!G23+'E.3 MOE in TANF'!G23</f>
        <v>0</v>
      </c>
      <c r="H23" s="71">
        <f>'E.4 MOE SSP'!H23+'E.3 MOE in TANF'!H23</f>
        <v>0</v>
      </c>
      <c r="I23" s="71">
        <f>'E.4 MOE SSP'!I23+'E.3 MOE in TANF'!I23</f>
        <v>0</v>
      </c>
      <c r="J23" s="114"/>
      <c r="K23" s="114"/>
      <c r="L23" s="114"/>
      <c r="M23" s="114"/>
      <c r="N23" s="114"/>
      <c r="O23" s="114"/>
      <c r="P23" s="114"/>
      <c r="Q23" s="114"/>
      <c r="R23" s="71">
        <f>'E.4 MOE SSP'!R23+'E.3 MOE in TANF'!R23</f>
        <v>30621165</v>
      </c>
      <c r="S23" s="71">
        <f>'E.4 MOE SSP'!S23+'E.3 MOE in TANF'!S23</f>
        <v>0</v>
      </c>
      <c r="T23" s="71">
        <f>'E.4 MOE SSP'!T23+'E.3 MOE in TANF'!T23</f>
        <v>30621165</v>
      </c>
      <c r="U23" s="71">
        <f>'E.4 MOE SSP'!U23+'E.3 MOE in TANF'!U23</f>
        <v>0</v>
      </c>
      <c r="V23" s="71">
        <f>'E.4 MOE SSP'!V23+'E.3 MOE in TANF'!V23</f>
        <v>0</v>
      </c>
      <c r="W23" s="71">
        <f>'E.4 MOE SSP'!W23+'E.3 MOE in TANF'!W23</f>
        <v>16430909</v>
      </c>
      <c r="X23" s="71">
        <f>'E.4 MOE SSP'!X23+'E.3 MOE in TANF'!X23</f>
        <v>11121773</v>
      </c>
      <c r="Y23" s="71">
        <f>'E.4 MOE SSP'!Y23+'E.3 MOE in TANF'!Y23</f>
        <v>5309136</v>
      </c>
      <c r="Z23" s="71">
        <f>'E.4 MOE SSP'!Z23+'E.3 MOE in TANF'!Z23</f>
        <v>0</v>
      </c>
      <c r="AA23" s="71">
        <f>'E.4 MOE SSP'!AA23+'E.3 MOE in TANF'!AA23</f>
        <v>13627017</v>
      </c>
      <c r="AB23" s="71">
        <f>'E.4 MOE SSP'!AB23+'E.3 MOE in TANF'!AB23</f>
        <v>0</v>
      </c>
      <c r="AC23" s="71">
        <f>'E.4 MOE SSP'!AC23+'E.3 MOE in TANF'!AC23</f>
        <v>0</v>
      </c>
      <c r="AD23" s="71">
        <f>'E.4 MOE SSP'!AD23+'E.3 MOE in TANF'!AD23</f>
        <v>0</v>
      </c>
      <c r="AE23" s="71">
        <f>'E.4 MOE SSP'!AE23+'E.3 MOE in TANF'!AE23</f>
        <v>0</v>
      </c>
      <c r="AF23" s="71">
        <f>'E.4 MOE SSP'!AF23+'E.3 MOE in TANF'!AF23</f>
        <v>0</v>
      </c>
      <c r="AG23" s="71">
        <f>'E.4 MOE SSP'!AG23+'E.3 MOE in TANF'!AG23</f>
        <v>2957040</v>
      </c>
      <c r="AH23" s="71">
        <f>'E.4 MOE SSP'!AH23+'E.3 MOE in TANF'!AH23</f>
        <v>0</v>
      </c>
      <c r="AI23" s="71">
        <f>'E.4 MOE SSP'!AI23+'E.3 MOE in TANF'!AI23</f>
        <v>0</v>
      </c>
      <c r="AJ23" s="71">
        <f>'E.4 MOE SSP'!AJ23+'E.3 MOE in TANF'!AJ23</f>
        <v>0</v>
      </c>
      <c r="AK23" s="71">
        <f>'E.4 MOE SSP'!AK23+'E.3 MOE in TANF'!AK23</f>
        <v>0</v>
      </c>
      <c r="AL23" s="71">
        <f>'E.4 MOE SSP'!AL23+'E.3 MOE in TANF'!AL23</f>
        <v>0</v>
      </c>
      <c r="AM23" s="71">
        <f>'E.4 MOE SSP'!AM23+'E.3 MOE in TANF'!AM23</f>
        <v>0</v>
      </c>
      <c r="AN23" s="71">
        <f>'E.4 MOE SSP'!AN23+'E.3 MOE in TANF'!AN23</f>
        <v>0</v>
      </c>
      <c r="AO23" s="71">
        <f>'E.4 MOE SSP'!AO23+'E.3 MOE in TANF'!AO23</f>
        <v>0</v>
      </c>
      <c r="AP23" s="71">
        <f>'E.4 MOE SSP'!AP23+'E.3 MOE in TANF'!AP23</f>
        <v>0</v>
      </c>
      <c r="AQ23" s="71">
        <f>'E.4 MOE SSP'!AQ23+'E.3 MOE in TANF'!AQ23</f>
        <v>0</v>
      </c>
      <c r="AR23" s="71">
        <f>'E.4 MOE SSP'!AR23+'E.3 MOE in TANF'!AR23</f>
        <v>63636131</v>
      </c>
      <c r="AS23" s="50"/>
      <c r="AT23" s="50"/>
      <c r="AU23" s="50"/>
      <c r="AV23" s="50"/>
      <c r="AW23" s="50"/>
      <c r="AX23" s="50"/>
      <c r="AY23" s="50"/>
      <c r="AZ23" s="50"/>
    </row>
    <row r="24" spans="1:52" s="5" customFormat="1" ht="15" x14ac:dyDescent="0.3">
      <c r="A24" s="69" t="s">
        <v>20</v>
      </c>
      <c r="B24" s="114"/>
      <c r="C24" s="114"/>
      <c r="D24" s="114"/>
      <c r="E24" s="114"/>
      <c r="F24" s="114"/>
      <c r="G24" s="71">
        <f>'E.4 MOE SSP'!G24+'E.3 MOE in TANF'!G24</f>
        <v>21633565</v>
      </c>
      <c r="H24" s="71">
        <f>'E.4 MOE SSP'!H24+'E.3 MOE in TANF'!H24</f>
        <v>21633565</v>
      </c>
      <c r="I24" s="71">
        <f>'E.4 MOE SSP'!I24+'E.3 MOE in TANF'!I24</f>
        <v>0</v>
      </c>
      <c r="J24" s="114"/>
      <c r="K24" s="114"/>
      <c r="L24" s="114"/>
      <c r="M24" s="114"/>
      <c r="N24" s="114"/>
      <c r="O24" s="114"/>
      <c r="P24" s="114"/>
      <c r="Q24" s="114"/>
      <c r="R24" s="71">
        <f>'E.4 MOE SSP'!R24+'E.3 MOE in TANF'!R24</f>
        <v>676545</v>
      </c>
      <c r="S24" s="71">
        <f>'E.4 MOE SSP'!S24+'E.3 MOE in TANF'!S24</f>
        <v>0</v>
      </c>
      <c r="T24" s="71">
        <f>'E.4 MOE SSP'!T24+'E.3 MOE in TANF'!T24</f>
        <v>676545</v>
      </c>
      <c r="U24" s="71">
        <f>'E.4 MOE SSP'!U24+'E.3 MOE in TANF'!U24</f>
        <v>0</v>
      </c>
      <c r="V24" s="71">
        <f>'E.4 MOE SSP'!V24+'E.3 MOE in TANF'!V24</f>
        <v>600617</v>
      </c>
      <c r="W24" s="71">
        <f>'E.4 MOE SSP'!W24+'E.3 MOE in TANF'!W24</f>
        <v>1774161</v>
      </c>
      <c r="X24" s="71">
        <f>'E.4 MOE SSP'!X24+'E.3 MOE in TANF'!X24</f>
        <v>1774161</v>
      </c>
      <c r="Y24" s="71">
        <f>'E.4 MOE SSP'!Y24+'E.3 MOE in TANF'!Y24</f>
        <v>0</v>
      </c>
      <c r="Z24" s="71">
        <f>'E.4 MOE SSP'!Z24+'E.3 MOE in TANF'!Z24</f>
        <v>0</v>
      </c>
      <c r="AA24" s="71">
        <f>'E.4 MOE SSP'!AA24+'E.3 MOE in TANF'!AA24</f>
        <v>0</v>
      </c>
      <c r="AB24" s="71">
        <f>'E.4 MOE SSP'!AB24+'E.3 MOE in TANF'!AB24</f>
        <v>405054</v>
      </c>
      <c r="AC24" s="71">
        <f>'E.4 MOE SSP'!AC24+'E.3 MOE in TANF'!AC24</f>
        <v>3675001</v>
      </c>
      <c r="AD24" s="71">
        <f>'E.4 MOE SSP'!AD24+'E.3 MOE in TANF'!AD24</f>
        <v>0</v>
      </c>
      <c r="AE24" s="71">
        <f>'E.4 MOE SSP'!AE24+'E.3 MOE in TANF'!AE24</f>
        <v>4957534</v>
      </c>
      <c r="AF24" s="71">
        <f>'E.4 MOE SSP'!AF24+'E.3 MOE in TANF'!AF24</f>
        <v>0</v>
      </c>
      <c r="AG24" s="71">
        <f>'E.4 MOE SSP'!AG24+'E.3 MOE in TANF'!AG24</f>
        <v>0</v>
      </c>
      <c r="AH24" s="71">
        <f>'E.4 MOE SSP'!AH24+'E.3 MOE in TANF'!AH24</f>
        <v>2173633</v>
      </c>
      <c r="AI24" s="71">
        <f>'E.4 MOE SSP'!AI24+'E.3 MOE in TANF'!AI24</f>
        <v>0</v>
      </c>
      <c r="AJ24" s="71">
        <f>'E.4 MOE SSP'!AJ24+'E.3 MOE in TANF'!AJ24</f>
        <v>0</v>
      </c>
      <c r="AK24" s="71">
        <f>'E.4 MOE SSP'!AK24+'E.3 MOE in TANF'!AK24</f>
        <v>2173633</v>
      </c>
      <c r="AL24" s="71">
        <f>'E.4 MOE SSP'!AL24+'E.3 MOE in TANF'!AL24</f>
        <v>0</v>
      </c>
      <c r="AM24" s="71">
        <f>'E.4 MOE SSP'!AM24+'E.3 MOE in TANF'!AM24</f>
        <v>1627834</v>
      </c>
      <c r="AN24" s="71">
        <f>'E.4 MOE SSP'!AN24+'E.3 MOE in TANF'!AN24</f>
        <v>1617510</v>
      </c>
      <c r="AO24" s="71">
        <f>'E.4 MOE SSP'!AO24+'E.3 MOE in TANF'!AO24</f>
        <v>10324</v>
      </c>
      <c r="AP24" s="71">
        <f>'E.4 MOE SSP'!AP24+'E.3 MOE in TANF'!AP24</f>
        <v>0</v>
      </c>
      <c r="AQ24" s="71">
        <f>'E.4 MOE SSP'!AQ24+'E.3 MOE in TANF'!AQ24</f>
        <v>0</v>
      </c>
      <c r="AR24" s="71">
        <f>'E.4 MOE SSP'!AR24+'E.3 MOE in TANF'!AR24</f>
        <v>37523944</v>
      </c>
      <c r="AS24" s="50"/>
      <c r="AT24" s="50"/>
      <c r="AU24" s="50"/>
      <c r="AV24" s="50"/>
      <c r="AW24" s="50"/>
      <c r="AX24" s="50"/>
      <c r="AY24" s="50"/>
      <c r="AZ24" s="50"/>
    </row>
    <row r="25" spans="1:52" s="5" customFormat="1" ht="15" x14ac:dyDescent="0.3">
      <c r="A25" s="69" t="s">
        <v>21</v>
      </c>
      <c r="B25" s="114"/>
      <c r="C25" s="114"/>
      <c r="D25" s="114"/>
      <c r="E25" s="114"/>
      <c r="F25" s="114"/>
      <c r="G25" s="71">
        <f>'E.4 MOE SSP'!G25+'E.3 MOE in TANF'!G25</f>
        <v>11095439</v>
      </c>
      <c r="H25" s="71">
        <f>'E.4 MOE SSP'!H25+'E.3 MOE in TANF'!H25</f>
        <v>11095439</v>
      </c>
      <c r="I25" s="71">
        <f>'E.4 MOE SSP'!I25+'E.3 MOE in TANF'!I25</f>
        <v>0</v>
      </c>
      <c r="J25" s="114"/>
      <c r="K25" s="114"/>
      <c r="L25" s="114"/>
      <c r="M25" s="114"/>
      <c r="N25" s="114"/>
      <c r="O25" s="114"/>
      <c r="P25" s="114"/>
      <c r="Q25" s="114"/>
      <c r="R25" s="71">
        <f>'E.4 MOE SSP'!R25+'E.3 MOE in TANF'!R25</f>
        <v>293833</v>
      </c>
      <c r="S25" s="71">
        <f>'E.4 MOE SSP'!S25+'E.3 MOE in TANF'!S25</f>
        <v>8605</v>
      </c>
      <c r="T25" s="71">
        <f>'E.4 MOE SSP'!T25+'E.3 MOE in TANF'!T25</f>
        <v>0</v>
      </c>
      <c r="U25" s="71">
        <f>'E.4 MOE SSP'!U25+'E.3 MOE in TANF'!U25</f>
        <v>285228</v>
      </c>
      <c r="V25" s="71">
        <f>'E.4 MOE SSP'!V25+'E.3 MOE in TANF'!V25</f>
        <v>0</v>
      </c>
      <c r="W25" s="71">
        <f>'E.4 MOE SSP'!W25+'E.3 MOE in TANF'!W25</f>
        <v>58659773</v>
      </c>
      <c r="X25" s="71">
        <f>'E.4 MOE SSP'!X25+'E.3 MOE in TANF'!X25</f>
        <v>471575</v>
      </c>
      <c r="Y25" s="71">
        <f>'E.4 MOE SSP'!Y25+'E.3 MOE in TANF'!Y25</f>
        <v>58188198</v>
      </c>
      <c r="Z25" s="71">
        <f>'E.4 MOE SSP'!Z25+'E.3 MOE in TANF'!Z25</f>
        <v>0</v>
      </c>
      <c r="AA25" s="71">
        <f>'E.4 MOE SSP'!AA25+'E.3 MOE in TANF'!AA25</f>
        <v>152657685</v>
      </c>
      <c r="AB25" s="71">
        <f>'E.4 MOE SSP'!AB25+'E.3 MOE in TANF'!AB25</f>
        <v>0</v>
      </c>
      <c r="AC25" s="71">
        <f>'E.4 MOE SSP'!AC25+'E.3 MOE in TANF'!AC25</f>
        <v>30380158</v>
      </c>
      <c r="AD25" s="71">
        <f>'E.4 MOE SSP'!AD25+'E.3 MOE in TANF'!AD25</f>
        <v>0</v>
      </c>
      <c r="AE25" s="71">
        <f>'E.4 MOE SSP'!AE25+'E.3 MOE in TANF'!AE25</f>
        <v>0</v>
      </c>
      <c r="AF25" s="71">
        <f>'E.4 MOE SSP'!AF25+'E.3 MOE in TANF'!AF25</f>
        <v>0</v>
      </c>
      <c r="AG25" s="71">
        <f>'E.4 MOE SSP'!AG25+'E.3 MOE in TANF'!AG25</f>
        <v>0</v>
      </c>
      <c r="AH25" s="71">
        <f>'E.4 MOE SSP'!AH25+'E.3 MOE in TANF'!AH25</f>
        <v>12792</v>
      </c>
      <c r="AI25" s="71">
        <f>'E.4 MOE SSP'!AI25+'E.3 MOE in TANF'!AI25</f>
        <v>12792</v>
      </c>
      <c r="AJ25" s="71">
        <f>'E.4 MOE SSP'!AJ25+'E.3 MOE in TANF'!AJ25</f>
        <v>0</v>
      </c>
      <c r="AK25" s="71">
        <f>'E.4 MOE SSP'!AK25+'E.3 MOE in TANF'!AK25</f>
        <v>0</v>
      </c>
      <c r="AL25" s="71">
        <f>'E.4 MOE SSP'!AL25+'E.3 MOE in TANF'!AL25</f>
        <v>0</v>
      </c>
      <c r="AM25" s="71">
        <f>'E.4 MOE SSP'!AM25+'E.3 MOE in TANF'!AM25</f>
        <v>2059279</v>
      </c>
      <c r="AN25" s="71">
        <f>'E.4 MOE SSP'!AN25+'E.3 MOE in TANF'!AN25</f>
        <v>0</v>
      </c>
      <c r="AO25" s="71">
        <f>'E.4 MOE SSP'!AO25+'E.3 MOE in TANF'!AO25</f>
        <v>2059279</v>
      </c>
      <c r="AP25" s="71">
        <f>'E.4 MOE SSP'!AP25+'E.3 MOE in TANF'!AP25</f>
        <v>0</v>
      </c>
      <c r="AQ25" s="71">
        <f>'E.4 MOE SSP'!AQ25+'E.3 MOE in TANF'!AQ25</f>
        <v>0</v>
      </c>
      <c r="AR25" s="71">
        <f>'E.4 MOE SSP'!AR25+'E.3 MOE in TANF'!AR25</f>
        <v>255158959</v>
      </c>
      <c r="AS25" s="50"/>
      <c r="AT25" s="50"/>
      <c r="AU25" s="50"/>
      <c r="AV25" s="50"/>
      <c r="AW25" s="50"/>
      <c r="AX25" s="50"/>
      <c r="AY25" s="50"/>
      <c r="AZ25" s="50"/>
    </row>
    <row r="26" spans="1:52" s="5" customFormat="1" ht="15" x14ac:dyDescent="0.3">
      <c r="A26" s="69" t="s">
        <v>22</v>
      </c>
      <c r="B26" s="114"/>
      <c r="C26" s="114"/>
      <c r="D26" s="114"/>
      <c r="E26" s="114"/>
      <c r="F26" s="114"/>
      <c r="G26" s="71">
        <f>'E.4 MOE SSP'!G26+'E.3 MOE in TANF'!G26</f>
        <v>184254881</v>
      </c>
      <c r="H26" s="71">
        <f>'E.4 MOE SSP'!H26+'E.3 MOE in TANF'!H26</f>
        <v>184254881</v>
      </c>
      <c r="I26" s="71">
        <f>'E.4 MOE SSP'!I26+'E.3 MOE in TANF'!I26</f>
        <v>0</v>
      </c>
      <c r="J26" s="114"/>
      <c r="K26" s="114"/>
      <c r="L26" s="114"/>
      <c r="M26" s="114"/>
      <c r="N26" s="114"/>
      <c r="O26" s="114"/>
      <c r="P26" s="114"/>
      <c r="Q26" s="114"/>
      <c r="R26" s="71">
        <f>'E.4 MOE SSP'!R26+'E.3 MOE in TANF'!R26</f>
        <v>12059779</v>
      </c>
      <c r="S26" s="71">
        <f>'E.4 MOE SSP'!S26+'E.3 MOE in TANF'!S26</f>
        <v>0</v>
      </c>
      <c r="T26" s="71">
        <f>'E.4 MOE SSP'!T26+'E.3 MOE in TANF'!T26</f>
        <v>8254085</v>
      </c>
      <c r="U26" s="71">
        <f>'E.4 MOE SSP'!U26+'E.3 MOE in TANF'!U26</f>
        <v>3805694</v>
      </c>
      <c r="V26" s="71">
        <f>'E.4 MOE SSP'!V26+'E.3 MOE in TANF'!V26</f>
        <v>699596</v>
      </c>
      <c r="W26" s="71">
        <f>'E.4 MOE SSP'!W26+'E.3 MOE in TANF'!W26</f>
        <v>44973368</v>
      </c>
      <c r="X26" s="71">
        <f>'E.4 MOE SSP'!X26+'E.3 MOE in TANF'!X26</f>
        <v>44973368</v>
      </c>
      <c r="Y26" s="71">
        <f>'E.4 MOE SSP'!Y26+'E.3 MOE in TANF'!Y26</f>
        <v>0</v>
      </c>
      <c r="Z26" s="71">
        <f>'E.4 MOE SSP'!Z26+'E.3 MOE in TANF'!Z26</f>
        <v>0</v>
      </c>
      <c r="AA26" s="71">
        <f>'E.4 MOE SSP'!AA26+'E.3 MOE in TANF'!AA26</f>
        <v>173120286</v>
      </c>
      <c r="AB26" s="71">
        <f>'E.4 MOE SSP'!AB26+'E.3 MOE in TANF'!AB26</f>
        <v>0</v>
      </c>
      <c r="AC26" s="71">
        <f>'E.4 MOE SSP'!AC26+'E.3 MOE in TANF'!AC26</f>
        <v>106279586</v>
      </c>
      <c r="AD26" s="71">
        <f>'E.4 MOE SSP'!AD26+'E.3 MOE in TANF'!AD26</f>
        <v>12598778</v>
      </c>
      <c r="AE26" s="71">
        <f>'E.4 MOE SSP'!AE26+'E.3 MOE in TANF'!AE26</f>
        <v>0</v>
      </c>
      <c r="AF26" s="71">
        <f>'E.4 MOE SSP'!AF26+'E.3 MOE in TANF'!AF26</f>
        <v>9303812</v>
      </c>
      <c r="AG26" s="71">
        <f>'E.4 MOE SSP'!AG26+'E.3 MOE in TANF'!AG26</f>
        <v>0</v>
      </c>
      <c r="AH26" s="71">
        <f>'E.4 MOE SSP'!AH26+'E.3 MOE in TANF'!AH26</f>
        <v>5412212</v>
      </c>
      <c r="AI26" s="71">
        <f>'E.4 MOE SSP'!AI26+'E.3 MOE in TANF'!AI26</f>
        <v>5412212</v>
      </c>
      <c r="AJ26" s="71">
        <f>'E.4 MOE SSP'!AJ26+'E.3 MOE in TANF'!AJ26</f>
        <v>0</v>
      </c>
      <c r="AK26" s="71">
        <f>'E.4 MOE SSP'!AK26+'E.3 MOE in TANF'!AK26</f>
        <v>0</v>
      </c>
      <c r="AL26" s="71">
        <f>'E.4 MOE SSP'!AL26+'E.3 MOE in TANF'!AL26</f>
        <v>0</v>
      </c>
      <c r="AM26" s="71">
        <f>'E.4 MOE SSP'!AM26+'E.3 MOE in TANF'!AM26</f>
        <v>37800226</v>
      </c>
      <c r="AN26" s="71">
        <f>'E.4 MOE SSP'!AN26+'E.3 MOE in TANF'!AN26</f>
        <v>37800226</v>
      </c>
      <c r="AO26" s="71">
        <f>'E.4 MOE SSP'!AO26+'E.3 MOE in TANF'!AO26</f>
        <v>0</v>
      </c>
      <c r="AP26" s="71">
        <f>'E.4 MOE SSP'!AP26+'E.3 MOE in TANF'!AP26</f>
        <v>0</v>
      </c>
      <c r="AQ26" s="71">
        <f>'E.4 MOE SSP'!AQ26+'E.3 MOE in TANF'!AQ26</f>
        <v>0</v>
      </c>
      <c r="AR26" s="71">
        <f>'E.4 MOE SSP'!AR26+'E.3 MOE in TANF'!AR26</f>
        <v>586502524</v>
      </c>
      <c r="AS26" s="50"/>
      <c r="AT26" s="50"/>
      <c r="AU26" s="50"/>
      <c r="AV26" s="50"/>
      <c r="AW26" s="50"/>
      <c r="AX26" s="50"/>
      <c r="AY26" s="50"/>
      <c r="AZ26" s="50"/>
    </row>
    <row r="27" spans="1:52" s="5" customFormat="1" ht="15" x14ac:dyDescent="0.3">
      <c r="A27" s="69" t="s">
        <v>23</v>
      </c>
      <c r="B27" s="114"/>
      <c r="C27" s="114"/>
      <c r="D27" s="114"/>
      <c r="E27" s="114"/>
      <c r="F27" s="114"/>
      <c r="G27" s="71">
        <f>'E.4 MOE SSP'!G27+'E.3 MOE in TANF'!G27</f>
        <v>31528117</v>
      </c>
      <c r="H27" s="71">
        <f>'E.4 MOE SSP'!H27+'E.3 MOE in TANF'!H27</f>
        <v>31528117</v>
      </c>
      <c r="I27" s="71">
        <f>'E.4 MOE SSP'!I27+'E.3 MOE in TANF'!I27</f>
        <v>0</v>
      </c>
      <c r="J27" s="114"/>
      <c r="K27" s="114"/>
      <c r="L27" s="114"/>
      <c r="M27" s="114"/>
      <c r="N27" s="114"/>
      <c r="O27" s="114"/>
      <c r="P27" s="114"/>
      <c r="Q27" s="114"/>
      <c r="R27" s="71">
        <f>'E.4 MOE SSP'!R27+'E.3 MOE in TANF'!R27</f>
        <v>205244</v>
      </c>
      <c r="S27" s="71">
        <f>'E.4 MOE SSP'!S27+'E.3 MOE in TANF'!S27</f>
        <v>8549</v>
      </c>
      <c r="T27" s="71">
        <f>'E.4 MOE SSP'!T27+'E.3 MOE in TANF'!T27</f>
        <v>196695</v>
      </c>
      <c r="U27" s="71">
        <f>'E.4 MOE SSP'!U27+'E.3 MOE in TANF'!U27</f>
        <v>0</v>
      </c>
      <c r="V27" s="71">
        <f>'E.4 MOE SSP'!V27+'E.3 MOE in TANF'!V27</f>
        <v>8711928</v>
      </c>
      <c r="W27" s="71">
        <f>'E.4 MOE SSP'!W27+'E.3 MOE in TANF'!W27</f>
        <v>206686039</v>
      </c>
      <c r="X27" s="71">
        <f>'E.4 MOE SSP'!X27+'E.3 MOE in TANF'!X27</f>
        <v>19529091</v>
      </c>
      <c r="Y27" s="71">
        <f>'E.4 MOE SSP'!Y27+'E.3 MOE in TANF'!Y27</f>
        <v>187156948</v>
      </c>
      <c r="Z27" s="71">
        <f>'E.4 MOE SSP'!Z27+'E.3 MOE in TANF'!Z27</f>
        <v>0</v>
      </c>
      <c r="AA27" s="71">
        <f>'E.4 MOE SSP'!AA27+'E.3 MOE in TANF'!AA27</f>
        <v>47087390</v>
      </c>
      <c r="AB27" s="71">
        <f>'E.4 MOE SSP'!AB27+'E.3 MOE in TANF'!AB27</f>
        <v>0</v>
      </c>
      <c r="AC27" s="71">
        <f>'E.4 MOE SSP'!AC27+'E.3 MOE in TANF'!AC27</f>
        <v>47346626</v>
      </c>
      <c r="AD27" s="71">
        <f>'E.4 MOE SSP'!AD27+'E.3 MOE in TANF'!AD27</f>
        <v>0</v>
      </c>
      <c r="AE27" s="71">
        <f>'E.4 MOE SSP'!AE27+'E.3 MOE in TANF'!AE27</f>
        <v>214689224</v>
      </c>
      <c r="AF27" s="71">
        <f>'E.4 MOE SSP'!AF27+'E.3 MOE in TANF'!AF27</f>
        <v>0</v>
      </c>
      <c r="AG27" s="71">
        <f>'E.4 MOE SSP'!AG27+'E.3 MOE in TANF'!AG27</f>
        <v>0</v>
      </c>
      <c r="AH27" s="71">
        <f>'E.4 MOE SSP'!AH27+'E.3 MOE in TANF'!AH27</f>
        <v>12858592</v>
      </c>
      <c r="AI27" s="71">
        <f>'E.4 MOE SSP'!AI27+'E.3 MOE in TANF'!AI27</f>
        <v>12858592</v>
      </c>
      <c r="AJ27" s="71">
        <f>'E.4 MOE SSP'!AJ27+'E.3 MOE in TANF'!AJ27</f>
        <v>0</v>
      </c>
      <c r="AK27" s="71">
        <f>'E.4 MOE SSP'!AK27+'E.3 MOE in TANF'!AK27</f>
        <v>0</v>
      </c>
      <c r="AL27" s="71">
        <f>'E.4 MOE SSP'!AL27+'E.3 MOE in TANF'!AL27</f>
        <v>0</v>
      </c>
      <c r="AM27" s="71">
        <f>'E.4 MOE SSP'!AM27+'E.3 MOE in TANF'!AM27</f>
        <v>953628</v>
      </c>
      <c r="AN27" s="71">
        <f>'E.4 MOE SSP'!AN27+'E.3 MOE in TANF'!AN27</f>
        <v>827262</v>
      </c>
      <c r="AO27" s="71">
        <f>'E.4 MOE SSP'!AO27+'E.3 MOE in TANF'!AO27</f>
        <v>0</v>
      </c>
      <c r="AP27" s="71">
        <f>'E.4 MOE SSP'!AP27+'E.3 MOE in TANF'!AP27</f>
        <v>126366</v>
      </c>
      <c r="AQ27" s="71">
        <f>'E.4 MOE SSP'!AQ27+'E.3 MOE in TANF'!AQ27</f>
        <v>0</v>
      </c>
      <c r="AR27" s="71">
        <f>'E.4 MOE SSP'!AR27+'E.3 MOE in TANF'!AR27</f>
        <v>570066788</v>
      </c>
      <c r="AS27" s="50"/>
      <c r="AT27" s="50"/>
      <c r="AU27" s="50"/>
      <c r="AV27" s="50"/>
      <c r="AW27" s="50"/>
      <c r="AX27" s="50"/>
      <c r="AY27" s="50"/>
      <c r="AZ27" s="50"/>
    </row>
    <row r="28" spans="1:52" s="5" customFormat="1" ht="15" x14ac:dyDescent="0.3">
      <c r="A28" s="69" t="s">
        <v>24</v>
      </c>
      <c r="B28" s="114"/>
      <c r="C28" s="114"/>
      <c r="D28" s="114"/>
      <c r="E28" s="114"/>
      <c r="F28" s="114"/>
      <c r="G28" s="71">
        <f>'E.4 MOE SSP'!G28+'E.3 MOE in TANF'!G28</f>
        <v>24364544</v>
      </c>
      <c r="H28" s="71">
        <f>'E.4 MOE SSP'!H28+'E.3 MOE in TANF'!H28</f>
        <v>24364544</v>
      </c>
      <c r="I28" s="71">
        <f>'E.4 MOE SSP'!I28+'E.3 MOE in TANF'!I28</f>
        <v>0</v>
      </c>
      <c r="J28" s="114"/>
      <c r="K28" s="114"/>
      <c r="L28" s="114"/>
      <c r="M28" s="114"/>
      <c r="N28" s="114"/>
      <c r="O28" s="114"/>
      <c r="P28" s="114"/>
      <c r="Q28" s="114"/>
      <c r="R28" s="71">
        <f>'E.4 MOE SSP'!R28+'E.3 MOE in TANF'!R28</f>
        <v>6880677</v>
      </c>
      <c r="S28" s="71">
        <f>'E.4 MOE SSP'!S28+'E.3 MOE in TANF'!S28</f>
        <v>0</v>
      </c>
      <c r="T28" s="71">
        <f>'E.4 MOE SSP'!T28+'E.3 MOE in TANF'!T28</f>
        <v>0</v>
      </c>
      <c r="U28" s="71">
        <f>'E.4 MOE SSP'!U28+'E.3 MOE in TANF'!U28</f>
        <v>6880677</v>
      </c>
      <c r="V28" s="71">
        <f>'E.4 MOE SSP'!V28+'E.3 MOE in TANF'!V28</f>
        <v>0</v>
      </c>
      <c r="W28" s="71">
        <f>'E.4 MOE SSP'!W28+'E.3 MOE in TANF'!W28</f>
        <v>123446793</v>
      </c>
      <c r="X28" s="71">
        <f>'E.4 MOE SSP'!X28+'E.3 MOE in TANF'!X28</f>
        <v>117746793</v>
      </c>
      <c r="Y28" s="71">
        <f>'E.4 MOE SSP'!Y28+'E.3 MOE in TANF'!Y28</f>
        <v>5700000</v>
      </c>
      <c r="Z28" s="71">
        <f>'E.4 MOE SSP'!Z28+'E.3 MOE in TANF'!Z28</f>
        <v>0</v>
      </c>
      <c r="AA28" s="71">
        <f>'E.4 MOE SSP'!AA28+'E.3 MOE in TANF'!AA28</f>
        <v>119087543</v>
      </c>
      <c r="AB28" s="71">
        <f>'E.4 MOE SSP'!AB28+'E.3 MOE in TANF'!AB28</f>
        <v>8183562</v>
      </c>
      <c r="AC28" s="71">
        <f>'E.4 MOE SSP'!AC28+'E.3 MOE in TANF'!AC28</f>
        <v>146704</v>
      </c>
      <c r="AD28" s="71">
        <f>'E.4 MOE SSP'!AD28+'E.3 MOE in TANF'!AD28</f>
        <v>0</v>
      </c>
      <c r="AE28" s="71">
        <f>'E.4 MOE SSP'!AE28+'E.3 MOE in TANF'!AE28</f>
        <v>0</v>
      </c>
      <c r="AF28" s="71">
        <f>'E.4 MOE SSP'!AF28+'E.3 MOE in TANF'!AF28</f>
        <v>0</v>
      </c>
      <c r="AG28" s="71">
        <f>'E.4 MOE SSP'!AG28+'E.3 MOE in TANF'!AG28</f>
        <v>0</v>
      </c>
      <c r="AH28" s="71">
        <f>'E.4 MOE SSP'!AH28+'E.3 MOE in TANF'!AH28</f>
        <v>0</v>
      </c>
      <c r="AI28" s="71">
        <f>'E.4 MOE SSP'!AI28+'E.3 MOE in TANF'!AI28</f>
        <v>0</v>
      </c>
      <c r="AJ28" s="71">
        <f>'E.4 MOE SSP'!AJ28+'E.3 MOE in TANF'!AJ28</f>
        <v>0</v>
      </c>
      <c r="AK28" s="71">
        <f>'E.4 MOE SSP'!AK28+'E.3 MOE in TANF'!AK28</f>
        <v>0</v>
      </c>
      <c r="AL28" s="71">
        <f>'E.4 MOE SSP'!AL28+'E.3 MOE in TANF'!AL28</f>
        <v>0</v>
      </c>
      <c r="AM28" s="71">
        <f>'E.4 MOE SSP'!AM28+'E.3 MOE in TANF'!AM28</f>
        <v>20011270</v>
      </c>
      <c r="AN28" s="71">
        <f>'E.4 MOE SSP'!AN28+'E.3 MOE in TANF'!AN28</f>
        <v>20011270</v>
      </c>
      <c r="AO28" s="71">
        <f>'E.4 MOE SSP'!AO28+'E.3 MOE in TANF'!AO28</f>
        <v>0</v>
      </c>
      <c r="AP28" s="71">
        <f>'E.4 MOE SSP'!AP28+'E.3 MOE in TANF'!AP28</f>
        <v>0</v>
      </c>
      <c r="AQ28" s="71">
        <f>'E.4 MOE SSP'!AQ28+'E.3 MOE in TANF'!AQ28</f>
        <v>0</v>
      </c>
      <c r="AR28" s="71">
        <f>'E.4 MOE SSP'!AR28+'E.3 MOE in TANF'!AR28</f>
        <v>302121093</v>
      </c>
      <c r="AS28" s="50"/>
      <c r="AT28" s="50"/>
      <c r="AU28" s="50"/>
      <c r="AV28" s="50"/>
      <c r="AW28" s="50"/>
      <c r="AX28" s="50"/>
      <c r="AY28" s="50"/>
      <c r="AZ28" s="50"/>
    </row>
    <row r="29" spans="1:52" s="5" customFormat="1" ht="15" x14ac:dyDescent="0.3">
      <c r="A29" s="69" t="s">
        <v>25</v>
      </c>
      <c r="B29" s="114"/>
      <c r="C29" s="114"/>
      <c r="D29" s="114"/>
      <c r="E29" s="114"/>
      <c r="F29" s="114"/>
      <c r="G29" s="71">
        <f>'E.4 MOE SSP'!G29+'E.3 MOE in TANF'!G29</f>
        <v>1135530</v>
      </c>
      <c r="H29" s="71">
        <f>'E.4 MOE SSP'!H29+'E.3 MOE in TANF'!H29</f>
        <v>1135530</v>
      </c>
      <c r="I29" s="71">
        <f>'E.4 MOE SSP'!I29+'E.3 MOE in TANF'!I29</f>
        <v>0</v>
      </c>
      <c r="J29" s="114"/>
      <c r="K29" s="114"/>
      <c r="L29" s="114"/>
      <c r="M29" s="114"/>
      <c r="N29" s="114"/>
      <c r="O29" s="114"/>
      <c r="P29" s="114"/>
      <c r="Q29" s="114"/>
      <c r="R29" s="71">
        <f>'E.4 MOE SSP'!R29+'E.3 MOE in TANF'!R29</f>
        <v>18493163</v>
      </c>
      <c r="S29" s="71">
        <f>'E.4 MOE SSP'!S29+'E.3 MOE in TANF'!S29</f>
        <v>0</v>
      </c>
      <c r="T29" s="71">
        <f>'E.4 MOE SSP'!T29+'E.3 MOE in TANF'!T29</f>
        <v>18345371</v>
      </c>
      <c r="U29" s="71">
        <f>'E.4 MOE SSP'!U29+'E.3 MOE in TANF'!U29</f>
        <v>147792</v>
      </c>
      <c r="V29" s="71">
        <f>'E.4 MOE SSP'!V29+'E.3 MOE in TANF'!V29</f>
        <v>271738</v>
      </c>
      <c r="W29" s="71">
        <f>'E.4 MOE SSP'!W29+'E.3 MOE in TANF'!W29</f>
        <v>1715430</v>
      </c>
      <c r="X29" s="71">
        <f>'E.4 MOE SSP'!X29+'E.3 MOE in TANF'!X29</f>
        <v>1715430</v>
      </c>
      <c r="Y29" s="71">
        <f>'E.4 MOE SSP'!Y29+'E.3 MOE in TANF'!Y29</f>
        <v>0</v>
      </c>
      <c r="Z29" s="71">
        <f>'E.4 MOE SSP'!Z29+'E.3 MOE in TANF'!Z29</f>
        <v>0</v>
      </c>
      <c r="AA29" s="71">
        <f>'E.4 MOE SSP'!AA29+'E.3 MOE in TANF'!AA29</f>
        <v>0</v>
      </c>
      <c r="AB29" s="71">
        <f>'E.4 MOE SSP'!AB29+'E.3 MOE in TANF'!AB29</f>
        <v>0</v>
      </c>
      <c r="AC29" s="71">
        <f>'E.4 MOE SSP'!AC29+'E.3 MOE in TANF'!AC29</f>
        <v>0</v>
      </c>
      <c r="AD29" s="71">
        <f>'E.4 MOE SSP'!AD29+'E.3 MOE in TANF'!AD29</f>
        <v>0</v>
      </c>
      <c r="AE29" s="71">
        <f>'E.4 MOE SSP'!AE29+'E.3 MOE in TANF'!AE29</f>
        <v>0</v>
      </c>
      <c r="AF29" s="71">
        <f>'E.4 MOE SSP'!AF29+'E.3 MOE in TANF'!AF29</f>
        <v>0</v>
      </c>
      <c r="AG29" s="71">
        <f>'E.4 MOE SSP'!AG29+'E.3 MOE in TANF'!AG29</f>
        <v>0</v>
      </c>
      <c r="AH29" s="71">
        <f>'E.4 MOE SSP'!AH29+'E.3 MOE in TANF'!AH29</f>
        <v>0</v>
      </c>
      <c r="AI29" s="71">
        <f>'E.4 MOE SSP'!AI29+'E.3 MOE in TANF'!AI29</f>
        <v>0</v>
      </c>
      <c r="AJ29" s="71">
        <f>'E.4 MOE SSP'!AJ29+'E.3 MOE in TANF'!AJ29</f>
        <v>0</v>
      </c>
      <c r="AK29" s="71">
        <f>'E.4 MOE SSP'!AK29+'E.3 MOE in TANF'!AK29</f>
        <v>0</v>
      </c>
      <c r="AL29" s="71">
        <f>'E.4 MOE SSP'!AL29+'E.3 MOE in TANF'!AL29</f>
        <v>0</v>
      </c>
      <c r="AM29" s="71">
        <f>'E.4 MOE SSP'!AM29+'E.3 MOE in TANF'!AM29</f>
        <v>108447</v>
      </c>
      <c r="AN29" s="71">
        <f>'E.4 MOE SSP'!AN29+'E.3 MOE in TANF'!AN29</f>
        <v>20966</v>
      </c>
      <c r="AO29" s="71">
        <f>'E.4 MOE SSP'!AO29+'E.3 MOE in TANF'!AO29</f>
        <v>0</v>
      </c>
      <c r="AP29" s="71">
        <f>'E.4 MOE SSP'!AP29+'E.3 MOE in TANF'!AP29</f>
        <v>87481</v>
      </c>
      <c r="AQ29" s="71">
        <f>'E.4 MOE SSP'!AQ29+'E.3 MOE in TANF'!AQ29</f>
        <v>0</v>
      </c>
      <c r="AR29" s="71">
        <f>'E.4 MOE SSP'!AR29+'E.3 MOE in TANF'!AR29</f>
        <v>21724308</v>
      </c>
      <c r="AS29" s="50"/>
      <c r="AT29" s="50"/>
      <c r="AU29" s="50"/>
      <c r="AV29" s="50"/>
      <c r="AW29" s="50"/>
      <c r="AX29" s="50"/>
      <c r="AY29" s="50"/>
      <c r="AZ29" s="50"/>
    </row>
    <row r="30" spans="1:52" s="5" customFormat="1" ht="15" x14ac:dyDescent="0.3">
      <c r="A30" s="69" t="s">
        <v>26</v>
      </c>
      <c r="B30" s="114"/>
      <c r="C30" s="114"/>
      <c r="D30" s="114"/>
      <c r="E30" s="114"/>
      <c r="F30" s="114"/>
      <c r="G30" s="71">
        <f>'E.4 MOE SSP'!G30+'E.3 MOE in TANF'!G30</f>
        <v>34521371</v>
      </c>
      <c r="H30" s="71">
        <f>'E.4 MOE SSP'!H30+'E.3 MOE in TANF'!H30</f>
        <v>34521371</v>
      </c>
      <c r="I30" s="71">
        <f>'E.4 MOE SSP'!I30+'E.3 MOE in TANF'!I30</f>
        <v>0</v>
      </c>
      <c r="J30" s="114"/>
      <c r="K30" s="114"/>
      <c r="L30" s="114"/>
      <c r="M30" s="114"/>
      <c r="N30" s="114"/>
      <c r="O30" s="114"/>
      <c r="P30" s="114"/>
      <c r="Q30" s="114"/>
      <c r="R30" s="71">
        <f>'E.4 MOE SSP'!R30+'E.3 MOE in TANF'!R30</f>
        <v>21770047</v>
      </c>
      <c r="S30" s="71">
        <f>'E.4 MOE SSP'!S30+'E.3 MOE in TANF'!S30</f>
        <v>312384</v>
      </c>
      <c r="T30" s="71">
        <f>'E.4 MOE SSP'!T30+'E.3 MOE in TANF'!T30</f>
        <v>5792466</v>
      </c>
      <c r="U30" s="71">
        <f>'E.4 MOE SSP'!U30+'E.3 MOE in TANF'!U30</f>
        <v>15665197</v>
      </c>
      <c r="V30" s="71">
        <f>'E.4 MOE SSP'!V30+'E.3 MOE in TANF'!V30</f>
        <v>3883369</v>
      </c>
      <c r="W30" s="71">
        <f>'E.4 MOE SSP'!W30+'E.3 MOE in TANF'!W30</f>
        <v>20595071</v>
      </c>
      <c r="X30" s="71">
        <f>'E.4 MOE SSP'!X30+'E.3 MOE in TANF'!X30</f>
        <v>20595071</v>
      </c>
      <c r="Y30" s="71">
        <f>'E.4 MOE SSP'!Y30+'E.3 MOE in TANF'!Y30</f>
        <v>0</v>
      </c>
      <c r="Z30" s="71">
        <f>'E.4 MOE SSP'!Z30+'E.3 MOE in TANF'!Z30</f>
        <v>0</v>
      </c>
      <c r="AA30" s="71">
        <f>'E.4 MOE SSP'!AA30+'E.3 MOE in TANF'!AA30</f>
        <v>0</v>
      </c>
      <c r="AB30" s="71">
        <f>'E.4 MOE SSP'!AB30+'E.3 MOE in TANF'!AB30</f>
        <v>0</v>
      </c>
      <c r="AC30" s="71">
        <f>'E.4 MOE SSP'!AC30+'E.3 MOE in TANF'!AC30</f>
        <v>76644403</v>
      </c>
      <c r="AD30" s="71">
        <f>'E.4 MOE SSP'!AD30+'E.3 MOE in TANF'!AD30</f>
        <v>5948252</v>
      </c>
      <c r="AE30" s="71">
        <f>'E.4 MOE SSP'!AE30+'E.3 MOE in TANF'!AE30</f>
        <v>0</v>
      </c>
      <c r="AF30" s="71">
        <f>'E.4 MOE SSP'!AF30+'E.3 MOE in TANF'!AF30</f>
        <v>3915564</v>
      </c>
      <c r="AG30" s="71">
        <f>'E.4 MOE SSP'!AG30+'E.3 MOE in TANF'!AG30</f>
        <v>5269159</v>
      </c>
      <c r="AH30" s="71">
        <f>'E.4 MOE SSP'!AH30+'E.3 MOE in TANF'!AH30</f>
        <v>0</v>
      </c>
      <c r="AI30" s="71">
        <f>'E.4 MOE SSP'!AI30+'E.3 MOE in TANF'!AI30</f>
        <v>0</v>
      </c>
      <c r="AJ30" s="71">
        <f>'E.4 MOE SSP'!AJ30+'E.3 MOE in TANF'!AJ30</f>
        <v>0</v>
      </c>
      <c r="AK30" s="71">
        <f>'E.4 MOE SSP'!AK30+'E.3 MOE in TANF'!AK30</f>
        <v>0</v>
      </c>
      <c r="AL30" s="71">
        <f>'E.4 MOE SSP'!AL30+'E.3 MOE in TANF'!AL30</f>
        <v>0</v>
      </c>
      <c r="AM30" s="71">
        <f>'E.4 MOE SSP'!AM30+'E.3 MOE in TANF'!AM30</f>
        <v>7821500</v>
      </c>
      <c r="AN30" s="71">
        <f>'E.4 MOE SSP'!AN30+'E.3 MOE in TANF'!AN30</f>
        <v>6271066</v>
      </c>
      <c r="AO30" s="71">
        <f>'E.4 MOE SSP'!AO30+'E.3 MOE in TANF'!AO30</f>
        <v>0</v>
      </c>
      <c r="AP30" s="71">
        <f>'E.4 MOE SSP'!AP30+'E.3 MOE in TANF'!AP30</f>
        <v>1550434</v>
      </c>
      <c r="AQ30" s="71">
        <f>'E.4 MOE SSP'!AQ30+'E.3 MOE in TANF'!AQ30</f>
        <v>0</v>
      </c>
      <c r="AR30" s="71">
        <f>'E.4 MOE SSP'!AR30+'E.3 MOE in TANF'!AR30</f>
        <v>180368736</v>
      </c>
      <c r="AS30" s="50"/>
      <c r="AT30" s="50"/>
      <c r="AU30" s="50"/>
      <c r="AV30" s="50"/>
      <c r="AW30" s="50"/>
      <c r="AX30" s="50"/>
      <c r="AY30" s="50"/>
      <c r="AZ30" s="50"/>
    </row>
    <row r="31" spans="1:52" s="5" customFormat="1" ht="15" x14ac:dyDescent="0.3">
      <c r="A31" s="69" t="s">
        <v>27</v>
      </c>
      <c r="B31" s="114"/>
      <c r="C31" s="114"/>
      <c r="D31" s="114"/>
      <c r="E31" s="114"/>
      <c r="F31" s="114"/>
      <c r="G31" s="71">
        <f>'E.4 MOE SSP'!G31+'E.3 MOE in TANF'!G31</f>
        <v>948162</v>
      </c>
      <c r="H31" s="71">
        <f>'E.4 MOE SSP'!H31+'E.3 MOE in TANF'!H31</f>
        <v>948162</v>
      </c>
      <c r="I31" s="71">
        <f>'E.4 MOE SSP'!I31+'E.3 MOE in TANF'!I31</f>
        <v>0</v>
      </c>
      <c r="J31" s="114"/>
      <c r="K31" s="114"/>
      <c r="L31" s="114"/>
      <c r="M31" s="114"/>
      <c r="N31" s="114"/>
      <c r="O31" s="114"/>
      <c r="P31" s="114"/>
      <c r="Q31" s="114"/>
      <c r="R31" s="71">
        <f>'E.4 MOE SSP'!R31+'E.3 MOE in TANF'!R31</f>
        <v>3519553</v>
      </c>
      <c r="S31" s="71">
        <f>'E.4 MOE SSP'!S31+'E.3 MOE in TANF'!S31</f>
        <v>564688</v>
      </c>
      <c r="T31" s="71">
        <f>'E.4 MOE SSP'!T31+'E.3 MOE in TANF'!T31</f>
        <v>554960</v>
      </c>
      <c r="U31" s="71">
        <f>'E.4 MOE SSP'!U31+'E.3 MOE in TANF'!U31</f>
        <v>2399905</v>
      </c>
      <c r="V31" s="71">
        <f>'E.4 MOE SSP'!V31+'E.3 MOE in TANF'!V31</f>
        <v>1009841</v>
      </c>
      <c r="W31" s="71">
        <f>'E.4 MOE SSP'!W31+'E.3 MOE in TANF'!W31</f>
        <v>1313990</v>
      </c>
      <c r="X31" s="71">
        <f>'E.4 MOE SSP'!X31+'E.3 MOE in TANF'!X31</f>
        <v>1313990</v>
      </c>
      <c r="Y31" s="71">
        <f>'E.4 MOE SSP'!Y31+'E.3 MOE in TANF'!Y31</f>
        <v>0</v>
      </c>
      <c r="Z31" s="71">
        <f>'E.4 MOE SSP'!Z31+'E.3 MOE in TANF'!Z31</f>
        <v>212038</v>
      </c>
      <c r="AA31" s="71">
        <f>'E.4 MOE SSP'!AA31+'E.3 MOE in TANF'!AA31</f>
        <v>0</v>
      </c>
      <c r="AB31" s="71">
        <f>'E.4 MOE SSP'!AB31+'E.3 MOE in TANF'!AB31</f>
        <v>0</v>
      </c>
      <c r="AC31" s="71">
        <f>'E.4 MOE SSP'!AC31+'E.3 MOE in TANF'!AC31</f>
        <v>216068</v>
      </c>
      <c r="AD31" s="71">
        <f>'E.4 MOE SSP'!AD31+'E.3 MOE in TANF'!AD31</f>
        <v>0</v>
      </c>
      <c r="AE31" s="71">
        <f>'E.4 MOE SSP'!AE31+'E.3 MOE in TANF'!AE31</f>
        <v>0</v>
      </c>
      <c r="AF31" s="71">
        <f>'E.4 MOE SSP'!AF31+'E.3 MOE in TANF'!AF31</f>
        <v>0</v>
      </c>
      <c r="AG31" s="71">
        <f>'E.4 MOE SSP'!AG31+'E.3 MOE in TANF'!AG31</f>
        <v>0</v>
      </c>
      <c r="AH31" s="71">
        <f>'E.4 MOE SSP'!AH31+'E.3 MOE in TANF'!AH31</f>
        <v>0</v>
      </c>
      <c r="AI31" s="71">
        <f>'E.4 MOE SSP'!AI31+'E.3 MOE in TANF'!AI31</f>
        <v>0</v>
      </c>
      <c r="AJ31" s="71">
        <f>'E.4 MOE SSP'!AJ31+'E.3 MOE in TANF'!AJ31</f>
        <v>0</v>
      </c>
      <c r="AK31" s="71">
        <f>'E.4 MOE SSP'!AK31+'E.3 MOE in TANF'!AK31</f>
        <v>0</v>
      </c>
      <c r="AL31" s="71">
        <f>'E.4 MOE SSP'!AL31+'E.3 MOE in TANF'!AL31</f>
        <v>0</v>
      </c>
      <c r="AM31" s="71">
        <f>'E.4 MOE SSP'!AM31+'E.3 MOE in TANF'!AM31</f>
        <v>6776238</v>
      </c>
      <c r="AN31" s="71">
        <f>'E.4 MOE SSP'!AN31+'E.3 MOE in TANF'!AN31</f>
        <v>389240</v>
      </c>
      <c r="AO31" s="71">
        <f>'E.4 MOE SSP'!AO31+'E.3 MOE in TANF'!AO31</f>
        <v>5957995</v>
      </c>
      <c r="AP31" s="71">
        <f>'E.4 MOE SSP'!AP31+'E.3 MOE in TANF'!AP31</f>
        <v>429003</v>
      </c>
      <c r="AQ31" s="71">
        <f>'E.4 MOE SSP'!AQ31+'E.3 MOE in TANF'!AQ31</f>
        <v>0</v>
      </c>
      <c r="AR31" s="71">
        <f>'E.4 MOE SSP'!AR31+'E.3 MOE in TANF'!AR31</f>
        <v>13995890</v>
      </c>
      <c r="AS31" s="50"/>
      <c r="AT31" s="50"/>
      <c r="AU31" s="50"/>
      <c r="AV31" s="50"/>
      <c r="AW31" s="50"/>
      <c r="AX31" s="50"/>
      <c r="AY31" s="50"/>
      <c r="AZ31" s="50"/>
    </row>
    <row r="32" spans="1:52" s="5" customFormat="1" ht="15" x14ac:dyDescent="0.3">
      <c r="A32" s="69" t="s">
        <v>28</v>
      </c>
      <c r="B32" s="114"/>
      <c r="C32" s="114"/>
      <c r="D32" s="114"/>
      <c r="E32" s="114"/>
      <c r="F32" s="114"/>
      <c r="G32" s="71">
        <f>'E.4 MOE SSP'!G32+'E.3 MOE in TANF'!G32</f>
        <v>6943864</v>
      </c>
      <c r="H32" s="71">
        <f>'E.4 MOE SSP'!H32+'E.3 MOE in TANF'!H32</f>
        <v>6943864</v>
      </c>
      <c r="I32" s="71">
        <f>'E.4 MOE SSP'!I32+'E.3 MOE in TANF'!I32</f>
        <v>0</v>
      </c>
      <c r="J32" s="114"/>
      <c r="K32" s="114"/>
      <c r="L32" s="114"/>
      <c r="M32" s="114"/>
      <c r="N32" s="114"/>
      <c r="O32" s="114"/>
      <c r="P32" s="114"/>
      <c r="Q32" s="114"/>
      <c r="R32" s="71">
        <f>'E.4 MOE SSP'!R32+'E.3 MOE in TANF'!R32</f>
        <v>2693882</v>
      </c>
      <c r="S32" s="71">
        <f>'E.4 MOE SSP'!S32+'E.3 MOE in TANF'!S32</f>
        <v>0</v>
      </c>
      <c r="T32" s="71">
        <f>'E.4 MOE SSP'!T32+'E.3 MOE in TANF'!T32</f>
        <v>0</v>
      </c>
      <c r="U32" s="71">
        <f>'E.4 MOE SSP'!U32+'E.3 MOE in TANF'!U32</f>
        <v>2693882</v>
      </c>
      <c r="V32" s="71">
        <f>'E.4 MOE SSP'!V32+'E.3 MOE in TANF'!V32</f>
        <v>0</v>
      </c>
      <c r="W32" s="71">
        <f>'E.4 MOE SSP'!W32+'E.3 MOE in TANF'!W32</f>
        <v>6498998</v>
      </c>
      <c r="X32" s="71">
        <f>'E.4 MOE SSP'!X32+'E.3 MOE in TANF'!X32</f>
        <v>6498998</v>
      </c>
      <c r="Y32" s="71">
        <f>'E.4 MOE SSP'!Y32+'E.3 MOE in TANF'!Y32</f>
        <v>0</v>
      </c>
      <c r="Z32" s="71">
        <f>'E.4 MOE SSP'!Z32+'E.3 MOE in TANF'!Z32</f>
        <v>0</v>
      </c>
      <c r="AA32" s="71">
        <f>'E.4 MOE SSP'!AA32+'E.3 MOE in TANF'!AA32</f>
        <v>29442599</v>
      </c>
      <c r="AB32" s="71">
        <f>'E.4 MOE SSP'!AB32+'E.3 MOE in TANF'!AB32</f>
        <v>4391755</v>
      </c>
      <c r="AC32" s="71">
        <f>'E.4 MOE SSP'!AC32+'E.3 MOE in TANF'!AC32</f>
        <v>145575</v>
      </c>
      <c r="AD32" s="71">
        <f>'E.4 MOE SSP'!AD32+'E.3 MOE in TANF'!AD32</f>
        <v>0</v>
      </c>
      <c r="AE32" s="71">
        <f>'E.4 MOE SSP'!AE32+'E.3 MOE in TANF'!AE32</f>
        <v>312965</v>
      </c>
      <c r="AF32" s="71">
        <f>'E.4 MOE SSP'!AF32+'E.3 MOE in TANF'!AF32</f>
        <v>0</v>
      </c>
      <c r="AG32" s="71">
        <f>'E.4 MOE SSP'!AG32+'E.3 MOE in TANF'!AG32</f>
        <v>0</v>
      </c>
      <c r="AH32" s="71">
        <f>'E.4 MOE SSP'!AH32+'E.3 MOE in TANF'!AH32</f>
        <v>0</v>
      </c>
      <c r="AI32" s="71">
        <f>'E.4 MOE SSP'!AI32+'E.3 MOE in TANF'!AI32</f>
        <v>0</v>
      </c>
      <c r="AJ32" s="71">
        <f>'E.4 MOE SSP'!AJ32+'E.3 MOE in TANF'!AJ32</f>
        <v>0</v>
      </c>
      <c r="AK32" s="71">
        <f>'E.4 MOE SSP'!AK32+'E.3 MOE in TANF'!AK32</f>
        <v>0</v>
      </c>
      <c r="AL32" s="71">
        <f>'E.4 MOE SSP'!AL32+'E.3 MOE in TANF'!AL32</f>
        <v>0</v>
      </c>
      <c r="AM32" s="71">
        <f>'E.4 MOE SSP'!AM32+'E.3 MOE in TANF'!AM32</f>
        <v>0</v>
      </c>
      <c r="AN32" s="71">
        <f>'E.4 MOE SSP'!AN32+'E.3 MOE in TANF'!AN32</f>
        <v>0</v>
      </c>
      <c r="AO32" s="71">
        <f>'E.4 MOE SSP'!AO32+'E.3 MOE in TANF'!AO32</f>
        <v>0</v>
      </c>
      <c r="AP32" s="71">
        <f>'E.4 MOE SSP'!AP32+'E.3 MOE in TANF'!AP32</f>
        <v>0</v>
      </c>
      <c r="AQ32" s="71">
        <f>'E.4 MOE SSP'!AQ32+'E.3 MOE in TANF'!AQ32</f>
        <v>0</v>
      </c>
      <c r="AR32" s="71">
        <f>'E.4 MOE SSP'!AR32+'E.3 MOE in TANF'!AR32</f>
        <v>50429638</v>
      </c>
      <c r="AS32" s="50"/>
      <c r="AT32" s="50"/>
      <c r="AU32" s="50"/>
      <c r="AV32" s="50"/>
      <c r="AW32" s="50"/>
      <c r="AX32" s="50"/>
      <c r="AY32" s="50"/>
      <c r="AZ32" s="50"/>
    </row>
    <row r="33" spans="1:52" s="5" customFormat="1" ht="15" x14ac:dyDescent="0.3">
      <c r="A33" s="69" t="s">
        <v>29</v>
      </c>
      <c r="B33" s="114"/>
      <c r="C33" s="114"/>
      <c r="D33" s="114"/>
      <c r="E33" s="114"/>
      <c r="F33" s="114"/>
      <c r="G33" s="71">
        <f>'E.4 MOE SSP'!G33+'E.3 MOE in TANF'!G33</f>
        <v>24150457</v>
      </c>
      <c r="H33" s="71">
        <f>'E.4 MOE SSP'!H33+'E.3 MOE in TANF'!H33</f>
        <v>24150457</v>
      </c>
      <c r="I33" s="71">
        <f>'E.4 MOE SSP'!I33+'E.3 MOE in TANF'!I33</f>
        <v>0</v>
      </c>
      <c r="J33" s="114"/>
      <c r="K33" s="114"/>
      <c r="L33" s="114"/>
      <c r="M33" s="114"/>
      <c r="N33" s="114"/>
      <c r="O33" s="114"/>
      <c r="P33" s="114"/>
      <c r="Q33" s="114"/>
      <c r="R33" s="71">
        <f>'E.4 MOE SSP'!R33+'E.3 MOE in TANF'!R33</f>
        <v>1479468</v>
      </c>
      <c r="S33" s="71">
        <f>'E.4 MOE SSP'!S33+'E.3 MOE in TANF'!S33</f>
        <v>0</v>
      </c>
      <c r="T33" s="71">
        <f>'E.4 MOE SSP'!T33+'E.3 MOE in TANF'!T33</f>
        <v>7750</v>
      </c>
      <c r="U33" s="71">
        <f>'E.4 MOE SSP'!U33+'E.3 MOE in TANF'!U33</f>
        <v>1471718</v>
      </c>
      <c r="V33" s="71">
        <f>'E.4 MOE SSP'!V33+'E.3 MOE in TANF'!V33</f>
        <v>292322</v>
      </c>
      <c r="W33" s="71">
        <f>'E.4 MOE SSP'!W33+'E.3 MOE in TANF'!W33</f>
        <v>15464823</v>
      </c>
      <c r="X33" s="71">
        <f>'E.4 MOE SSP'!X33+'E.3 MOE in TANF'!X33</f>
        <v>15464823</v>
      </c>
      <c r="Y33" s="71">
        <f>'E.4 MOE SSP'!Y33+'E.3 MOE in TANF'!Y33</f>
        <v>0</v>
      </c>
      <c r="Z33" s="71">
        <f>'E.4 MOE SSP'!Z33+'E.3 MOE in TANF'!Z33</f>
        <v>0</v>
      </c>
      <c r="AA33" s="71">
        <f>'E.4 MOE SSP'!AA33+'E.3 MOE in TANF'!AA33</f>
        <v>0</v>
      </c>
      <c r="AB33" s="71">
        <f>'E.4 MOE SSP'!AB33+'E.3 MOE in TANF'!AB33</f>
        <v>0</v>
      </c>
      <c r="AC33" s="71">
        <f>'E.4 MOE SSP'!AC33+'E.3 MOE in TANF'!AC33</f>
        <v>2721290</v>
      </c>
      <c r="AD33" s="71">
        <f>'E.4 MOE SSP'!AD33+'E.3 MOE in TANF'!AD33</f>
        <v>2693797</v>
      </c>
      <c r="AE33" s="71">
        <f>'E.4 MOE SSP'!AE33+'E.3 MOE in TANF'!AE33</f>
        <v>145267</v>
      </c>
      <c r="AF33" s="71">
        <f>'E.4 MOE SSP'!AF33+'E.3 MOE in TANF'!AF33</f>
        <v>34662</v>
      </c>
      <c r="AG33" s="71">
        <f>'E.4 MOE SSP'!AG33+'E.3 MOE in TANF'!AG33</f>
        <v>0</v>
      </c>
      <c r="AH33" s="71">
        <f>'E.4 MOE SSP'!AH33+'E.3 MOE in TANF'!AH33</f>
        <v>14603871</v>
      </c>
      <c r="AI33" s="71">
        <f>'E.4 MOE SSP'!AI33+'E.3 MOE in TANF'!AI33</f>
        <v>8043127</v>
      </c>
      <c r="AJ33" s="71">
        <f>'E.4 MOE SSP'!AJ33+'E.3 MOE in TANF'!AJ33</f>
        <v>3207919</v>
      </c>
      <c r="AK33" s="71">
        <f>'E.4 MOE SSP'!AK33+'E.3 MOE in TANF'!AK33</f>
        <v>3352825</v>
      </c>
      <c r="AL33" s="71">
        <f>'E.4 MOE SSP'!AL33+'E.3 MOE in TANF'!AL33</f>
        <v>0</v>
      </c>
      <c r="AM33" s="71">
        <f>'E.4 MOE SSP'!AM33+'E.3 MOE in TANF'!AM33</f>
        <v>1981166</v>
      </c>
      <c r="AN33" s="71">
        <f>'E.4 MOE SSP'!AN33+'E.3 MOE in TANF'!AN33</f>
        <v>0</v>
      </c>
      <c r="AO33" s="71">
        <f>'E.4 MOE SSP'!AO33+'E.3 MOE in TANF'!AO33</f>
        <v>1981166</v>
      </c>
      <c r="AP33" s="71">
        <f>'E.4 MOE SSP'!AP33+'E.3 MOE in TANF'!AP33</f>
        <v>0</v>
      </c>
      <c r="AQ33" s="71">
        <f>'E.4 MOE SSP'!AQ33+'E.3 MOE in TANF'!AQ33</f>
        <v>0</v>
      </c>
      <c r="AR33" s="71">
        <f>'E.4 MOE SSP'!AR33+'E.3 MOE in TANF'!AR33</f>
        <v>63567123</v>
      </c>
      <c r="AS33" s="50"/>
      <c r="AT33" s="50"/>
      <c r="AU33" s="50"/>
      <c r="AV33" s="50"/>
      <c r="AW33" s="50"/>
      <c r="AX33" s="50"/>
      <c r="AY33" s="50"/>
      <c r="AZ33" s="50"/>
    </row>
    <row r="34" spans="1:52" s="5" customFormat="1" ht="15" x14ac:dyDescent="0.3">
      <c r="A34" s="69" t="s">
        <v>30</v>
      </c>
      <c r="B34" s="114"/>
      <c r="C34" s="114"/>
      <c r="D34" s="114"/>
      <c r="E34" s="114"/>
      <c r="F34" s="114"/>
      <c r="G34" s="71">
        <f>'E.4 MOE SSP'!G34+'E.3 MOE in TANF'!G34</f>
        <v>14863960</v>
      </c>
      <c r="H34" s="71">
        <f>'E.4 MOE SSP'!H34+'E.3 MOE in TANF'!H34</f>
        <v>14104065</v>
      </c>
      <c r="I34" s="71">
        <f>'E.4 MOE SSP'!I34+'E.3 MOE in TANF'!I34</f>
        <v>759895</v>
      </c>
      <c r="J34" s="114"/>
      <c r="K34" s="114"/>
      <c r="L34" s="114"/>
      <c r="M34" s="114"/>
      <c r="N34" s="114"/>
      <c r="O34" s="114"/>
      <c r="P34" s="114"/>
      <c r="Q34" s="114"/>
      <c r="R34" s="71">
        <f>'E.4 MOE SSP'!R34+'E.3 MOE in TANF'!R34</f>
        <v>2923891</v>
      </c>
      <c r="S34" s="71">
        <f>'E.4 MOE SSP'!S34+'E.3 MOE in TANF'!S34</f>
        <v>0</v>
      </c>
      <c r="T34" s="71">
        <f>'E.4 MOE SSP'!T34+'E.3 MOE in TANF'!T34</f>
        <v>93294</v>
      </c>
      <c r="U34" s="71">
        <f>'E.4 MOE SSP'!U34+'E.3 MOE in TANF'!U34</f>
        <v>2830597</v>
      </c>
      <c r="V34" s="71">
        <f>'E.4 MOE SSP'!V34+'E.3 MOE in TANF'!V34</f>
        <v>317898</v>
      </c>
      <c r="W34" s="71">
        <f>'E.4 MOE SSP'!W34+'E.3 MOE in TANF'!W34</f>
        <v>4581872</v>
      </c>
      <c r="X34" s="71">
        <f>'E.4 MOE SSP'!X34+'E.3 MOE in TANF'!X34</f>
        <v>4581872</v>
      </c>
      <c r="Y34" s="71">
        <f>'E.4 MOE SSP'!Y34+'E.3 MOE in TANF'!Y34</f>
        <v>0</v>
      </c>
      <c r="Z34" s="71">
        <f>'E.4 MOE SSP'!Z34+'E.3 MOE in TANF'!Z34</f>
        <v>0</v>
      </c>
      <c r="AA34" s="71">
        <f>'E.4 MOE SSP'!AA34+'E.3 MOE in TANF'!AA34</f>
        <v>0</v>
      </c>
      <c r="AB34" s="71">
        <f>'E.4 MOE SSP'!AB34+'E.3 MOE in TANF'!AB34</f>
        <v>0</v>
      </c>
      <c r="AC34" s="71">
        <f>'E.4 MOE SSP'!AC34+'E.3 MOE in TANF'!AC34</f>
        <v>4493327</v>
      </c>
      <c r="AD34" s="71">
        <f>'E.4 MOE SSP'!AD34+'E.3 MOE in TANF'!AD34</f>
        <v>0</v>
      </c>
      <c r="AE34" s="71">
        <f>'E.4 MOE SSP'!AE34+'E.3 MOE in TANF'!AE34</f>
        <v>0</v>
      </c>
      <c r="AF34" s="71">
        <f>'E.4 MOE SSP'!AF34+'E.3 MOE in TANF'!AF34</f>
        <v>2427657</v>
      </c>
      <c r="AG34" s="71">
        <f>'E.4 MOE SSP'!AG34+'E.3 MOE in TANF'!AG34</f>
        <v>3901088</v>
      </c>
      <c r="AH34" s="71">
        <f>'E.4 MOE SSP'!AH34+'E.3 MOE in TANF'!AH34</f>
        <v>0</v>
      </c>
      <c r="AI34" s="71">
        <f>'E.4 MOE SSP'!AI34+'E.3 MOE in TANF'!AI34</f>
        <v>0</v>
      </c>
      <c r="AJ34" s="71">
        <f>'E.4 MOE SSP'!AJ34+'E.3 MOE in TANF'!AJ34</f>
        <v>0</v>
      </c>
      <c r="AK34" s="71">
        <f>'E.4 MOE SSP'!AK34+'E.3 MOE in TANF'!AK34</f>
        <v>0</v>
      </c>
      <c r="AL34" s="71">
        <f>'E.4 MOE SSP'!AL34+'E.3 MOE in TANF'!AL34</f>
        <v>0</v>
      </c>
      <c r="AM34" s="71">
        <f>'E.4 MOE SSP'!AM34+'E.3 MOE in TANF'!AM34</f>
        <v>8053341</v>
      </c>
      <c r="AN34" s="71">
        <f>'E.4 MOE SSP'!AN34+'E.3 MOE in TANF'!AN34</f>
        <v>6293679</v>
      </c>
      <c r="AO34" s="71">
        <f>'E.4 MOE SSP'!AO34+'E.3 MOE in TANF'!AO34</f>
        <v>0</v>
      </c>
      <c r="AP34" s="71">
        <f>'E.4 MOE SSP'!AP34+'E.3 MOE in TANF'!AP34</f>
        <v>1759662</v>
      </c>
      <c r="AQ34" s="71">
        <f>'E.4 MOE SSP'!AQ34+'E.3 MOE in TANF'!AQ34</f>
        <v>2150571</v>
      </c>
      <c r="AR34" s="71">
        <f>'E.4 MOE SSP'!AR34+'E.3 MOE in TANF'!AR34</f>
        <v>43713605</v>
      </c>
      <c r="AS34" s="50"/>
      <c r="AT34" s="50"/>
      <c r="AU34" s="50"/>
      <c r="AV34" s="50"/>
      <c r="AW34" s="50"/>
      <c r="AX34" s="50"/>
      <c r="AY34" s="50"/>
      <c r="AZ34" s="50"/>
    </row>
    <row r="35" spans="1:52" s="5" customFormat="1" ht="15" x14ac:dyDescent="0.3">
      <c r="A35" s="69" t="s">
        <v>31</v>
      </c>
      <c r="B35" s="114"/>
      <c r="C35" s="114"/>
      <c r="D35" s="114"/>
      <c r="E35" s="114"/>
      <c r="F35" s="114"/>
      <c r="G35" s="71">
        <f>'E.4 MOE SSP'!G35+'E.3 MOE in TANF'!G35</f>
        <v>2964277</v>
      </c>
      <c r="H35" s="71">
        <f>'E.4 MOE SSP'!H35+'E.3 MOE in TANF'!H35</f>
        <v>2964277</v>
      </c>
      <c r="I35" s="71">
        <f>'E.4 MOE SSP'!I35+'E.3 MOE in TANF'!I35</f>
        <v>0</v>
      </c>
      <c r="J35" s="114"/>
      <c r="K35" s="114"/>
      <c r="L35" s="114"/>
      <c r="M35" s="114"/>
      <c r="N35" s="114"/>
      <c r="O35" s="114"/>
      <c r="P35" s="114"/>
      <c r="Q35" s="114"/>
      <c r="R35" s="71">
        <f>'E.4 MOE SSP'!R35+'E.3 MOE in TANF'!R35</f>
        <v>35258056</v>
      </c>
      <c r="S35" s="71">
        <f>'E.4 MOE SSP'!S35+'E.3 MOE in TANF'!S35</f>
        <v>16500</v>
      </c>
      <c r="T35" s="71">
        <f>'E.4 MOE SSP'!T35+'E.3 MOE in TANF'!T35</f>
        <v>6348116</v>
      </c>
      <c r="U35" s="71">
        <f>'E.4 MOE SSP'!U35+'E.3 MOE in TANF'!U35</f>
        <v>28893440</v>
      </c>
      <c r="V35" s="71">
        <f>'E.4 MOE SSP'!V35+'E.3 MOE in TANF'!V35</f>
        <v>4189</v>
      </c>
      <c r="W35" s="71">
        <f>'E.4 MOE SSP'!W35+'E.3 MOE in TANF'!W35</f>
        <v>618191492</v>
      </c>
      <c r="X35" s="71">
        <f>'E.4 MOE SSP'!X35+'E.3 MOE in TANF'!X35</f>
        <v>68951114</v>
      </c>
      <c r="Y35" s="71">
        <f>'E.4 MOE SSP'!Y35+'E.3 MOE in TANF'!Y35</f>
        <v>549240378</v>
      </c>
      <c r="Z35" s="71">
        <f>'E.4 MOE SSP'!Z35+'E.3 MOE in TANF'!Z35</f>
        <v>0</v>
      </c>
      <c r="AA35" s="71">
        <f>'E.4 MOE SSP'!AA35+'E.3 MOE in TANF'!AA35</f>
        <v>225460631</v>
      </c>
      <c r="AB35" s="71">
        <f>'E.4 MOE SSP'!AB35+'E.3 MOE in TANF'!AB35</f>
        <v>0</v>
      </c>
      <c r="AC35" s="71">
        <f>'E.4 MOE SSP'!AC35+'E.3 MOE in TANF'!AC35</f>
        <v>5213752</v>
      </c>
      <c r="AD35" s="71">
        <f>'E.4 MOE SSP'!AD35+'E.3 MOE in TANF'!AD35</f>
        <v>7945580</v>
      </c>
      <c r="AE35" s="71">
        <f>'E.4 MOE SSP'!AE35+'E.3 MOE in TANF'!AE35</f>
        <v>11886799</v>
      </c>
      <c r="AF35" s="71">
        <f>'E.4 MOE SSP'!AF35+'E.3 MOE in TANF'!AF35</f>
        <v>0</v>
      </c>
      <c r="AG35" s="71">
        <f>'E.4 MOE SSP'!AG35+'E.3 MOE in TANF'!AG35</f>
        <v>0</v>
      </c>
      <c r="AH35" s="71">
        <f>'E.4 MOE SSP'!AH35+'E.3 MOE in TANF'!AH35</f>
        <v>0</v>
      </c>
      <c r="AI35" s="71">
        <f>'E.4 MOE SSP'!AI35+'E.3 MOE in TANF'!AI35</f>
        <v>0</v>
      </c>
      <c r="AJ35" s="71">
        <f>'E.4 MOE SSP'!AJ35+'E.3 MOE in TANF'!AJ35</f>
        <v>0</v>
      </c>
      <c r="AK35" s="71">
        <f>'E.4 MOE SSP'!AK35+'E.3 MOE in TANF'!AK35</f>
        <v>0</v>
      </c>
      <c r="AL35" s="71">
        <f>'E.4 MOE SSP'!AL35+'E.3 MOE in TANF'!AL35</f>
        <v>0</v>
      </c>
      <c r="AM35" s="71">
        <f>'E.4 MOE SSP'!AM35+'E.3 MOE in TANF'!AM35</f>
        <v>18135381</v>
      </c>
      <c r="AN35" s="71">
        <f>'E.4 MOE SSP'!AN35+'E.3 MOE in TANF'!AN35</f>
        <v>17406462</v>
      </c>
      <c r="AO35" s="71">
        <f>'E.4 MOE SSP'!AO35+'E.3 MOE in TANF'!AO35</f>
        <v>0</v>
      </c>
      <c r="AP35" s="71">
        <f>'E.4 MOE SSP'!AP35+'E.3 MOE in TANF'!AP35</f>
        <v>728919</v>
      </c>
      <c r="AQ35" s="71">
        <f>'E.4 MOE SSP'!AQ35+'E.3 MOE in TANF'!AQ35</f>
        <v>0</v>
      </c>
      <c r="AR35" s="71">
        <f>'E.4 MOE SSP'!AR35+'E.3 MOE in TANF'!AR35</f>
        <v>925060157</v>
      </c>
      <c r="AS35" s="50"/>
      <c r="AT35" s="50"/>
      <c r="AU35" s="50"/>
      <c r="AV35" s="50"/>
      <c r="AW35" s="50"/>
      <c r="AX35" s="50"/>
      <c r="AY35" s="50"/>
      <c r="AZ35" s="50"/>
    </row>
    <row r="36" spans="1:52" s="5" customFormat="1" ht="15" x14ac:dyDescent="0.3">
      <c r="A36" s="69" t="s">
        <v>32</v>
      </c>
      <c r="B36" s="114"/>
      <c r="C36" s="114"/>
      <c r="D36" s="114"/>
      <c r="E36" s="114"/>
      <c r="F36" s="114"/>
      <c r="G36" s="71">
        <f>'E.4 MOE SSP'!G36+'E.3 MOE in TANF'!G36</f>
        <v>9416235</v>
      </c>
      <c r="H36" s="71">
        <f>'E.4 MOE SSP'!H36+'E.3 MOE in TANF'!H36</f>
        <v>9416235</v>
      </c>
      <c r="I36" s="71">
        <f>'E.4 MOE SSP'!I36+'E.3 MOE in TANF'!I36</f>
        <v>0</v>
      </c>
      <c r="J36" s="114"/>
      <c r="K36" s="114"/>
      <c r="L36" s="114"/>
      <c r="M36" s="114"/>
      <c r="N36" s="114"/>
      <c r="O36" s="114"/>
      <c r="P36" s="114"/>
      <c r="Q36" s="114"/>
      <c r="R36" s="71">
        <f>'E.4 MOE SSP'!R36+'E.3 MOE in TANF'!R36</f>
        <v>593787</v>
      </c>
      <c r="S36" s="71">
        <f>'E.4 MOE SSP'!S36+'E.3 MOE in TANF'!S36</f>
        <v>0</v>
      </c>
      <c r="T36" s="71">
        <f>'E.4 MOE SSP'!T36+'E.3 MOE in TANF'!T36</f>
        <v>583170</v>
      </c>
      <c r="U36" s="71">
        <f>'E.4 MOE SSP'!U36+'E.3 MOE in TANF'!U36</f>
        <v>10617</v>
      </c>
      <c r="V36" s="71">
        <f>'E.4 MOE SSP'!V36+'E.3 MOE in TANF'!V36</f>
        <v>0</v>
      </c>
      <c r="W36" s="71">
        <f>'E.4 MOE SSP'!W36+'E.3 MOE in TANF'!W36</f>
        <v>23567881</v>
      </c>
      <c r="X36" s="71">
        <f>'E.4 MOE SSP'!X36+'E.3 MOE in TANF'!X36</f>
        <v>0</v>
      </c>
      <c r="Y36" s="71">
        <f>'E.4 MOE SSP'!Y36+'E.3 MOE in TANF'!Y36</f>
        <v>23567881</v>
      </c>
      <c r="Z36" s="71">
        <f>'E.4 MOE SSP'!Z36+'E.3 MOE in TANF'!Z36</f>
        <v>0</v>
      </c>
      <c r="AA36" s="71">
        <f>'E.4 MOE SSP'!AA36+'E.3 MOE in TANF'!AA36</f>
        <v>0</v>
      </c>
      <c r="AB36" s="71">
        <f>'E.4 MOE SSP'!AB36+'E.3 MOE in TANF'!AB36</f>
        <v>71929002</v>
      </c>
      <c r="AC36" s="71">
        <f>'E.4 MOE SSP'!AC36+'E.3 MOE in TANF'!AC36</f>
        <v>2919126</v>
      </c>
      <c r="AD36" s="71">
        <f>'E.4 MOE SSP'!AD36+'E.3 MOE in TANF'!AD36</f>
        <v>4086980</v>
      </c>
      <c r="AE36" s="71">
        <f>'E.4 MOE SSP'!AE36+'E.3 MOE in TANF'!AE36</f>
        <v>2721200</v>
      </c>
      <c r="AF36" s="71">
        <f>'E.4 MOE SSP'!AF36+'E.3 MOE in TANF'!AF36</f>
        <v>246818</v>
      </c>
      <c r="AG36" s="71">
        <f>'E.4 MOE SSP'!AG36+'E.3 MOE in TANF'!AG36</f>
        <v>6500000</v>
      </c>
      <c r="AH36" s="71">
        <f>'E.4 MOE SSP'!AH36+'E.3 MOE in TANF'!AH36</f>
        <v>0</v>
      </c>
      <c r="AI36" s="71">
        <f>'E.4 MOE SSP'!AI36+'E.3 MOE in TANF'!AI36</f>
        <v>0</v>
      </c>
      <c r="AJ36" s="71">
        <f>'E.4 MOE SSP'!AJ36+'E.3 MOE in TANF'!AJ36</f>
        <v>0</v>
      </c>
      <c r="AK36" s="71">
        <f>'E.4 MOE SSP'!AK36+'E.3 MOE in TANF'!AK36</f>
        <v>0</v>
      </c>
      <c r="AL36" s="71">
        <f>'E.4 MOE SSP'!AL36+'E.3 MOE in TANF'!AL36</f>
        <v>0</v>
      </c>
      <c r="AM36" s="71">
        <f>'E.4 MOE SSP'!AM36+'E.3 MOE in TANF'!AM36</f>
        <v>0</v>
      </c>
      <c r="AN36" s="71">
        <f>'E.4 MOE SSP'!AN36+'E.3 MOE in TANF'!AN36</f>
        <v>0</v>
      </c>
      <c r="AO36" s="71">
        <f>'E.4 MOE SSP'!AO36+'E.3 MOE in TANF'!AO36</f>
        <v>0</v>
      </c>
      <c r="AP36" s="71">
        <f>'E.4 MOE SSP'!AP36+'E.3 MOE in TANF'!AP36</f>
        <v>0</v>
      </c>
      <c r="AQ36" s="71">
        <f>'E.4 MOE SSP'!AQ36+'E.3 MOE in TANF'!AQ36</f>
        <v>0</v>
      </c>
      <c r="AR36" s="71">
        <f>'E.4 MOE SSP'!AR36+'E.3 MOE in TANF'!AR36</f>
        <v>121981029</v>
      </c>
      <c r="AS36" s="50"/>
      <c r="AT36" s="50"/>
      <c r="AU36" s="50"/>
      <c r="AV36" s="50"/>
      <c r="AW36" s="50"/>
      <c r="AX36" s="50"/>
      <c r="AY36" s="50"/>
      <c r="AZ36" s="50"/>
    </row>
    <row r="37" spans="1:52" s="5" customFormat="1" ht="15" x14ac:dyDescent="0.3">
      <c r="A37" s="69" t="s">
        <v>79</v>
      </c>
      <c r="B37" s="114"/>
      <c r="C37" s="114"/>
      <c r="D37" s="114"/>
      <c r="E37" s="114"/>
      <c r="F37" s="114"/>
      <c r="G37" s="71">
        <f>'E.4 MOE SSP'!G37+'E.3 MOE in TANF'!G37</f>
        <v>460916191</v>
      </c>
      <c r="H37" s="71">
        <f>'E.4 MOE SSP'!H37+'E.3 MOE in TANF'!H37</f>
        <v>460916191</v>
      </c>
      <c r="I37" s="71">
        <f>'E.4 MOE SSP'!I37+'E.3 MOE in TANF'!I37</f>
        <v>0</v>
      </c>
      <c r="J37" s="114"/>
      <c r="K37" s="114"/>
      <c r="L37" s="114"/>
      <c r="M37" s="114"/>
      <c r="N37" s="114"/>
      <c r="O37" s="114"/>
      <c r="P37" s="114"/>
      <c r="Q37" s="114"/>
      <c r="R37" s="71">
        <f>'E.4 MOE SSP'!R37+'E.3 MOE in TANF'!R37</f>
        <v>3890709</v>
      </c>
      <c r="S37" s="71">
        <f>'E.4 MOE SSP'!S37+'E.3 MOE in TANF'!S37</f>
        <v>45542</v>
      </c>
      <c r="T37" s="71">
        <f>'E.4 MOE SSP'!T37+'E.3 MOE in TANF'!T37</f>
        <v>4079</v>
      </c>
      <c r="U37" s="71">
        <f>'E.4 MOE SSP'!U37+'E.3 MOE in TANF'!U37</f>
        <v>3841088</v>
      </c>
      <c r="V37" s="71">
        <f>'E.4 MOE SSP'!V37+'E.3 MOE in TANF'!V37</f>
        <v>128328</v>
      </c>
      <c r="W37" s="71">
        <f>'E.4 MOE SSP'!W37+'E.3 MOE in TANF'!W37</f>
        <v>600954803</v>
      </c>
      <c r="X37" s="71">
        <f>'E.4 MOE SSP'!X37+'E.3 MOE in TANF'!X37</f>
        <v>101985168</v>
      </c>
      <c r="Y37" s="71">
        <f>'E.4 MOE SSP'!Y37+'E.3 MOE in TANF'!Y37</f>
        <v>498969635</v>
      </c>
      <c r="Z37" s="71">
        <f>'E.4 MOE SSP'!Z37+'E.3 MOE in TANF'!Z37</f>
        <v>1039</v>
      </c>
      <c r="AA37" s="71">
        <f>'E.4 MOE SSP'!AA37+'E.3 MOE in TANF'!AA37</f>
        <v>955324670</v>
      </c>
      <c r="AB37" s="71">
        <f>'E.4 MOE SSP'!AB37+'E.3 MOE in TANF'!AB37</f>
        <v>447740300</v>
      </c>
      <c r="AC37" s="71">
        <f>'E.4 MOE SSP'!AC37+'E.3 MOE in TANF'!AC37</f>
        <v>48259531</v>
      </c>
      <c r="AD37" s="71">
        <f>'E.4 MOE SSP'!AD37+'E.3 MOE in TANF'!AD37</f>
        <v>5125413</v>
      </c>
      <c r="AE37" s="71">
        <f>'E.4 MOE SSP'!AE37+'E.3 MOE in TANF'!AE37</f>
        <v>14066096</v>
      </c>
      <c r="AF37" s="71">
        <f>'E.4 MOE SSP'!AF37+'E.3 MOE in TANF'!AF37</f>
        <v>0</v>
      </c>
      <c r="AG37" s="71">
        <f>'E.4 MOE SSP'!AG37+'E.3 MOE in TANF'!AG37</f>
        <v>4079</v>
      </c>
      <c r="AH37" s="71">
        <f>'E.4 MOE SSP'!AH37+'E.3 MOE in TANF'!AH37</f>
        <v>30538667</v>
      </c>
      <c r="AI37" s="71">
        <f>'E.4 MOE SSP'!AI37+'E.3 MOE in TANF'!AI37</f>
        <v>0</v>
      </c>
      <c r="AJ37" s="71">
        <f>'E.4 MOE SSP'!AJ37+'E.3 MOE in TANF'!AJ37</f>
        <v>0</v>
      </c>
      <c r="AK37" s="71">
        <f>'E.4 MOE SSP'!AK37+'E.3 MOE in TANF'!AK37</f>
        <v>30538667</v>
      </c>
      <c r="AL37" s="71">
        <f>'E.4 MOE SSP'!AL37+'E.3 MOE in TANF'!AL37</f>
        <v>2399</v>
      </c>
      <c r="AM37" s="71">
        <f>'E.4 MOE SSP'!AM37+'E.3 MOE in TANF'!AM37</f>
        <v>151860291</v>
      </c>
      <c r="AN37" s="71">
        <f>'E.4 MOE SSP'!AN37+'E.3 MOE in TANF'!AN37</f>
        <v>141762771</v>
      </c>
      <c r="AO37" s="71">
        <f>'E.4 MOE SSP'!AO37+'E.3 MOE in TANF'!AO37</f>
        <v>285466</v>
      </c>
      <c r="AP37" s="71">
        <f>'E.4 MOE SSP'!AP37+'E.3 MOE in TANF'!AP37</f>
        <v>9812054</v>
      </c>
      <c r="AQ37" s="71">
        <f>'E.4 MOE SSP'!AQ37+'E.3 MOE in TANF'!AQ37</f>
        <v>0</v>
      </c>
      <c r="AR37" s="71">
        <f>'E.4 MOE SSP'!AR37+'E.3 MOE in TANF'!AR37</f>
        <v>2718812516</v>
      </c>
      <c r="AS37" s="50"/>
      <c r="AT37" s="50"/>
      <c r="AU37" s="50"/>
      <c r="AV37" s="50"/>
      <c r="AW37" s="50"/>
      <c r="AX37" s="50"/>
      <c r="AY37" s="50"/>
      <c r="AZ37" s="50"/>
    </row>
    <row r="38" spans="1:52" s="5" customFormat="1" ht="15" x14ac:dyDescent="0.3">
      <c r="A38" s="69" t="s">
        <v>34</v>
      </c>
      <c r="B38" s="114"/>
      <c r="C38" s="114"/>
      <c r="D38" s="114"/>
      <c r="E38" s="114"/>
      <c r="F38" s="114"/>
      <c r="G38" s="71">
        <f>'E.4 MOE SSP'!G38+'E.3 MOE in TANF'!G38</f>
        <v>0</v>
      </c>
      <c r="H38" s="71">
        <f>'E.4 MOE SSP'!H38+'E.3 MOE in TANF'!H38</f>
        <v>0</v>
      </c>
      <c r="I38" s="71">
        <f>'E.4 MOE SSP'!I38+'E.3 MOE in TANF'!I38</f>
        <v>0</v>
      </c>
      <c r="J38" s="114"/>
      <c r="K38" s="114"/>
      <c r="L38" s="114"/>
      <c r="M38" s="114"/>
      <c r="N38" s="114"/>
      <c r="O38" s="114"/>
      <c r="P38" s="114"/>
      <c r="Q38" s="114"/>
      <c r="R38" s="71">
        <f>'E.4 MOE SSP'!R38+'E.3 MOE in TANF'!R38</f>
        <v>3476150</v>
      </c>
      <c r="S38" s="71">
        <f>'E.4 MOE SSP'!S38+'E.3 MOE in TANF'!S38</f>
        <v>602</v>
      </c>
      <c r="T38" s="71">
        <f>'E.4 MOE SSP'!T38+'E.3 MOE in TANF'!T38</f>
        <v>338442</v>
      </c>
      <c r="U38" s="71">
        <f>'E.4 MOE SSP'!U38+'E.3 MOE in TANF'!U38</f>
        <v>3137106</v>
      </c>
      <c r="V38" s="71">
        <f>'E.4 MOE SSP'!V38+'E.3 MOE in TANF'!V38</f>
        <v>1999778</v>
      </c>
      <c r="W38" s="71">
        <f>'E.4 MOE SSP'!W38+'E.3 MOE in TANF'!W38</f>
        <v>166466583</v>
      </c>
      <c r="X38" s="71">
        <f>'E.4 MOE SSP'!X38+'E.3 MOE in TANF'!X38</f>
        <v>45638531</v>
      </c>
      <c r="Y38" s="71">
        <f>'E.4 MOE SSP'!Y38+'E.3 MOE in TANF'!Y38</f>
        <v>120828052</v>
      </c>
      <c r="Z38" s="71">
        <f>'E.4 MOE SSP'!Z38+'E.3 MOE in TANF'!Z38</f>
        <v>0</v>
      </c>
      <c r="AA38" s="71">
        <f>'E.4 MOE SSP'!AA38+'E.3 MOE in TANF'!AA38</f>
        <v>0</v>
      </c>
      <c r="AB38" s="71">
        <f>'E.4 MOE SSP'!AB38+'E.3 MOE in TANF'!AB38</f>
        <v>0</v>
      </c>
      <c r="AC38" s="71">
        <f>'E.4 MOE SSP'!AC38+'E.3 MOE in TANF'!AC38</f>
        <v>5051654</v>
      </c>
      <c r="AD38" s="71">
        <f>'E.4 MOE SSP'!AD38+'E.3 MOE in TANF'!AD38</f>
        <v>353345</v>
      </c>
      <c r="AE38" s="71">
        <f>'E.4 MOE SSP'!AE38+'E.3 MOE in TANF'!AE38</f>
        <v>293059</v>
      </c>
      <c r="AF38" s="71">
        <f>'E.4 MOE SSP'!AF38+'E.3 MOE in TANF'!AF38</f>
        <v>0</v>
      </c>
      <c r="AG38" s="71">
        <f>'E.4 MOE SSP'!AG38+'E.3 MOE in TANF'!AG38</f>
        <v>0</v>
      </c>
      <c r="AH38" s="71">
        <f>'E.4 MOE SSP'!AH38+'E.3 MOE in TANF'!AH38</f>
        <v>49999080</v>
      </c>
      <c r="AI38" s="71">
        <f>'E.4 MOE SSP'!AI38+'E.3 MOE in TANF'!AI38</f>
        <v>4308935</v>
      </c>
      <c r="AJ38" s="71">
        <f>'E.4 MOE SSP'!AJ38+'E.3 MOE in TANF'!AJ38</f>
        <v>2304</v>
      </c>
      <c r="AK38" s="71">
        <f>'E.4 MOE SSP'!AK38+'E.3 MOE in TANF'!AK38</f>
        <v>45687841</v>
      </c>
      <c r="AL38" s="71">
        <f>'E.4 MOE SSP'!AL38+'E.3 MOE in TANF'!AL38</f>
        <v>0</v>
      </c>
      <c r="AM38" s="71">
        <f>'E.4 MOE SSP'!AM38+'E.3 MOE in TANF'!AM38</f>
        <v>45140991</v>
      </c>
      <c r="AN38" s="71">
        <f>'E.4 MOE SSP'!AN38+'E.3 MOE in TANF'!AN38</f>
        <v>24475251</v>
      </c>
      <c r="AO38" s="71">
        <f>'E.4 MOE SSP'!AO38+'E.3 MOE in TANF'!AO38</f>
        <v>20235062</v>
      </c>
      <c r="AP38" s="71">
        <f>'E.4 MOE SSP'!AP38+'E.3 MOE in TANF'!AP38</f>
        <v>430678</v>
      </c>
      <c r="AQ38" s="71">
        <f>'E.4 MOE SSP'!AQ38+'E.3 MOE in TANF'!AQ38</f>
        <v>0</v>
      </c>
      <c r="AR38" s="71">
        <f>'E.4 MOE SSP'!AR38+'E.3 MOE in TANF'!AR38</f>
        <v>272780640</v>
      </c>
      <c r="AS38" s="50"/>
      <c r="AT38" s="50"/>
      <c r="AU38" s="50"/>
      <c r="AV38" s="50"/>
      <c r="AW38" s="50"/>
      <c r="AX38" s="50"/>
      <c r="AY38" s="50"/>
      <c r="AZ38" s="50"/>
    </row>
    <row r="39" spans="1:52" s="5" customFormat="1" ht="15" x14ac:dyDescent="0.3">
      <c r="A39" s="69" t="s">
        <v>35</v>
      </c>
      <c r="B39" s="114"/>
      <c r="C39" s="114"/>
      <c r="D39" s="114"/>
      <c r="E39" s="114"/>
      <c r="F39" s="114"/>
      <c r="G39" s="71">
        <f>'E.4 MOE SSP'!G39+'E.3 MOE in TANF'!G39</f>
        <v>2147006</v>
      </c>
      <c r="H39" s="71">
        <f>'E.4 MOE SSP'!H39+'E.3 MOE in TANF'!H39</f>
        <v>1788398</v>
      </c>
      <c r="I39" s="71">
        <f>'E.4 MOE SSP'!I39+'E.3 MOE in TANF'!I39</f>
        <v>358608</v>
      </c>
      <c r="J39" s="114"/>
      <c r="K39" s="114"/>
      <c r="L39" s="114"/>
      <c r="M39" s="114"/>
      <c r="N39" s="114"/>
      <c r="O39" s="114"/>
      <c r="P39" s="114"/>
      <c r="Q39" s="114"/>
      <c r="R39" s="71">
        <f>'E.4 MOE SSP'!R39+'E.3 MOE in TANF'!R39</f>
        <v>3400713</v>
      </c>
      <c r="S39" s="71">
        <f>'E.4 MOE SSP'!S39+'E.3 MOE in TANF'!S39</f>
        <v>0</v>
      </c>
      <c r="T39" s="71">
        <f>'E.4 MOE SSP'!T39+'E.3 MOE in TANF'!T39</f>
        <v>0</v>
      </c>
      <c r="U39" s="71">
        <f>'E.4 MOE SSP'!U39+'E.3 MOE in TANF'!U39</f>
        <v>3400713</v>
      </c>
      <c r="V39" s="71">
        <f>'E.4 MOE SSP'!V39+'E.3 MOE in TANF'!V39</f>
        <v>528052</v>
      </c>
      <c r="W39" s="71">
        <f>'E.4 MOE SSP'!W39+'E.3 MOE in TANF'!W39</f>
        <v>1073979</v>
      </c>
      <c r="X39" s="71">
        <f>'E.4 MOE SSP'!X39+'E.3 MOE in TANF'!X39</f>
        <v>1073979</v>
      </c>
      <c r="Y39" s="71">
        <f>'E.4 MOE SSP'!Y39+'E.3 MOE in TANF'!Y39</f>
        <v>0</v>
      </c>
      <c r="Z39" s="71">
        <f>'E.4 MOE SSP'!Z39+'E.3 MOE in TANF'!Z39</f>
        <v>0</v>
      </c>
      <c r="AA39" s="71">
        <f>'E.4 MOE SSP'!AA39+'E.3 MOE in TANF'!AA39</f>
        <v>0</v>
      </c>
      <c r="AB39" s="71">
        <f>'E.4 MOE SSP'!AB39+'E.3 MOE in TANF'!AB39</f>
        <v>0</v>
      </c>
      <c r="AC39" s="71">
        <f>'E.4 MOE SSP'!AC39+'E.3 MOE in TANF'!AC39</f>
        <v>0</v>
      </c>
      <c r="AD39" s="71">
        <f>'E.4 MOE SSP'!AD39+'E.3 MOE in TANF'!AD39</f>
        <v>0</v>
      </c>
      <c r="AE39" s="71">
        <f>'E.4 MOE SSP'!AE39+'E.3 MOE in TANF'!AE39</f>
        <v>0</v>
      </c>
      <c r="AF39" s="71">
        <f>'E.4 MOE SSP'!AF39+'E.3 MOE in TANF'!AF39</f>
        <v>0</v>
      </c>
      <c r="AG39" s="71">
        <f>'E.4 MOE SSP'!AG39+'E.3 MOE in TANF'!AG39</f>
        <v>0</v>
      </c>
      <c r="AH39" s="71">
        <f>'E.4 MOE SSP'!AH39+'E.3 MOE in TANF'!AH39</f>
        <v>1919536</v>
      </c>
      <c r="AI39" s="71">
        <f>'E.4 MOE SSP'!AI39+'E.3 MOE in TANF'!AI39</f>
        <v>1919536</v>
      </c>
      <c r="AJ39" s="71">
        <f>'E.4 MOE SSP'!AJ39+'E.3 MOE in TANF'!AJ39</f>
        <v>0</v>
      </c>
      <c r="AK39" s="71">
        <f>'E.4 MOE SSP'!AK39+'E.3 MOE in TANF'!AK39</f>
        <v>0</v>
      </c>
      <c r="AL39" s="71">
        <f>'E.4 MOE SSP'!AL39+'E.3 MOE in TANF'!AL39</f>
        <v>0</v>
      </c>
      <c r="AM39" s="71">
        <f>'E.4 MOE SSP'!AM39+'E.3 MOE in TANF'!AM39</f>
        <v>0</v>
      </c>
      <c r="AN39" s="71">
        <f>'E.4 MOE SSP'!AN39+'E.3 MOE in TANF'!AN39</f>
        <v>0</v>
      </c>
      <c r="AO39" s="71">
        <f>'E.4 MOE SSP'!AO39+'E.3 MOE in TANF'!AO39</f>
        <v>0</v>
      </c>
      <c r="AP39" s="71">
        <f>'E.4 MOE SSP'!AP39+'E.3 MOE in TANF'!AP39</f>
        <v>0</v>
      </c>
      <c r="AQ39" s="71">
        <f>'E.4 MOE SSP'!AQ39+'E.3 MOE in TANF'!AQ39</f>
        <v>0</v>
      </c>
      <c r="AR39" s="71">
        <f>'E.4 MOE SSP'!AR39+'E.3 MOE in TANF'!AR39</f>
        <v>9069286</v>
      </c>
      <c r="AS39" s="50"/>
      <c r="AT39" s="50"/>
      <c r="AU39" s="50"/>
      <c r="AV39" s="50"/>
      <c r="AW39" s="50"/>
      <c r="AX39" s="50"/>
      <c r="AY39" s="50"/>
      <c r="AZ39" s="50"/>
    </row>
    <row r="40" spans="1:52" s="5" customFormat="1" ht="15" x14ac:dyDescent="0.3">
      <c r="A40" s="69" t="s">
        <v>36</v>
      </c>
      <c r="B40" s="114"/>
      <c r="C40" s="114"/>
      <c r="D40" s="114"/>
      <c r="E40" s="114"/>
      <c r="F40" s="114"/>
      <c r="G40" s="71">
        <f>'E.4 MOE SSP'!G40+'E.3 MOE in TANF'!G40</f>
        <v>133813368</v>
      </c>
      <c r="H40" s="71">
        <f>'E.4 MOE SSP'!H40+'E.3 MOE in TANF'!H40</f>
        <v>133813368</v>
      </c>
      <c r="I40" s="71">
        <f>'E.4 MOE SSP'!I40+'E.3 MOE in TANF'!I40</f>
        <v>0</v>
      </c>
      <c r="J40" s="114"/>
      <c r="K40" s="114"/>
      <c r="L40" s="114"/>
      <c r="M40" s="114"/>
      <c r="N40" s="114"/>
      <c r="O40" s="114"/>
      <c r="P40" s="114"/>
      <c r="Q40" s="114"/>
      <c r="R40" s="71">
        <f>'E.4 MOE SSP'!R40+'E.3 MOE in TANF'!R40</f>
        <v>165193</v>
      </c>
      <c r="S40" s="71">
        <f>'E.4 MOE SSP'!S40+'E.3 MOE in TANF'!S40</f>
        <v>0</v>
      </c>
      <c r="T40" s="71">
        <f>'E.4 MOE SSP'!T40+'E.3 MOE in TANF'!T40</f>
        <v>165193</v>
      </c>
      <c r="U40" s="71">
        <f>'E.4 MOE SSP'!U40+'E.3 MOE in TANF'!U40</f>
        <v>0</v>
      </c>
      <c r="V40" s="71">
        <f>'E.4 MOE SSP'!V40+'E.3 MOE in TANF'!V40</f>
        <v>0</v>
      </c>
      <c r="W40" s="71">
        <f>'E.4 MOE SSP'!W40+'E.3 MOE in TANF'!W40</f>
        <v>176329813</v>
      </c>
      <c r="X40" s="71">
        <f>'E.4 MOE SSP'!X40+'E.3 MOE in TANF'!X40</f>
        <v>176329813</v>
      </c>
      <c r="Y40" s="71">
        <f>'E.4 MOE SSP'!Y40+'E.3 MOE in TANF'!Y40</f>
        <v>0</v>
      </c>
      <c r="Z40" s="71">
        <f>'E.4 MOE SSP'!Z40+'E.3 MOE in TANF'!Z40</f>
        <v>0</v>
      </c>
      <c r="AA40" s="71">
        <f>'E.4 MOE SSP'!AA40+'E.3 MOE in TANF'!AA40</f>
        <v>0</v>
      </c>
      <c r="AB40" s="71">
        <f>'E.4 MOE SSP'!AB40+'E.3 MOE in TANF'!AB40</f>
        <v>0</v>
      </c>
      <c r="AC40" s="71">
        <f>'E.4 MOE SSP'!AC40+'E.3 MOE in TANF'!AC40</f>
        <v>37723694</v>
      </c>
      <c r="AD40" s="71">
        <f>'E.4 MOE SSP'!AD40+'E.3 MOE in TANF'!AD40</f>
        <v>0</v>
      </c>
      <c r="AE40" s="71">
        <f>'E.4 MOE SSP'!AE40+'E.3 MOE in TANF'!AE40</f>
        <v>0</v>
      </c>
      <c r="AF40" s="71">
        <f>'E.4 MOE SSP'!AF40+'E.3 MOE in TANF'!AF40</f>
        <v>63527463</v>
      </c>
      <c r="AG40" s="71">
        <f>'E.4 MOE SSP'!AG40+'E.3 MOE in TANF'!AG40</f>
        <v>385519</v>
      </c>
      <c r="AH40" s="71">
        <f>'E.4 MOE SSP'!AH40+'E.3 MOE in TANF'!AH40</f>
        <v>-6225</v>
      </c>
      <c r="AI40" s="71">
        <f>'E.4 MOE SSP'!AI40+'E.3 MOE in TANF'!AI40</f>
        <v>-6225</v>
      </c>
      <c r="AJ40" s="71">
        <f>'E.4 MOE SSP'!AJ40+'E.3 MOE in TANF'!AJ40</f>
        <v>0</v>
      </c>
      <c r="AK40" s="71">
        <f>'E.4 MOE SSP'!AK40+'E.3 MOE in TANF'!AK40</f>
        <v>0</v>
      </c>
      <c r="AL40" s="71">
        <f>'E.4 MOE SSP'!AL40+'E.3 MOE in TANF'!AL40</f>
        <v>0</v>
      </c>
      <c r="AM40" s="71">
        <f>'E.4 MOE SSP'!AM40+'E.3 MOE in TANF'!AM40</f>
        <v>45024088</v>
      </c>
      <c r="AN40" s="71">
        <f>'E.4 MOE SSP'!AN40+'E.3 MOE in TANF'!AN40</f>
        <v>44000959</v>
      </c>
      <c r="AO40" s="71">
        <f>'E.4 MOE SSP'!AO40+'E.3 MOE in TANF'!AO40</f>
        <v>1023129</v>
      </c>
      <c r="AP40" s="71">
        <f>'E.4 MOE SSP'!AP40+'E.3 MOE in TANF'!AP40</f>
        <v>0</v>
      </c>
      <c r="AQ40" s="71">
        <f>'E.4 MOE SSP'!AQ40+'E.3 MOE in TANF'!AQ40</f>
        <v>0</v>
      </c>
      <c r="AR40" s="71">
        <f>'E.4 MOE SSP'!AR40+'E.3 MOE in TANF'!AR40</f>
        <v>456962913</v>
      </c>
      <c r="AS40" s="50"/>
      <c r="AT40" s="50"/>
      <c r="AU40" s="50"/>
      <c r="AV40" s="50"/>
      <c r="AW40" s="50"/>
      <c r="AX40" s="50"/>
      <c r="AY40" s="50"/>
      <c r="AZ40" s="50"/>
    </row>
    <row r="41" spans="1:52" s="5" customFormat="1" ht="15" x14ac:dyDescent="0.3">
      <c r="A41" s="69" t="s">
        <v>37</v>
      </c>
      <c r="B41" s="114"/>
      <c r="C41" s="114"/>
      <c r="D41" s="114"/>
      <c r="E41" s="114"/>
      <c r="F41" s="114"/>
      <c r="G41" s="71">
        <f>'E.4 MOE SSP'!G41+'E.3 MOE in TANF'!G41</f>
        <v>13607758</v>
      </c>
      <c r="H41" s="71">
        <f>'E.4 MOE SSP'!H41+'E.3 MOE in TANF'!H41</f>
        <v>12039744</v>
      </c>
      <c r="I41" s="71">
        <f>'E.4 MOE SSP'!I41+'E.3 MOE in TANF'!I41</f>
        <v>1568014</v>
      </c>
      <c r="J41" s="114"/>
      <c r="K41" s="114"/>
      <c r="L41" s="114"/>
      <c r="M41" s="114"/>
      <c r="N41" s="114"/>
      <c r="O41" s="114"/>
      <c r="P41" s="114"/>
      <c r="Q41" s="114"/>
      <c r="R41" s="71">
        <f>'E.4 MOE SSP'!R41+'E.3 MOE in TANF'!R41</f>
        <v>6719584</v>
      </c>
      <c r="S41" s="71">
        <f>'E.4 MOE SSP'!S41+'E.3 MOE in TANF'!S41</f>
        <v>0</v>
      </c>
      <c r="T41" s="71">
        <f>'E.4 MOE SSP'!T41+'E.3 MOE in TANF'!T41</f>
        <v>6594314</v>
      </c>
      <c r="U41" s="71">
        <f>'E.4 MOE SSP'!U41+'E.3 MOE in TANF'!U41</f>
        <v>125270</v>
      </c>
      <c r="V41" s="71">
        <f>'E.4 MOE SSP'!V41+'E.3 MOE in TANF'!V41</f>
        <v>711968</v>
      </c>
      <c r="W41" s="71">
        <f>'E.4 MOE SSP'!W41+'E.3 MOE in TANF'!W41</f>
        <v>18984407</v>
      </c>
      <c r="X41" s="71">
        <f>'E.4 MOE SSP'!X41+'E.3 MOE in TANF'!X41</f>
        <v>6905093</v>
      </c>
      <c r="Y41" s="71">
        <f>'E.4 MOE SSP'!Y41+'E.3 MOE in TANF'!Y41</f>
        <v>12079314</v>
      </c>
      <c r="Z41" s="71">
        <f>'E.4 MOE SSP'!Z41+'E.3 MOE in TANF'!Z41</f>
        <v>0</v>
      </c>
      <c r="AA41" s="71">
        <f>'E.4 MOE SSP'!AA41+'E.3 MOE in TANF'!AA41</f>
        <v>0</v>
      </c>
      <c r="AB41" s="71">
        <f>'E.4 MOE SSP'!AB41+'E.3 MOE in TANF'!AB41</f>
        <v>0</v>
      </c>
      <c r="AC41" s="71">
        <f>'E.4 MOE SSP'!AC41+'E.3 MOE in TANF'!AC41</f>
        <v>537723</v>
      </c>
      <c r="AD41" s="71">
        <f>'E.4 MOE SSP'!AD41+'E.3 MOE in TANF'!AD41</f>
        <v>794167</v>
      </c>
      <c r="AE41" s="71">
        <f>'E.4 MOE SSP'!AE41+'E.3 MOE in TANF'!AE41</f>
        <v>772610</v>
      </c>
      <c r="AF41" s="71">
        <f>'E.4 MOE SSP'!AF41+'E.3 MOE in TANF'!AF41</f>
        <v>0</v>
      </c>
      <c r="AG41" s="71">
        <f>'E.4 MOE SSP'!AG41+'E.3 MOE in TANF'!AG41</f>
        <v>0</v>
      </c>
      <c r="AH41" s="71">
        <f>'E.4 MOE SSP'!AH41+'E.3 MOE in TANF'!AH41</f>
        <v>5806829</v>
      </c>
      <c r="AI41" s="71">
        <f>'E.4 MOE SSP'!AI41+'E.3 MOE in TANF'!AI41</f>
        <v>5599287</v>
      </c>
      <c r="AJ41" s="71">
        <f>'E.4 MOE SSP'!AJ41+'E.3 MOE in TANF'!AJ41</f>
        <v>0</v>
      </c>
      <c r="AK41" s="71">
        <f>'E.4 MOE SSP'!AK41+'E.3 MOE in TANF'!AK41</f>
        <v>207542</v>
      </c>
      <c r="AL41" s="71">
        <f>'E.4 MOE SSP'!AL41+'E.3 MOE in TANF'!AL41</f>
        <v>0</v>
      </c>
      <c r="AM41" s="71">
        <f>'E.4 MOE SSP'!AM41+'E.3 MOE in TANF'!AM41</f>
        <v>12130807</v>
      </c>
      <c r="AN41" s="71">
        <f>'E.4 MOE SSP'!AN41+'E.3 MOE in TANF'!AN41</f>
        <v>7511294</v>
      </c>
      <c r="AO41" s="71">
        <f>'E.4 MOE SSP'!AO41+'E.3 MOE in TANF'!AO41</f>
        <v>4076524</v>
      </c>
      <c r="AP41" s="71">
        <f>'E.4 MOE SSP'!AP41+'E.3 MOE in TANF'!AP41</f>
        <v>542989</v>
      </c>
      <c r="AQ41" s="71">
        <f>'E.4 MOE SSP'!AQ41+'E.3 MOE in TANF'!AQ41</f>
        <v>53861</v>
      </c>
      <c r="AR41" s="71">
        <f>'E.4 MOE SSP'!AR41+'E.3 MOE in TANF'!AR41</f>
        <v>60119714</v>
      </c>
      <c r="AS41" s="50"/>
      <c r="AT41" s="50"/>
      <c r="AU41" s="50"/>
      <c r="AV41" s="50"/>
      <c r="AW41" s="50"/>
      <c r="AX41" s="50"/>
      <c r="AY41" s="50"/>
      <c r="AZ41" s="50"/>
    </row>
    <row r="42" spans="1:52" s="5" customFormat="1" ht="15" x14ac:dyDescent="0.3">
      <c r="A42" s="69" t="s">
        <v>38</v>
      </c>
      <c r="B42" s="114"/>
      <c r="C42" s="114"/>
      <c r="D42" s="114"/>
      <c r="E42" s="114"/>
      <c r="F42" s="114"/>
      <c r="G42" s="71">
        <f>'E.4 MOE SSP'!G42+'E.3 MOE in TANF'!G42</f>
        <v>24525704</v>
      </c>
      <c r="H42" s="71">
        <f>'E.4 MOE SSP'!H42+'E.3 MOE in TANF'!H42</f>
        <v>24525704</v>
      </c>
      <c r="I42" s="71">
        <f>'E.4 MOE SSP'!I42+'E.3 MOE in TANF'!I42</f>
        <v>0</v>
      </c>
      <c r="J42" s="114"/>
      <c r="K42" s="114"/>
      <c r="L42" s="114"/>
      <c r="M42" s="114"/>
      <c r="N42" s="114"/>
      <c r="O42" s="114"/>
      <c r="P42" s="114"/>
      <c r="Q42" s="114"/>
      <c r="R42" s="71">
        <f>'E.4 MOE SSP'!R42+'E.3 MOE in TANF'!R42</f>
        <v>3276830</v>
      </c>
      <c r="S42" s="71">
        <f>'E.4 MOE SSP'!S42+'E.3 MOE in TANF'!S42</f>
        <v>1711830</v>
      </c>
      <c r="T42" s="71">
        <f>'E.4 MOE SSP'!T42+'E.3 MOE in TANF'!T42</f>
        <v>117068</v>
      </c>
      <c r="U42" s="71">
        <f>'E.4 MOE SSP'!U42+'E.3 MOE in TANF'!U42</f>
        <v>1447932</v>
      </c>
      <c r="V42" s="71">
        <f>'E.4 MOE SSP'!V42+'E.3 MOE in TANF'!V42</f>
        <v>435512</v>
      </c>
      <c r="W42" s="71">
        <f>'E.4 MOE SSP'!W42+'E.3 MOE in TANF'!W42</f>
        <v>15154090</v>
      </c>
      <c r="X42" s="71">
        <f>'E.4 MOE SSP'!X42+'E.3 MOE in TANF'!X42</f>
        <v>6524187</v>
      </c>
      <c r="Y42" s="71">
        <f>'E.4 MOE SSP'!Y42+'E.3 MOE in TANF'!Y42</f>
        <v>8629903</v>
      </c>
      <c r="Z42" s="71">
        <f>'E.4 MOE SSP'!Z42+'E.3 MOE in TANF'!Z42</f>
        <v>0</v>
      </c>
      <c r="AA42" s="71">
        <f>'E.4 MOE SSP'!AA42+'E.3 MOE in TANF'!AA42</f>
        <v>0</v>
      </c>
      <c r="AB42" s="71">
        <f>'E.4 MOE SSP'!AB42+'E.3 MOE in TANF'!AB42</f>
        <v>3380632</v>
      </c>
      <c r="AC42" s="71">
        <f>'E.4 MOE SSP'!AC42+'E.3 MOE in TANF'!AC42</f>
        <v>29298535</v>
      </c>
      <c r="AD42" s="71">
        <f>'E.4 MOE SSP'!AD42+'E.3 MOE in TANF'!AD42</f>
        <v>842989</v>
      </c>
      <c r="AE42" s="71">
        <f>'E.4 MOE SSP'!AE42+'E.3 MOE in TANF'!AE42</f>
        <v>0</v>
      </c>
      <c r="AF42" s="71">
        <f>'E.4 MOE SSP'!AF42+'E.3 MOE in TANF'!AF42</f>
        <v>0</v>
      </c>
      <c r="AG42" s="71">
        <f>'E.4 MOE SSP'!AG42+'E.3 MOE in TANF'!AG42</f>
        <v>0</v>
      </c>
      <c r="AH42" s="71">
        <f>'E.4 MOE SSP'!AH42+'E.3 MOE in TANF'!AH42</f>
        <v>0</v>
      </c>
      <c r="AI42" s="71">
        <f>'E.4 MOE SSP'!AI42+'E.3 MOE in TANF'!AI42</f>
        <v>0</v>
      </c>
      <c r="AJ42" s="71">
        <f>'E.4 MOE SSP'!AJ42+'E.3 MOE in TANF'!AJ42</f>
        <v>0</v>
      </c>
      <c r="AK42" s="71">
        <f>'E.4 MOE SSP'!AK42+'E.3 MOE in TANF'!AK42</f>
        <v>0</v>
      </c>
      <c r="AL42" s="71">
        <f>'E.4 MOE SSP'!AL42+'E.3 MOE in TANF'!AL42</f>
        <v>0</v>
      </c>
      <c r="AM42" s="71">
        <f>'E.4 MOE SSP'!AM42+'E.3 MOE in TANF'!AM42</f>
        <v>14719959</v>
      </c>
      <c r="AN42" s="71">
        <f>'E.4 MOE SSP'!AN42+'E.3 MOE in TANF'!AN42</f>
        <v>12568129</v>
      </c>
      <c r="AO42" s="71">
        <f>'E.4 MOE SSP'!AO42+'E.3 MOE in TANF'!AO42</f>
        <v>1036796</v>
      </c>
      <c r="AP42" s="71">
        <f>'E.4 MOE SSP'!AP42+'E.3 MOE in TANF'!AP42</f>
        <v>1115034</v>
      </c>
      <c r="AQ42" s="71">
        <f>'E.4 MOE SSP'!AQ42+'E.3 MOE in TANF'!AQ42</f>
        <v>0</v>
      </c>
      <c r="AR42" s="71">
        <f>'E.4 MOE SSP'!AR42+'E.3 MOE in TANF'!AR42</f>
        <v>91634251</v>
      </c>
      <c r="AS42" s="50"/>
      <c r="AT42" s="50"/>
      <c r="AU42" s="50"/>
      <c r="AV42" s="50"/>
      <c r="AW42" s="50"/>
      <c r="AX42" s="50"/>
      <c r="AY42" s="50"/>
      <c r="AZ42" s="50"/>
    </row>
    <row r="43" spans="1:52" s="5" customFormat="1" x14ac:dyDescent="0.3">
      <c r="A43" s="69" t="s">
        <v>39</v>
      </c>
      <c r="B43" s="114"/>
      <c r="C43" s="114"/>
      <c r="D43" s="114"/>
      <c r="E43" s="114"/>
      <c r="F43" s="114"/>
      <c r="G43" s="71">
        <f>'E.4 MOE SSP'!G43+'E.3 MOE in TANF'!G43</f>
        <v>18883390</v>
      </c>
      <c r="H43" s="71">
        <f>'E.4 MOE SSP'!H43+'E.3 MOE in TANF'!H43</f>
        <v>18883390</v>
      </c>
      <c r="I43" s="71">
        <f>'E.4 MOE SSP'!I43+'E.3 MOE in TANF'!I43</f>
        <v>0</v>
      </c>
      <c r="J43" s="114"/>
      <c r="K43" s="114"/>
      <c r="L43" s="114"/>
      <c r="M43" s="114"/>
      <c r="N43" s="114"/>
      <c r="O43" s="114"/>
      <c r="P43" s="114"/>
      <c r="Q43" s="114"/>
      <c r="R43" s="71">
        <f>'E.4 MOE SSP'!R43+'E.3 MOE in TANF'!R43</f>
        <v>9106720</v>
      </c>
      <c r="S43" s="71">
        <f>'E.4 MOE SSP'!S43+'E.3 MOE in TANF'!S43</f>
        <v>0</v>
      </c>
      <c r="T43" s="71">
        <f>'E.4 MOE SSP'!T43+'E.3 MOE in TANF'!T43</f>
        <v>0</v>
      </c>
      <c r="U43" s="71">
        <f>'E.4 MOE SSP'!U43+'E.3 MOE in TANF'!U43</f>
        <v>9106720</v>
      </c>
      <c r="V43" s="71">
        <f>'E.4 MOE SSP'!V43+'E.3 MOE in TANF'!V43</f>
        <v>359974</v>
      </c>
      <c r="W43" s="71">
        <f>'E.4 MOE SSP'!W43+'E.3 MOE in TANF'!W43</f>
        <v>393632950</v>
      </c>
      <c r="X43" s="71">
        <f>'E.4 MOE SSP'!X43+'E.3 MOE in TANF'!X43</f>
        <v>216636240</v>
      </c>
      <c r="Y43" s="71">
        <f>'E.4 MOE SSP'!Y43+'E.3 MOE in TANF'!Y43</f>
        <v>176996710</v>
      </c>
      <c r="Z43" s="71">
        <f>'E.4 MOE SSP'!Z43+'E.3 MOE in TANF'!Z43</f>
        <v>0</v>
      </c>
      <c r="AA43" s="71">
        <f>'E.4 MOE SSP'!AA43+'E.3 MOE in TANF'!AA43</f>
        <v>0</v>
      </c>
      <c r="AB43" s="71">
        <f>'E.4 MOE SSP'!AB43+'E.3 MOE in TANF'!AB43</f>
        <v>0</v>
      </c>
      <c r="AC43" s="71">
        <f>'E.4 MOE SSP'!AC43+'E.3 MOE in TANF'!AC43</f>
        <v>946479</v>
      </c>
      <c r="AD43" s="71">
        <f>'E.4 MOE SSP'!AD43+'E.3 MOE in TANF'!AD43</f>
        <v>0</v>
      </c>
      <c r="AE43" s="71">
        <f>'E.4 MOE SSP'!AE43+'E.3 MOE in TANF'!AE43</f>
        <v>0</v>
      </c>
      <c r="AF43" s="71">
        <f>'E.4 MOE SSP'!AF43+'E.3 MOE in TANF'!AF43</f>
        <v>8496</v>
      </c>
      <c r="AG43" s="71">
        <f>'E.4 MOE SSP'!AG43+'E.3 MOE in TANF'!AG43</f>
        <v>0</v>
      </c>
      <c r="AH43" s="71">
        <f>'E.4 MOE SSP'!AH43+'E.3 MOE in TANF'!AH43</f>
        <v>0</v>
      </c>
      <c r="AI43" s="71">
        <f>'E.4 MOE SSP'!AI43+'E.3 MOE in TANF'!AI43</f>
        <v>0</v>
      </c>
      <c r="AJ43" s="71">
        <f>'E.4 MOE SSP'!AJ43+'E.3 MOE in TANF'!AJ43</f>
        <v>0</v>
      </c>
      <c r="AK43" s="71">
        <f>'E.4 MOE SSP'!AK43+'E.3 MOE in TANF'!AK43</f>
        <v>0</v>
      </c>
      <c r="AL43" s="71">
        <f>'E.4 MOE SSP'!AL43+'E.3 MOE in TANF'!AL43</f>
        <v>10105175</v>
      </c>
      <c r="AM43" s="71">
        <f>'E.4 MOE SSP'!AM43+'E.3 MOE in TANF'!AM43</f>
        <v>22439740</v>
      </c>
      <c r="AN43" s="71">
        <f>'E.4 MOE SSP'!AN43+'E.3 MOE in TANF'!AN43</f>
        <v>21634437</v>
      </c>
      <c r="AO43" s="71">
        <f>'E.4 MOE SSP'!AO43+'E.3 MOE in TANF'!AO43</f>
        <v>0</v>
      </c>
      <c r="AP43" s="71">
        <f>'E.4 MOE SSP'!AP43+'E.3 MOE in TANF'!AP43</f>
        <v>805303</v>
      </c>
      <c r="AQ43" s="71">
        <f>'E.4 MOE SSP'!AQ43+'E.3 MOE in TANF'!AQ43</f>
        <v>0</v>
      </c>
      <c r="AR43" s="71">
        <f>'E.4 MOE SSP'!AR43+'E.3 MOE in TANF'!AR43</f>
        <v>455482924</v>
      </c>
      <c r="AS43" s="50"/>
      <c r="AT43" s="50"/>
      <c r="AU43" s="50"/>
      <c r="AV43" s="50"/>
      <c r="AW43" s="50"/>
      <c r="AX43" s="50"/>
      <c r="AY43" s="50"/>
      <c r="AZ43" s="50"/>
    </row>
    <row r="44" spans="1:52" s="5" customFormat="1" x14ac:dyDescent="0.3">
      <c r="A44" s="69" t="s">
        <v>40</v>
      </c>
      <c r="B44" s="114"/>
      <c r="C44" s="114"/>
      <c r="D44" s="114"/>
      <c r="E44" s="114"/>
      <c r="F44" s="114"/>
      <c r="G44" s="71">
        <f>'E.4 MOE SSP'!G44+'E.3 MOE in TANF'!G44</f>
        <v>3064454</v>
      </c>
      <c r="H44" s="71">
        <f>'E.4 MOE SSP'!H44+'E.3 MOE in TANF'!H44</f>
        <v>3064454</v>
      </c>
      <c r="I44" s="71">
        <f>'E.4 MOE SSP'!I44+'E.3 MOE in TANF'!I44</f>
        <v>0</v>
      </c>
      <c r="J44" s="114"/>
      <c r="K44" s="114"/>
      <c r="L44" s="114"/>
      <c r="M44" s="114"/>
      <c r="N44" s="114"/>
      <c r="O44" s="114"/>
      <c r="P44" s="114"/>
      <c r="Q44" s="114"/>
      <c r="R44" s="71">
        <f>'E.4 MOE SSP'!R44+'E.3 MOE in TANF'!R44</f>
        <v>1263614</v>
      </c>
      <c r="S44" s="71">
        <f>'E.4 MOE SSP'!S44+'E.3 MOE in TANF'!S44</f>
        <v>0</v>
      </c>
      <c r="T44" s="71">
        <f>'E.4 MOE SSP'!T44+'E.3 MOE in TANF'!T44</f>
        <v>1263614</v>
      </c>
      <c r="U44" s="71">
        <f>'E.4 MOE SSP'!U44+'E.3 MOE in TANF'!U44</f>
        <v>0</v>
      </c>
      <c r="V44" s="71">
        <f>'E.4 MOE SSP'!V44+'E.3 MOE in TANF'!V44</f>
        <v>0</v>
      </c>
      <c r="W44" s="71">
        <f>'E.4 MOE SSP'!W44+'E.3 MOE in TANF'!W44</f>
        <v>6541046</v>
      </c>
      <c r="X44" s="71">
        <f>'E.4 MOE SSP'!X44+'E.3 MOE in TANF'!X44</f>
        <v>6541046</v>
      </c>
      <c r="Y44" s="71">
        <f>'E.4 MOE SSP'!Y44+'E.3 MOE in TANF'!Y44</f>
        <v>0</v>
      </c>
      <c r="Z44" s="71">
        <f>'E.4 MOE SSP'!Z44+'E.3 MOE in TANF'!Z44</f>
        <v>0</v>
      </c>
      <c r="AA44" s="71">
        <f>'E.4 MOE SSP'!AA44+'E.3 MOE in TANF'!AA44</f>
        <v>22515504</v>
      </c>
      <c r="AB44" s="71">
        <f>'E.4 MOE SSP'!AB44+'E.3 MOE in TANF'!AB44</f>
        <v>189099</v>
      </c>
      <c r="AC44" s="71">
        <f>'E.4 MOE SSP'!AC44+'E.3 MOE in TANF'!AC44</f>
        <v>24854811</v>
      </c>
      <c r="AD44" s="71">
        <f>'E.4 MOE SSP'!AD44+'E.3 MOE in TANF'!AD44</f>
        <v>0</v>
      </c>
      <c r="AE44" s="71">
        <f>'E.4 MOE SSP'!AE44+'E.3 MOE in TANF'!AE44</f>
        <v>0</v>
      </c>
      <c r="AF44" s="71">
        <f>'E.4 MOE SSP'!AF44+'E.3 MOE in TANF'!AF44</f>
        <v>0</v>
      </c>
      <c r="AG44" s="71">
        <f>'E.4 MOE SSP'!AG44+'E.3 MOE in TANF'!AG44</f>
        <v>0</v>
      </c>
      <c r="AH44" s="71">
        <f>'E.4 MOE SSP'!AH44+'E.3 MOE in TANF'!AH44</f>
        <v>19235474</v>
      </c>
      <c r="AI44" s="71">
        <f>'E.4 MOE SSP'!AI44+'E.3 MOE in TANF'!AI44</f>
        <v>0</v>
      </c>
      <c r="AJ44" s="71">
        <f>'E.4 MOE SSP'!AJ44+'E.3 MOE in TANF'!AJ44</f>
        <v>0</v>
      </c>
      <c r="AK44" s="71">
        <f>'E.4 MOE SSP'!AK44+'E.3 MOE in TANF'!AK44</f>
        <v>19235474</v>
      </c>
      <c r="AL44" s="71">
        <f>'E.4 MOE SSP'!AL44+'E.3 MOE in TANF'!AL44</f>
        <v>0</v>
      </c>
      <c r="AM44" s="71">
        <f>'E.4 MOE SSP'!AM44+'E.3 MOE in TANF'!AM44</f>
        <v>941339</v>
      </c>
      <c r="AN44" s="71">
        <f>'E.4 MOE SSP'!AN44+'E.3 MOE in TANF'!AN44</f>
        <v>941339</v>
      </c>
      <c r="AO44" s="71">
        <f>'E.4 MOE SSP'!AO44+'E.3 MOE in TANF'!AO44</f>
        <v>0</v>
      </c>
      <c r="AP44" s="71">
        <f>'E.4 MOE SSP'!AP44+'E.3 MOE in TANF'!AP44</f>
        <v>0</v>
      </c>
      <c r="AQ44" s="71">
        <f>'E.4 MOE SSP'!AQ44+'E.3 MOE in TANF'!AQ44</f>
        <v>0</v>
      </c>
      <c r="AR44" s="71">
        <f>'E.4 MOE SSP'!AR44+'E.3 MOE in TANF'!AR44</f>
        <v>78605341</v>
      </c>
      <c r="AS44" s="50"/>
      <c r="AT44" s="50"/>
      <c r="AU44" s="50"/>
      <c r="AV44" s="50"/>
      <c r="AW44" s="50"/>
      <c r="AX44" s="50"/>
      <c r="AY44" s="50"/>
      <c r="AZ44" s="50"/>
    </row>
    <row r="45" spans="1:52" s="5" customFormat="1" x14ac:dyDescent="0.3">
      <c r="A45" s="69" t="s">
        <v>41</v>
      </c>
      <c r="B45" s="114"/>
      <c r="C45" s="114"/>
      <c r="D45" s="114"/>
      <c r="E45" s="114"/>
      <c r="F45" s="114"/>
      <c r="G45" s="71">
        <f>'E.4 MOE SSP'!G45+'E.3 MOE in TANF'!G45</f>
        <v>1016388</v>
      </c>
      <c r="H45" s="71">
        <f>'E.4 MOE SSP'!H45+'E.3 MOE in TANF'!H45</f>
        <v>1016388</v>
      </c>
      <c r="I45" s="71">
        <f>'E.4 MOE SSP'!I45+'E.3 MOE in TANF'!I45</f>
        <v>0</v>
      </c>
      <c r="J45" s="114"/>
      <c r="K45" s="114"/>
      <c r="L45" s="114"/>
      <c r="M45" s="114"/>
      <c r="N45" s="114"/>
      <c r="O45" s="114"/>
      <c r="P45" s="114"/>
      <c r="Q45" s="114"/>
      <c r="R45" s="71">
        <f>'E.4 MOE SSP'!R45+'E.3 MOE in TANF'!R45</f>
        <v>20000000</v>
      </c>
      <c r="S45" s="71">
        <f>'E.4 MOE SSP'!S45+'E.3 MOE in TANF'!S45</f>
        <v>0</v>
      </c>
      <c r="T45" s="71">
        <f>'E.4 MOE SSP'!T45+'E.3 MOE in TANF'!T45</f>
        <v>20000000</v>
      </c>
      <c r="U45" s="71">
        <f>'E.4 MOE SSP'!U45+'E.3 MOE in TANF'!U45</f>
        <v>0</v>
      </c>
      <c r="V45" s="71">
        <f>'E.4 MOE SSP'!V45+'E.3 MOE in TANF'!V45</f>
        <v>0</v>
      </c>
      <c r="W45" s="71">
        <f>'E.4 MOE SSP'!W45+'E.3 MOE in TANF'!W45</f>
        <v>30467026</v>
      </c>
      <c r="X45" s="71">
        <f>'E.4 MOE SSP'!X45+'E.3 MOE in TANF'!X45</f>
        <v>4085269</v>
      </c>
      <c r="Y45" s="71">
        <f>'E.4 MOE SSP'!Y45+'E.3 MOE in TANF'!Y45</f>
        <v>26381757</v>
      </c>
      <c r="Z45" s="71">
        <f>'E.4 MOE SSP'!Z45+'E.3 MOE in TANF'!Z45</f>
        <v>0</v>
      </c>
      <c r="AA45" s="71">
        <f>'E.4 MOE SSP'!AA45+'E.3 MOE in TANF'!AA45</f>
        <v>0</v>
      </c>
      <c r="AB45" s="71">
        <f>'E.4 MOE SSP'!AB45+'E.3 MOE in TANF'!AB45</f>
        <v>0</v>
      </c>
      <c r="AC45" s="71">
        <f>'E.4 MOE SSP'!AC45+'E.3 MOE in TANF'!AC45</f>
        <v>0</v>
      </c>
      <c r="AD45" s="71">
        <f>'E.4 MOE SSP'!AD45+'E.3 MOE in TANF'!AD45</f>
        <v>0</v>
      </c>
      <c r="AE45" s="71">
        <f>'E.4 MOE SSP'!AE45+'E.3 MOE in TANF'!AE45</f>
        <v>0</v>
      </c>
      <c r="AF45" s="71">
        <f>'E.4 MOE SSP'!AF45+'E.3 MOE in TANF'!AF45</f>
        <v>0</v>
      </c>
      <c r="AG45" s="71">
        <f>'E.4 MOE SSP'!AG45+'E.3 MOE in TANF'!AG45</f>
        <v>0</v>
      </c>
      <c r="AH45" s="71">
        <f>'E.4 MOE SSP'!AH45+'E.3 MOE in TANF'!AH45</f>
        <v>4</v>
      </c>
      <c r="AI45" s="71">
        <f>'E.4 MOE SSP'!AI45+'E.3 MOE in TANF'!AI45</f>
        <v>0</v>
      </c>
      <c r="AJ45" s="71">
        <f>'E.4 MOE SSP'!AJ45+'E.3 MOE in TANF'!AJ45</f>
        <v>0</v>
      </c>
      <c r="AK45" s="71">
        <f>'E.4 MOE SSP'!AK45+'E.3 MOE in TANF'!AK45</f>
        <v>4</v>
      </c>
      <c r="AL45" s="71">
        <f>'E.4 MOE SSP'!AL45+'E.3 MOE in TANF'!AL45</f>
        <v>0</v>
      </c>
      <c r="AM45" s="71">
        <f>'E.4 MOE SSP'!AM45+'E.3 MOE in TANF'!AM45</f>
        <v>2550021</v>
      </c>
      <c r="AN45" s="71">
        <f>'E.4 MOE SSP'!AN45+'E.3 MOE in TANF'!AN45</f>
        <v>1805369</v>
      </c>
      <c r="AO45" s="71">
        <f>'E.4 MOE SSP'!AO45+'E.3 MOE in TANF'!AO45</f>
        <v>0</v>
      </c>
      <c r="AP45" s="71">
        <f>'E.4 MOE SSP'!AP45+'E.3 MOE in TANF'!AP45</f>
        <v>744652</v>
      </c>
      <c r="AQ45" s="71">
        <f>'E.4 MOE SSP'!AQ45+'E.3 MOE in TANF'!AQ45</f>
        <v>4</v>
      </c>
      <c r="AR45" s="71">
        <f>'E.4 MOE SSP'!AR45+'E.3 MOE in TANF'!AR45</f>
        <v>54033443</v>
      </c>
      <c r="AS45" s="50"/>
      <c r="AT45" s="50"/>
      <c r="AU45" s="50"/>
      <c r="AV45" s="50"/>
      <c r="AW45" s="50"/>
      <c r="AX45" s="50"/>
      <c r="AY45" s="50"/>
      <c r="AZ45" s="50"/>
    </row>
    <row r="46" spans="1:52" s="5" customFormat="1" x14ac:dyDescent="0.3">
      <c r="A46" s="69" t="s">
        <v>42</v>
      </c>
      <c r="B46" s="114"/>
      <c r="C46" s="114"/>
      <c r="D46" s="114"/>
      <c r="E46" s="114"/>
      <c r="F46" s="114"/>
      <c r="G46" s="71">
        <f>'E.4 MOE SSP'!G46+'E.3 MOE in TANF'!G46</f>
        <v>5825801</v>
      </c>
      <c r="H46" s="71">
        <f>'E.4 MOE SSP'!H46+'E.3 MOE in TANF'!H46</f>
        <v>5825801</v>
      </c>
      <c r="I46" s="71">
        <f>'E.4 MOE SSP'!I46+'E.3 MOE in TANF'!I46</f>
        <v>0</v>
      </c>
      <c r="J46" s="114"/>
      <c r="K46" s="114"/>
      <c r="L46" s="114"/>
      <c r="M46" s="114"/>
      <c r="N46" s="114"/>
      <c r="O46" s="114"/>
      <c r="P46" s="114"/>
      <c r="Q46" s="114"/>
      <c r="R46" s="71">
        <f>'E.4 MOE SSP'!R46+'E.3 MOE in TANF'!R46</f>
        <v>1137219</v>
      </c>
      <c r="S46" s="71">
        <f>'E.4 MOE SSP'!S46+'E.3 MOE in TANF'!S46</f>
        <v>0</v>
      </c>
      <c r="T46" s="71">
        <f>'E.4 MOE SSP'!T46+'E.3 MOE in TANF'!T46</f>
        <v>0</v>
      </c>
      <c r="U46" s="71">
        <f>'E.4 MOE SSP'!U46+'E.3 MOE in TANF'!U46</f>
        <v>1137219</v>
      </c>
      <c r="V46" s="71">
        <f>'E.4 MOE SSP'!V46+'E.3 MOE in TANF'!V46</f>
        <v>37956</v>
      </c>
      <c r="W46" s="71">
        <f>'E.4 MOE SSP'!W46+'E.3 MOE in TANF'!W46</f>
        <v>802914</v>
      </c>
      <c r="X46" s="71">
        <f>'E.4 MOE SSP'!X46+'E.3 MOE in TANF'!X46</f>
        <v>802914</v>
      </c>
      <c r="Y46" s="71">
        <f>'E.4 MOE SSP'!Y46+'E.3 MOE in TANF'!Y46</f>
        <v>0</v>
      </c>
      <c r="Z46" s="71">
        <f>'E.4 MOE SSP'!Z46+'E.3 MOE in TANF'!Z46</f>
        <v>0</v>
      </c>
      <c r="AA46" s="71">
        <f>'E.4 MOE SSP'!AA46+'E.3 MOE in TANF'!AA46</f>
        <v>0</v>
      </c>
      <c r="AB46" s="71">
        <f>'E.4 MOE SSP'!AB46+'E.3 MOE in TANF'!AB46</f>
        <v>0</v>
      </c>
      <c r="AC46" s="71">
        <f>'E.4 MOE SSP'!AC46+'E.3 MOE in TANF'!AC46</f>
        <v>0</v>
      </c>
      <c r="AD46" s="71">
        <f>'E.4 MOE SSP'!AD46+'E.3 MOE in TANF'!AD46</f>
        <v>0</v>
      </c>
      <c r="AE46" s="71">
        <f>'E.4 MOE SSP'!AE46+'E.3 MOE in TANF'!AE46</f>
        <v>0</v>
      </c>
      <c r="AF46" s="71">
        <f>'E.4 MOE SSP'!AF46+'E.3 MOE in TANF'!AF46</f>
        <v>0</v>
      </c>
      <c r="AG46" s="71">
        <f>'E.4 MOE SSP'!AG46+'E.3 MOE in TANF'!AG46</f>
        <v>0</v>
      </c>
      <c r="AH46" s="71">
        <f>'E.4 MOE SSP'!AH46+'E.3 MOE in TANF'!AH46</f>
        <v>0</v>
      </c>
      <c r="AI46" s="71">
        <f>'E.4 MOE SSP'!AI46+'E.3 MOE in TANF'!AI46</f>
        <v>0</v>
      </c>
      <c r="AJ46" s="71">
        <f>'E.4 MOE SSP'!AJ46+'E.3 MOE in TANF'!AJ46</f>
        <v>0</v>
      </c>
      <c r="AK46" s="71">
        <f>'E.4 MOE SSP'!AK46+'E.3 MOE in TANF'!AK46</f>
        <v>0</v>
      </c>
      <c r="AL46" s="71">
        <f>'E.4 MOE SSP'!AL46+'E.3 MOE in TANF'!AL46</f>
        <v>0</v>
      </c>
      <c r="AM46" s="71">
        <f>'E.4 MOE SSP'!AM46+'E.3 MOE in TANF'!AM46</f>
        <v>736110</v>
      </c>
      <c r="AN46" s="71">
        <f>'E.4 MOE SSP'!AN46+'E.3 MOE in TANF'!AN46</f>
        <v>736110</v>
      </c>
      <c r="AO46" s="71">
        <f>'E.4 MOE SSP'!AO46+'E.3 MOE in TANF'!AO46</f>
        <v>0</v>
      </c>
      <c r="AP46" s="71">
        <f>'E.4 MOE SSP'!AP46+'E.3 MOE in TANF'!AP46</f>
        <v>0</v>
      </c>
      <c r="AQ46" s="71">
        <f>'E.4 MOE SSP'!AQ46+'E.3 MOE in TANF'!AQ46</f>
        <v>0</v>
      </c>
      <c r="AR46" s="71">
        <f>'E.4 MOE SSP'!AR46+'E.3 MOE in TANF'!AR46</f>
        <v>8540000</v>
      </c>
      <c r="AS46" s="50"/>
      <c r="AT46" s="50"/>
      <c r="AU46" s="50"/>
      <c r="AV46" s="50"/>
      <c r="AW46" s="50"/>
      <c r="AX46" s="50"/>
      <c r="AY46" s="50"/>
      <c r="AZ46" s="50"/>
    </row>
    <row r="47" spans="1:52" s="5" customFormat="1" x14ac:dyDescent="0.3">
      <c r="A47" s="69" t="s">
        <v>43</v>
      </c>
      <c r="B47" s="114"/>
      <c r="C47" s="114"/>
      <c r="D47" s="114"/>
      <c r="E47" s="114"/>
      <c r="F47" s="114"/>
      <c r="G47" s="71">
        <f>'E.4 MOE SSP'!G47+'E.3 MOE in TANF'!G47</f>
        <v>18373912</v>
      </c>
      <c r="H47" s="71">
        <f>'E.4 MOE SSP'!H47+'E.3 MOE in TANF'!H47</f>
        <v>18373912</v>
      </c>
      <c r="I47" s="71">
        <f>'E.4 MOE SSP'!I47+'E.3 MOE in TANF'!I47</f>
        <v>0</v>
      </c>
      <c r="J47" s="114"/>
      <c r="K47" s="114"/>
      <c r="L47" s="114"/>
      <c r="M47" s="114"/>
      <c r="N47" s="114"/>
      <c r="O47" s="114"/>
      <c r="P47" s="114"/>
      <c r="Q47" s="114"/>
      <c r="R47" s="71">
        <f>'E.4 MOE SSP'!R47+'E.3 MOE in TANF'!R47</f>
        <v>7592026</v>
      </c>
      <c r="S47" s="71">
        <f>'E.4 MOE SSP'!S47+'E.3 MOE in TANF'!S47</f>
        <v>0</v>
      </c>
      <c r="T47" s="71">
        <f>'E.4 MOE SSP'!T47+'E.3 MOE in TANF'!T47</f>
        <v>0</v>
      </c>
      <c r="U47" s="71">
        <f>'E.4 MOE SSP'!U47+'E.3 MOE in TANF'!U47</f>
        <v>7592026</v>
      </c>
      <c r="V47" s="71">
        <f>'E.4 MOE SSP'!V47+'E.3 MOE in TANF'!V47</f>
        <v>120127</v>
      </c>
      <c r="W47" s="71">
        <f>'E.4 MOE SSP'!W47+'E.3 MOE in TANF'!W47</f>
        <v>85989536</v>
      </c>
      <c r="X47" s="71">
        <f>'E.4 MOE SSP'!X47+'E.3 MOE in TANF'!X47</f>
        <v>0</v>
      </c>
      <c r="Y47" s="71">
        <f>'E.4 MOE SSP'!Y47+'E.3 MOE in TANF'!Y47</f>
        <v>85989536</v>
      </c>
      <c r="Z47" s="71">
        <f>'E.4 MOE SSP'!Z47+'E.3 MOE in TANF'!Z47</f>
        <v>0</v>
      </c>
      <c r="AA47" s="71">
        <f>'E.4 MOE SSP'!AA47+'E.3 MOE in TANF'!AA47</f>
        <v>0</v>
      </c>
      <c r="AB47" s="71">
        <f>'E.4 MOE SSP'!AB47+'E.3 MOE in TANF'!AB47</f>
        <v>0</v>
      </c>
      <c r="AC47" s="71">
        <f>'E.4 MOE SSP'!AC47+'E.3 MOE in TANF'!AC47</f>
        <v>0</v>
      </c>
      <c r="AD47" s="71">
        <f>'E.4 MOE SSP'!AD47+'E.3 MOE in TANF'!AD47</f>
        <v>66475</v>
      </c>
      <c r="AE47" s="71">
        <f>'E.4 MOE SSP'!AE47+'E.3 MOE in TANF'!AE47</f>
        <v>0</v>
      </c>
      <c r="AF47" s="71">
        <f>'E.4 MOE SSP'!AF47+'E.3 MOE in TANF'!AF47</f>
        <v>0</v>
      </c>
      <c r="AG47" s="71">
        <f>'E.4 MOE SSP'!AG47+'E.3 MOE in TANF'!AG47</f>
        <v>0</v>
      </c>
      <c r="AH47" s="71">
        <f>'E.4 MOE SSP'!AH47+'E.3 MOE in TANF'!AH47</f>
        <v>0</v>
      </c>
      <c r="AI47" s="71">
        <f>'E.4 MOE SSP'!AI47+'E.3 MOE in TANF'!AI47</f>
        <v>0</v>
      </c>
      <c r="AJ47" s="71">
        <f>'E.4 MOE SSP'!AJ47+'E.3 MOE in TANF'!AJ47</f>
        <v>0</v>
      </c>
      <c r="AK47" s="71">
        <f>'E.4 MOE SSP'!AK47+'E.3 MOE in TANF'!AK47</f>
        <v>0</v>
      </c>
      <c r="AL47" s="71">
        <f>'E.4 MOE SSP'!AL47+'E.3 MOE in TANF'!AL47</f>
        <v>0</v>
      </c>
      <c r="AM47" s="71">
        <f>'E.4 MOE SSP'!AM47+'E.3 MOE in TANF'!AM47</f>
        <v>5301517</v>
      </c>
      <c r="AN47" s="71">
        <f>'E.4 MOE SSP'!AN47+'E.3 MOE in TANF'!AN47</f>
        <v>5056888</v>
      </c>
      <c r="AO47" s="71">
        <f>'E.4 MOE SSP'!AO47+'E.3 MOE in TANF'!AO47</f>
        <v>0</v>
      </c>
      <c r="AP47" s="71">
        <f>'E.4 MOE SSP'!AP47+'E.3 MOE in TANF'!AP47</f>
        <v>244629</v>
      </c>
      <c r="AQ47" s="71">
        <f>'E.4 MOE SSP'!AQ47+'E.3 MOE in TANF'!AQ47</f>
        <v>0</v>
      </c>
      <c r="AR47" s="71">
        <f>'E.4 MOE SSP'!AR47+'E.3 MOE in TANF'!AR47</f>
        <v>117443593</v>
      </c>
      <c r="AS47" s="50"/>
      <c r="AT47" s="50"/>
      <c r="AU47" s="50"/>
      <c r="AV47" s="50"/>
      <c r="AW47" s="50"/>
      <c r="AX47" s="50"/>
      <c r="AY47" s="50"/>
      <c r="AZ47" s="50"/>
    </row>
    <row r="48" spans="1:52" s="5" customFormat="1" x14ac:dyDescent="0.3">
      <c r="A48" s="69" t="s">
        <v>44</v>
      </c>
      <c r="B48" s="114"/>
      <c r="C48" s="114"/>
      <c r="D48" s="114"/>
      <c r="E48" s="114"/>
      <c r="F48" s="114"/>
      <c r="G48" s="71">
        <f>'E.4 MOE SSP'!G48+'E.3 MOE in TANF'!G48</f>
        <v>48257311</v>
      </c>
      <c r="H48" s="71">
        <f>'E.4 MOE SSP'!H48+'E.3 MOE in TANF'!H48</f>
        <v>48257311</v>
      </c>
      <c r="I48" s="71">
        <f>'E.4 MOE SSP'!I48+'E.3 MOE in TANF'!I48</f>
        <v>0</v>
      </c>
      <c r="J48" s="114"/>
      <c r="K48" s="114"/>
      <c r="L48" s="114"/>
      <c r="M48" s="114"/>
      <c r="N48" s="114"/>
      <c r="O48" s="114"/>
      <c r="P48" s="114"/>
      <c r="Q48" s="114"/>
      <c r="R48" s="71">
        <f>'E.4 MOE SSP'!R48+'E.3 MOE in TANF'!R48</f>
        <v>7590659</v>
      </c>
      <c r="S48" s="71">
        <f>'E.4 MOE SSP'!S48+'E.3 MOE in TANF'!S48</f>
        <v>367210</v>
      </c>
      <c r="T48" s="71">
        <f>'E.4 MOE SSP'!T48+'E.3 MOE in TANF'!T48</f>
        <v>12907</v>
      </c>
      <c r="U48" s="71">
        <f>'E.4 MOE SSP'!U48+'E.3 MOE in TANF'!U48</f>
        <v>7210542</v>
      </c>
      <c r="V48" s="71">
        <f>'E.4 MOE SSP'!V48+'E.3 MOE in TANF'!V48</f>
        <v>342562</v>
      </c>
      <c r="W48" s="71">
        <f>'E.4 MOE SSP'!W48+'E.3 MOE in TANF'!W48</f>
        <v>340550245</v>
      </c>
      <c r="X48" s="71">
        <f>'E.4 MOE SSP'!X48+'E.3 MOE in TANF'!X48</f>
        <v>0</v>
      </c>
      <c r="Y48" s="71">
        <f>'E.4 MOE SSP'!Y48+'E.3 MOE in TANF'!Y48</f>
        <v>340550245</v>
      </c>
      <c r="Z48" s="71">
        <f>'E.4 MOE SSP'!Z48+'E.3 MOE in TANF'!Z48</f>
        <v>0</v>
      </c>
      <c r="AA48" s="71">
        <f>'E.4 MOE SSP'!AA48+'E.3 MOE in TANF'!AA48</f>
        <v>0</v>
      </c>
      <c r="AB48" s="71">
        <f>'E.4 MOE SSP'!AB48+'E.3 MOE in TANF'!AB48</f>
        <v>0</v>
      </c>
      <c r="AC48" s="71">
        <f>'E.4 MOE SSP'!AC48+'E.3 MOE in TANF'!AC48</f>
        <v>89122</v>
      </c>
      <c r="AD48" s="71">
        <f>'E.4 MOE SSP'!AD48+'E.3 MOE in TANF'!AD48</f>
        <v>0</v>
      </c>
      <c r="AE48" s="71">
        <f>'E.4 MOE SSP'!AE48+'E.3 MOE in TANF'!AE48</f>
        <v>0</v>
      </c>
      <c r="AF48" s="71">
        <f>'E.4 MOE SSP'!AF48+'E.3 MOE in TANF'!AF48</f>
        <v>0</v>
      </c>
      <c r="AG48" s="71">
        <f>'E.4 MOE SSP'!AG48+'E.3 MOE in TANF'!AG48</f>
        <v>0</v>
      </c>
      <c r="AH48" s="71">
        <f>'E.4 MOE SSP'!AH48+'E.3 MOE in TANF'!AH48</f>
        <v>0</v>
      </c>
      <c r="AI48" s="71">
        <f>'E.4 MOE SSP'!AI48+'E.3 MOE in TANF'!AI48</f>
        <v>0</v>
      </c>
      <c r="AJ48" s="71">
        <f>'E.4 MOE SSP'!AJ48+'E.3 MOE in TANF'!AJ48</f>
        <v>0</v>
      </c>
      <c r="AK48" s="71">
        <f>'E.4 MOE SSP'!AK48+'E.3 MOE in TANF'!AK48</f>
        <v>0</v>
      </c>
      <c r="AL48" s="71">
        <f>'E.4 MOE SSP'!AL48+'E.3 MOE in TANF'!AL48</f>
        <v>0</v>
      </c>
      <c r="AM48" s="71">
        <f>'E.4 MOE SSP'!AM48+'E.3 MOE in TANF'!AM48</f>
        <v>807010</v>
      </c>
      <c r="AN48" s="71">
        <f>'E.4 MOE SSP'!AN48+'E.3 MOE in TANF'!AN48</f>
        <v>702877</v>
      </c>
      <c r="AO48" s="71">
        <f>'E.4 MOE SSP'!AO48+'E.3 MOE in TANF'!AO48</f>
        <v>0</v>
      </c>
      <c r="AP48" s="71">
        <f>'E.4 MOE SSP'!AP48+'E.3 MOE in TANF'!AP48</f>
        <v>104133</v>
      </c>
      <c r="AQ48" s="71">
        <f>'E.4 MOE SSP'!AQ48+'E.3 MOE in TANF'!AQ48</f>
        <v>0</v>
      </c>
      <c r="AR48" s="71">
        <f>'E.4 MOE SSP'!AR48+'E.3 MOE in TANF'!AR48</f>
        <v>397636909</v>
      </c>
      <c r="AS48" s="50"/>
      <c r="AT48" s="50"/>
      <c r="AU48" s="50"/>
      <c r="AV48" s="50"/>
      <c r="AW48" s="50"/>
      <c r="AX48" s="50"/>
      <c r="AY48" s="50"/>
      <c r="AZ48" s="50"/>
    </row>
    <row r="49" spans="1:52" s="5" customFormat="1" x14ac:dyDescent="0.3">
      <c r="A49" s="69" t="s">
        <v>45</v>
      </c>
      <c r="B49" s="114"/>
      <c r="C49" s="114"/>
      <c r="D49" s="114"/>
      <c r="E49" s="114"/>
      <c r="F49" s="114"/>
      <c r="G49" s="71">
        <f>'E.4 MOE SSP'!G49+'E.3 MOE in TANF'!G49</f>
        <v>6103856</v>
      </c>
      <c r="H49" s="71">
        <f>'E.4 MOE SSP'!H49+'E.3 MOE in TANF'!H49</f>
        <v>6103856</v>
      </c>
      <c r="I49" s="71">
        <f>'E.4 MOE SSP'!I49+'E.3 MOE in TANF'!I49</f>
        <v>0</v>
      </c>
      <c r="J49" s="114"/>
      <c r="K49" s="114"/>
      <c r="L49" s="114"/>
      <c r="M49" s="114"/>
      <c r="N49" s="114"/>
      <c r="O49" s="114"/>
      <c r="P49" s="114"/>
      <c r="Q49" s="114"/>
      <c r="R49" s="71">
        <f>'E.4 MOE SSP'!R49+'E.3 MOE in TANF'!R49</f>
        <v>9083165</v>
      </c>
      <c r="S49" s="71">
        <f>'E.4 MOE SSP'!S49+'E.3 MOE in TANF'!S49</f>
        <v>0</v>
      </c>
      <c r="T49" s="71">
        <f>'E.4 MOE SSP'!T49+'E.3 MOE in TANF'!T49</f>
        <v>0</v>
      </c>
      <c r="U49" s="71">
        <f>'E.4 MOE SSP'!U49+'E.3 MOE in TANF'!U49</f>
        <v>9083165</v>
      </c>
      <c r="V49" s="71">
        <f>'E.4 MOE SSP'!V49+'E.3 MOE in TANF'!V49</f>
        <v>0</v>
      </c>
      <c r="W49" s="71">
        <f>'E.4 MOE SSP'!W49+'E.3 MOE in TANF'!W49</f>
        <v>4613506</v>
      </c>
      <c r="X49" s="71">
        <f>'E.4 MOE SSP'!X49+'E.3 MOE in TANF'!X49</f>
        <v>4474924</v>
      </c>
      <c r="Y49" s="71">
        <f>'E.4 MOE SSP'!Y49+'E.3 MOE in TANF'!Y49</f>
        <v>138582</v>
      </c>
      <c r="Z49" s="71">
        <f>'E.4 MOE SSP'!Z49+'E.3 MOE in TANF'!Z49</f>
        <v>0</v>
      </c>
      <c r="AA49" s="71">
        <f>'E.4 MOE SSP'!AA49+'E.3 MOE in TANF'!AA49</f>
        <v>0</v>
      </c>
      <c r="AB49" s="71">
        <f>'E.4 MOE SSP'!AB49+'E.3 MOE in TANF'!AB49</f>
        <v>0</v>
      </c>
      <c r="AC49" s="71">
        <f>'E.4 MOE SSP'!AC49+'E.3 MOE in TANF'!AC49</f>
        <v>0</v>
      </c>
      <c r="AD49" s="71">
        <f>'E.4 MOE SSP'!AD49+'E.3 MOE in TANF'!AD49</f>
        <v>1260220</v>
      </c>
      <c r="AE49" s="71">
        <f>'E.4 MOE SSP'!AE49+'E.3 MOE in TANF'!AE49</f>
        <v>0</v>
      </c>
      <c r="AF49" s="71">
        <f>'E.4 MOE SSP'!AF49+'E.3 MOE in TANF'!AF49</f>
        <v>0</v>
      </c>
      <c r="AG49" s="71">
        <f>'E.4 MOE SSP'!AG49+'E.3 MOE in TANF'!AG49</f>
        <v>221591</v>
      </c>
      <c r="AH49" s="71">
        <f>'E.4 MOE SSP'!AH49+'E.3 MOE in TANF'!AH49</f>
        <v>25294</v>
      </c>
      <c r="AI49" s="71">
        <f>'E.4 MOE SSP'!AI49+'E.3 MOE in TANF'!AI49</f>
        <v>25294</v>
      </c>
      <c r="AJ49" s="71">
        <f>'E.4 MOE SSP'!AJ49+'E.3 MOE in TANF'!AJ49</f>
        <v>0</v>
      </c>
      <c r="AK49" s="71">
        <f>'E.4 MOE SSP'!AK49+'E.3 MOE in TANF'!AK49</f>
        <v>0</v>
      </c>
      <c r="AL49" s="71">
        <f>'E.4 MOE SSP'!AL49+'E.3 MOE in TANF'!AL49</f>
        <v>0</v>
      </c>
      <c r="AM49" s="71">
        <f>'E.4 MOE SSP'!AM49+'E.3 MOE in TANF'!AM49</f>
        <v>3580074</v>
      </c>
      <c r="AN49" s="71">
        <f>'E.4 MOE SSP'!AN49+'E.3 MOE in TANF'!AN49</f>
        <v>3580074</v>
      </c>
      <c r="AO49" s="71">
        <f>'E.4 MOE SSP'!AO49+'E.3 MOE in TANF'!AO49</f>
        <v>0</v>
      </c>
      <c r="AP49" s="71">
        <f>'E.4 MOE SSP'!AP49+'E.3 MOE in TANF'!AP49</f>
        <v>0</v>
      </c>
      <c r="AQ49" s="71">
        <f>'E.4 MOE SSP'!AQ49+'E.3 MOE in TANF'!AQ49</f>
        <v>0</v>
      </c>
      <c r="AR49" s="71">
        <f>'E.4 MOE SSP'!AR49+'E.3 MOE in TANF'!AR49</f>
        <v>24887706</v>
      </c>
      <c r="AS49" s="50"/>
      <c r="AT49" s="50"/>
      <c r="AU49" s="50"/>
      <c r="AV49" s="50"/>
      <c r="AW49" s="50"/>
      <c r="AX49" s="50"/>
      <c r="AY49" s="50"/>
      <c r="AZ49" s="50"/>
    </row>
    <row r="50" spans="1:52" s="5" customFormat="1" x14ac:dyDescent="0.3">
      <c r="A50" s="69" t="s">
        <v>46</v>
      </c>
      <c r="B50" s="114"/>
      <c r="C50" s="114"/>
      <c r="D50" s="114"/>
      <c r="E50" s="114"/>
      <c r="F50" s="114"/>
      <c r="G50" s="71">
        <f>'E.4 MOE SSP'!G50+'E.3 MOE in TANF'!G50</f>
        <v>11671931</v>
      </c>
      <c r="H50" s="71">
        <f>'E.4 MOE SSP'!H50+'E.3 MOE in TANF'!H50</f>
        <v>11671931</v>
      </c>
      <c r="I50" s="71">
        <f>'E.4 MOE SSP'!I50+'E.3 MOE in TANF'!I50</f>
        <v>0</v>
      </c>
      <c r="J50" s="114"/>
      <c r="K50" s="114"/>
      <c r="L50" s="114"/>
      <c r="M50" s="114"/>
      <c r="N50" s="114"/>
      <c r="O50" s="114"/>
      <c r="P50" s="114"/>
      <c r="Q50" s="114"/>
      <c r="R50" s="71">
        <f>'E.4 MOE SSP'!R50+'E.3 MOE in TANF'!R50</f>
        <v>1988690</v>
      </c>
      <c r="S50" s="71">
        <f>'E.4 MOE SSP'!S50+'E.3 MOE in TANF'!S50</f>
        <v>0</v>
      </c>
      <c r="T50" s="71">
        <f>'E.4 MOE SSP'!T50+'E.3 MOE in TANF'!T50</f>
        <v>11938</v>
      </c>
      <c r="U50" s="71">
        <f>'E.4 MOE SSP'!U50+'E.3 MOE in TANF'!U50</f>
        <v>1976752</v>
      </c>
      <c r="V50" s="71">
        <f>'E.4 MOE SSP'!V50+'E.3 MOE in TANF'!V50</f>
        <v>1994131</v>
      </c>
      <c r="W50" s="71">
        <f>'E.4 MOE SSP'!W50+'E.3 MOE in TANF'!W50</f>
        <v>19791309</v>
      </c>
      <c r="X50" s="71">
        <f>'E.4 MOE SSP'!X50+'E.3 MOE in TANF'!X50</f>
        <v>19791309</v>
      </c>
      <c r="Y50" s="71">
        <f>'E.4 MOE SSP'!Y50+'E.3 MOE in TANF'!Y50</f>
        <v>0</v>
      </c>
      <c r="Z50" s="71">
        <f>'E.4 MOE SSP'!Z50+'E.3 MOE in TANF'!Z50</f>
        <v>0</v>
      </c>
      <c r="AA50" s="71">
        <f>'E.4 MOE SSP'!AA50+'E.3 MOE in TANF'!AA50</f>
        <v>0</v>
      </c>
      <c r="AB50" s="71">
        <f>'E.4 MOE SSP'!AB50+'E.3 MOE in TANF'!AB50</f>
        <v>0</v>
      </c>
      <c r="AC50" s="71">
        <f>'E.4 MOE SSP'!AC50+'E.3 MOE in TANF'!AC50</f>
        <v>1126666</v>
      </c>
      <c r="AD50" s="71">
        <f>'E.4 MOE SSP'!AD50+'E.3 MOE in TANF'!AD50</f>
        <v>0</v>
      </c>
      <c r="AE50" s="71">
        <f>'E.4 MOE SSP'!AE50+'E.3 MOE in TANF'!AE50</f>
        <v>2481214</v>
      </c>
      <c r="AF50" s="71">
        <f>'E.4 MOE SSP'!AF50+'E.3 MOE in TANF'!AF50</f>
        <v>93750</v>
      </c>
      <c r="AG50" s="71">
        <f>'E.4 MOE SSP'!AG50+'E.3 MOE in TANF'!AG50</f>
        <v>0</v>
      </c>
      <c r="AH50" s="71">
        <f>'E.4 MOE SSP'!AH50+'E.3 MOE in TANF'!AH50</f>
        <v>0</v>
      </c>
      <c r="AI50" s="71">
        <f>'E.4 MOE SSP'!AI50+'E.3 MOE in TANF'!AI50</f>
        <v>0</v>
      </c>
      <c r="AJ50" s="71">
        <f>'E.4 MOE SSP'!AJ50+'E.3 MOE in TANF'!AJ50</f>
        <v>0</v>
      </c>
      <c r="AK50" s="71">
        <f>'E.4 MOE SSP'!AK50+'E.3 MOE in TANF'!AK50</f>
        <v>0</v>
      </c>
      <c r="AL50" s="71">
        <f>'E.4 MOE SSP'!AL50+'E.3 MOE in TANF'!AL50</f>
        <v>0</v>
      </c>
      <c r="AM50" s="71">
        <f>'E.4 MOE SSP'!AM50+'E.3 MOE in TANF'!AM50</f>
        <v>6997692</v>
      </c>
      <c r="AN50" s="71">
        <f>'E.4 MOE SSP'!AN50+'E.3 MOE in TANF'!AN50</f>
        <v>2302332</v>
      </c>
      <c r="AO50" s="71">
        <f>'E.4 MOE SSP'!AO50+'E.3 MOE in TANF'!AO50</f>
        <v>4031838</v>
      </c>
      <c r="AP50" s="71">
        <f>'E.4 MOE SSP'!AP50+'E.3 MOE in TANF'!AP50</f>
        <v>663522</v>
      </c>
      <c r="AQ50" s="71">
        <f>'E.4 MOE SSP'!AQ50+'E.3 MOE in TANF'!AQ50</f>
        <v>0</v>
      </c>
      <c r="AR50" s="71">
        <f>'E.4 MOE SSP'!AR50+'E.3 MOE in TANF'!AR50</f>
        <v>46145383</v>
      </c>
      <c r="AS50" s="50"/>
      <c r="AT50" s="50"/>
      <c r="AU50" s="50"/>
      <c r="AV50" s="50"/>
      <c r="AW50" s="50"/>
      <c r="AX50" s="50"/>
      <c r="AY50" s="50"/>
      <c r="AZ50" s="50"/>
    </row>
    <row r="51" spans="1:52" s="5" customFormat="1" x14ac:dyDescent="0.3">
      <c r="A51" s="69" t="s">
        <v>47</v>
      </c>
      <c r="B51" s="114"/>
      <c r="C51" s="114"/>
      <c r="D51" s="114"/>
      <c r="E51" s="114"/>
      <c r="F51" s="114"/>
      <c r="G51" s="71">
        <f>'E.4 MOE SSP'!G51+'E.3 MOE in TANF'!G51</f>
        <v>39740169</v>
      </c>
      <c r="H51" s="71">
        <f>'E.4 MOE SSP'!H51+'E.3 MOE in TANF'!H51</f>
        <v>39740169</v>
      </c>
      <c r="I51" s="71">
        <f>'E.4 MOE SSP'!I51+'E.3 MOE in TANF'!I51</f>
        <v>0</v>
      </c>
      <c r="J51" s="114"/>
      <c r="K51" s="114"/>
      <c r="L51" s="114"/>
      <c r="M51" s="114"/>
      <c r="N51" s="114"/>
      <c r="O51" s="114"/>
      <c r="P51" s="114"/>
      <c r="Q51" s="114"/>
      <c r="R51" s="71">
        <f>'E.4 MOE SSP'!R51+'E.3 MOE in TANF'!R51</f>
        <v>25152751</v>
      </c>
      <c r="S51" s="71">
        <f>'E.4 MOE SSP'!S51+'E.3 MOE in TANF'!S51</f>
        <v>0</v>
      </c>
      <c r="T51" s="71">
        <f>'E.4 MOE SSP'!T51+'E.3 MOE in TANF'!T51</f>
        <v>441</v>
      </c>
      <c r="U51" s="71">
        <f>'E.4 MOE SSP'!U51+'E.3 MOE in TANF'!U51</f>
        <v>25152310</v>
      </c>
      <c r="V51" s="71">
        <f>'E.4 MOE SSP'!V51+'E.3 MOE in TANF'!V51</f>
        <v>5522502</v>
      </c>
      <c r="W51" s="71">
        <f>'E.4 MOE SSP'!W51+'E.3 MOE in TANF'!W51</f>
        <v>25711672</v>
      </c>
      <c r="X51" s="71">
        <f>'E.4 MOE SSP'!X51+'E.3 MOE in TANF'!X51</f>
        <v>21328762</v>
      </c>
      <c r="Y51" s="71">
        <f>'E.4 MOE SSP'!Y51+'E.3 MOE in TANF'!Y51</f>
        <v>4382910</v>
      </c>
      <c r="Z51" s="71">
        <f>'E.4 MOE SSP'!Z51+'E.3 MOE in TANF'!Z51</f>
        <v>0</v>
      </c>
      <c r="AA51" s="71">
        <f>'E.4 MOE SSP'!AA51+'E.3 MOE in TANF'!AA51</f>
        <v>0</v>
      </c>
      <c r="AB51" s="71">
        <f>'E.4 MOE SSP'!AB51+'E.3 MOE in TANF'!AB51</f>
        <v>0</v>
      </c>
      <c r="AC51" s="71">
        <f>'E.4 MOE SSP'!AC51+'E.3 MOE in TANF'!AC51</f>
        <v>0</v>
      </c>
      <c r="AD51" s="71">
        <f>'E.4 MOE SSP'!AD51+'E.3 MOE in TANF'!AD51</f>
        <v>1192416</v>
      </c>
      <c r="AE51" s="71">
        <f>'E.4 MOE SSP'!AE51+'E.3 MOE in TANF'!AE51</f>
        <v>0</v>
      </c>
      <c r="AF51" s="71">
        <f>'E.4 MOE SSP'!AF51+'E.3 MOE in TANF'!AF51</f>
        <v>0</v>
      </c>
      <c r="AG51" s="71">
        <f>'E.4 MOE SSP'!AG51+'E.3 MOE in TANF'!AG51</f>
        <v>12521617</v>
      </c>
      <c r="AH51" s="71">
        <f>'E.4 MOE SSP'!AH51+'E.3 MOE in TANF'!AH51</f>
        <v>0</v>
      </c>
      <c r="AI51" s="71">
        <f>'E.4 MOE SSP'!AI51+'E.3 MOE in TANF'!AI51</f>
        <v>0</v>
      </c>
      <c r="AJ51" s="71">
        <f>'E.4 MOE SSP'!AJ51+'E.3 MOE in TANF'!AJ51</f>
        <v>0</v>
      </c>
      <c r="AK51" s="71">
        <f>'E.4 MOE SSP'!AK51+'E.3 MOE in TANF'!AK51</f>
        <v>0</v>
      </c>
      <c r="AL51" s="71">
        <f>'E.4 MOE SSP'!AL51+'E.3 MOE in TANF'!AL51</f>
        <v>0</v>
      </c>
      <c r="AM51" s="71">
        <f>'E.4 MOE SSP'!AM51+'E.3 MOE in TANF'!AM51</f>
        <v>22242062</v>
      </c>
      <c r="AN51" s="71">
        <f>'E.4 MOE SSP'!AN51+'E.3 MOE in TANF'!AN51</f>
        <v>19803921</v>
      </c>
      <c r="AO51" s="71">
        <f>'E.4 MOE SSP'!AO51+'E.3 MOE in TANF'!AO51</f>
        <v>0</v>
      </c>
      <c r="AP51" s="71">
        <f>'E.4 MOE SSP'!AP51+'E.3 MOE in TANF'!AP51</f>
        <v>2438141</v>
      </c>
      <c r="AQ51" s="71">
        <f>'E.4 MOE SSP'!AQ51+'E.3 MOE in TANF'!AQ51</f>
        <v>0</v>
      </c>
      <c r="AR51" s="71">
        <f>'E.4 MOE SSP'!AR51+'E.3 MOE in TANF'!AR51</f>
        <v>132083189</v>
      </c>
      <c r="AS51" s="50"/>
      <c r="AT51" s="50"/>
      <c r="AU51" s="50"/>
      <c r="AV51" s="50"/>
      <c r="AW51" s="50"/>
      <c r="AX51" s="50"/>
      <c r="AY51" s="50"/>
      <c r="AZ51" s="50"/>
    </row>
    <row r="52" spans="1:52" s="5" customFormat="1" x14ac:dyDescent="0.3">
      <c r="A52" s="69" t="s">
        <v>48</v>
      </c>
      <c r="B52" s="114"/>
      <c r="C52" s="114"/>
      <c r="D52" s="114"/>
      <c r="E52" s="114"/>
      <c r="F52" s="114"/>
      <c r="G52" s="71">
        <f>'E.4 MOE SSP'!G52+'E.3 MOE in TANF'!G52</f>
        <v>13252801</v>
      </c>
      <c r="H52" s="71">
        <f>'E.4 MOE SSP'!H52+'E.3 MOE in TANF'!H52</f>
        <v>13252801</v>
      </c>
      <c r="I52" s="71">
        <f>'E.4 MOE SSP'!I52+'E.3 MOE in TANF'!I52</f>
        <v>0</v>
      </c>
      <c r="J52" s="114"/>
      <c r="K52" s="114"/>
      <c r="L52" s="114"/>
      <c r="M52" s="114"/>
      <c r="N52" s="114"/>
      <c r="O52" s="114"/>
      <c r="P52" s="114"/>
      <c r="Q52" s="114"/>
      <c r="R52" s="71">
        <f>'E.4 MOE SSP'!R52+'E.3 MOE in TANF'!R52</f>
        <v>50063849</v>
      </c>
      <c r="S52" s="71">
        <f>'E.4 MOE SSP'!S52+'E.3 MOE in TANF'!S52</f>
        <v>0</v>
      </c>
      <c r="T52" s="71">
        <f>'E.4 MOE SSP'!T52+'E.3 MOE in TANF'!T52</f>
        <v>46730144</v>
      </c>
      <c r="U52" s="71">
        <f>'E.4 MOE SSP'!U52+'E.3 MOE in TANF'!U52</f>
        <v>3333705</v>
      </c>
      <c r="V52" s="71">
        <f>'E.4 MOE SSP'!V52+'E.3 MOE in TANF'!V52</f>
        <v>0</v>
      </c>
      <c r="W52" s="71">
        <f>'E.4 MOE SSP'!W52+'E.3 MOE in TANF'!W52</f>
        <v>79993527</v>
      </c>
      <c r="X52" s="71">
        <f>'E.4 MOE SSP'!X52+'E.3 MOE in TANF'!X52</f>
        <v>40543030</v>
      </c>
      <c r="Y52" s="71">
        <f>'E.4 MOE SSP'!Y52+'E.3 MOE in TANF'!Y52</f>
        <v>39450497</v>
      </c>
      <c r="Z52" s="71">
        <f>'E.4 MOE SSP'!Z52+'E.3 MOE in TANF'!Z52</f>
        <v>0</v>
      </c>
      <c r="AA52" s="71">
        <f>'E.4 MOE SSP'!AA52+'E.3 MOE in TANF'!AA52</f>
        <v>0</v>
      </c>
      <c r="AB52" s="71">
        <f>'E.4 MOE SSP'!AB52+'E.3 MOE in TANF'!AB52</f>
        <v>0</v>
      </c>
      <c r="AC52" s="71">
        <f>'E.4 MOE SSP'!AC52+'E.3 MOE in TANF'!AC52</f>
        <v>49069018</v>
      </c>
      <c r="AD52" s="71">
        <f>'E.4 MOE SSP'!AD52+'E.3 MOE in TANF'!AD52</f>
        <v>0</v>
      </c>
      <c r="AE52" s="71">
        <f>'E.4 MOE SSP'!AE52+'E.3 MOE in TANF'!AE52</f>
        <v>0</v>
      </c>
      <c r="AF52" s="71">
        <f>'E.4 MOE SSP'!AF52+'E.3 MOE in TANF'!AF52</f>
        <v>239313626</v>
      </c>
      <c r="AG52" s="71">
        <f>'E.4 MOE SSP'!AG52+'E.3 MOE in TANF'!AG52</f>
        <v>0</v>
      </c>
      <c r="AH52" s="71">
        <f>'E.4 MOE SSP'!AH52+'E.3 MOE in TANF'!AH52</f>
        <v>0</v>
      </c>
      <c r="AI52" s="71">
        <f>'E.4 MOE SSP'!AI52+'E.3 MOE in TANF'!AI52</f>
        <v>0</v>
      </c>
      <c r="AJ52" s="71">
        <f>'E.4 MOE SSP'!AJ52+'E.3 MOE in TANF'!AJ52</f>
        <v>0</v>
      </c>
      <c r="AK52" s="71">
        <f>'E.4 MOE SSP'!AK52+'E.3 MOE in TANF'!AK52</f>
        <v>0</v>
      </c>
      <c r="AL52" s="71">
        <f>'E.4 MOE SSP'!AL52+'E.3 MOE in TANF'!AL52</f>
        <v>258179</v>
      </c>
      <c r="AM52" s="71">
        <f>'E.4 MOE SSP'!AM52+'E.3 MOE in TANF'!AM52</f>
        <v>63014755</v>
      </c>
      <c r="AN52" s="71">
        <f>'E.4 MOE SSP'!AN52+'E.3 MOE in TANF'!AN52</f>
        <v>40762517</v>
      </c>
      <c r="AO52" s="71">
        <f>'E.4 MOE SSP'!AO52+'E.3 MOE in TANF'!AO52</f>
        <v>0</v>
      </c>
      <c r="AP52" s="71">
        <f>'E.4 MOE SSP'!AP52+'E.3 MOE in TANF'!AP52</f>
        <v>22252238</v>
      </c>
      <c r="AQ52" s="71">
        <f>'E.4 MOE SSP'!AQ52+'E.3 MOE in TANF'!AQ52</f>
        <v>125798286</v>
      </c>
      <c r="AR52" s="71">
        <f>'E.4 MOE SSP'!AR52+'E.3 MOE in TANF'!AR52</f>
        <v>620764041</v>
      </c>
      <c r="AS52" s="50"/>
      <c r="AT52" s="50"/>
      <c r="AU52" s="50"/>
      <c r="AV52" s="50"/>
      <c r="AW52" s="50"/>
      <c r="AX52" s="50"/>
      <c r="AY52" s="50"/>
      <c r="AZ52" s="50"/>
    </row>
    <row r="53" spans="1:52" s="5" customFormat="1" x14ac:dyDescent="0.3">
      <c r="A53" s="69" t="s">
        <v>49</v>
      </c>
      <c r="B53" s="114"/>
      <c r="C53" s="114"/>
      <c r="D53" s="114"/>
      <c r="E53" s="114"/>
      <c r="F53" s="114"/>
      <c r="G53" s="71">
        <f>'E.4 MOE SSP'!G53+'E.3 MOE in TANF'!G53</f>
        <v>24620163</v>
      </c>
      <c r="H53" s="71">
        <f>'E.4 MOE SSP'!H53+'E.3 MOE in TANF'!H53</f>
        <v>24620163</v>
      </c>
      <c r="I53" s="71">
        <f>'E.4 MOE SSP'!I53+'E.3 MOE in TANF'!I53</f>
        <v>0</v>
      </c>
      <c r="J53" s="114"/>
      <c r="K53" s="114"/>
      <c r="L53" s="114"/>
      <c r="M53" s="114"/>
      <c r="N53" s="114"/>
      <c r="O53" s="114"/>
      <c r="P53" s="114"/>
      <c r="Q53" s="114"/>
      <c r="R53" s="71">
        <f>'E.4 MOE SSP'!R53+'E.3 MOE in TANF'!R53</f>
        <v>0</v>
      </c>
      <c r="S53" s="71">
        <f>'E.4 MOE SSP'!S53+'E.3 MOE in TANF'!S53</f>
        <v>0</v>
      </c>
      <c r="T53" s="71">
        <f>'E.4 MOE SSP'!T53+'E.3 MOE in TANF'!T53</f>
        <v>0</v>
      </c>
      <c r="U53" s="71">
        <f>'E.4 MOE SSP'!U53+'E.3 MOE in TANF'!U53</f>
        <v>0</v>
      </c>
      <c r="V53" s="71">
        <f>'E.4 MOE SSP'!V53+'E.3 MOE in TANF'!V53</f>
        <v>1687925</v>
      </c>
      <c r="W53" s="71">
        <f>'E.4 MOE SSP'!W53+'E.3 MOE in TANF'!W53</f>
        <v>2971392</v>
      </c>
      <c r="X53" s="71">
        <f>'E.4 MOE SSP'!X53+'E.3 MOE in TANF'!X53</f>
        <v>2971392</v>
      </c>
      <c r="Y53" s="71">
        <f>'E.4 MOE SSP'!Y53+'E.3 MOE in TANF'!Y53</f>
        <v>0</v>
      </c>
      <c r="Z53" s="71">
        <f>'E.4 MOE SSP'!Z53+'E.3 MOE in TANF'!Z53</f>
        <v>0</v>
      </c>
      <c r="AA53" s="71">
        <f>'E.4 MOE SSP'!AA53+'E.3 MOE in TANF'!AA53</f>
        <v>0</v>
      </c>
      <c r="AB53" s="71">
        <f>'E.4 MOE SSP'!AB53+'E.3 MOE in TANF'!AB53</f>
        <v>0</v>
      </c>
      <c r="AC53" s="71">
        <f>'E.4 MOE SSP'!AC53+'E.3 MOE in TANF'!AC53</f>
        <v>0</v>
      </c>
      <c r="AD53" s="71">
        <f>'E.4 MOE SSP'!AD53+'E.3 MOE in TANF'!AD53</f>
        <v>0</v>
      </c>
      <c r="AE53" s="71">
        <f>'E.4 MOE SSP'!AE53+'E.3 MOE in TANF'!AE53</f>
        <v>0</v>
      </c>
      <c r="AF53" s="71">
        <f>'E.4 MOE SSP'!AF53+'E.3 MOE in TANF'!AF53</f>
        <v>0</v>
      </c>
      <c r="AG53" s="71">
        <f>'E.4 MOE SSP'!AG53+'E.3 MOE in TANF'!AG53</f>
        <v>0</v>
      </c>
      <c r="AH53" s="71">
        <f>'E.4 MOE SSP'!AH53+'E.3 MOE in TANF'!AH53</f>
        <v>0</v>
      </c>
      <c r="AI53" s="71">
        <f>'E.4 MOE SSP'!AI53+'E.3 MOE in TANF'!AI53</f>
        <v>0</v>
      </c>
      <c r="AJ53" s="71">
        <f>'E.4 MOE SSP'!AJ53+'E.3 MOE in TANF'!AJ53</f>
        <v>0</v>
      </c>
      <c r="AK53" s="71">
        <f>'E.4 MOE SSP'!AK53+'E.3 MOE in TANF'!AK53</f>
        <v>0</v>
      </c>
      <c r="AL53" s="71">
        <f>'E.4 MOE SSP'!AL53+'E.3 MOE in TANF'!AL53</f>
        <v>0</v>
      </c>
      <c r="AM53" s="71">
        <f>'E.4 MOE SSP'!AM53+'E.3 MOE in TANF'!AM53</f>
        <v>5166964</v>
      </c>
      <c r="AN53" s="71">
        <f>'E.4 MOE SSP'!AN53+'E.3 MOE in TANF'!AN53</f>
        <v>5166964</v>
      </c>
      <c r="AO53" s="71">
        <f>'E.4 MOE SSP'!AO53+'E.3 MOE in TANF'!AO53</f>
        <v>0</v>
      </c>
      <c r="AP53" s="71">
        <f>'E.4 MOE SSP'!AP53+'E.3 MOE in TANF'!AP53</f>
        <v>0</v>
      </c>
      <c r="AQ53" s="71">
        <f>'E.4 MOE SSP'!AQ53+'E.3 MOE in TANF'!AQ53</f>
        <v>0</v>
      </c>
      <c r="AR53" s="71">
        <f>'E.4 MOE SSP'!AR53+'E.3 MOE in TANF'!AR53</f>
        <v>34446444</v>
      </c>
      <c r="AS53" s="50"/>
      <c r="AT53" s="50"/>
      <c r="AU53" s="50"/>
      <c r="AV53" s="50"/>
      <c r="AW53" s="50"/>
      <c r="AX53" s="50"/>
      <c r="AY53" s="50"/>
      <c r="AZ53" s="50"/>
    </row>
    <row r="54" spans="1:52" s="5" customFormat="1" x14ac:dyDescent="0.3">
      <c r="A54" s="69" t="s">
        <v>50</v>
      </c>
      <c r="B54" s="114"/>
      <c r="C54" s="114"/>
      <c r="D54" s="114"/>
      <c r="E54" s="114"/>
      <c r="F54" s="114"/>
      <c r="G54" s="71">
        <f>'E.4 MOE SSP'!G54+'E.3 MOE in TANF'!G54</f>
        <v>82280803</v>
      </c>
      <c r="H54" s="71">
        <f>'E.4 MOE SSP'!H54+'E.3 MOE in TANF'!H54</f>
        <v>82280803</v>
      </c>
      <c r="I54" s="71">
        <f>'E.4 MOE SSP'!I54+'E.3 MOE in TANF'!I54</f>
        <v>0</v>
      </c>
      <c r="J54" s="114"/>
      <c r="K54" s="114"/>
      <c r="L54" s="114"/>
      <c r="M54" s="114"/>
      <c r="N54" s="114"/>
      <c r="O54" s="114"/>
      <c r="P54" s="114"/>
      <c r="Q54" s="114"/>
      <c r="R54" s="71">
        <f>'E.4 MOE SSP'!R54+'E.3 MOE in TANF'!R54</f>
        <v>20377869</v>
      </c>
      <c r="S54" s="71">
        <f>'E.4 MOE SSP'!S54+'E.3 MOE in TANF'!S54</f>
        <v>238423</v>
      </c>
      <c r="T54" s="71">
        <f>'E.4 MOE SSP'!T54+'E.3 MOE in TANF'!T54</f>
        <v>783928</v>
      </c>
      <c r="U54" s="71">
        <f>'E.4 MOE SSP'!U54+'E.3 MOE in TANF'!U54</f>
        <v>19355518</v>
      </c>
      <c r="V54" s="71">
        <f>'E.4 MOE SSP'!V54+'E.3 MOE in TANF'!V54</f>
        <v>1190153</v>
      </c>
      <c r="W54" s="71">
        <f>'E.4 MOE SSP'!W54+'E.3 MOE in TANF'!W54</f>
        <v>16017461</v>
      </c>
      <c r="X54" s="71">
        <f>'E.4 MOE SSP'!X54+'E.3 MOE in TANF'!X54</f>
        <v>16017461</v>
      </c>
      <c r="Y54" s="71">
        <f>'E.4 MOE SSP'!Y54+'E.3 MOE in TANF'!Y54</f>
        <v>0</v>
      </c>
      <c r="Z54" s="71">
        <f>'E.4 MOE SSP'!Z54+'E.3 MOE in TANF'!Z54</f>
        <v>0</v>
      </c>
      <c r="AA54" s="71">
        <f>'E.4 MOE SSP'!AA54+'E.3 MOE in TANF'!AA54</f>
        <v>0</v>
      </c>
      <c r="AB54" s="71">
        <f>'E.4 MOE SSP'!AB54+'E.3 MOE in TANF'!AB54</f>
        <v>0</v>
      </c>
      <c r="AC54" s="71">
        <f>'E.4 MOE SSP'!AC54+'E.3 MOE in TANF'!AC54</f>
        <v>38039988</v>
      </c>
      <c r="AD54" s="71">
        <f>'E.4 MOE SSP'!AD54+'E.3 MOE in TANF'!AD54</f>
        <v>18528737</v>
      </c>
      <c r="AE54" s="71">
        <f>'E.4 MOE SSP'!AE54+'E.3 MOE in TANF'!AE54</f>
        <v>81120429</v>
      </c>
      <c r="AF54" s="71">
        <f>'E.4 MOE SSP'!AF54+'E.3 MOE in TANF'!AF54</f>
        <v>586199</v>
      </c>
      <c r="AG54" s="71">
        <f>'E.4 MOE SSP'!AG54+'E.3 MOE in TANF'!AG54</f>
        <v>2856073</v>
      </c>
      <c r="AH54" s="71">
        <f>'E.4 MOE SSP'!AH54+'E.3 MOE in TANF'!AH54</f>
        <v>0</v>
      </c>
      <c r="AI54" s="71">
        <f>'E.4 MOE SSP'!AI54+'E.3 MOE in TANF'!AI54</f>
        <v>0</v>
      </c>
      <c r="AJ54" s="71">
        <f>'E.4 MOE SSP'!AJ54+'E.3 MOE in TANF'!AJ54</f>
        <v>0</v>
      </c>
      <c r="AK54" s="71">
        <f>'E.4 MOE SSP'!AK54+'E.3 MOE in TANF'!AK54</f>
        <v>0</v>
      </c>
      <c r="AL54" s="71">
        <f>'E.4 MOE SSP'!AL54+'E.3 MOE in TANF'!AL54</f>
        <v>0</v>
      </c>
      <c r="AM54" s="71">
        <f>'E.4 MOE SSP'!AM54+'E.3 MOE in TANF'!AM54</f>
        <v>15782972</v>
      </c>
      <c r="AN54" s="71">
        <f>'E.4 MOE SSP'!AN54+'E.3 MOE in TANF'!AN54</f>
        <v>10387449</v>
      </c>
      <c r="AO54" s="71">
        <f>'E.4 MOE SSP'!AO54+'E.3 MOE in TANF'!AO54</f>
        <v>1351698</v>
      </c>
      <c r="AP54" s="71">
        <f>'E.4 MOE SSP'!AP54+'E.3 MOE in TANF'!AP54</f>
        <v>4043825</v>
      </c>
      <c r="AQ54" s="71">
        <f>'E.4 MOE SSP'!AQ54+'E.3 MOE in TANF'!AQ54</f>
        <v>0</v>
      </c>
      <c r="AR54" s="71">
        <f>'E.4 MOE SSP'!AR54+'E.3 MOE in TANF'!AR54</f>
        <v>276780684</v>
      </c>
      <c r="AS54" s="50"/>
      <c r="AT54" s="50"/>
      <c r="AU54" s="50"/>
      <c r="AV54" s="50"/>
      <c r="AW54" s="50"/>
      <c r="AX54" s="50"/>
      <c r="AY54" s="50"/>
      <c r="AZ54" s="50"/>
    </row>
    <row r="55" spans="1:52" s="5" customFormat="1" x14ac:dyDescent="0.3">
      <c r="A55" s="78" t="s">
        <v>51</v>
      </c>
      <c r="B55" s="115"/>
      <c r="C55" s="115"/>
      <c r="D55" s="115"/>
      <c r="E55" s="115"/>
      <c r="F55" s="115"/>
      <c r="G55" s="79">
        <f>'E.4 MOE SSP'!G55+'E.3 MOE in TANF'!G55</f>
        <v>4674176</v>
      </c>
      <c r="H55" s="79">
        <f>'E.4 MOE SSP'!H55+'E.3 MOE in TANF'!H55</f>
        <v>4674176</v>
      </c>
      <c r="I55" s="79">
        <f>'E.4 MOE SSP'!I55+'E.3 MOE in TANF'!I55</f>
        <v>0</v>
      </c>
      <c r="J55" s="115"/>
      <c r="K55" s="115"/>
      <c r="L55" s="115"/>
      <c r="M55" s="115"/>
      <c r="N55" s="115"/>
      <c r="O55" s="115"/>
      <c r="P55" s="115"/>
      <c r="Q55" s="115"/>
      <c r="R55" s="79">
        <f>'E.4 MOE SSP'!R55+'E.3 MOE in TANF'!R55</f>
        <v>7328</v>
      </c>
      <c r="S55" s="79">
        <f>'E.4 MOE SSP'!S55+'E.3 MOE in TANF'!S55</f>
        <v>0</v>
      </c>
      <c r="T55" s="79">
        <f>'E.4 MOE SSP'!T55+'E.3 MOE in TANF'!T55</f>
        <v>0</v>
      </c>
      <c r="U55" s="79">
        <f>'E.4 MOE SSP'!U55+'E.3 MOE in TANF'!U55</f>
        <v>7328</v>
      </c>
      <c r="V55" s="79">
        <f>'E.4 MOE SSP'!V55+'E.3 MOE in TANF'!V55</f>
        <v>0</v>
      </c>
      <c r="W55" s="79">
        <f>'E.4 MOE SSP'!W55+'E.3 MOE in TANF'!W55</f>
        <v>1553707</v>
      </c>
      <c r="X55" s="79">
        <f>'E.4 MOE SSP'!X55+'E.3 MOE in TANF'!X55</f>
        <v>1553707</v>
      </c>
      <c r="Y55" s="79">
        <f>'E.4 MOE SSP'!Y55+'E.3 MOE in TANF'!Y55</f>
        <v>0</v>
      </c>
      <c r="Z55" s="79">
        <f>'E.4 MOE SSP'!Z55+'E.3 MOE in TANF'!Z55</f>
        <v>0</v>
      </c>
      <c r="AA55" s="79">
        <f>'E.4 MOE SSP'!AA55+'E.3 MOE in TANF'!AA55</f>
        <v>0</v>
      </c>
      <c r="AB55" s="79">
        <f>'E.4 MOE SSP'!AB55+'E.3 MOE in TANF'!AB55</f>
        <v>0</v>
      </c>
      <c r="AC55" s="79">
        <f>'E.4 MOE SSP'!AC55+'E.3 MOE in TANF'!AC55</f>
        <v>1977970</v>
      </c>
      <c r="AD55" s="79">
        <f>'E.4 MOE SSP'!AD55+'E.3 MOE in TANF'!AD55</f>
        <v>0</v>
      </c>
      <c r="AE55" s="79">
        <f>'E.4 MOE SSP'!AE55+'E.3 MOE in TANF'!AE55</f>
        <v>0</v>
      </c>
      <c r="AF55" s="79">
        <f>'E.4 MOE SSP'!AF55+'E.3 MOE in TANF'!AF55</f>
        <v>0</v>
      </c>
      <c r="AG55" s="79">
        <f>'E.4 MOE SSP'!AG55+'E.3 MOE in TANF'!AG55</f>
        <v>0</v>
      </c>
      <c r="AH55" s="79">
        <f>'E.4 MOE SSP'!AH55+'E.3 MOE in TANF'!AH55</f>
        <v>0</v>
      </c>
      <c r="AI55" s="79">
        <f>'E.4 MOE SSP'!AI55+'E.3 MOE in TANF'!AI55</f>
        <v>0</v>
      </c>
      <c r="AJ55" s="79">
        <f>'E.4 MOE SSP'!AJ55+'E.3 MOE in TANF'!AJ55</f>
        <v>0</v>
      </c>
      <c r="AK55" s="79">
        <f>'E.4 MOE SSP'!AK55+'E.3 MOE in TANF'!AK55</f>
        <v>0</v>
      </c>
      <c r="AL55" s="79">
        <f>'E.4 MOE SSP'!AL55+'E.3 MOE in TANF'!AL55</f>
        <v>0</v>
      </c>
      <c r="AM55" s="79">
        <f>'E.4 MOE SSP'!AM55+'E.3 MOE in TANF'!AM55</f>
        <v>1449561</v>
      </c>
      <c r="AN55" s="79">
        <f>'E.4 MOE SSP'!AN55+'E.3 MOE in TANF'!AN55</f>
        <v>1449411</v>
      </c>
      <c r="AO55" s="79">
        <f>'E.4 MOE SSP'!AO55+'E.3 MOE in TANF'!AO55</f>
        <v>0</v>
      </c>
      <c r="AP55" s="79">
        <f>'E.4 MOE SSP'!AP55+'E.3 MOE in TANF'!AP55</f>
        <v>150</v>
      </c>
      <c r="AQ55" s="79">
        <f>'E.4 MOE SSP'!AQ55+'E.3 MOE in TANF'!AQ55</f>
        <v>0</v>
      </c>
      <c r="AR55" s="79">
        <f>'E.4 MOE SSP'!AR55+'E.3 MOE in TANF'!AR55</f>
        <v>9662742</v>
      </c>
      <c r="AS55" s="50"/>
      <c r="AT55" s="50"/>
      <c r="AU55" s="50"/>
      <c r="AV55" s="50"/>
      <c r="AW55" s="50"/>
      <c r="AX55" s="50"/>
      <c r="AY55" s="50"/>
      <c r="AZ55" s="50"/>
    </row>
    <row r="56" spans="1:52"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3">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3">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3">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3">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3">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3">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3">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3">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3">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3">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1" fitToWidth="0" orientation="landscape" r:id="rId1"/>
  <headerFooter differentFirst="1">
    <oddHeader>&amp;L&amp;"Arial,Regular"&amp;12C.2.:  State MOE Expenditures in FY 2018</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8"/>
  </sheetPr>
  <dimension ref="A1:J56"/>
  <sheetViews>
    <sheetView zoomScaleNormal="100" workbookViewId="0">
      <pane ySplit="1" topLeftCell="A2" activePane="bottomLeft" state="frozenSplit"/>
      <selection activeCell="B5" sqref="B5"/>
      <selection pane="bottomLeft" activeCell="H44" sqref="H44"/>
    </sheetView>
  </sheetViews>
  <sheetFormatPr defaultColWidth="8.88671875" defaultRowHeight="14.4" x14ac:dyDescent="0.3"/>
  <cols>
    <col min="1" max="1" width="20.6640625" bestFit="1" customWidth="1"/>
    <col min="2" max="2" width="16.109375" customWidth="1"/>
    <col min="3" max="3" width="16.109375" style="10" customWidth="1"/>
    <col min="4" max="4" width="16.109375" style="11" customWidth="1"/>
    <col min="5" max="8" width="16.109375" customWidth="1"/>
    <col min="10" max="10" width="19.44140625" customWidth="1"/>
    <col min="11" max="11" width="10" bestFit="1" customWidth="1"/>
  </cols>
  <sheetData>
    <row r="1" spans="1:10" ht="15" customHeight="1" x14ac:dyDescent="0.3">
      <c r="A1" s="142" t="s">
        <v>355</v>
      </c>
      <c r="B1" s="153"/>
      <c r="C1" s="153"/>
      <c r="D1" s="153"/>
      <c r="E1" s="153"/>
      <c r="F1" s="153"/>
      <c r="G1" s="153"/>
      <c r="H1" s="153"/>
    </row>
    <row r="2" spans="1:10" s="166" customFormat="1" ht="31.5" x14ac:dyDescent="0.2">
      <c r="A2" s="178" t="s">
        <v>243</v>
      </c>
      <c r="B2" s="180" t="s">
        <v>267</v>
      </c>
      <c r="C2" s="180" t="s">
        <v>269</v>
      </c>
      <c r="D2" s="180" t="s">
        <v>273</v>
      </c>
      <c r="E2" s="180" t="s">
        <v>268</v>
      </c>
      <c r="F2" s="180" t="s">
        <v>270</v>
      </c>
      <c r="G2" s="180" t="s">
        <v>271</v>
      </c>
      <c r="H2" s="180" t="s">
        <v>272</v>
      </c>
      <c r="I2" s="179"/>
    </row>
    <row r="3" spans="1:10" ht="15" x14ac:dyDescent="0.3">
      <c r="A3" s="6" t="s">
        <v>52</v>
      </c>
      <c r="B3" s="40">
        <f>'E.3 MOE in TANF'!AR4+'E.4 MOE SSP'!AR4</f>
        <v>14762618990</v>
      </c>
      <c r="C3" s="40">
        <v>13742333266</v>
      </c>
      <c r="D3" s="40">
        <f>B3-C3</f>
        <v>1020285724</v>
      </c>
      <c r="E3" s="40">
        <v>10993866612.800001</v>
      </c>
      <c r="F3" s="40">
        <f>B3-E3</f>
        <v>3768752377.1999989</v>
      </c>
      <c r="G3" s="17">
        <v>10306749949.5</v>
      </c>
      <c r="H3" s="40">
        <f>B3-G3</f>
        <v>4455869040.5</v>
      </c>
      <c r="I3" s="4"/>
      <c r="J3" s="4"/>
    </row>
    <row r="4" spans="1:10" ht="15" x14ac:dyDescent="0.3">
      <c r="A4" s="9" t="s">
        <v>1</v>
      </c>
      <c r="B4" s="40">
        <f>'E.3 MOE in TANF'!AR5+'E.4 MOE SSP'!AR5</f>
        <v>92328765</v>
      </c>
      <c r="C4" s="12">
        <v>52285491</v>
      </c>
      <c r="D4" s="12">
        <f t="shared" ref="D4:D54" si="0">B4-C4</f>
        <v>40043274</v>
      </c>
      <c r="E4" s="12">
        <v>41828392.800000004</v>
      </c>
      <c r="F4" s="12">
        <f>B4-E4</f>
        <v>50500372.199999996</v>
      </c>
      <c r="G4" s="12">
        <v>39214118.25</v>
      </c>
      <c r="H4" s="12">
        <f>B4-G4</f>
        <v>53114646.75</v>
      </c>
      <c r="J4" s="4"/>
    </row>
    <row r="5" spans="1:10" ht="15" x14ac:dyDescent="0.3">
      <c r="A5" s="9" t="s">
        <v>2</v>
      </c>
      <c r="B5" s="40">
        <f>'E.3 MOE in TANF'!AR6+'E.4 MOE SSP'!AR6</f>
        <v>36558525</v>
      </c>
      <c r="C5" s="12">
        <v>45698157</v>
      </c>
      <c r="D5" s="12">
        <f t="shared" si="0"/>
        <v>-9139632</v>
      </c>
      <c r="E5" s="12">
        <v>36558525.600000001</v>
      </c>
      <c r="F5" s="12">
        <f t="shared" ref="F5:F54" si="1">B5-E5</f>
        <v>-0.60000000149011612</v>
      </c>
      <c r="G5" s="12">
        <v>34273617.75</v>
      </c>
      <c r="H5" s="12">
        <f t="shared" ref="H5:H54" si="2">B5-G5</f>
        <v>2284907.25</v>
      </c>
      <c r="J5" s="4"/>
    </row>
    <row r="6" spans="1:10" ht="15" x14ac:dyDescent="0.3">
      <c r="A6" s="9" t="s">
        <v>3</v>
      </c>
      <c r="B6" s="40">
        <f>'E.3 MOE in TANF'!AR7+'E.4 MOE SSP'!AR7</f>
        <v>132297029</v>
      </c>
      <c r="C6" s="12">
        <v>113970290</v>
      </c>
      <c r="D6" s="12">
        <f t="shared" si="0"/>
        <v>18326739</v>
      </c>
      <c r="E6" s="12">
        <v>91176232</v>
      </c>
      <c r="F6" s="12">
        <f t="shared" si="1"/>
        <v>41120797</v>
      </c>
      <c r="G6" s="12">
        <v>85477717.5</v>
      </c>
      <c r="H6" s="12">
        <f t="shared" si="2"/>
        <v>46819311.5</v>
      </c>
      <c r="J6" s="4"/>
    </row>
    <row r="7" spans="1:10" ht="15" x14ac:dyDescent="0.3">
      <c r="A7" s="9" t="s">
        <v>4</v>
      </c>
      <c r="B7" s="40">
        <f>'E.3 MOE in TANF'!AR8+'E.4 MOE SSP'!AR8</f>
        <v>111454309</v>
      </c>
      <c r="C7" s="12">
        <v>27785269</v>
      </c>
      <c r="D7" s="12">
        <f t="shared" si="0"/>
        <v>83669040</v>
      </c>
      <c r="E7" s="12">
        <v>22228215.200000003</v>
      </c>
      <c r="F7" s="12">
        <f t="shared" si="1"/>
        <v>89226093.799999997</v>
      </c>
      <c r="G7" s="12">
        <v>20838951.75</v>
      </c>
      <c r="H7" s="12">
        <f t="shared" si="2"/>
        <v>90615357.25</v>
      </c>
      <c r="J7" s="4"/>
    </row>
    <row r="8" spans="1:10" ht="15" x14ac:dyDescent="0.3">
      <c r="A8" s="9" t="s">
        <v>5</v>
      </c>
      <c r="B8" s="40">
        <f>'E.3 MOE in TANF'!AR9+'E.4 MOE SSP'!AR9</f>
        <v>2908684370</v>
      </c>
      <c r="C8" s="12">
        <v>3553795412</v>
      </c>
      <c r="D8" s="12">
        <f t="shared" si="0"/>
        <v>-645111042</v>
      </c>
      <c r="E8" s="12">
        <v>2843036329.6000004</v>
      </c>
      <c r="F8" s="12">
        <f t="shared" si="1"/>
        <v>65648040.399999619</v>
      </c>
      <c r="G8" s="12">
        <v>2665346559</v>
      </c>
      <c r="H8" s="12">
        <f t="shared" si="2"/>
        <v>243337811</v>
      </c>
      <c r="J8" s="4"/>
    </row>
    <row r="9" spans="1:10" ht="15" x14ac:dyDescent="0.3">
      <c r="A9" s="9" t="s">
        <v>6</v>
      </c>
      <c r="B9" s="40">
        <f>'E.3 MOE in TANF'!AR10+'E.4 MOE SSP'!AR10</f>
        <v>238574577</v>
      </c>
      <c r="C9" s="12">
        <v>110494527</v>
      </c>
      <c r="D9" s="12">
        <f t="shared" si="0"/>
        <v>128080050</v>
      </c>
      <c r="E9" s="12">
        <v>88395621.600000009</v>
      </c>
      <c r="F9" s="12">
        <f t="shared" si="1"/>
        <v>150178955.39999998</v>
      </c>
      <c r="G9" s="12">
        <v>82870895.25</v>
      </c>
      <c r="H9" s="12">
        <f t="shared" si="2"/>
        <v>155703681.75</v>
      </c>
      <c r="J9" s="4"/>
    </row>
    <row r="10" spans="1:10" ht="15" x14ac:dyDescent="0.3">
      <c r="A10" s="9" t="s">
        <v>7</v>
      </c>
      <c r="B10" s="40">
        <f>'E.3 MOE in TANF'!AR11+'E.4 MOE SSP'!AR11</f>
        <v>231684709</v>
      </c>
      <c r="C10" s="12">
        <v>244561409</v>
      </c>
      <c r="D10" s="12">
        <f t="shared" si="0"/>
        <v>-12876700</v>
      </c>
      <c r="E10" s="12">
        <v>195649127.20000002</v>
      </c>
      <c r="F10" s="12">
        <f t="shared" si="1"/>
        <v>36035581.799999982</v>
      </c>
      <c r="G10" s="12">
        <v>183421056.75</v>
      </c>
      <c r="H10" s="12">
        <f t="shared" si="2"/>
        <v>48263652.25</v>
      </c>
      <c r="J10" s="4"/>
    </row>
    <row r="11" spans="1:10" ht="15" x14ac:dyDescent="0.3">
      <c r="A11" s="9" t="s">
        <v>8</v>
      </c>
      <c r="B11" s="40">
        <f>'E.3 MOE in TANF'!AR12+'E.4 MOE SSP'!AR12</f>
        <v>86351381</v>
      </c>
      <c r="C11" s="12">
        <v>29028092</v>
      </c>
      <c r="D11" s="12">
        <f t="shared" si="0"/>
        <v>57323289</v>
      </c>
      <c r="E11" s="12">
        <v>23222473.600000001</v>
      </c>
      <c r="F11" s="12">
        <f t="shared" si="1"/>
        <v>63128907.399999999</v>
      </c>
      <c r="G11" s="12">
        <v>21771069</v>
      </c>
      <c r="H11" s="12">
        <f t="shared" si="2"/>
        <v>64580312</v>
      </c>
      <c r="J11" s="4"/>
    </row>
    <row r="12" spans="1:10" ht="15" x14ac:dyDescent="0.3">
      <c r="A12" s="9" t="s">
        <v>9</v>
      </c>
      <c r="B12" s="40">
        <f>'E.3 MOE in TANF'!AR13+'E.4 MOE SSP'!AR13</f>
        <v>202432460</v>
      </c>
      <c r="C12" s="12">
        <v>93931934</v>
      </c>
      <c r="D12" s="12">
        <f t="shared" si="0"/>
        <v>108500526</v>
      </c>
      <c r="E12" s="12">
        <v>75145547.200000003</v>
      </c>
      <c r="F12" s="12">
        <f t="shared" si="1"/>
        <v>127286912.8</v>
      </c>
      <c r="G12" s="12">
        <v>70448950.5</v>
      </c>
      <c r="H12" s="12">
        <f t="shared" si="2"/>
        <v>131983509.5</v>
      </c>
      <c r="J12" s="4"/>
    </row>
    <row r="13" spans="1:10" ht="15" x14ac:dyDescent="0.3">
      <c r="A13" s="9" t="s">
        <v>10</v>
      </c>
      <c r="B13" s="40">
        <f>'E.3 MOE in TANF'!AR14+'E.4 MOE SSP'!AR14</f>
        <v>379869834</v>
      </c>
      <c r="C13" s="12">
        <v>491151302</v>
      </c>
      <c r="D13" s="12">
        <f t="shared" si="0"/>
        <v>-111281468</v>
      </c>
      <c r="E13" s="12">
        <v>392921041.60000002</v>
      </c>
      <c r="F13" s="12">
        <f t="shared" si="1"/>
        <v>-13051207.600000024</v>
      </c>
      <c r="G13" s="12">
        <v>368363476.5</v>
      </c>
      <c r="H13" s="12">
        <f t="shared" si="2"/>
        <v>11506357.5</v>
      </c>
      <c r="J13" s="4"/>
    </row>
    <row r="14" spans="1:10" ht="15" x14ac:dyDescent="0.3">
      <c r="A14" s="9" t="s">
        <v>11</v>
      </c>
      <c r="B14" s="40">
        <f>'E.3 MOE in TANF'!AR15+'E.4 MOE SSP'!AR15</f>
        <v>173368527</v>
      </c>
      <c r="C14" s="12">
        <v>231158036</v>
      </c>
      <c r="D14" s="12">
        <f t="shared" si="0"/>
        <v>-57789509</v>
      </c>
      <c r="E14" s="12">
        <v>184926428.80000001</v>
      </c>
      <c r="F14" s="12">
        <f t="shared" si="1"/>
        <v>-11557901.800000012</v>
      </c>
      <c r="G14" s="12">
        <v>173368527</v>
      </c>
      <c r="H14" s="12">
        <f t="shared" si="2"/>
        <v>0</v>
      </c>
      <c r="J14" s="4"/>
    </row>
    <row r="15" spans="1:10" ht="15" x14ac:dyDescent="0.3">
      <c r="A15" s="9" t="s">
        <v>12</v>
      </c>
      <c r="B15" s="40">
        <f>'E.3 MOE in TANF'!AR16+'E.4 MOE SSP'!AR16</f>
        <v>149032237</v>
      </c>
      <c r="C15" s="12">
        <v>94866459</v>
      </c>
      <c r="D15" s="12">
        <f t="shared" si="0"/>
        <v>54165778</v>
      </c>
      <c r="E15" s="12">
        <v>75893167.200000003</v>
      </c>
      <c r="F15" s="12">
        <f t="shared" si="1"/>
        <v>73139069.799999997</v>
      </c>
      <c r="G15" s="12">
        <v>71149844.25</v>
      </c>
      <c r="H15" s="12">
        <f t="shared" si="2"/>
        <v>77882392.75</v>
      </c>
      <c r="J15" s="4"/>
    </row>
    <row r="16" spans="1:10" ht="15" x14ac:dyDescent="0.3">
      <c r="A16" s="9" t="s">
        <v>13</v>
      </c>
      <c r="B16" s="40">
        <f>'E.3 MOE in TANF'!AR17+'E.4 MOE SSP'!AR17</f>
        <v>13025379</v>
      </c>
      <c r="C16" s="12">
        <v>17364288</v>
      </c>
      <c r="D16" s="12">
        <f t="shared" si="0"/>
        <v>-4338909</v>
      </c>
      <c r="E16" s="12">
        <v>13891430.4</v>
      </c>
      <c r="F16" s="12">
        <f t="shared" si="1"/>
        <v>-866051.40000000037</v>
      </c>
      <c r="G16" s="12">
        <v>13023216</v>
      </c>
      <c r="H16" s="12">
        <f t="shared" si="2"/>
        <v>2163</v>
      </c>
      <c r="J16" s="4"/>
    </row>
    <row r="17" spans="1:10" ht="15" x14ac:dyDescent="0.3">
      <c r="A17" s="9" t="s">
        <v>14</v>
      </c>
      <c r="B17" s="40">
        <f>'E.3 MOE in TANF'!AR18+'E.4 MOE SSP'!AR18</f>
        <v>560472607</v>
      </c>
      <c r="C17" s="12">
        <v>573450924</v>
      </c>
      <c r="D17" s="12">
        <f t="shared" si="0"/>
        <v>-12978317</v>
      </c>
      <c r="E17" s="12">
        <v>458760739.20000005</v>
      </c>
      <c r="F17" s="12">
        <f t="shared" si="1"/>
        <v>101711867.79999995</v>
      </c>
      <c r="G17" s="12">
        <v>430088193</v>
      </c>
      <c r="H17" s="12">
        <f t="shared" si="2"/>
        <v>130384414</v>
      </c>
      <c r="J17" s="4"/>
    </row>
    <row r="18" spans="1:10" ht="15" x14ac:dyDescent="0.3">
      <c r="A18" s="9" t="s">
        <v>15</v>
      </c>
      <c r="B18" s="40">
        <f>'E.3 MOE in TANF'!AR19+'E.4 MOE SSP'!AR19</f>
        <v>117507010</v>
      </c>
      <c r="C18" s="12">
        <v>151367364</v>
      </c>
      <c r="D18" s="12">
        <f t="shared" si="0"/>
        <v>-33860354</v>
      </c>
      <c r="E18" s="12">
        <v>121093891.2</v>
      </c>
      <c r="F18" s="12">
        <f t="shared" si="1"/>
        <v>-3586881.200000003</v>
      </c>
      <c r="G18" s="12">
        <v>113525523</v>
      </c>
      <c r="H18" s="12">
        <f t="shared" si="2"/>
        <v>3981487</v>
      </c>
      <c r="J18" s="4"/>
    </row>
    <row r="19" spans="1:10" ht="15" x14ac:dyDescent="0.3">
      <c r="A19" s="9" t="s">
        <v>16</v>
      </c>
      <c r="B19" s="40">
        <f>'E.3 MOE in TANF'!AR20+'E.4 MOE SSP'!AR20</f>
        <v>77317526</v>
      </c>
      <c r="C19" s="12">
        <v>82281870</v>
      </c>
      <c r="D19" s="12">
        <f t="shared" si="0"/>
        <v>-4964344</v>
      </c>
      <c r="E19" s="12">
        <v>65825496</v>
      </c>
      <c r="F19" s="12">
        <f t="shared" si="1"/>
        <v>11492030</v>
      </c>
      <c r="G19" s="12">
        <v>61711402.5</v>
      </c>
      <c r="H19" s="12">
        <f t="shared" si="2"/>
        <v>15606123.5</v>
      </c>
      <c r="J19" s="4"/>
    </row>
    <row r="20" spans="1:10" ht="15" x14ac:dyDescent="0.3">
      <c r="A20" s="9" t="s">
        <v>17</v>
      </c>
      <c r="B20" s="40">
        <f>'E.3 MOE in TANF'!AR21+'E.4 MOE SSP'!AR21</f>
        <v>71772399</v>
      </c>
      <c r="C20" s="12">
        <v>82237977</v>
      </c>
      <c r="D20" s="12">
        <f t="shared" si="0"/>
        <v>-10465578</v>
      </c>
      <c r="E20" s="12">
        <v>65790381.600000001</v>
      </c>
      <c r="F20" s="12">
        <f t="shared" si="1"/>
        <v>5982017.3999999985</v>
      </c>
      <c r="G20" s="12">
        <v>61678482.75</v>
      </c>
      <c r="H20" s="12">
        <f t="shared" si="2"/>
        <v>10093916.25</v>
      </c>
      <c r="J20" s="4"/>
    </row>
    <row r="21" spans="1:10" ht="15" x14ac:dyDescent="0.3">
      <c r="A21" s="9" t="s">
        <v>18</v>
      </c>
      <c r="B21" s="40">
        <f>'E.3 MOE in TANF'!AR22+'E.4 MOE SSP'!AR22</f>
        <v>78145702</v>
      </c>
      <c r="C21" s="12">
        <v>89891250</v>
      </c>
      <c r="D21" s="12">
        <f t="shared" si="0"/>
        <v>-11745548</v>
      </c>
      <c r="E21" s="12">
        <v>71913000</v>
      </c>
      <c r="F21" s="12">
        <f t="shared" si="1"/>
        <v>6232702</v>
      </c>
      <c r="G21" s="12">
        <v>67418437.5</v>
      </c>
      <c r="H21" s="12">
        <f t="shared" si="2"/>
        <v>10727264.5</v>
      </c>
      <c r="J21" s="4"/>
    </row>
    <row r="22" spans="1:10" ht="15" x14ac:dyDescent="0.3">
      <c r="A22" s="9" t="s">
        <v>19</v>
      </c>
      <c r="B22" s="40">
        <f>'E.3 MOE in TANF'!AR23+'E.4 MOE SSP'!AR23</f>
        <v>63636131</v>
      </c>
      <c r="C22" s="12">
        <v>73886837</v>
      </c>
      <c r="D22" s="12">
        <f t="shared" si="0"/>
        <v>-10250706</v>
      </c>
      <c r="E22" s="12">
        <v>59109469.600000001</v>
      </c>
      <c r="F22" s="12">
        <f t="shared" si="1"/>
        <v>4526661.3999999985</v>
      </c>
      <c r="G22" s="12">
        <v>55415127.75</v>
      </c>
      <c r="H22" s="12">
        <f t="shared" si="2"/>
        <v>8221003.25</v>
      </c>
      <c r="J22" s="4"/>
    </row>
    <row r="23" spans="1:10" ht="15" x14ac:dyDescent="0.3">
      <c r="A23" s="9" t="s">
        <v>20</v>
      </c>
      <c r="B23" s="40">
        <f>'E.3 MOE in TANF'!AR24+'E.4 MOE SSP'!AR24</f>
        <v>37523944</v>
      </c>
      <c r="C23" s="12">
        <v>50031924</v>
      </c>
      <c r="D23" s="12">
        <f t="shared" si="0"/>
        <v>-12507980</v>
      </c>
      <c r="E23" s="12">
        <v>40025539.200000003</v>
      </c>
      <c r="F23" s="12">
        <f t="shared" si="1"/>
        <v>-2501595.200000003</v>
      </c>
      <c r="G23" s="12">
        <v>37523943</v>
      </c>
      <c r="H23" s="12">
        <f t="shared" si="2"/>
        <v>1</v>
      </c>
      <c r="J23" s="4"/>
    </row>
    <row r="24" spans="1:10" ht="15" x14ac:dyDescent="0.3">
      <c r="A24" s="9" t="s">
        <v>21</v>
      </c>
      <c r="B24" s="40">
        <f>'E.3 MOE in TANF'!AR25+'E.4 MOE SSP'!AR25</f>
        <v>255158959</v>
      </c>
      <c r="C24" s="12">
        <v>235953925</v>
      </c>
      <c r="D24" s="12">
        <f>B24-C24</f>
        <v>19205034</v>
      </c>
      <c r="E24" s="12">
        <v>188763140</v>
      </c>
      <c r="F24" s="12">
        <f t="shared" si="1"/>
        <v>66395819</v>
      </c>
      <c r="G24" s="12">
        <v>176965443.75</v>
      </c>
      <c r="H24" s="12">
        <f t="shared" si="2"/>
        <v>78193515.25</v>
      </c>
      <c r="J24" s="4"/>
    </row>
    <row r="25" spans="1:10" ht="15" x14ac:dyDescent="0.3">
      <c r="A25" s="9" t="s">
        <v>22</v>
      </c>
      <c r="B25" s="40">
        <f>'E.3 MOE in TANF'!AR26+'E.4 MOE SSP'!AR26</f>
        <v>586502524</v>
      </c>
      <c r="C25" s="12">
        <v>478596697</v>
      </c>
      <c r="D25" s="12">
        <f t="shared" si="0"/>
        <v>107905827</v>
      </c>
      <c r="E25" s="12">
        <v>382877357.60000002</v>
      </c>
      <c r="F25" s="12">
        <f t="shared" si="1"/>
        <v>203625166.39999998</v>
      </c>
      <c r="G25" s="12">
        <v>358947522.75</v>
      </c>
      <c r="H25" s="12">
        <f t="shared" si="2"/>
        <v>227555001.25</v>
      </c>
      <c r="J25" s="4"/>
    </row>
    <row r="26" spans="1:10" ht="15" x14ac:dyDescent="0.3">
      <c r="A26" s="9" t="s">
        <v>23</v>
      </c>
      <c r="B26" s="40">
        <f>'E.3 MOE in TANF'!AR27+'E.4 MOE SSP'!AR27</f>
        <v>570066788</v>
      </c>
      <c r="C26" s="12">
        <v>624691167</v>
      </c>
      <c r="D26" s="12">
        <f t="shared" si="0"/>
        <v>-54624379</v>
      </c>
      <c r="E26" s="12">
        <v>499752933.60000002</v>
      </c>
      <c r="F26" s="12">
        <f t="shared" si="1"/>
        <v>70313854.399999976</v>
      </c>
      <c r="G26" s="12">
        <v>468518375.25</v>
      </c>
      <c r="H26" s="12">
        <f t="shared" si="2"/>
        <v>101548412.75</v>
      </c>
      <c r="J26" s="4"/>
    </row>
    <row r="27" spans="1:10" ht="15" x14ac:dyDescent="0.3">
      <c r="A27" s="9" t="s">
        <v>24</v>
      </c>
      <c r="B27" s="40">
        <f>'E.3 MOE in TANF'!AR28+'E.4 MOE SSP'!AR28</f>
        <v>302121093</v>
      </c>
      <c r="C27" s="12">
        <v>233133317</v>
      </c>
      <c r="D27" s="12">
        <f t="shared" si="0"/>
        <v>68987776</v>
      </c>
      <c r="E27" s="12">
        <v>186506653.60000002</v>
      </c>
      <c r="F27" s="12">
        <f t="shared" si="1"/>
        <v>115614439.39999998</v>
      </c>
      <c r="G27" s="12">
        <v>174849987.75</v>
      </c>
      <c r="H27" s="12">
        <f t="shared" si="2"/>
        <v>127271105.25</v>
      </c>
      <c r="J27" s="4"/>
    </row>
    <row r="28" spans="1:10" ht="15" x14ac:dyDescent="0.3">
      <c r="A28" s="9" t="s">
        <v>25</v>
      </c>
      <c r="B28" s="40">
        <f>'E.3 MOE in TANF'!AR29+'E.4 MOE SSP'!AR29</f>
        <v>21724308</v>
      </c>
      <c r="C28" s="12">
        <v>28965744</v>
      </c>
      <c r="D28" s="12">
        <f t="shared" si="0"/>
        <v>-7241436</v>
      </c>
      <c r="E28" s="12">
        <v>23172595.200000003</v>
      </c>
      <c r="F28" s="12">
        <f t="shared" si="1"/>
        <v>-1448287.200000003</v>
      </c>
      <c r="G28" s="12">
        <v>21724308</v>
      </c>
      <c r="H28" s="12">
        <f t="shared" si="2"/>
        <v>0</v>
      </c>
      <c r="J28" s="4"/>
    </row>
    <row r="29" spans="1:10" ht="15" x14ac:dyDescent="0.3">
      <c r="A29" s="9" t="s">
        <v>26</v>
      </c>
      <c r="B29" s="40">
        <f>'E.3 MOE in TANF'!AR30+'E.4 MOE SSP'!AR30</f>
        <v>180368736</v>
      </c>
      <c r="C29" s="12">
        <v>160161033</v>
      </c>
      <c r="D29" s="12">
        <f t="shared" si="0"/>
        <v>20207703</v>
      </c>
      <c r="E29" s="12">
        <v>128128826.40000001</v>
      </c>
      <c r="F29" s="12">
        <f t="shared" si="1"/>
        <v>52239909.599999994</v>
      </c>
      <c r="G29" s="12">
        <v>120120774.75</v>
      </c>
      <c r="H29" s="12">
        <f t="shared" si="2"/>
        <v>60247961.25</v>
      </c>
      <c r="J29" s="4"/>
    </row>
    <row r="30" spans="1:10" ht="15" x14ac:dyDescent="0.3">
      <c r="A30" s="9" t="s">
        <v>27</v>
      </c>
      <c r="B30" s="40">
        <f>'E.3 MOE in TANF'!AR31+'E.4 MOE SSP'!AR31</f>
        <v>13995890</v>
      </c>
      <c r="C30" s="12">
        <v>17494046</v>
      </c>
      <c r="D30" s="12">
        <f t="shared" si="0"/>
        <v>-3498156</v>
      </c>
      <c r="E30" s="12">
        <v>13995236.800000001</v>
      </c>
      <c r="F30" s="12">
        <f t="shared" si="1"/>
        <v>653.19999999925494</v>
      </c>
      <c r="G30" s="12">
        <v>13120534.5</v>
      </c>
      <c r="H30" s="12">
        <f t="shared" si="2"/>
        <v>875355.5</v>
      </c>
      <c r="J30" s="4"/>
    </row>
    <row r="31" spans="1:10" ht="15" x14ac:dyDescent="0.3">
      <c r="A31" s="9" t="s">
        <v>28</v>
      </c>
      <c r="B31" s="40">
        <f>'E.3 MOE in TANF'!AR32+'E.4 MOE SSP'!AR32</f>
        <v>50429638</v>
      </c>
      <c r="C31" s="12">
        <v>37374081</v>
      </c>
      <c r="D31" s="12">
        <f t="shared" si="0"/>
        <v>13055557</v>
      </c>
      <c r="E31" s="12">
        <v>29899264.800000001</v>
      </c>
      <c r="F31" s="12">
        <f t="shared" si="1"/>
        <v>20530373.199999999</v>
      </c>
      <c r="G31" s="12">
        <v>28030560.75</v>
      </c>
      <c r="H31" s="12">
        <f t="shared" si="2"/>
        <v>22399077.25</v>
      </c>
      <c r="J31" s="4"/>
    </row>
    <row r="32" spans="1:10" ht="15" x14ac:dyDescent="0.3">
      <c r="A32" s="9" t="s">
        <v>29</v>
      </c>
      <c r="B32" s="40">
        <f>'E.3 MOE in TANF'!AR33+'E.4 MOE SSP'!AR33</f>
        <v>63567123</v>
      </c>
      <c r="C32" s="12">
        <v>33931472</v>
      </c>
      <c r="D32" s="12">
        <f t="shared" si="0"/>
        <v>29635651</v>
      </c>
      <c r="E32" s="12">
        <v>27145177.600000001</v>
      </c>
      <c r="F32" s="12">
        <f t="shared" si="1"/>
        <v>36421945.399999999</v>
      </c>
      <c r="G32" s="12">
        <v>25448604</v>
      </c>
      <c r="H32" s="12">
        <f t="shared" si="2"/>
        <v>38118519</v>
      </c>
      <c r="J32" s="4"/>
    </row>
    <row r="33" spans="1:10" ht="15" x14ac:dyDescent="0.3">
      <c r="A33" s="9" t="s">
        <v>30</v>
      </c>
      <c r="B33" s="40">
        <f>'E.3 MOE in TANF'!AR34+'E.4 MOE SSP'!AR34</f>
        <v>43713605</v>
      </c>
      <c r="C33" s="12">
        <v>42820004</v>
      </c>
      <c r="D33" s="12">
        <f t="shared" si="0"/>
        <v>893601</v>
      </c>
      <c r="E33" s="12">
        <v>34256003.200000003</v>
      </c>
      <c r="F33" s="12">
        <f t="shared" si="1"/>
        <v>9457601.799999997</v>
      </c>
      <c r="G33" s="12">
        <v>32115003</v>
      </c>
      <c r="H33" s="12">
        <f t="shared" si="2"/>
        <v>11598602</v>
      </c>
      <c r="J33" s="4"/>
    </row>
    <row r="34" spans="1:10" ht="15" x14ac:dyDescent="0.3">
      <c r="A34" s="9" t="s">
        <v>31</v>
      </c>
      <c r="B34" s="40">
        <f>'E.3 MOE in TANF'!AR35+'E.4 MOE SSP'!AR35</f>
        <v>925060157</v>
      </c>
      <c r="C34" s="12">
        <v>400213342</v>
      </c>
      <c r="D34" s="12">
        <f t="shared" si="0"/>
        <v>524846815</v>
      </c>
      <c r="E34" s="12">
        <v>320170673.60000002</v>
      </c>
      <c r="F34" s="12">
        <f t="shared" si="1"/>
        <v>604889483.39999998</v>
      </c>
      <c r="G34" s="12">
        <v>300160006.5</v>
      </c>
      <c r="H34" s="12">
        <f t="shared" si="2"/>
        <v>624900150.5</v>
      </c>
      <c r="J34" s="4"/>
    </row>
    <row r="35" spans="1:10" ht="15" x14ac:dyDescent="0.3">
      <c r="A35" s="9" t="s">
        <v>32</v>
      </c>
      <c r="B35" s="40">
        <f>'E.3 MOE in TANF'!AR36+'E.4 MOE SSP'!AR36</f>
        <v>121981029</v>
      </c>
      <c r="C35" s="12">
        <v>43548184</v>
      </c>
      <c r="D35" s="12">
        <f t="shared" si="0"/>
        <v>78432845</v>
      </c>
      <c r="E35" s="12">
        <v>34838547.200000003</v>
      </c>
      <c r="F35" s="12">
        <f t="shared" si="1"/>
        <v>87142481.799999997</v>
      </c>
      <c r="G35" s="12">
        <v>32661138</v>
      </c>
      <c r="H35" s="12">
        <f t="shared" si="2"/>
        <v>89319891</v>
      </c>
      <c r="J35" s="4"/>
    </row>
    <row r="36" spans="1:10" ht="15" x14ac:dyDescent="0.3">
      <c r="A36" s="9" t="s">
        <v>33</v>
      </c>
      <c r="B36" s="40">
        <f>'E.3 MOE in TANF'!AR37+'E.4 MOE SSP'!AR37</f>
        <v>2718812516</v>
      </c>
      <c r="C36" s="12">
        <v>2291437926</v>
      </c>
      <c r="D36" s="12">
        <f t="shared" si="0"/>
        <v>427374590</v>
      </c>
      <c r="E36" s="12">
        <v>1833150340.8000002</v>
      </c>
      <c r="F36" s="12">
        <f t="shared" si="1"/>
        <v>885662175.19999981</v>
      </c>
      <c r="G36" s="12">
        <v>1718578444.5</v>
      </c>
      <c r="H36" s="12">
        <f t="shared" si="2"/>
        <v>1000234071.5</v>
      </c>
      <c r="J36" s="4"/>
    </row>
    <row r="37" spans="1:10" ht="15" x14ac:dyDescent="0.3">
      <c r="A37" s="9" t="s">
        <v>34</v>
      </c>
      <c r="B37" s="40">
        <f>'E.3 MOE in TANF'!AR38+'E.4 MOE SSP'!AR38</f>
        <v>272780640</v>
      </c>
      <c r="C37" s="12">
        <v>205018638</v>
      </c>
      <c r="D37" s="12">
        <f t="shared" si="0"/>
        <v>67762002</v>
      </c>
      <c r="E37" s="12">
        <v>164014910.40000001</v>
      </c>
      <c r="F37" s="12">
        <f t="shared" si="1"/>
        <v>108765729.59999999</v>
      </c>
      <c r="G37" s="12">
        <v>153763978.5</v>
      </c>
      <c r="H37" s="12">
        <f t="shared" si="2"/>
        <v>119016661.5</v>
      </c>
      <c r="J37" s="4"/>
    </row>
    <row r="38" spans="1:10" ht="15" x14ac:dyDescent="0.3">
      <c r="A38" s="9" t="s">
        <v>35</v>
      </c>
      <c r="B38" s="40">
        <f>'E.3 MOE in TANF'!AR39+'E.4 MOE SSP'!AR39</f>
        <v>9069286</v>
      </c>
      <c r="C38" s="12">
        <v>12092381</v>
      </c>
      <c r="D38" s="12">
        <f t="shared" si="0"/>
        <v>-3023095</v>
      </c>
      <c r="E38" s="12">
        <v>9673904.8000000007</v>
      </c>
      <c r="F38" s="12">
        <f t="shared" si="1"/>
        <v>-604618.80000000075</v>
      </c>
      <c r="G38" s="12">
        <v>9069285.75</v>
      </c>
      <c r="H38" s="12">
        <f t="shared" si="2"/>
        <v>0.25</v>
      </c>
      <c r="J38" s="4"/>
    </row>
    <row r="39" spans="1:10" ht="15" x14ac:dyDescent="0.3">
      <c r="A39" s="9" t="s">
        <v>36</v>
      </c>
      <c r="B39" s="40">
        <f>'E.3 MOE in TANF'!AR40+'E.4 MOE SSP'!AR40</f>
        <v>456962913</v>
      </c>
      <c r="C39" s="12">
        <v>521108327</v>
      </c>
      <c r="D39" s="12">
        <f t="shared" si="0"/>
        <v>-64145414</v>
      </c>
      <c r="E39" s="12">
        <v>416886661.60000002</v>
      </c>
      <c r="F39" s="12">
        <f t="shared" si="1"/>
        <v>40076251.399999976</v>
      </c>
      <c r="G39" s="12">
        <v>390831245.25</v>
      </c>
      <c r="H39" s="12">
        <f t="shared" si="2"/>
        <v>66131667.75</v>
      </c>
      <c r="J39" s="4"/>
    </row>
    <row r="40" spans="1:10" x14ac:dyDescent="0.3">
      <c r="A40" s="9" t="s">
        <v>37</v>
      </c>
      <c r="B40" s="40">
        <f>'E.3 MOE in TANF'!AR41+'E.4 MOE SSP'!AR41</f>
        <v>60119714</v>
      </c>
      <c r="C40" s="12">
        <v>80154628</v>
      </c>
      <c r="D40" s="12">
        <f t="shared" si="0"/>
        <v>-20034914</v>
      </c>
      <c r="E40" s="12">
        <v>64123702.400000006</v>
      </c>
      <c r="F40" s="12">
        <f t="shared" si="1"/>
        <v>-4003988.400000006</v>
      </c>
      <c r="G40" s="12">
        <v>60115971</v>
      </c>
      <c r="H40" s="12">
        <f t="shared" si="2"/>
        <v>3743</v>
      </c>
      <c r="J40" s="4"/>
    </row>
    <row r="41" spans="1:10" x14ac:dyDescent="0.3">
      <c r="A41" s="9" t="s">
        <v>38</v>
      </c>
      <c r="B41" s="40">
        <f>'E.3 MOE in TANF'!AR42+'E.4 MOE SSP'!AR42</f>
        <v>91634251</v>
      </c>
      <c r="C41" s="12">
        <v>122028707</v>
      </c>
      <c r="D41" s="12">
        <f t="shared" si="0"/>
        <v>-30394456</v>
      </c>
      <c r="E41" s="12">
        <v>97622965.600000009</v>
      </c>
      <c r="F41" s="12">
        <f t="shared" si="1"/>
        <v>-5988714.6000000089</v>
      </c>
      <c r="G41" s="12">
        <v>91521530.25</v>
      </c>
      <c r="H41" s="12">
        <f t="shared" si="2"/>
        <v>112720.75</v>
      </c>
      <c r="J41" s="4"/>
    </row>
    <row r="42" spans="1:10" x14ac:dyDescent="0.3">
      <c r="A42" s="9" t="s">
        <v>39</v>
      </c>
      <c r="B42" s="40">
        <f>'E.3 MOE in TANF'!AR43+'E.4 MOE SSP'!AR43</f>
        <v>455482924</v>
      </c>
      <c r="C42" s="12">
        <v>542834133</v>
      </c>
      <c r="D42" s="12">
        <f t="shared" si="0"/>
        <v>-87351209</v>
      </c>
      <c r="E42" s="12">
        <v>434267306.40000004</v>
      </c>
      <c r="F42" s="12">
        <f t="shared" si="1"/>
        <v>21215617.599999964</v>
      </c>
      <c r="G42" s="12">
        <v>407125599.75</v>
      </c>
      <c r="H42" s="12">
        <f t="shared" si="2"/>
        <v>48357324.25</v>
      </c>
      <c r="J42" s="4"/>
    </row>
    <row r="43" spans="1:10" x14ac:dyDescent="0.3">
      <c r="A43" s="9" t="s">
        <v>40</v>
      </c>
      <c r="B43" s="40">
        <f>'E.3 MOE in TANF'!AR44+'E.4 MOE SSP'!AR44</f>
        <v>78605341</v>
      </c>
      <c r="C43" s="12">
        <v>80489394</v>
      </c>
      <c r="D43" s="12">
        <f t="shared" si="0"/>
        <v>-1884053</v>
      </c>
      <c r="E43" s="12">
        <v>64391515.200000003</v>
      </c>
      <c r="F43" s="12">
        <f t="shared" si="1"/>
        <v>14213825.799999997</v>
      </c>
      <c r="G43" s="12">
        <v>60367045.5</v>
      </c>
      <c r="H43" s="12">
        <f t="shared" si="2"/>
        <v>18238295.5</v>
      </c>
      <c r="J43" s="4"/>
    </row>
    <row r="44" spans="1:10" x14ac:dyDescent="0.3">
      <c r="A44" s="9" t="s">
        <v>41</v>
      </c>
      <c r="B44" s="40">
        <f>'E.3 MOE in TANF'!AR45+'E.4 MOE SSP'!AR45</f>
        <v>54033443</v>
      </c>
      <c r="C44" s="12">
        <v>47902320</v>
      </c>
      <c r="D44" s="12">
        <f t="shared" si="0"/>
        <v>6131123</v>
      </c>
      <c r="E44" s="12">
        <v>38321856</v>
      </c>
      <c r="F44" s="12">
        <f t="shared" si="1"/>
        <v>15711587</v>
      </c>
      <c r="G44" s="12">
        <v>35926740</v>
      </c>
      <c r="H44" s="12">
        <f t="shared" si="2"/>
        <v>18106703</v>
      </c>
      <c r="J44" s="4"/>
    </row>
    <row r="45" spans="1:10" x14ac:dyDescent="0.3">
      <c r="A45" s="9" t="s">
        <v>42</v>
      </c>
      <c r="B45" s="40">
        <f>'E.3 MOE in TANF'!AR46+'E.4 MOE SSP'!AR46</f>
        <v>8540000</v>
      </c>
      <c r="C45" s="12">
        <v>11369942</v>
      </c>
      <c r="D45" s="12">
        <f t="shared" si="0"/>
        <v>-2829942</v>
      </c>
      <c r="E45" s="12">
        <v>9095953.5999999996</v>
      </c>
      <c r="F45" s="12">
        <f t="shared" si="1"/>
        <v>-555953.59999999963</v>
      </c>
      <c r="G45" s="12">
        <v>8527456.5</v>
      </c>
      <c r="H45" s="12">
        <f t="shared" si="2"/>
        <v>12543.5</v>
      </c>
      <c r="J45" s="4"/>
    </row>
    <row r="46" spans="1:10" x14ac:dyDescent="0.3">
      <c r="A46" s="9" t="s">
        <v>43</v>
      </c>
      <c r="B46" s="40">
        <f>'E.3 MOE in TANF'!AR47+'E.4 MOE SSP'!AR47</f>
        <v>117443593</v>
      </c>
      <c r="C46" s="12">
        <v>110413171</v>
      </c>
      <c r="D46" s="12">
        <f t="shared" si="0"/>
        <v>7030422</v>
      </c>
      <c r="E46" s="12">
        <v>88330536.800000012</v>
      </c>
      <c r="F46" s="12">
        <f t="shared" si="1"/>
        <v>29113056.199999988</v>
      </c>
      <c r="G46" s="12">
        <v>82809878.25</v>
      </c>
      <c r="H46" s="12">
        <f t="shared" si="2"/>
        <v>34633714.75</v>
      </c>
      <c r="J46" s="4"/>
    </row>
    <row r="47" spans="1:10" x14ac:dyDescent="0.3">
      <c r="A47" s="9" t="s">
        <v>44</v>
      </c>
      <c r="B47" s="40">
        <f>'E.3 MOE in TANF'!AR48+'E.4 MOE SSP'!AR48</f>
        <v>397636909</v>
      </c>
      <c r="C47" s="12">
        <v>314301005</v>
      </c>
      <c r="D47" s="12">
        <f t="shared" si="0"/>
        <v>83335904</v>
      </c>
      <c r="E47" s="12">
        <v>251440804</v>
      </c>
      <c r="F47" s="12">
        <f t="shared" si="1"/>
        <v>146196105</v>
      </c>
      <c r="G47" s="12">
        <v>235725753.75</v>
      </c>
      <c r="H47" s="12">
        <f t="shared" si="2"/>
        <v>161911155.25</v>
      </c>
      <c r="J47" s="4"/>
    </row>
    <row r="48" spans="1:10" x14ac:dyDescent="0.3">
      <c r="A48" s="9" t="s">
        <v>45</v>
      </c>
      <c r="B48" s="40">
        <f>'E.3 MOE in TANF'!AR49+'E.4 MOE SSP'!AR49</f>
        <v>24887706</v>
      </c>
      <c r="C48" s="12">
        <v>33183608</v>
      </c>
      <c r="D48" s="12">
        <f t="shared" si="0"/>
        <v>-8295902</v>
      </c>
      <c r="E48" s="12">
        <v>26546886.400000002</v>
      </c>
      <c r="F48" s="12">
        <f t="shared" si="1"/>
        <v>-1659180.4000000022</v>
      </c>
      <c r="G48" s="12">
        <v>24887706</v>
      </c>
      <c r="H48" s="12">
        <f t="shared" si="2"/>
        <v>0</v>
      </c>
      <c r="J48" s="4"/>
    </row>
    <row r="49" spans="1:10" x14ac:dyDescent="0.3">
      <c r="A49" s="9" t="s">
        <v>46</v>
      </c>
      <c r="B49" s="40">
        <f>'E.3 MOE in TANF'!AR50+'E.4 MOE SSP'!AR50</f>
        <v>46145383</v>
      </c>
      <c r="C49" s="12">
        <v>34066533</v>
      </c>
      <c r="D49" s="12">
        <f t="shared" si="0"/>
        <v>12078850</v>
      </c>
      <c r="E49" s="12">
        <v>27253226.400000002</v>
      </c>
      <c r="F49" s="12">
        <f t="shared" si="1"/>
        <v>18892156.599999998</v>
      </c>
      <c r="G49" s="12">
        <v>25549899.75</v>
      </c>
      <c r="H49" s="12">
        <f t="shared" si="2"/>
        <v>20595483.25</v>
      </c>
      <c r="J49" s="4"/>
    </row>
    <row r="50" spans="1:10" x14ac:dyDescent="0.3">
      <c r="A50" s="9" t="s">
        <v>47</v>
      </c>
      <c r="B50" s="40">
        <f>'E.3 MOE in TANF'!AR51+'E.4 MOE SSP'!AR51</f>
        <v>132083189</v>
      </c>
      <c r="C50" s="12">
        <v>170897560</v>
      </c>
      <c r="D50" s="12">
        <f t="shared" si="0"/>
        <v>-38814371</v>
      </c>
      <c r="E50" s="12">
        <v>136718048</v>
      </c>
      <c r="F50" s="12">
        <f t="shared" si="1"/>
        <v>-4634859</v>
      </c>
      <c r="G50" s="12">
        <v>128173170</v>
      </c>
      <c r="H50" s="12">
        <f t="shared" si="2"/>
        <v>3910019</v>
      </c>
      <c r="J50" s="4"/>
    </row>
    <row r="51" spans="1:10" x14ac:dyDescent="0.3">
      <c r="A51" s="9" t="s">
        <v>48</v>
      </c>
      <c r="B51" s="40">
        <f>'E.3 MOE in TANF'!AR52+'E.4 MOE SSP'!AR52</f>
        <v>620764041</v>
      </c>
      <c r="C51" s="12">
        <v>341199445</v>
      </c>
      <c r="D51" s="12">
        <f t="shared" si="0"/>
        <v>279564596</v>
      </c>
      <c r="E51" s="12">
        <v>272959556</v>
      </c>
      <c r="F51" s="12">
        <f t="shared" si="1"/>
        <v>347804485</v>
      </c>
      <c r="G51" s="12">
        <v>255899583.75</v>
      </c>
      <c r="H51" s="12">
        <f t="shared" si="2"/>
        <v>364864457.25</v>
      </c>
      <c r="J51" s="4"/>
    </row>
    <row r="52" spans="1:10" x14ac:dyDescent="0.3">
      <c r="A52" s="9" t="s">
        <v>49</v>
      </c>
      <c r="B52" s="40">
        <f>'E.3 MOE in TANF'!AR53+'E.4 MOE SSP'!AR53</f>
        <v>34446444</v>
      </c>
      <c r="C52" s="12">
        <v>43058053</v>
      </c>
      <c r="D52" s="12">
        <f t="shared" si="0"/>
        <v>-8611609</v>
      </c>
      <c r="E52" s="12">
        <v>34446442.399999999</v>
      </c>
      <c r="F52" s="12">
        <f t="shared" si="1"/>
        <v>1.6000000014901161</v>
      </c>
      <c r="G52" s="12">
        <v>32293539.75</v>
      </c>
      <c r="H52" s="12">
        <f t="shared" si="2"/>
        <v>2152904.25</v>
      </c>
      <c r="J52" s="4"/>
    </row>
    <row r="53" spans="1:10" x14ac:dyDescent="0.3">
      <c r="A53" s="9" t="s">
        <v>50</v>
      </c>
      <c r="B53" s="40">
        <f>'E.3 MOE in TANF'!AR54+'E.4 MOE SSP'!AR54</f>
        <v>276780684</v>
      </c>
      <c r="C53" s="12">
        <v>222584337</v>
      </c>
      <c r="D53" s="12">
        <f t="shared" si="0"/>
        <v>54196347</v>
      </c>
      <c r="E53" s="12">
        <v>178067469.60000002</v>
      </c>
      <c r="F53" s="12">
        <f t="shared" si="1"/>
        <v>98713214.399999976</v>
      </c>
      <c r="G53" s="12">
        <v>166938252.75</v>
      </c>
      <c r="H53" s="12">
        <f t="shared" si="2"/>
        <v>109842431.25</v>
      </c>
      <c r="J53" s="4"/>
    </row>
    <row r="54" spans="1:10" x14ac:dyDescent="0.3">
      <c r="A54" s="9" t="s">
        <v>51</v>
      </c>
      <c r="B54" s="40">
        <f>'E.3 MOE in TANF'!AR55+'E.4 MOE SSP'!AR55</f>
        <v>9662742</v>
      </c>
      <c r="C54" s="12">
        <v>12071334</v>
      </c>
      <c r="D54" s="12">
        <f t="shared" si="0"/>
        <v>-2408592</v>
      </c>
      <c r="E54" s="12">
        <v>9657067.2000000011</v>
      </c>
      <c r="F54" s="12">
        <f t="shared" si="1"/>
        <v>5674.7999999988824</v>
      </c>
      <c r="G54" s="12">
        <v>9053500.5</v>
      </c>
      <c r="H54" s="12">
        <f t="shared" si="2"/>
        <v>609241.5</v>
      </c>
      <c r="J54" s="4"/>
    </row>
    <row r="55" spans="1:10" x14ac:dyDescent="0.3">
      <c r="B55" s="16"/>
      <c r="C55" s="16"/>
      <c r="D55" s="16"/>
      <c r="E55" s="16"/>
      <c r="F55" s="16"/>
      <c r="G55" s="16"/>
      <c r="H55" s="16"/>
    </row>
    <row r="56" spans="1:10" x14ac:dyDescent="0.3">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tabColor theme="4"/>
    <pageSetUpPr fitToPage="1"/>
  </sheetPr>
  <dimension ref="A1:D52"/>
  <sheetViews>
    <sheetView zoomScaleNormal="100" workbookViewId="0">
      <selection activeCell="D1" sqref="D1"/>
    </sheetView>
  </sheetViews>
  <sheetFormatPr defaultRowHeight="14.4" x14ac:dyDescent="0.3"/>
  <cols>
    <col min="1" max="1" width="26.33203125" style="34" customWidth="1"/>
  </cols>
  <sheetData>
    <row r="1" spans="1:4" s="11" customFormat="1" ht="15.75" x14ac:dyDescent="0.3">
      <c r="A1" s="147" t="s">
        <v>251</v>
      </c>
      <c r="D1" s="128" t="s">
        <v>252</v>
      </c>
    </row>
    <row r="2" spans="1:4" ht="15" x14ac:dyDescent="0.3">
      <c r="A2" s="127" t="s">
        <v>139</v>
      </c>
    </row>
    <row r="3" spans="1:4" ht="15" x14ac:dyDescent="0.3">
      <c r="A3" s="127" t="s">
        <v>140</v>
      </c>
    </row>
    <row r="4" spans="1:4" ht="15" x14ac:dyDescent="0.3">
      <c r="A4" s="127" t="s">
        <v>141</v>
      </c>
    </row>
    <row r="5" spans="1:4" ht="15" x14ac:dyDescent="0.3">
      <c r="A5" s="127" t="s">
        <v>142</v>
      </c>
    </row>
    <row r="6" spans="1:4" ht="15" x14ac:dyDescent="0.3">
      <c r="A6" s="127" t="s">
        <v>143</v>
      </c>
    </row>
    <row r="7" spans="1:4" ht="15" x14ac:dyDescent="0.3">
      <c r="A7" s="127" t="s">
        <v>144</v>
      </c>
    </row>
    <row r="8" spans="1:4" ht="15" x14ac:dyDescent="0.3">
      <c r="A8" s="127" t="s">
        <v>145</v>
      </c>
    </row>
    <row r="9" spans="1:4" ht="15" x14ac:dyDescent="0.3">
      <c r="A9" s="127" t="s">
        <v>146</v>
      </c>
    </row>
    <row r="10" spans="1:4" ht="15" x14ac:dyDescent="0.3">
      <c r="A10" s="127" t="s">
        <v>147</v>
      </c>
    </row>
    <row r="11" spans="1:4" ht="15" x14ac:dyDescent="0.3">
      <c r="A11" s="127" t="s">
        <v>148</v>
      </c>
    </row>
    <row r="12" spans="1:4" ht="15" x14ac:dyDescent="0.3">
      <c r="A12" s="127" t="s">
        <v>149</v>
      </c>
    </row>
    <row r="13" spans="1:4" ht="15" x14ac:dyDescent="0.3">
      <c r="A13" s="127" t="s">
        <v>150</v>
      </c>
    </row>
    <row r="14" spans="1:4" ht="15" x14ac:dyDescent="0.3">
      <c r="A14" s="127" t="s">
        <v>151</v>
      </c>
    </row>
    <row r="15" spans="1:4" ht="15" x14ac:dyDescent="0.3">
      <c r="A15" s="127" t="s">
        <v>152</v>
      </c>
    </row>
    <row r="16" spans="1:4" ht="15" x14ac:dyDescent="0.3">
      <c r="A16" s="127" t="s">
        <v>153</v>
      </c>
    </row>
    <row r="17" spans="1:1" ht="15" x14ac:dyDescent="0.3">
      <c r="A17" s="127" t="s">
        <v>154</v>
      </c>
    </row>
    <row r="18" spans="1:1" ht="15" x14ac:dyDescent="0.3">
      <c r="A18" s="127" t="s">
        <v>155</v>
      </c>
    </row>
    <row r="19" spans="1:1" ht="15" x14ac:dyDescent="0.3">
      <c r="A19" s="127" t="s">
        <v>156</v>
      </c>
    </row>
    <row r="20" spans="1:1" ht="15" x14ac:dyDescent="0.3">
      <c r="A20" s="127" t="s">
        <v>157</v>
      </c>
    </row>
    <row r="21" spans="1:1" ht="15" x14ac:dyDescent="0.3">
      <c r="A21" s="127" t="s">
        <v>158</v>
      </c>
    </row>
    <row r="22" spans="1:1" ht="15" x14ac:dyDescent="0.3">
      <c r="A22" s="127" t="s">
        <v>159</v>
      </c>
    </row>
    <row r="23" spans="1:1" ht="15" x14ac:dyDescent="0.3">
      <c r="A23" s="127" t="s">
        <v>160</v>
      </c>
    </row>
    <row r="24" spans="1:1" ht="15" x14ac:dyDescent="0.3">
      <c r="A24" s="127" t="s">
        <v>161</v>
      </c>
    </row>
    <row r="25" spans="1:1" ht="15" x14ac:dyDescent="0.3">
      <c r="A25" s="127" t="s">
        <v>162</v>
      </c>
    </row>
    <row r="26" spans="1:1" ht="15" x14ac:dyDescent="0.3">
      <c r="A26" s="127" t="s">
        <v>163</v>
      </c>
    </row>
    <row r="27" spans="1:1" ht="15" x14ac:dyDescent="0.3">
      <c r="A27" s="127" t="s">
        <v>164</v>
      </c>
    </row>
    <row r="28" spans="1:1" ht="15" x14ac:dyDescent="0.3">
      <c r="A28" s="127" t="s">
        <v>165</v>
      </c>
    </row>
    <row r="29" spans="1:1" ht="15" x14ac:dyDescent="0.3">
      <c r="A29" s="127" t="s">
        <v>166</v>
      </c>
    </row>
    <row r="30" spans="1:1" ht="15" x14ac:dyDescent="0.3">
      <c r="A30" s="127" t="s">
        <v>167</v>
      </c>
    </row>
    <row r="31" spans="1:1" ht="15" x14ac:dyDescent="0.3">
      <c r="A31" s="127" t="s">
        <v>168</v>
      </c>
    </row>
    <row r="32" spans="1:1" ht="15" x14ac:dyDescent="0.3">
      <c r="A32" s="127" t="s">
        <v>169</v>
      </c>
    </row>
    <row r="33" spans="1:1" ht="15" x14ac:dyDescent="0.3">
      <c r="A33" s="127" t="s">
        <v>170</v>
      </c>
    </row>
    <row r="34" spans="1:1" ht="15" x14ac:dyDescent="0.3">
      <c r="A34" s="127" t="s">
        <v>171</v>
      </c>
    </row>
    <row r="35" spans="1:1" ht="15" x14ac:dyDescent="0.3">
      <c r="A35" s="127" t="s">
        <v>172</v>
      </c>
    </row>
    <row r="36" spans="1:1" ht="15" x14ac:dyDescent="0.3">
      <c r="A36" s="127" t="s">
        <v>173</v>
      </c>
    </row>
    <row r="37" spans="1:1" ht="15" x14ac:dyDescent="0.3">
      <c r="A37" s="127" t="s">
        <v>174</v>
      </c>
    </row>
    <row r="38" spans="1:1" ht="15" x14ac:dyDescent="0.3">
      <c r="A38" s="127" t="s">
        <v>175</v>
      </c>
    </row>
    <row r="39" spans="1:1" ht="15" x14ac:dyDescent="0.3">
      <c r="A39" s="127" t="s">
        <v>176</v>
      </c>
    </row>
    <row r="40" spans="1:1" x14ac:dyDescent="0.3">
      <c r="A40" s="127" t="s">
        <v>177</v>
      </c>
    </row>
    <row r="41" spans="1:1" x14ac:dyDescent="0.3">
      <c r="A41" s="127" t="s">
        <v>178</v>
      </c>
    </row>
    <row r="42" spans="1:1" x14ac:dyDescent="0.3">
      <c r="A42" s="127" t="s">
        <v>179</v>
      </c>
    </row>
    <row r="43" spans="1:1" x14ac:dyDescent="0.3">
      <c r="A43" s="127" t="s">
        <v>180</v>
      </c>
    </row>
    <row r="44" spans="1:1" x14ac:dyDescent="0.3">
      <c r="A44" s="127" t="s">
        <v>181</v>
      </c>
    </row>
    <row r="45" spans="1:1" x14ac:dyDescent="0.3">
      <c r="A45" s="127" t="s">
        <v>182</v>
      </c>
    </row>
    <row r="46" spans="1:1" x14ac:dyDescent="0.3">
      <c r="A46" s="127" t="s">
        <v>183</v>
      </c>
    </row>
    <row r="47" spans="1:1" x14ac:dyDescent="0.3">
      <c r="A47" s="127" t="s">
        <v>184</v>
      </c>
    </row>
    <row r="48" spans="1:1" x14ac:dyDescent="0.3">
      <c r="A48" s="127" t="s">
        <v>185</v>
      </c>
    </row>
    <row r="49" spans="1:1" x14ac:dyDescent="0.3">
      <c r="A49" s="127" t="s">
        <v>186</v>
      </c>
    </row>
    <row r="50" spans="1:1" x14ac:dyDescent="0.3">
      <c r="A50" s="127" t="s">
        <v>187</v>
      </c>
    </row>
    <row r="51" spans="1:1" x14ac:dyDescent="0.3">
      <c r="A51" s="127" t="s">
        <v>188</v>
      </c>
    </row>
    <row r="52" spans="1:1" x14ac:dyDescent="0.3">
      <c r="A52" s="127" t="s">
        <v>189</v>
      </c>
    </row>
  </sheetData>
  <hyperlinks>
    <hyperlink ref="A2" location="Alabama!A1" display="Alabama" xr:uid="{00000000-0004-0000-0C00-000000000000}"/>
    <hyperlink ref="A3" location="Alaska!A1" display="Alaska" xr:uid="{00000000-0004-0000-0C00-000001000000}"/>
    <hyperlink ref="D1" location="'Table of Contents'!A1" display="Table of Contents" xr:uid="{00000000-0004-0000-0C00-000002000000}"/>
    <hyperlink ref="A27" location="Missouri!A1" display="Missouri" xr:uid="{00000000-0004-0000-0C00-000003000000}"/>
    <hyperlink ref="A4" location="Arizona!A1" display="Arizona" xr:uid="{00000000-0004-0000-0C00-000004000000}"/>
    <hyperlink ref="A5" location="Arkansas!A1" display="Arkansas" xr:uid="{00000000-0004-0000-0C00-000005000000}"/>
    <hyperlink ref="A6" location="California!A1" display="California" xr:uid="{00000000-0004-0000-0C00-000006000000}"/>
    <hyperlink ref="A7" location="Colorado!A1" display="Colorado" xr:uid="{00000000-0004-0000-0C00-000007000000}"/>
    <hyperlink ref="A8" location="Connecticut!A1" display="Connecticut" xr:uid="{00000000-0004-0000-0C00-000008000000}"/>
    <hyperlink ref="A9" location="Delaware!A1" display="Delaware" xr:uid="{00000000-0004-0000-0C00-000009000000}"/>
    <hyperlink ref="A10" location="DC!A1" display="District of Columbia" xr:uid="{00000000-0004-0000-0C00-00000A000000}"/>
    <hyperlink ref="A11" location="Florida!A1" display="Florida" xr:uid="{00000000-0004-0000-0C00-00000B000000}"/>
    <hyperlink ref="A12" location="Georgia!A1" display="Georgia" xr:uid="{00000000-0004-0000-0C00-00000C000000}"/>
    <hyperlink ref="A13" location="Hawaii!A1" display="Hawaii" xr:uid="{00000000-0004-0000-0C00-00000D000000}"/>
    <hyperlink ref="A14" location="Idaho!A1" display="Idaho" xr:uid="{00000000-0004-0000-0C00-00000E000000}"/>
    <hyperlink ref="A15" location="Illinois!A1" display="Illinois" xr:uid="{00000000-0004-0000-0C00-00000F000000}"/>
    <hyperlink ref="A16" location="Indiana!A1" display="Indiana" xr:uid="{00000000-0004-0000-0C00-000010000000}"/>
    <hyperlink ref="A17" location="Iowa!A1" display="Iowa" xr:uid="{00000000-0004-0000-0C00-000011000000}"/>
    <hyperlink ref="A18" location="Kansas!A1" display="Kansas" xr:uid="{00000000-0004-0000-0C00-000012000000}"/>
    <hyperlink ref="A19" location="Kentucky!A1" display="Kentucky" xr:uid="{00000000-0004-0000-0C00-000013000000}"/>
    <hyperlink ref="A20" location="Louisiana!A1" display="Louisiana" xr:uid="{00000000-0004-0000-0C00-000014000000}"/>
    <hyperlink ref="A21" location="Maine!A1" display="Maine" xr:uid="{00000000-0004-0000-0C00-000015000000}"/>
    <hyperlink ref="A22" location="Maryland!A1" display="Maryland" xr:uid="{00000000-0004-0000-0C00-000016000000}"/>
    <hyperlink ref="A23" location="Massachusetts!A1" display="Massachusetts" xr:uid="{00000000-0004-0000-0C00-000017000000}"/>
    <hyperlink ref="A24" location="Michigan!A1" display="Michigan" xr:uid="{00000000-0004-0000-0C00-000018000000}"/>
    <hyperlink ref="A25" location="Minnesota!A1" display="Minnesota" xr:uid="{00000000-0004-0000-0C00-000019000000}"/>
    <hyperlink ref="A26" location="Mississippi!A1" display="Mississippi" xr:uid="{00000000-0004-0000-0C00-00001A000000}"/>
    <hyperlink ref="A28" location="Montana!A1" display="Montana" xr:uid="{00000000-0004-0000-0C00-00001B000000}"/>
    <hyperlink ref="A29" location="Nebraska!A1" display="Nebraska" xr:uid="{00000000-0004-0000-0C00-00001C000000}"/>
    <hyperlink ref="A30" location="Nevada!A1" display="Nevada" xr:uid="{00000000-0004-0000-0C00-00001D000000}"/>
    <hyperlink ref="A31" location="'New Hampshire'!A1" display="New Hampshire" xr:uid="{00000000-0004-0000-0C00-00001E000000}"/>
    <hyperlink ref="A32" location="'New Jersey'!A1" display="New Jersey" xr:uid="{00000000-0004-0000-0C00-00001F000000}"/>
    <hyperlink ref="A33" location="'New Mexico'!A1" display="New Mexico" xr:uid="{00000000-0004-0000-0C00-000020000000}"/>
    <hyperlink ref="A34" location="'New York'!A1" display="New York" xr:uid="{00000000-0004-0000-0C00-000021000000}"/>
    <hyperlink ref="A35" location="'North Carolina'!A1" display="North Carolina" xr:uid="{00000000-0004-0000-0C00-000022000000}"/>
    <hyperlink ref="A36" location="'North Dakota'!A1" display="North Dakota" xr:uid="{00000000-0004-0000-0C00-000023000000}"/>
    <hyperlink ref="A37" location="Ohio!A1" display="Ohio" xr:uid="{00000000-0004-0000-0C00-000024000000}"/>
    <hyperlink ref="A38" location="Oklahoma!A1" display="Oklahoma" xr:uid="{00000000-0004-0000-0C00-000025000000}"/>
    <hyperlink ref="A39" location="Oregon!A1" display="Oregon" xr:uid="{00000000-0004-0000-0C00-000026000000}"/>
    <hyperlink ref="A40" location="Pennsylvania!A1" display="Pennsylvania" xr:uid="{00000000-0004-0000-0C00-000027000000}"/>
    <hyperlink ref="A41" location="'Rhode Island'!A1" display="Rhode Island" xr:uid="{00000000-0004-0000-0C00-000028000000}"/>
    <hyperlink ref="A42" location="'South Carolina'!A1" display="South Carolina" xr:uid="{00000000-0004-0000-0C00-000029000000}"/>
    <hyperlink ref="A43" location="'South Dakota'!A1" display="South Dakota" xr:uid="{00000000-0004-0000-0C00-00002A000000}"/>
    <hyperlink ref="A44" location="Tennessee!A1" display="Tennessee" xr:uid="{00000000-0004-0000-0C00-00002B000000}"/>
    <hyperlink ref="A45" location="Texas!A1" display="Texas" xr:uid="{00000000-0004-0000-0C00-00002C000000}"/>
    <hyperlink ref="A46" location="Utah!A1" display="Utah" xr:uid="{00000000-0004-0000-0C00-00002D000000}"/>
    <hyperlink ref="A47" location="Vermont!A1" display="Vermont" xr:uid="{00000000-0004-0000-0C00-00002E000000}"/>
    <hyperlink ref="A48" location="Virginia!A1" display="Virginia" xr:uid="{00000000-0004-0000-0C00-00002F000000}"/>
    <hyperlink ref="A49" location="Washington!A1" display="Washington" xr:uid="{00000000-0004-0000-0C00-000030000000}"/>
    <hyperlink ref="A50" location="'West Virginia'!A1" display="West Virginia" xr:uid="{00000000-0004-0000-0C00-000031000000}"/>
    <hyperlink ref="A51" location="Wisconsin!A1" display="Wisconsin" xr:uid="{00000000-0004-0000-0C00-000032000000}"/>
    <hyperlink ref="A52" location="Wyoming!A1" display="Wyoming" xr:uid="{00000000-0004-0000-0C00-000033000000}"/>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theme="0" tint="-0.34998626667073579"/>
    <pageSetUpPr fitToPage="1"/>
  </sheetPr>
  <dimension ref="A1:F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2" t="s">
        <v>354</v>
      </c>
      <c r="B1" s="272"/>
      <c r="C1" s="272"/>
      <c r="D1" s="272"/>
      <c r="E1" s="272"/>
    </row>
    <row r="2" spans="1:5" ht="29.4" x14ac:dyDescent="0.3">
      <c r="A2" s="149" t="s">
        <v>58</v>
      </c>
      <c r="B2" s="150" t="s">
        <v>73</v>
      </c>
      <c r="C2" s="151" t="s">
        <v>59</v>
      </c>
      <c r="D2" s="150" t="s">
        <v>71</v>
      </c>
      <c r="E2" s="151" t="s">
        <v>255</v>
      </c>
    </row>
    <row r="3" spans="1:5" ht="15.75" x14ac:dyDescent="0.3">
      <c r="A3" s="106" t="s">
        <v>61</v>
      </c>
      <c r="B3" s="46">
        <f>'C.1 Federal Expenditures'!$G$5</f>
        <v>20321862</v>
      </c>
      <c r="C3" s="46">
        <f>'C.2 State Expenditures'!$G$5</f>
        <v>0</v>
      </c>
      <c r="D3" s="46">
        <f>'B. Total Expenditures'!$G$5</f>
        <v>20321862</v>
      </c>
      <c r="E3" s="55">
        <f t="shared" ref="E3:E44" si="0">D3/($D$44)</f>
        <v>0.1107693600777582</v>
      </c>
    </row>
    <row r="4" spans="1:5" ht="43.8" x14ac:dyDescent="0.3">
      <c r="A4" s="107" t="s">
        <v>111</v>
      </c>
      <c r="B4" s="46">
        <f>'C.1 Federal Expenditures'!$H$5</f>
        <v>20321862</v>
      </c>
      <c r="C4" s="46">
        <f>'C.2 State Expenditures'!$H$5</f>
        <v>0</v>
      </c>
      <c r="D4" s="46">
        <f>'B. Total Expenditures'!$H$5</f>
        <v>20321862</v>
      </c>
      <c r="E4" s="55">
        <f t="shared" si="0"/>
        <v>0.1107693600777582</v>
      </c>
    </row>
    <row r="5" spans="1:5" ht="43.8" x14ac:dyDescent="0.3">
      <c r="A5" s="107" t="s">
        <v>110</v>
      </c>
      <c r="B5" s="46">
        <f>'C.1 Federal Expenditures'!$I$5</f>
        <v>0</v>
      </c>
      <c r="C5" s="46">
        <f>'C.2 State Expenditures'!$I$5</f>
        <v>0</v>
      </c>
      <c r="D5" s="46">
        <f>'B. Total Expenditures'!$I$5</f>
        <v>0</v>
      </c>
      <c r="E5" s="55">
        <f t="shared" si="0"/>
        <v>0</v>
      </c>
    </row>
    <row r="6" spans="1:5" ht="30.75" x14ac:dyDescent="0.3">
      <c r="A6" s="106" t="s">
        <v>83</v>
      </c>
      <c r="B6" s="46">
        <f>'C.1 Federal Expenditures'!$J$5</f>
        <v>0</v>
      </c>
      <c r="C6" s="120"/>
      <c r="D6" s="46">
        <f>'B. Total Expenditures'!$J$5</f>
        <v>0</v>
      </c>
      <c r="E6" s="55">
        <f t="shared" si="0"/>
        <v>0</v>
      </c>
    </row>
    <row r="7" spans="1:5" ht="15" x14ac:dyDescent="0.3">
      <c r="A7" s="107" t="s">
        <v>112</v>
      </c>
      <c r="B7" s="46">
        <f>'C.1 Federal Expenditures'!$K$5</f>
        <v>0</v>
      </c>
      <c r="C7" s="120"/>
      <c r="D7" s="46">
        <f>'B. Total Expenditures'!$K$5</f>
        <v>0</v>
      </c>
      <c r="E7" s="55">
        <f t="shared" si="0"/>
        <v>0</v>
      </c>
    </row>
    <row r="8" spans="1:5" ht="15" x14ac:dyDescent="0.3">
      <c r="A8" s="107" t="s">
        <v>113</v>
      </c>
      <c r="B8" s="46">
        <f>'C.1 Federal Expenditures'!$L$5</f>
        <v>0</v>
      </c>
      <c r="C8" s="120"/>
      <c r="D8" s="46">
        <f>'B. Total Expenditures'!$L$5</f>
        <v>0</v>
      </c>
      <c r="E8" s="55">
        <f t="shared" si="0"/>
        <v>0</v>
      </c>
    </row>
    <row r="9" spans="1:5" ht="29.4" x14ac:dyDescent="0.3">
      <c r="A9" s="107" t="s">
        <v>114</v>
      </c>
      <c r="B9" s="46">
        <f>'C.1 Federal Expenditures'!$M$5</f>
        <v>0</v>
      </c>
      <c r="C9" s="120"/>
      <c r="D9" s="46">
        <f>'B. Total Expenditures'!$M$5</f>
        <v>0</v>
      </c>
      <c r="E9" s="55">
        <f t="shared" si="0"/>
        <v>0</v>
      </c>
    </row>
    <row r="10" spans="1:5" ht="30.75" x14ac:dyDescent="0.3">
      <c r="A10" s="106" t="s">
        <v>82</v>
      </c>
      <c r="B10" s="46">
        <f>'C.1 Federal Expenditures'!$N$5</f>
        <v>0</v>
      </c>
      <c r="C10" s="120"/>
      <c r="D10" s="46">
        <f>'B. Total Expenditures'!$N$5</f>
        <v>0</v>
      </c>
      <c r="E10" s="55">
        <f t="shared" si="0"/>
        <v>0</v>
      </c>
    </row>
    <row r="11" spans="1:5" ht="15" x14ac:dyDescent="0.3">
      <c r="A11" s="107" t="s">
        <v>115</v>
      </c>
      <c r="B11" s="46">
        <f>'C.1 Federal Expenditures'!$O$5</f>
        <v>0</v>
      </c>
      <c r="C11" s="120"/>
      <c r="D11" s="46">
        <f>'B. Total Expenditures'!$O$5</f>
        <v>0</v>
      </c>
      <c r="E11" s="55">
        <f t="shared" si="0"/>
        <v>0</v>
      </c>
    </row>
    <row r="12" spans="1:5" ht="15" x14ac:dyDescent="0.3">
      <c r="A12" s="107" t="s">
        <v>116</v>
      </c>
      <c r="B12" s="46">
        <f>'C.1 Federal Expenditures'!$P$5</f>
        <v>0</v>
      </c>
      <c r="C12" s="120"/>
      <c r="D12" s="46">
        <f>'B. Total Expenditures'!$P$5</f>
        <v>0</v>
      </c>
      <c r="E12" s="55">
        <f t="shared" si="0"/>
        <v>0</v>
      </c>
    </row>
    <row r="13" spans="1:5" ht="29.4" x14ac:dyDescent="0.3">
      <c r="A13" s="107" t="s">
        <v>117</v>
      </c>
      <c r="B13" s="46">
        <f>'C.1 Federal Expenditures'!$Q$5</f>
        <v>0</v>
      </c>
      <c r="C13" s="120"/>
      <c r="D13" s="46">
        <f>'B. Total Expenditures'!$Q$5</f>
        <v>0</v>
      </c>
      <c r="E13" s="55">
        <f t="shared" si="0"/>
        <v>0</v>
      </c>
    </row>
    <row r="14" spans="1:5" ht="15.75" x14ac:dyDescent="0.3">
      <c r="A14" s="106" t="s">
        <v>118</v>
      </c>
      <c r="B14" s="46">
        <f>'C.1 Federal Expenditures'!$R$5</f>
        <v>6277205</v>
      </c>
      <c r="C14" s="46">
        <f>'C.2 State Expenditures'!$R$5</f>
        <v>40948</v>
      </c>
      <c r="D14" s="46">
        <f>'B. Total Expenditures'!$R$5</f>
        <v>6318153</v>
      </c>
      <c r="E14" s="55">
        <f t="shared" si="0"/>
        <v>3.4438663380519374E-2</v>
      </c>
    </row>
    <row r="15" spans="1:5" ht="15" x14ac:dyDescent="0.3">
      <c r="A15" s="107" t="s">
        <v>119</v>
      </c>
      <c r="B15" s="46">
        <f>'C.1 Federal Expenditures'!$S$5</f>
        <v>3268741</v>
      </c>
      <c r="C15" s="46">
        <f>'C.2 State Expenditures'!$S$5</f>
        <v>0</v>
      </c>
      <c r="D15" s="46">
        <f>'B. Total Expenditures'!$S$5</f>
        <v>3268741</v>
      </c>
      <c r="E15" s="55">
        <f t="shared" si="0"/>
        <v>1.7817085305959237E-2</v>
      </c>
    </row>
    <row r="16" spans="1:5" ht="15" x14ac:dyDescent="0.3">
      <c r="A16" s="107" t="s">
        <v>120</v>
      </c>
      <c r="B16" s="46">
        <f>'C.1 Federal Expenditures'!$T$5</f>
        <v>178647</v>
      </c>
      <c r="C16" s="46">
        <f>'C.2 State Expenditures'!$T$5</f>
        <v>0</v>
      </c>
      <c r="D16" s="46">
        <f>'B. Total Expenditures'!$T$5</f>
        <v>178647</v>
      </c>
      <c r="E16" s="55">
        <f t="shared" si="0"/>
        <v>9.7375987839161925E-4</v>
      </c>
    </row>
    <row r="17" spans="1:6" ht="15" x14ac:dyDescent="0.3">
      <c r="A17" s="107" t="s">
        <v>121</v>
      </c>
      <c r="B17" s="46">
        <f>'C.1 Federal Expenditures'!$U$5</f>
        <v>2829817</v>
      </c>
      <c r="C17" s="46">
        <f>'C.2 State Expenditures'!$U$5</f>
        <v>40948</v>
      </c>
      <c r="D17" s="46">
        <f>'B. Total Expenditures'!$U$5</f>
        <v>2870765</v>
      </c>
      <c r="E17" s="55">
        <f t="shared" si="0"/>
        <v>1.5647818196168516E-2</v>
      </c>
    </row>
    <row r="18" spans="1:6" ht="15.75" x14ac:dyDescent="0.3">
      <c r="A18" s="106" t="s">
        <v>122</v>
      </c>
      <c r="B18" s="46">
        <f>'C.1 Federal Expenditures'!$V$5</f>
        <v>839723</v>
      </c>
      <c r="C18" s="46">
        <f>'C.2 State Expenditures'!$V$5</f>
        <v>2494627</v>
      </c>
      <c r="D18" s="46">
        <f>'B. Total Expenditures'!$V$5</f>
        <v>3334350</v>
      </c>
      <c r="E18" s="55">
        <f t="shared" si="0"/>
        <v>1.817470346837672E-2</v>
      </c>
    </row>
    <row r="19" spans="1:6" ht="15.75" x14ac:dyDescent="0.3">
      <c r="A19" s="106" t="s">
        <v>87</v>
      </c>
      <c r="B19" s="46">
        <f>'C.1 Federal Expenditures'!$W$5</f>
        <v>90024</v>
      </c>
      <c r="C19" s="46">
        <f>'C.2 State Expenditures'!$W$5</f>
        <v>28052127</v>
      </c>
      <c r="D19" s="46">
        <f>'B. Total Expenditures'!$W$5</f>
        <v>28142151</v>
      </c>
      <c r="E19" s="55">
        <f t="shared" si="0"/>
        <v>0.15339578910050874</v>
      </c>
    </row>
    <row r="20" spans="1:6" ht="29.4" x14ac:dyDescent="0.3">
      <c r="A20" s="107" t="s">
        <v>124</v>
      </c>
      <c r="B20" s="46">
        <f>'C.1 Federal Expenditures'!$X$5</f>
        <v>90024</v>
      </c>
      <c r="C20" s="46">
        <f>'C.2 State Expenditures'!$X$5</f>
        <v>5778696</v>
      </c>
      <c r="D20" s="46">
        <f>'B. Total Expenditures'!$X$5</f>
        <v>5868720</v>
      </c>
      <c r="E20" s="55">
        <f t="shared" si="0"/>
        <v>3.198891710196345E-2</v>
      </c>
    </row>
    <row r="21" spans="1:6" ht="15" x14ac:dyDescent="0.3">
      <c r="A21" s="107" t="s">
        <v>123</v>
      </c>
      <c r="B21" s="46">
        <f>'C.1 Federal Expenditures'!$Y$5</f>
        <v>0</v>
      </c>
      <c r="C21" s="46">
        <f>'C.2 State Expenditures'!$Y$5</f>
        <v>22273431</v>
      </c>
      <c r="D21" s="46">
        <f>'B. Total Expenditures'!$Y$5</f>
        <v>22273431</v>
      </c>
      <c r="E21" s="55">
        <f t="shared" si="0"/>
        <v>0.1214068719985453</v>
      </c>
    </row>
    <row r="22" spans="1:6" ht="30.75" x14ac:dyDescent="0.3">
      <c r="A22" s="106" t="s">
        <v>88</v>
      </c>
      <c r="B22" s="46">
        <f>'C.1 Federal Expenditures'!$Z$5</f>
        <v>0</v>
      </c>
      <c r="C22" s="46">
        <f>'C.2 State Expenditures'!$Z$5</f>
        <v>0</v>
      </c>
      <c r="D22" s="46">
        <f>'B. Total Expenditures'!$Z$5</f>
        <v>0</v>
      </c>
      <c r="E22" s="55">
        <f t="shared" si="0"/>
        <v>0</v>
      </c>
    </row>
    <row r="23" spans="1:6" ht="15.75" x14ac:dyDescent="0.3">
      <c r="A23" s="106" t="s">
        <v>84</v>
      </c>
      <c r="B23" s="46">
        <f>'C.1 Federal Expenditures'!$AA$5</f>
        <v>0</v>
      </c>
      <c r="C23" s="46">
        <f>'C.2 State Expenditures'!$AA$5</f>
        <v>0</v>
      </c>
      <c r="D23" s="46">
        <f>'B. Total Expenditures'!$AA$5</f>
        <v>0</v>
      </c>
      <c r="E23" s="55">
        <f t="shared" si="0"/>
        <v>0</v>
      </c>
    </row>
    <row r="24" spans="1:6" ht="15.75" x14ac:dyDescent="0.3">
      <c r="A24" s="106" t="s">
        <v>89</v>
      </c>
      <c r="B24" s="46">
        <f>'C.1 Federal Expenditures'!$AB$5</f>
        <v>0</v>
      </c>
      <c r="C24" s="46">
        <f>'C.2 State Expenditures'!$AB$5</f>
        <v>0</v>
      </c>
      <c r="D24" s="46">
        <f>'B. Total Expenditures'!$AB$5</f>
        <v>0</v>
      </c>
      <c r="E24" s="55">
        <f t="shared" si="0"/>
        <v>0</v>
      </c>
    </row>
    <row r="25" spans="1:6" ht="15.75" x14ac:dyDescent="0.3">
      <c r="A25" s="106" t="s">
        <v>62</v>
      </c>
      <c r="B25" s="46">
        <f>'C.1 Federal Expenditures'!$AC$5</f>
        <v>12064545</v>
      </c>
      <c r="C25" s="46">
        <f>'C.2 State Expenditures'!$AC$5</f>
        <v>22164187</v>
      </c>
      <c r="D25" s="46">
        <f>'B. Total Expenditures'!$AC$5</f>
        <v>34228732</v>
      </c>
      <c r="E25" s="55">
        <f t="shared" si="0"/>
        <v>0.18657221173498198</v>
      </c>
    </row>
    <row r="26" spans="1:6" ht="15.75" x14ac:dyDescent="0.3">
      <c r="A26" s="106" t="s">
        <v>125</v>
      </c>
      <c r="B26" s="46">
        <f>'C.1 Federal Expenditures'!$AD$5</f>
        <v>520862</v>
      </c>
      <c r="C26" s="46">
        <f>'C.2 State Expenditures'!$AD$5</f>
        <v>25</v>
      </c>
      <c r="D26" s="46">
        <f>'B. Total Expenditures'!$AD$5</f>
        <v>520887</v>
      </c>
      <c r="E26" s="55">
        <f t="shared" si="0"/>
        <v>2.839224066319476E-3</v>
      </c>
    </row>
    <row r="27" spans="1:6" s="11" customFormat="1" ht="15.75" x14ac:dyDescent="0.3">
      <c r="A27" s="106" t="s">
        <v>126</v>
      </c>
      <c r="B27" s="46">
        <f>'C.1 Federal Expenditures'!$AE$5</f>
        <v>900000</v>
      </c>
      <c r="C27" s="46">
        <f>'C.2 State Expenditures'!$AE$5</f>
        <v>0</v>
      </c>
      <c r="D27" s="46">
        <f>'B. Total Expenditures'!$AE$5</f>
        <v>900000</v>
      </c>
      <c r="E27" s="55">
        <f t="shared" si="0"/>
        <v>4.9056737059813898E-3</v>
      </c>
      <c r="F27"/>
    </row>
    <row r="28" spans="1:6" ht="30.6" x14ac:dyDescent="0.3">
      <c r="A28" s="106" t="s">
        <v>127</v>
      </c>
      <c r="B28" s="46">
        <f>'C.1 Federal Expenditures'!$AF$5</f>
        <v>854289</v>
      </c>
      <c r="C28" s="46">
        <f>'C.2 State Expenditures'!$AF$5</f>
        <v>0</v>
      </c>
      <c r="D28" s="46">
        <f>'B. Total Expenditures'!$AF$5</f>
        <v>854289</v>
      </c>
      <c r="E28" s="55">
        <f t="shared" si="0"/>
        <v>4.6565145384545948E-3</v>
      </c>
    </row>
    <row r="29" spans="1:6" ht="30.6" x14ac:dyDescent="0.3">
      <c r="A29" s="106" t="s">
        <v>90</v>
      </c>
      <c r="B29" s="46">
        <f>'C.1 Federal Expenditures'!$AG$5</f>
        <v>2871585</v>
      </c>
      <c r="C29" s="46">
        <f>'C.2 State Expenditures'!$AG$5</f>
        <v>0</v>
      </c>
      <c r="D29" s="46">
        <f>'B. Total Expenditures'!$AG$5</f>
        <v>2871585</v>
      </c>
      <c r="E29" s="55">
        <f t="shared" si="0"/>
        <v>1.5652287809989521E-2</v>
      </c>
    </row>
    <row r="30" spans="1:6" ht="15.6" x14ac:dyDescent="0.3">
      <c r="A30" s="106" t="s">
        <v>128</v>
      </c>
      <c r="B30" s="46">
        <f>'C.1 Federal Expenditures'!$AH$5</f>
        <v>11065821</v>
      </c>
      <c r="C30" s="46">
        <f>'C.2 State Expenditures'!$AH$5</f>
        <v>29390216</v>
      </c>
      <c r="D30" s="46">
        <f>'B. Total Expenditures'!$AH$5</f>
        <v>40456037</v>
      </c>
      <c r="E30" s="55">
        <f t="shared" si="0"/>
        <v>0.22051568551012249</v>
      </c>
    </row>
    <row r="31" spans="1:6" ht="28.8" x14ac:dyDescent="0.3">
      <c r="A31" s="107" t="s">
        <v>129</v>
      </c>
      <c r="B31" s="46">
        <f>'C.1 Federal Expenditures'!$AI$5</f>
        <v>10092763</v>
      </c>
      <c r="C31" s="46">
        <f>'C.2 State Expenditures'!$AI$5</f>
        <v>0</v>
      </c>
      <c r="D31" s="46">
        <f>'B. Total Expenditures'!$AI$5</f>
        <v>10092763</v>
      </c>
      <c r="E31" s="55">
        <f t="shared" si="0"/>
        <v>5.5013113410890942E-2</v>
      </c>
    </row>
    <row r="32" spans="1:6" x14ac:dyDescent="0.3">
      <c r="A32" s="107" t="s">
        <v>130</v>
      </c>
      <c r="B32" s="46">
        <f>'C.1 Federal Expenditures'!$AJ$5</f>
        <v>0</v>
      </c>
      <c r="C32" s="46">
        <f>'C.2 State Expenditures'!$AJ$5</f>
        <v>0</v>
      </c>
      <c r="D32" s="46">
        <f>'B. Total Expenditures'!$AJ$5</f>
        <v>0</v>
      </c>
      <c r="E32" s="55">
        <f t="shared" si="0"/>
        <v>0</v>
      </c>
    </row>
    <row r="33" spans="1:5" x14ac:dyDescent="0.3">
      <c r="A33" s="107" t="s">
        <v>131</v>
      </c>
      <c r="B33" s="46">
        <f>'C.1 Federal Expenditures'!$AK$5</f>
        <v>973058</v>
      </c>
      <c r="C33" s="46">
        <f>'C.2 State Expenditures'!$AK$5</f>
        <v>29390216</v>
      </c>
      <c r="D33" s="46">
        <f>'B. Total Expenditures'!$AK$5</f>
        <v>30363274</v>
      </c>
      <c r="E33" s="55">
        <f t="shared" si="0"/>
        <v>0.16550257209923153</v>
      </c>
    </row>
    <row r="34" spans="1:5" ht="15.6" x14ac:dyDescent="0.3">
      <c r="A34" s="106" t="s">
        <v>132</v>
      </c>
      <c r="B34" s="46">
        <f>'C.1 Federal Expenditures'!$AL$5</f>
        <v>1881627</v>
      </c>
      <c r="C34" s="46">
        <f>'C.2 State Expenditures'!$AL$5</f>
        <v>1572320</v>
      </c>
      <c r="D34" s="46">
        <f>'B. Total Expenditures'!$AL$5</f>
        <v>3453947</v>
      </c>
      <c r="E34" s="55">
        <f t="shared" si="0"/>
        <v>1.8826596644170336E-2</v>
      </c>
    </row>
    <row r="35" spans="1:5" ht="15.6" x14ac:dyDescent="0.3">
      <c r="A35" s="106" t="s">
        <v>91</v>
      </c>
      <c r="B35" s="46">
        <f>'C.1 Federal Expenditures'!$AM$5</f>
        <v>24144005</v>
      </c>
      <c r="C35" s="46">
        <f>'C.2 State Expenditures'!$AM$5</f>
        <v>8614315</v>
      </c>
      <c r="D35" s="46">
        <f>'B. Total Expenditures'!$AM$5</f>
        <v>32758320</v>
      </c>
      <c r="E35" s="55">
        <f t="shared" si="0"/>
        <v>0.1785573656401381</v>
      </c>
    </row>
    <row r="36" spans="1:5" x14ac:dyDescent="0.3">
      <c r="A36" s="107" t="s">
        <v>133</v>
      </c>
      <c r="B36" s="46">
        <f>'C.1 Federal Expenditures'!$AN$5</f>
        <v>12783612</v>
      </c>
      <c r="C36" s="46">
        <f>'C.2 State Expenditures'!$AN$5</f>
        <v>5844596</v>
      </c>
      <c r="D36" s="46">
        <f>'B. Total Expenditures'!$AN$5</f>
        <v>18628208</v>
      </c>
      <c r="E36" s="55">
        <f t="shared" si="0"/>
        <v>0.1015376779723913</v>
      </c>
    </row>
    <row r="37" spans="1:5" x14ac:dyDescent="0.3">
      <c r="A37" s="107" t="s">
        <v>134</v>
      </c>
      <c r="B37" s="46">
        <f>'C.1 Federal Expenditures'!$AO$5</f>
        <v>10621062</v>
      </c>
      <c r="C37" s="46">
        <f>'C.2 State Expenditures'!$AO$5</f>
        <v>2756236</v>
      </c>
      <c r="D37" s="46">
        <f>'B. Total Expenditures'!$AO$5</f>
        <v>13377298</v>
      </c>
      <c r="E37" s="55">
        <f t="shared" si="0"/>
        <v>7.2916287839641589E-2</v>
      </c>
    </row>
    <row r="38" spans="1:5" x14ac:dyDescent="0.3">
      <c r="A38" s="107" t="s">
        <v>135</v>
      </c>
      <c r="B38" s="46">
        <f>'C.1 Federal Expenditures'!$AP$5</f>
        <v>739331</v>
      </c>
      <c r="C38" s="46">
        <f>'C.2 State Expenditures'!$AP$5</f>
        <v>13483</v>
      </c>
      <c r="D38" s="46">
        <f>'B. Total Expenditures'!$AP$5</f>
        <v>752814</v>
      </c>
      <c r="E38" s="55">
        <f t="shared" si="0"/>
        <v>4.1033998281051936E-3</v>
      </c>
    </row>
    <row r="39" spans="1:5" ht="15.6" x14ac:dyDescent="0.3">
      <c r="A39" s="106" t="s">
        <v>85</v>
      </c>
      <c r="B39" s="46">
        <f>'C.1 Federal Expenditures'!$AQ$5</f>
        <v>0</v>
      </c>
      <c r="C39" s="46">
        <f>'C.2 State Expenditures'!$AQ$5</f>
        <v>0</v>
      </c>
      <c r="D39" s="46">
        <f>'B. Total Expenditures'!$AQ$5</f>
        <v>0</v>
      </c>
      <c r="E39" s="55">
        <f t="shared" si="0"/>
        <v>0</v>
      </c>
    </row>
    <row r="40" spans="1:5" ht="15.6" x14ac:dyDescent="0.3">
      <c r="A40" s="94" t="s">
        <v>138</v>
      </c>
      <c r="B40" s="121">
        <f>'C.1 Federal Expenditures'!$AR$5</f>
        <v>81831548</v>
      </c>
      <c r="C40" s="121">
        <f>'C.2 State Expenditures'!$AR$5</f>
        <v>92328765</v>
      </c>
      <c r="D40" s="121">
        <f>'B. Total Expenditures'!$AR$5</f>
        <v>174160313</v>
      </c>
      <c r="E40" s="96">
        <f t="shared" si="0"/>
        <v>0.94930407567732089</v>
      </c>
    </row>
    <row r="41" spans="1:5" ht="15.6" x14ac:dyDescent="0.3">
      <c r="A41" s="106" t="s">
        <v>86</v>
      </c>
      <c r="B41" s="46">
        <f>'C.1 Federal Expenditures'!$C$5</f>
        <v>0</v>
      </c>
      <c r="C41" s="120"/>
      <c r="D41" s="46">
        <f>'B. Total Expenditures'!$C$5</f>
        <v>0</v>
      </c>
      <c r="E41" s="55">
        <f t="shared" si="0"/>
        <v>0</v>
      </c>
    </row>
    <row r="42" spans="1:5" ht="15.6" x14ac:dyDescent="0.3">
      <c r="A42" s="106" t="s">
        <v>246</v>
      </c>
      <c r="B42" s="46">
        <f>'C.1 Federal Expenditures'!$D$5</f>
        <v>9300727</v>
      </c>
      <c r="C42" s="120"/>
      <c r="D42" s="46">
        <f>'B. Total Expenditures'!$D$5</f>
        <v>9300727</v>
      </c>
      <c r="E42" s="55">
        <f t="shared" si="0"/>
        <v>5.0695924322679081E-2</v>
      </c>
    </row>
    <row r="43" spans="1:5" ht="15.6" x14ac:dyDescent="0.3">
      <c r="A43" s="108" t="s">
        <v>109</v>
      </c>
      <c r="B43" s="121">
        <f>B41+B42</f>
        <v>9300727</v>
      </c>
      <c r="C43" s="124"/>
      <c r="D43" s="121">
        <f>D41+D42</f>
        <v>9300727</v>
      </c>
      <c r="E43" s="96">
        <f t="shared" si="0"/>
        <v>5.0695924322679081E-2</v>
      </c>
    </row>
    <row r="44" spans="1:5" ht="15.6" x14ac:dyDescent="0.3">
      <c r="A44" s="94" t="s">
        <v>60</v>
      </c>
      <c r="B44" s="95">
        <f>SUM(B41,B42, B3,B6,B10,B14,B18,B19,B22,B23,B24,B25,B26,B27,B28,B29,B30,B34,B35, B39)</f>
        <v>91132275</v>
      </c>
      <c r="C44" s="95">
        <f>SUM(C41,C42,C3,C6,C10,C14,C18,C19,C22,C23,C24,C25,C26,C27,C28,C29,C30,C34,C35, C39)</f>
        <v>92328765</v>
      </c>
      <c r="D44" s="95">
        <f>B44+C44</f>
        <v>183461040</v>
      </c>
      <c r="E44" s="96">
        <f t="shared" si="0"/>
        <v>1</v>
      </c>
    </row>
    <row r="45" spans="1:5" ht="15.6" x14ac:dyDescent="0.3">
      <c r="A45" s="106" t="s">
        <v>136</v>
      </c>
      <c r="B45" s="46">
        <f>'C.1 Federal Expenditures'!$AS$5</f>
        <v>0</v>
      </c>
      <c r="C45" s="120"/>
      <c r="D45" s="46">
        <f>'B. Total Expenditures'!$AS$5</f>
        <v>0</v>
      </c>
      <c r="E45" s="123"/>
    </row>
    <row r="46" spans="1:5" ht="15.6" x14ac:dyDescent="0.3">
      <c r="A46" s="106" t="s">
        <v>137</v>
      </c>
      <c r="B46" s="46">
        <f>'C.1 Federal Expenditures'!$AT$5</f>
        <v>86403403</v>
      </c>
      <c r="C46" s="120"/>
      <c r="D46" s="46">
        <f>'B. Total Expenditures'!$AT$5</f>
        <v>86403403</v>
      </c>
      <c r="E46" s="123"/>
    </row>
    <row r="47" spans="1:5" ht="15.6" x14ac:dyDescent="0.3">
      <c r="A47" s="110"/>
    </row>
    <row r="48" spans="1:5" ht="15.6" x14ac:dyDescent="0.3">
      <c r="A48" s="109"/>
    </row>
    <row r="49" spans="1:1" ht="15.6" x14ac:dyDescent="0.3">
      <c r="A49" s="109"/>
    </row>
    <row r="50" spans="1:1" ht="15.6" x14ac:dyDescent="0.3">
      <c r="A50" s="111"/>
    </row>
    <row r="51" spans="1:1" ht="15.6" x14ac:dyDescent="0.3">
      <c r="A51" s="109"/>
    </row>
    <row r="52" spans="1:1" ht="15.6" x14ac:dyDescent="0.3">
      <c r="A52" s="109"/>
    </row>
    <row r="53" spans="1:1" ht="15.6" x14ac:dyDescent="0.3">
      <c r="A53" s="110"/>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353</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Expenditures'!$G$6</f>
        <v>17091522</v>
      </c>
      <c r="C3" s="46">
        <f>'C.2 State Expenditures'!$G$6</f>
        <v>24982321</v>
      </c>
      <c r="D3" s="46">
        <f>'B. Total Expenditures'!$G$6</f>
        <v>42073843</v>
      </c>
      <c r="E3" s="55">
        <f t="shared" ref="E3:E44" si="0">D3/($D$44)</f>
        <v>0.4534509384440048</v>
      </c>
    </row>
    <row r="4" spans="1:5" ht="43.8" x14ac:dyDescent="0.3">
      <c r="A4" s="107" t="s">
        <v>111</v>
      </c>
      <c r="B4" s="46">
        <f>'C.1 Federal Expenditures'!$H$6</f>
        <v>17091522</v>
      </c>
      <c r="C4" s="46">
        <f>'C.2 State Expenditures'!$H$6</f>
        <v>24982321</v>
      </c>
      <c r="D4" s="46">
        <f>'B. Total Expenditures'!$H$6</f>
        <v>42073843</v>
      </c>
      <c r="E4" s="55">
        <f t="shared" si="0"/>
        <v>0.4534509384440048</v>
      </c>
    </row>
    <row r="5" spans="1:5" ht="43.8" x14ac:dyDescent="0.3">
      <c r="A5" s="107" t="s">
        <v>110</v>
      </c>
      <c r="B5" s="46">
        <f>'C.1 Federal Expenditures'!$I$6</f>
        <v>0</v>
      </c>
      <c r="C5" s="46">
        <f>'C.2 State Expenditures'!$I$6</f>
        <v>0</v>
      </c>
      <c r="D5" s="46">
        <f>'B. Total Expenditures'!$I$6</f>
        <v>0</v>
      </c>
      <c r="E5" s="55">
        <f t="shared" si="0"/>
        <v>0</v>
      </c>
    </row>
    <row r="6" spans="1:5" ht="30.75" x14ac:dyDescent="0.3">
      <c r="A6" s="106" t="s">
        <v>83</v>
      </c>
      <c r="B6" s="46">
        <f>'C.1 Federal Expenditures'!$J$6</f>
        <v>0</v>
      </c>
      <c r="C6" s="120"/>
      <c r="D6" s="46">
        <f>'B. Total Expenditures'!$J$6</f>
        <v>0</v>
      </c>
      <c r="E6" s="55">
        <f t="shared" si="0"/>
        <v>0</v>
      </c>
    </row>
    <row r="7" spans="1:5" ht="15" x14ac:dyDescent="0.3">
      <c r="A7" s="107" t="s">
        <v>112</v>
      </c>
      <c r="B7" s="46">
        <f>'C.1 Federal Expenditures'!$K$6</f>
        <v>0</v>
      </c>
      <c r="C7" s="120"/>
      <c r="D7" s="46">
        <f>'B. Total Expenditures'!$K$6</f>
        <v>0</v>
      </c>
      <c r="E7" s="55">
        <f t="shared" si="0"/>
        <v>0</v>
      </c>
    </row>
    <row r="8" spans="1:5" ht="15" x14ac:dyDescent="0.3">
      <c r="A8" s="107" t="s">
        <v>113</v>
      </c>
      <c r="B8" s="46">
        <f>'C.1 Federal Expenditures'!$L$6</f>
        <v>0</v>
      </c>
      <c r="C8" s="120"/>
      <c r="D8" s="46">
        <f>'B. Total Expenditures'!$L$6</f>
        <v>0</v>
      </c>
      <c r="E8" s="55">
        <f t="shared" si="0"/>
        <v>0</v>
      </c>
    </row>
    <row r="9" spans="1:5" ht="29.4" x14ac:dyDescent="0.3">
      <c r="A9" s="107" t="s">
        <v>114</v>
      </c>
      <c r="B9" s="46">
        <f>'C.1 Federal Expenditures'!$M$6</f>
        <v>0</v>
      </c>
      <c r="C9" s="120"/>
      <c r="D9" s="46">
        <f>'B. Total Expenditures'!$M$6</f>
        <v>0</v>
      </c>
      <c r="E9" s="55">
        <f t="shared" si="0"/>
        <v>0</v>
      </c>
    </row>
    <row r="10" spans="1:5" ht="30.75" x14ac:dyDescent="0.3">
      <c r="A10" s="106" t="s">
        <v>82</v>
      </c>
      <c r="B10" s="46">
        <f>'C.1 Federal Expenditures'!$N$6</f>
        <v>0</v>
      </c>
      <c r="C10" s="120"/>
      <c r="D10" s="46">
        <f>'B. Total Expenditures'!$N$6</f>
        <v>0</v>
      </c>
      <c r="E10" s="55">
        <f t="shared" si="0"/>
        <v>0</v>
      </c>
    </row>
    <row r="11" spans="1:5" ht="15" x14ac:dyDescent="0.3">
      <c r="A11" s="107" t="s">
        <v>115</v>
      </c>
      <c r="B11" s="46">
        <f>'C.1 Federal Expenditures'!$O$6</f>
        <v>0</v>
      </c>
      <c r="C11" s="120"/>
      <c r="D11" s="46">
        <f>'B. Total Expenditures'!$O$6</f>
        <v>0</v>
      </c>
      <c r="E11" s="55">
        <f t="shared" si="0"/>
        <v>0</v>
      </c>
    </row>
    <row r="12" spans="1:5" ht="15" x14ac:dyDescent="0.3">
      <c r="A12" s="107" t="s">
        <v>116</v>
      </c>
      <c r="B12" s="46">
        <f>'C.1 Federal Expenditures'!$P$6</f>
        <v>0</v>
      </c>
      <c r="C12" s="120"/>
      <c r="D12" s="46">
        <f>'B. Total Expenditures'!$P$6</f>
        <v>0</v>
      </c>
      <c r="E12" s="55">
        <f t="shared" si="0"/>
        <v>0</v>
      </c>
    </row>
    <row r="13" spans="1:5" ht="29.4" x14ac:dyDescent="0.3">
      <c r="A13" s="107" t="s">
        <v>117</v>
      </c>
      <c r="B13" s="46">
        <f>'C.1 Federal Expenditures'!$Q$6</f>
        <v>0</v>
      </c>
      <c r="C13" s="120"/>
      <c r="D13" s="46">
        <f>'B. Total Expenditures'!$Q$6</f>
        <v>0</v>
      </c>
      <c r="E13" s="55">
        <f t="shared" si="0"/>
        <v>0</v>
      </c>
    </row>
    <row r="14" spans="1:5" ht="15.75" x14ac:dyDescent="0.3">
      <c r="A14" s="106" t="s">
        <v>118</v>
      </c>
      <c r="B14" s="46">
        <f>'C.1 Federal Expenditures'!$R$6</f>
        <v>8741534</v>
      </c>
      <c r="C14" s="46">
        <f>'C.2 State Expenditures'!$R$6</f>
        <v>33348</v>
      </c>
      <c r="D14" s="46">
        <f>'B. Total Expenditures'!$R$6</f>
        <v>8774882</v>
      </c>
      <c r="E14" s="55">
        <f t="shared" si="0"/>
        <v>9.4571310674791589E-2</v>
      </c>
    </row>
    <row r="15" spans="1:5" ht="15" x14ac:dyDescent="0.3">
      <c r="A15" s="107" t="s">
        <v>119</v>
      </c>
      <c r="B15" s="46">
        <f>'C.1 Federal Expenditures'!$S$6</f>
        <v>0</v>
      </c>
      <c r="C15" s="46">
        <f>'C.2 State Expenditures'!$S$6</f>
        <v>0</v>
      </c>
      <c r="D15" s="46">
        <f>'B. Total Expenditures'!$S$6</f>
        <v>0</v>
      </c>
      <c r="E15" s="55">
        <f t="shared" si="0"/>
        <v>0</v>
      </c>
    </row>
    <row r="16" spans="1:5" ht="15" x14ac:dyDescent="0.3">
      <c r="A16" s="107" t="s">
        <v>120</v>
      </c>
      <c r="B16" s="46">
        <f>'C.1 Federal Expenditures'!$T$6</f>
        <v>599220</v>
      </c>
      <c r="C16" s="46">
        <f>'C.2 State Expenditures'!$T$6</f>
        <v>33348</v>
      </c>
      <c r="D16" s="46">
        <f>'B. Total Expenditures'!$T$6</f>
        <v>632568</v>
      </c>
      <c r="E16" s="55">
        <f t="shared" si="0"/>
        <v>6.8175030559877127E-3</v>
      </c>
    </row>
    <row r="17" spans="1:5" ht="15" x14ac:dyDescent="0.3">
      <c r="A17" s="107" t="s">
        <v>121</v>
      </c>
      <c r="B17" s="46">
        <f>'C.1 Federal Expenditures'!$U$6</f>
        <v>8142314</v>
      </c>
      <c r="C17" s="46">
        <f>'C.2 State Expenditures'!$U$6</f>
        <v>0</v>
      </c>
      <c r="D17" s="46">
        <f>'B. Total Expenditures'!$U$6</f>
        <v>8142314</v>
      </c>
      <c r="E17" s="55">
        <f t="shared" si="0"/>
        <v>8.7753807618803886E-2</v>
      </c>
    </row>
    <row r="18" spans="1:5" ht="15.75" x14ac:dyDescent="0.3">
      <c r="A18" s="106" t="s">
        <v>122</v>
      </c>
      <c r="B18" s="46">
        <f>'C.1 Federal Expenditures'!$V$6</f>
        <v>294110</v>
      </c>
      <c r="C18" s="46">
        <f>'C.2 State Expenditures'!$V$6</f>
        <v>0</v>
      </c>
      <c r="D18" s="46">
        <f>'B. Total Expenditures'!$V$6</f>
        <v>294110</v>
      </c>
      <c r="E18" s="55">
        <f t="shared" si="0"/>
        <v>3.1697711926568306E-3</v>
      </c>
    </row>
    <row r="19" spans="1:5" ht="15.75" x14ac:dyDescent="0.3">
      <c r="A19" s="106" t="s">
        <v>87</v>
      </c>
      <c r="B19" s="46">
        <f>'C.1 Federal Expenditures'!$W$6</f>
        <v>7764161</v>
      </c>
      <c r="C19" s="46">
        <f>'C.2 State Expenditures'!$W$6</f>
        <v>2661026</v>
      </c>
      <c r="D19" s="46">
        <f>'B. Total Expenditures'!$W$6</f>
        <v>10425187</v>
      </c>
      <c r="E19" s="55">
        <f t="shared" si="0"/>
        <v>0.11235747655863618</v>
      </c>
    </row>
    <row r="20" spans="1:5" ht="29.4" x14ac:dyDescent="0.3">
      <c r="A20" s="107" t="s">
        <v>124</v>
      </c>
      <c r="B20" s="46">
        <f>'C.1 Federal Expenditures'!$X$6</f>
        <v>7764161</v>
      </c>
      <c r="C20" s="46">
        <f>'C.2 State Expenditures'!$X$6</f>
        <v>2661026</v>
      </c>
      <c r="D20" s="46">
        <f>'B. Total Expenditures'!$X$6</f>
        <v>10425187</v>
      </c>
      <c r="E20" s="55">
        <f t="shared" si="0"/>
        <v>0.11235747655863618</v>
      </c>
    </row>
    <row r="21" spans="1:5" ht="15" x14ac:dyDescent="0.3">
      <c r="A21" s="107" t="s">
        <v>123</v>
      </c>
      <c r="B21" s="46">
        <f>'C.1 Federal Expenditures'!$Y$6</f>
        <v>0</v>
      </c>
      <c r="C21" s="46">
        <f>'C.2 State Expenditures'!$Y$6</f>
        <v>0</v>
      </c>
      <c r="D21" s="46">
        <f>'B. Total Expenditures'!$Y$6</f>
        <v>0</v>
      </c>
      <c r="E21" s="55">
        <f t="shared" si="0"/>
        <v>0</v>
      </c>
    </row>
    <row r="22" spans="1:5" ht="30.75" x14ac:dyDescent="0.3">
      <c r="A22" s="106" t="s">
        <v>88</v>
      </c>
      <c r="B22" s="46">
        <f>'C.1 Federal Expenditures'!$Z$6</f>
        <v>0</v>
      </c>
      <c r="C22" s="46">
        <f>'C.2 State Expenditures'!$Z$6</f>
        <v>0</v>
      </c>
      <c r="D22" s="46">
        <f>'B. Total Expenditures'!$Z$6</f>
        <v>0</v>
      </c>
      <c r="E22" s="55">
        <f t="shared" si="0"/>
        <v>0</v>
      </c>
    </row>
    <row r="23" spans="1:5" ht="15.75" x14ac:dyDescent="0.3">
      <c r="A23" s="106" t="s">
        <v>84</v>
      </c>
      <c r="B23" s="46">
        <f>'C.1 Federal Expenditures'!$AA$6</f>
        <v>0</v>
      </c>
      <c r="C23" s="46">
        <f>'C.2 State Expenditures'!$AA$6</f>
        <v>0</v>
      </c>
      <c r="D23" s="46">
        <f>'B. Total Expenditures'!$AA$6</f>
        <v>0</v>
      </c>
      <c r="E23" s="55">
        <f t="shared" si="0"/>
        <v>0</v>
      </c>
    </row>
    <row r="24" spans="1:5" ht="15.75" x14ac:dyDescent="0.3">
      <c r="A24" s="106" t="s">
        <v>89</v>
      </c>
      <c r="B24" s="46">
        <f>'C.1 Federal Expenditures'!$AB$6</f>
        <v>0</v>
      </c>
      <c r="C24" s="46">
        <f>'C.2 State Expenditures'!$AB$6</f>
        <v>0</v>
      </c>
      <c r="D24" s="46">
        <f>'B. Total Expenditures'!$AB$6</f>
        <v>0</v>
      </c>
      <c r="E24" s="55">
        <f t="shared" si="0"/>
        <v>0</v>
      </c>
    </row>
    <row r="25" spans="1:5" ht="15.75" x14ac:dyDescent="0.3">
      <c r="A25" s="106" t="s">
        <v>62</v>
      </c>
      <c r="B25" s="46">
        <f>'C.1 Federal Expenditures'!$AC$6</f>
        <v>0</v>
      </c>
      <c r="C25" s="46">
        <f>'C.2 State Expenditures'!$AC$6</f>
        <v>303110</v>
      </c>
      <c r="D25" s="46">
        <f>'B. Total Expenditures'!$AC$6</f>
        <v>303110</v>
      </c>
      <c r="E25" s="55">
        <f t="shared" si="0"/>
        <v>3.2667687130876612E-3</v>
      </c>
    </row>
    <row r="26" spans="1:5" ht="15.75" x14ac:dyDescent="0.3">
      <c r="A26" s="106" t="s">
        <v>125</v>
      </c>
      <c r="B26" s="46">
        <f>'C.1 Federal Expenditures'!$AD$6</f>
        <v>0</v>
      </c>
      <c r="C26" s="46">
        <f>'C.2 State Expenditures'!$AD$6</f>
        <v>0</v>
      </c>
      <c r="D26" s="46">
        <f>'B. Total Expenditures'!$AD$6</f>
        <v>0</v>
      </c>
      <c r="E26" s="55">
        <f t="shared" si="0"/>
        <v>0</v>
      </c>
    </row>
    <row r="27" spans="1:5" s="11" customFormat="1" ht="15.75" x14ac:dyDescent="0.3">
      <c r="A27" s="106" t="s">
        <v>126</v>
      </c>
      <c r="B27" s="46">
        <f>'C.1 Federal Expenditures'!$AE$6</f>
        <v>0</v>
      </c>
      <c r="C27" s="46">
        <f>'C.2 State Expenditures'!$AE$6</f>
        <v>7187759</v>
      </c>
      <c r="D27" s="46">
        <f>'B. Total Expenditures'!$AE$6</f>
        <v>7187759</v>
      </c>
      <c r="E27" s="55">
        <f t="shared" si="0"/>
        <v>7.7466088939375982E-2</v>
      </c>
    </row>
    <row r="28" spans="1:5" ht="30.6" x14ac:dyDescent="0.3">
      <c r="A28" s="106" t="s">
        <v>127</v>
      </c>
      <c r="B28" s="46">
        <f>'C.1 Federal Expenditures'!$AF$6</f>
        <v>2988174</v>
      </c>
      <c r="C28" s="46">
        <f>'C.2 State Expenditures'!$AF$6</f>
        <v>0</v>
      </c>
      <c r="D28" s="46">
        <f>'B. Total Expenditures'!$AF$6</f>
        <v>2988174</v>
      </c>
      <c r="E28" s="55">
        <f t="shared" si="0"/>
        <v>3.2205052068430627E-2</v>
      </c>
    </row>
    <row r="29" spans="1:5" ht="30.6" x14ac:dyDescent="0.3">
      <c r="A29" s="106" t="s">
        <v>90</v>
      </c>
      <c r="B29" s="46">
        <f>'C.1 Federal Expenditures'!$AG$6</f>
        <v>0</v>
      </c>
      <c r="C29" s="46">
        <f>'C.2 State Expenditures'!$AG$6</f>
        <v>0</v>
      </c>
      <c r="D29" s="46">
        <f>'B. Total Expenditures'!$AG$6</f>
        <v>0</v>
      </c>
      <c r="E29" s="55">
        <f t="shared" si="0"/>
        <v>0</v>
      </c>
    </row>
    <row r="30" spans="1:5" ht="15.6" x14ac:dyDescent="0.3">
      <c r="A30" s="106" t="s">
        <v>128</v>
      </c>
      <c r="B30" s="46">
        <f>'C.1 Federal Expenditures'!$AH$6</f>
        <v>0</v>
      </c>
      <c r="C30" s="46">
        <f>'C.2 State Expenditures'!$AH$6</f>
        <v>0</v>
      </c>
      <c r="D30" s="46">
        <f>'B. Total Expenditures'!$AH$6</f>
        <v>0</v>
      </c>
      <c r="E30" s="55">
        <f t="shared" si="0"/>
        <v>0</v>
      </c>
    </row>
    <row r="31" spans="1:5" ht="28.8" x14ac:dyDescent="0.3">
      <c r="A31" s="107" t="s">
        <v>129</v>
      </c>
      <c r="B31" s="46">
        <f>'C.1 Federal Expenditures'!$AI$6</f>
        <v>0</v>
      </c>
      <c r="C31" s="46">
        <f>'C.2 State Expenditures'!$AI$6</f>
        <v>0</v>
      </c>
      <c r="D31" s="46">
        <f>'B. Total Expenditures'!$AI$6</f>
        <v>0</v>
      </c>
      <c r="E31" s="55">
        <f t="shared" si="0"/>
        <v>0</v>
      </c>
    </row>
    <row r="32" spans="1:5" x14ac:dyDescent="0.3">
      <c r="A32" s="107" t="s">
        <v>130</v>
      </c>
      <c r="B32" s="46">
        <f>'C.1 Federal Expenditures'!$AJ$6</f>
        <v>0</v>
      </c>
      <c r="C32" s="46">
        <f>'C.2 State Expenditures'!$AJ$6</f>
        <v>0</v>
      </c>
      <c r="D32" s="46">
        <f>'B. Total Expenditures'!$AJ$6</f>
        <v>0</v>
      </c>
      <c r="E32" s="55">
        <f t="shared" si="0"/>
        <v>0</v>
      </c>
    </row>
    <row r="33" spans="1:5" x14ac:dyDescent="0.3">
      <c r="A33" s="107" t="s">
        <v>131</v>
      </c>
      <c r="B33" s="46">
        <f>'C.1 Federal Expenditures'!$AK$6</f>
        <v>0</v>
      </c>
      <c r="C33" s="46">
        <f>'C.2 State Expenditures'!$AK$6</f>
        <v>0</v>
      </c>
      <c r="D33" s="46">
        <f>'B. Total Expenditures'!$AK$6</f>
        <v>0</v>
      </c>
      <c r="E33" s="55">
        <f t="shared" si="0"/>
        <v>0</v>
      </c>
    </row>
    <row r="34" spans="1:5" ht="15.6" x14ac:dyDescent="0.3">
      <c r="A34" s="106" t="s">
        <v>132</v>
      </c>
      <c r="B34" s="46">
        <f>'C.1 Federal Expenditures'!$AL$6</f>
        <v>0</v>
      </c>
      <c r="C34" s="46">
        <f>'C.2 State Expenditures'!$AL$6</f>
        <v>0</v>
      </c>
      <c r="D34" s="46">
        <f>'B. Total Expenditures'!$AL$6</f>
        <v>0</v>
      </c>
      <c r="E34" s="55">
        <f t="shared" si="0"/>
        <v>0</v>
      </c>
    </row>
    <row r="35" spans="1:5" ht="15.6" x14ac:dyDescent="0.3">
      <c r="A35" s="106" t="s">
        <v>91</v>
      </c>
      <c r="B35" s="46">
        <f>'C.1 Federal Expenditures'!$AM$6</f>
        <v>7165876</v>
      </c>
      <c r="C35" s="46">
        <f>'C.2 State Expenditures'!$AM$6</f>
        <v>1190197</v>
      </c>
      <c r="D35" s="46">
        <f>'B. Total Expenditures'!$AM$6</f>
        <v>8356073</v>
      </c>
      <c r="E35" s="55">
        <f t="shared" si="0"/>
        <v>9.0057595726556527E-2</v>
      </c>
    </row>
    <row r="36" spans="1:5" x14ac:dyDescent="0.3">
      <c r="A36" s="107" t="s">
        <v>133</v>
      </c>
      <c r="B36" s="46">
        <f>'C.1 Federal Expenditures'!$AN$6</f>
        <v>7162803</v>
      </c>
      <c r="C36" s="46">
        <f>'C.2 State Expenditures'!$AN$6</f>
        <v>1190197</v>
      </c>
      <c r="D36" s="46">
        <f>'B. Total Expenditures'!$AN$6</f>
        <v>8353000</v>
      </c>
      <c r="E36" s="55">
        <f t="shared" si="0"/>
        <v>9.0024476462080533E-2</v>
      </c>
    </row>
    <row r="37" spans="1:5" x14ac:dyDescent="0.3">
      <c r="A37" s="107" t="s">
        <v>134</v>
      </c>
      <c r="B37" s="46">
        <f>'C.1 Federal Expenditures'!$AO$6</f>
        <v>0</v>
      </c>
      <c r="C37" s="46">
        <f>'C.2 State Expenditures'!$AO$6</f>
        <v>0</v>
      </c>
      <c r="D37" s="46">
        <f>'B. Total Expenditures'!$AO$6</f>
        <v>0</v>
      </c>
      <c r="E37" s="55">
        <f t="shared" si="0"/>
        <v>0</v>
      </c>
    </row>
    <row r="38" spans="1:5" x14ac:dyDescent="0.3">
      <c r="A38" s="107" t="s">
        <v>135</v>
      </c>
      <c r="B38" s="46">
        <f>'C.1 Federal Expenditures'!$AP$6</f>
        <v>3073</v>
      </c>
      <c r="C38" s="46">
        <f>'C.2 State Expenditures'!$AP$6</f>
        <v>0</v>
      </c>
      <c r="D38" s="46">
        <f>'B. Total Expenditures'!$AP$6</f>
        <v>3073</v>
      </c>
      <c r="E38" s="55">
        <f t="shared" si="0"/>
        <v>3.3119264475993473E-5</v>
      </c>
    </row>
    <row r="39" spans="1:5" ht="15.6" x14ac:dyDescent="0.3">
      <c r="A39" s="106" t="s">
        <v>85</v>
      </c>
      <c r="B39" s="46">
        <f>'C.1 Federal Expenditures'!$AQ$6</f>
        <v>0</v>
      </c>
      <c r="C39" s="46">
        <f>'C.2 State Expenditures'!$AQ$6</f>
        <v>200764</v>
      </c>
      <c r="D39" s="46">
        <f>'B. Total Expenditures'!$AQ$6</f>
        <v>200764</v>
      </c>
      <c r="E39" s="55">
        <f t="shared" si="0"/>
        <v>2.1637344657527997E-3</v>
      </c>
    </row>
    <row r="40" spans="1:5" ht="15.6" x14ac:dyDescent="0.3">
      <c r="A40" s="94" t="s">
        <v>138</v>
      </c>
      <c r="B40" s="121">
        <f>'C.1 Federal Expenditures'!$AR$6</f>
        <v>44045377</v>
      </c>
      <c r="C40" s="121">
        <f>'C.2 State Expenditures'!$AR$6</f>
        <v>36558525</v>
      </c>
      <c r="D40" s="121">
        <f>'B. Total Expenditures'!$AR$6</f>
        <v>80603902</v>
      </c>
      <c r="E40" s="96">
        <f t="shared" si="0"/>
        <v>0.86870873678329297</v>
      </c>
    </row>
    <row r="41" spans="1:5" ht="15.6" x14ac:dyDescent="0.3">
      <c r="A41" s="106" t="s">
        <v>86</v>
      </c>
      <c r="B41" s="46">
        <f>'C.1 Federal Expenditures'!$C$6</f>
        <v>7742228</v>
      </c>
      <c r="C41" s="120"/>
      <c r="D41" s="46">
        <f>'B. Total Expenditures'!$C$6</f>
        <v>7742228</v>
      </c>
      <c r="E41" s="55">
        <f t="shared" si="0"/>
        <v>8.3441879845571762E-2</v>
      </c>
    </row>
    <row r="42" spans="1:5" ht="15.6" x14ac:dyDescent="0.3">
      <c r="A42" s="106" t="s">
        <v>246</v>
      </c>
      <c r="B42" s="46">
        <f>'C.1 Federal Expenditures'!$D$6</f>
        <v>4439747</v>
      </c>
      <c r="C42" s="120"/>
      <c r="D42" s="46">
        <f>'B. Total Expenditures'!$D$6</f>
        <v>4439747</v>
      </c>
      <c r="E42" s="55">
        <f t="shared" si="0"/>
        <v>4.7849383371135243E-2</v>
      </c>
    </row>
    <row r="43" spans="1:5" ht="15.6" x14ac:dyDescent="0.3">
      <c r="A43" s="108" t="s">
        <v>109</v>
      </c>
      <c r="B43" s="121">
        <f>B41+B42</f>
        <v>12181975</v>
      </c>
      <c r="C43" s="124"/>
      <c r="D43" s="121">
        <f>D41+D42</f>
        <v>12181975</v>
      </c>
      <c r="E43" s="96">
        <f t="shared" si="0"/>
        <v>0.131291263216707</v>
      </c>
    </row>
    <row r="44" spans="1:5" ht="15.6" x14ac:dyDescent="0.3">
      <c r="A44" s="94" t="s">
        <v>60</v>
      </c>
      <c r="B44" s="95">
        <f>SUM(B41,B42, B3,B6,B10,B14,B18,B19,B22,B23,B24,B25,B26,B27,B28,B29,B30,B34,B35, B39)</f>
        <v>56227352</v>
      </c>
      <c r="C44" s="95">
        <f>SUM(C41,C42,C3,C6,C10,C14,C18,C19,C22,C23,C24,C25,C26,C27,C28,C29,C30,C34,C35, C39)</f>
        <v>36558525</v>
      </c>
      <c r="D44" s="95">
        <f>B44+C44</f>
        <v>92785877</v>
      </c>
      <c r="E44" s="96">
        <f t="shared" si="0"/>
        <v>1</v>
      </c>
    </row>
    <row r="45" spans="1:5" ht="15.6" x14ac:dyDescent="0.3">
      <c r="A45" s="106" t="s">
        <v>136</v>
      </c>
      <c r="B45" s="46">
        <f>'C.1 Federal Expenditures'!$AS$6</f>
        <v>0</v>
      </c>
      <c r="C45" s="120"/>
      <c r="D45" s="46">
        <f>'B. Total Expenditures'!$AS$6</f>
        <v>0</v>
      </c>
      <c r="E45" s="123"/>
    </row>
    <row r="46" spans="1:5" ht="15.6" x14ac:dyDescent="0.3">
      <c r="A46" s="106" t="s">
        <v>137</v>
      </c>
      <c r="B46" s="46">
        <f>'C.1 Federal Expenditures'!$AT$6</f>
        <v>36312583</v>
      </c>
      <c r="C46" s="120"/>
      <c r="D46" s="46">
        <f>'B. Total Expenditures'!$AT$6</f>
        <v>36312583</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352</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Expenditures'!$G$7</f>
        <v>41697276</v>
      </c>
      <c r="C3" s="46">
        <f>'C.2 State Expenditures'!$G$7</f>
        <v>0</v>
      </c>
      <c r="D3" s="46">
        <f>'B. Total Expenditures'!$G$7</f>
        <v>41697276</v>
      </c>
      <c r="E3" s="55">
        <f t="shared" ref="E3:E44" si="0">D3/($D$44)</f>
        <v>0.12475925911436772</v>
      </c>
    </row>
    <row r="4" spans="1:5" ht="43.8" x14ac:dyDescent="0.3">
      <c r="A4" s="107" t="s">
        <v>111</v>
      </c>
      <c r="B4" s="46">
        <f>'C.1 Federal Expenditures'!$H$7</f>
        <v>16481500</v>
      </c>
      <c r="C4" s="46">
        <f>'C.2 State Expenditures'!$H$7</f>
        <v>0</v>
      </c>
      <c r="D4" s="46">
        <f>'B. Total Expenditures'!$H$7</f>
        <v>16481500</v>
      </c>
      <c r="E4" s="55">
        <f t="shared" si="0"/>
        <v>4.9313046950439914E-2</v>
      </c>
    </row>
    <row r="5" spans="1:5" ht="43.8" x14ac:dyDescent="0.3">
      <c r="A5" s="107" t="s">
        <v>110</v>
      </c>
      <c r="B5" s="46">
        <f>'C.1 Federal Expenditures'!$I$7</f>
        <v>25215776</v>
      </c>
      <c r="C5" s="46">
        <f>'C.2 State Expenditures'!$I$7</f>
        <v>0</v>
      </c>
      <c r="D5" s="46">
        <f>'B. Total Expenditures'!$I$7</f>
        <v>25215776</v>
      </c>
      <c r="E5" s="55">
        <f t="shared" si="0"/>
        <v>7.54462121639278E-2</v>
      </c>
    </row>
    <row r="6" spans="1:5" ht="30.75" x14ac:dyDescent="0.3">
      <c r="A6" s="106" t="s">
        <v>83</v>
      </c>
      <c r="B6" s="46">
        <f>'C.1 Federal Expenditures'!$J$7</f>
        <v>9750527</v>
      </c>
      <c r="C6" s="120"/>
      <c r="D6" s="46">
        <f>'B. Total Expenditures'!$J$7</f>
        <v>9750527</v>
      </c>
      <c r="E6" s="55">
        <f t="shared" si="0"/>
        <v>2.91738128048134E-2</v>
      </c>
    </row>
    <row r="7" spans="1:5" ht="15" x14ac:dyDescent="0.3">
      <c r="A7" s="107" t="s">
        <v>112</v>
      </c>
      <c r="B7" s="46">
        <f>'C.1 Federal Expenditures'!$K$7</f>
        <v>9750527</v>
      </c>
      <c r="C7" s="120"/>
      <c r="D7" s="46">
        <f>'B. Total Expenditures'!$K$7</f>
        <v>9750527</v>
      </c>
      <c r="E7" s="55">
        <f t="shared" si="0"/>
        <v>2.91738128048134E-2</v>
      </c>
    </row>
    <row r="8" spans="1:5" ht="15" x14ac:dyDescent="0.3">
      <c r="A8" s="107" t="s">
        <v>113</v>
      </c>
      <c r="B8" s="46">
        <f>'C.1 Federal Expenditures'!$L$7</f>
        <v>0</v>
      </c>
      <c r="C8" s="120"/>
      <c r="D8" s="46">
        <f>'B. Total Expenditures'!$L$7</f>
        <v>0</v>
      </c>
      <c r="E8" s="55">
        <f t="shared" si="0"/>
        <v>0</v>
      </c>
    </row>
    <row r="9" spans="1:5" ht="29.4" x14ac:dyDescent="0.3">
      <c r="A9" s="107" t="s">
        <v>114</v>
      </c>
      <c r="B9" s="46">
        <f>'C.1 Federal Expenditures'!$M$7</f>
        <v>0</v>
      </c>
      <c r="C9" s="120"/>
      <c r="D9" s="46">
        <f>'B. Total Expenditures'!$M$7</f>
        <v>0</v>
      </c>
      <c r="E9" s="55">
        <f t="shared" si="0"/>
        <v>0</v>
      </c>
    </row>
    <row r="10" spans="1:5" ht="30.75" x14ac:dyDescent="0.3">
      <c r="A10" s="106" t="s">
        <v>82</v>
      </c>
      <c r="B10" s="46">
        <f>'C.1 Federal Expenditures'!$N$7</f>
        <v>0</v>
      </c>
      <c r="C10" s="120"/>
      <c r="D10" s="46">
        <f>'B. Total Expenditures'!$N$7</f>
        <v>0</v>
      </c>
      <c r="E10" s="55">
        <f t="shared" si="0"/>
        <v>0</v>
      </c>
    </row>
    <row r="11" spans="1:5" ht="15" x14ac:dyDescent="0.3">
      <c r="A11" s="107" t="s">
        <v>115</v>
      </c>
      <c r="B11" s="46">
        <f>'C.1 Federal Expenditures'!$O$7</f>
        <v>0</v>
      </c>
      <c r="C11" s="120"/>
      <c r="D11" s="46">
        <f>'B. Total Expenditures'!$O$7</f>
        <v>0</v>
      </c>
      <c r="E11" s="55">
        <f t="shared" si="0"/>
        <v>0</v>
      </c>
    </row>
    <row r="12" spans="1:5" ht="15" x14ac:dyDescent="0.3">
      <c r="A12" s="107" t="s">
        <v>116</v>
      </c>
      <c r="B12" s="46">
        <f>'C.1 Federal Expenditures'!$P$7</f>
        <v>0</v>
      </c>
      <c r="C12" s="120"/>
      <c r="D12" s="46">
        <f>'B. Total Expenditures'!$P$7</f>
        <v>0</v>
      </c>
      <c r="E12" s="55">
        <f t="shared" si="0"/>
        <v>0</v>
      </c>
    </row>
    <row r="13" spans="1:5" ht="29.4" x14ac:dyDescent="0.3">
      <c r="A13" s="107" t="s">
        <v>117</v>
      </c>
      <c r="B13" s="46">
        <f>'C.1 Federal Expenditures'!$Q$7</f>
        <v>0</v>
      </c>
      <c r="C13" s="120"/>
      <c r="D13" s="46">
        <f>'B. Total Expenditures'!$Q$7</f>
        <v>0</v>
      </c>
      <c r="E13" s="55">
        <f t="shared" si="0"/>
        <v>0</v>
      </c>
    </row>
    <row r="14" spans="1:5" ht="15.75" x14ac:dyDescent="0.3">
      <c r="A14" s="106" t="s">
        <v>118</v>
      </c>
      <c r="B14" s="46">
        <f>'C.1 Federal Expenditures'!$R$7</f>
        <v>377322</v>
      </c>
      <c r="C14" s="46">
        <f>'C.2 State Expenditures'!$R$7</f>
        <v>0</v>
      </c>
      <c r="D14" s="46">
        <f>'B. Total Expenditures'!$R$7</f>
        <v>377322</v>
      </c>
      <c r="E14" s="55">
        <f t="shared" si="0"/>
        <v>1.1289565574391827E-3</v>
      </c>
    </row>
    <row r="15" spans="1:5" ht="15" x14ac:dyDescent="0.3">
      <c r="A15" s="107" t="s">
        <v>119</v>
      </c>
      <c r="B15" s="46">
        <f>'C.1 Federal Expenditures'!$S$7</f>
        <v>0</v>
      </c>
      <c r="C15" s="46">
        <f>'C.2 State Expenditures'!$S$7</f>
        <v>0</v>
      </c>
      <c r="D15" s="46">
        <f>'B. Total Expenditures'!$S$7</f>
        <v>0</v>
      </c>
      <c r="E15" s="55">
        <f t="shared" si="0"/>
        <v>0</v>
      </c>
    </row>
    <row r="16" spans="1:5" ht="15" x14ac:dyDescent="0.3">
      <c r="A16" s="107" t="s">
        <v>120</v>
      </c>
      <c r="B16" s="46">
        <f>'C.1 Federal Expenditures'!$T$7</f>
        <v>150646</v>
      </c>
      <c r="C16" s="46">
        <f>'C.2 State Expenditures'!$T$7</f>
        <v>0</v>
      </c>
      <c r="D16" s="46">
        <f>'B. Total Expenditures'!$T$7</f>
        <v>150646</v>
      </c>
      <c r="E16" s="55">
        <f t="shared" si="0"/>
        <v>4.5073647853022914E-4</v>
      </c>
    </row>
    <row r="17" spans="1:5" ht="15" x14ac:dyDescent="0.3">
      <c r="A17" s="107" t="s">
        <v>121</v>
      </c>
      <c r="B17" s="46">
        <f>'C.1 Federal Expenditures'!$U$7</f>
        <v>226676</v>
      </c>
      <c r="C17" s="46">
        <f>'C.2 State Expenditures'!$U$7</f>
        <v>0</v>
      </c>
      <c r="D17" s="46">
        <f>'B. Total Expenditures'!$U$7</f>
        <v>226676</v>
      </c>
      <c r="E17" s="55">
        <f t="shared" si="0"/>
        <v>6.7822007890895358E-4</v>
      </c>
    </row>
    <row r="18" spans="1:5" ht="15.75" x14ac:dyDescent="0.3">
      <c r="A18" s="106" t="s">
        <v>122</v>
      </c>
      <c r="B18" s="46">
        <f>'C.1 Federal Expenditures'!$V$7</f>
        <v>7034419</v>
      </c>
      <c r="C18" s="46">
        <f>'C.2 State Expenditures'!$V$7</f>
        <v>0</v>
      </c>
      <c r="D18" s="46">
        <f>'B. Total Expenditures'!$V$7</f>
        <v>7034419</v>
      </c>
      <c r="E18" s="55">
        <f t="shared" si="0"/>
        <v>2.10471519228266E-2</v>
      </c>
    </row>
    <row r="19" spans="1:5" ht="15.75" x14ac:dyDescent="0.3">
      <c r="A19" s="106" t="s">
        <v>87</v>
      </c>
      <c r="B19" s="46">
        <f>'C.1 Federal Expenditures'!$W$7</f>
        <v>2546800</v>
      </c>
      <c r="C19" s="46">
        <f>'C.2 State Expenditures'!$W$7</f>
        <v>0</v>
      </c>
      <c r="D19" s="46">
        <f>'B. Total Expenditures'!$W$7</f>
        <v>2546800</v>
      </c>
      <c r="E19" s="55">
        <f t="shared" si="0"/>
        <v>7.6200872477250482E-3</v>
      </c>
    </row>
    <row r="20" spans="1:5" ht="29.4" x14ac:dyDescent="0.3">
      <c r="A20" s="107" t="s">
        <v>124</v>
      </c>
      <c r="B20" s="46">
        <f>'C.1 Federal Expenditures'!$X$7</f>
        <v>2546800</v>
      </c>
      <c r="C20" s="46">
        <f>'C.2 State Expenditures'!$X$7</f>
        <v>0</v>
      </c>
      <c r="D20" s="46">
        <f>'B. Total Expenditures'!$X$7</f>
        <v>2546800</v>
      </c>
      <c r="E20" s="55">
        <f t="shared" si="0"/>
        <v>7.6200872477250482E-3</v>
      </c>
    </row>
    <row r="21" spans="1:5" ht="15" x14ac:dyDescent="0.3">
      <c r="A21" s="107" t="s">
        <v>123</v>
      </c>
      <c r="B21" s="46">
        <f>'C.1 Federal Expenditures'!$Y$7</f>
        <v>0</v>
      </c>
      <c r="C21" s="46">
        <f>'C.2 State Expenditures'!$Y$7</f>
        <v>0</v>
      </c>
      <c r="D21" s="46">
        <f>'B. Total Expenditures'!$Y$7</f>
        <v>0</v>
      </c>
      <c r="E21" s="55">
        <f t="shared" si="0"/>
        <v>0</v>
      </c>
    </row>
    <row r="22" spans="1:5" ht="30.75" x14ac:dyDescent="0.3">
      <c r="A22" s="106" t="s">
        <v>88</v>
      </c>
      <c r="B22" s="46">
        <f>'C.1 Federal Expenditures'!$Z$7</f>
        <v>0</v>
      </c>
      <c r="C22" s="46">
        <f>'C.2 State Expenditures'!$Z$7</f>
        <v>0</v>
      </c>
      <c r="D22" s="46">
        <f>'B. Total Expenditures'!$Z$7</f>
        <v>0</v>
      </c>
      <c r="E22" s="55">
        <f t="shared" si="0"/>
        <v>0</v>
      </c>
    </row>
    <row r="23" spans="1:5" ht="15.75" x14ac:dyDescent="0.3">
      <c r="A23" s="106" t="s">
        <v>84</v>
      </c>
      <c r="B23" s="46">
        <f>'C.1 Federal Expenditures'!$AA$7</f>
        <v>0</v>
      </c>
      <c r="C23" s="46">
        <f>'C.2 State Expenditures'!$AA$7</f>
        <v>0</v>
      </c>
      <c r="D23" s="46">
        <f>'B. Total Expenditures'!$AA$7</f>
        <v>0</v>
      </c>
      <c r="E23" s="55">
        <f t="shared" si="0"/>
        <v>0</v>
      </c>
    </row>
    <row r="24" spans="1:5" ht="15.75" x14ac:dyDescent="0.3">
      <c r="A24" s="106" t="s">
        <v>89</v>
      </c>
      <c r="B24" s="46">
        <f>'C.1 Federal Expenditures'!$AB$7</f>
        <v>0</v>
      </c>
      <c r="C24" s="46">
        <f>'C.2 State Expenditures'!$AB$7</f>
        <v>0</v>
      </c>
      <c r="D24" s="46">
        <f>'B. Total Expenditures'!$AB$7</f>
        <v>0</v>
      </c>
      <c r="E24" s="55">
        <f t="shared" si="0"/>
        <v>0</v>
      </c>
    </row>
    <row r="25" spans="1:5" ht="15.75" x14ac:dyDescent="0.3">
      <c r="A25" s="106" t="s">
        <v>62</v>
      </c>
      <c r="B25" s="46">
        <f>'C.1 Federal Expenditures'!$AC$7</f>
        <v>9482507</v>
      </c>
      <c r="C25" s="46">
        <f>'C.2 State Expenditures'!$AC$7</f>
        <v>0</v>
      </c>
      <c r="D25" s="46">
        <f>'B. Total Expenditures'!$AC$7</f>
        <v>9482507</v>
      </c>
      <c r="E25" s="55">
        <f t="shared" si="0"/>
        <v>2.8371890477133462E-2</v>
      </c>
    </row>
    <row r="26" spans="1:5" ht="15.75" x14ac:dyDescent="0.3">
      <c r="A26" s="106" t="s">
        <v>125</v>
      </c>
      <c r="B26" s="46">
        <f>'C.1 Federal Expenditures'!$AD$7</f>
        <v>5784681</v>
      </c>
      <c r="C26" s="46">
        <f>'C.2 State Expenditures'!$AD$7</f>
        <v>0</v>
      </c>
      <c r="D26" s="46">
        <f>'B. Total Expenditures'!$AD$7</f>
        <v>5784681</v>
      </c>
      <c r="E26" s="55">
        <f t="shared" si="0"/>
        <v>1.7307905575725372E-2</v>
      </c>
    </row>
    <row r="27" spans="1:5" s="11" customFormat="1" ht="15.75" x14ac:dyDescent="0.3">
      <c r="A27" s="106" t="s">
        <v>126</v>
      </c>
      <c r="B27" s="46">
        <f>'C.1 Federal Expenditures'!$AE$7</f>
        <v>0</v>
      </c>
      <c r="C27" s="46">
        <f>'C.2 State Expenditures'!$AE$7</f>
        <v>0</v>
      </c>
      <c r="D27" s="46">
        <f>'B. Total Expenditures'!$AE$7</f>
        <v>0</v>
      </c>
      <c r="E27" s="55">
        <f t="shared" si="0"/>
        <v>0</v>
      </c>
    </row>
    <row r="28" spans="1:5" ht="30.6" x14ac:dyDescent="0.3">
      <c r="A28" s="106" t="s">
        <v>127</v>
      </c>
      <c r="B28" s="46">
        <f>'C.1 Federal Expenditures'!$AF$7</f>
        <v>0</v>
      </c>
      <c r="C28" s="46">
        <f>'C.2 State Expenditures'!$AF$7</f>
        <v>0</v>
      </c>
      <c r="D28" s="46">
        <f>'B. Total Expenditures'!$AF$7</f>
        <v>0</v>
      </c>
      <c r="E28" s="55">
        <f t="shared" si="0"/>
        <v>0</v>
      </c>
    </row>
    <row r="29" spans="1:5" ht="30.6" x14ac:dyDescent="0.3">
      <c r="A29" s="106" t="s">
        <v>90</v>
      </c>
      <c r="B29" s="46">
        <f>'C.1 Federal Expenditures'!$AG$7</f>
        <v>0</v>
      </c>
      <c r="C29" s="46">
        <f>'C.2 State Expenditures'!$AG$7</f>
        <v>0</v>
      </c>
      <c r="D29" s="46">
        <f>'B. Total Expenditures'!$AG$7</f>
        <v>0</v>
      </c>
      <c r="E29" s="55">
        <f t="shared" si="0"/>
        <v>0</v>
      </c>
    </row>
    <row r="30" spans="1:5" ht="15.6" x14ac:dyDescent="0.3">
      <c r="A30" s="106" t="s">
        <v>128</v>
      </c>
      <c r="B30" s="46">
        <f>'C.1 Federal Expenditures'!$AH$7</f>
        <v>89807382</v>
      </c>
      <c r="C30" s="46">
        <f>'C.2 State Expenditures'!$AH$7</f>
        <v>127688331</v>
      </c>
      <c r="D30" s="46">
        <f>'B. Total Expenditures'!$AH$7</f>
        <v>217495713</v>
      </c>
      <c r="E30" s="55">
        <f t="shared" si="0"/>
        <v>0.65075243798734372</v>
      </c>
    </row>
    <row r="31" spans="1:5" ht="28.8" x14ac:dyDescent="0.3">
      <c r="A31" s="107" t="s">
        <v>129</v>
      </c>
      <c r="B31" s="46">
        <f>'C.1 Federal Expenditures'!$AI$7</f>
        <v>47149028</v>
      </c>
      <c r="C31" s="46">
        <f>'C.2 State Expenditures'!$AI$7</f>
        <v>57891562</v>
      </c>
      <c r="D31" s="46">
        <f>'B. Total Expenditures'!$AI$7</f>
        <v>105040590</v>
      </c>
      <c r="E31" s="55">
        <f t="shared" si="0"/>
        <v>0.31428398788774747</v>
      </c>
    </row>
    <row r="32" spans="1:5" x14ac:dyDescent="0.3">
      <c r="A32" s="107" t="s">
        <v>130</v>
      </c>
      <c r="B32" s="46">
        <f>'C.1 Federal Expenditures'!$AJ$7</f>
        <v>0</v>
      </c>
      <c r="C32" s="46">
        <f>'C.2 State Expenditures'!$AJ$7</f>
        <v>10683899</v>
      </c>
      <c r="D32" s="46">
        <f>'B. Total Expenditures'!$AJ$7</f>
        <v>10683899</v>
      </c>
      <c r="E32" s="55">
        <f t="shared" si="0"/>
        <v>3.1966484421973612E-2</v>
      </c>
    </row>
    <row r="33" spans="1:5" x14ac:dyDescent="0.3">
      <c r="A33" s="107" t="s">
        <v>131</v>
      </c>
      <c r="B33" s="46">
        <f>'C.1 Federal Expenditures'!$AK$7</f>
        <v>42658354</v>
      </c>
      <c r="C33" s="46">
        <f>'C.2 State Expenditures'!$AK$7</f>
        <v>59112870</v>
      </c>
      <c r="D33" s="46">
        <f>'B. Total Expenditures'!$AK$7</f>
        <v>101771224</v>
      </c>
      <c r="E33" s="55">
        <f t="shared" si="0"/>
        <v>0.30450196567762267</v>
      </c>
    </row>
    <row r="34" spans="1:5" ht="15.6" x14ac:dyDescent="0.3">
      <c r="A34" s="106" t="s">
        <v>132</v>
      </c>
      <c r="B34" s="46">
        <f>'C.1 Federal Expenditures'!$AL$7</f>
        <v>0</v>
      </c>
      <c r="C34" s="46">
        <f>'C.2 State Expenditures'!$AL$7</f>
        <v>0</v>
      </c>
      <c r="D34" s="46">
        <f>'B. Total Expenditures'!$AL$7</f>
        <v>0</v>
      </c>
      <c r="E34" s="55">
        <f t="shared" si="0"/>
        <v>0</v>
      </c>
    </row>
    <row r="35" spans="1:5" ht="15.6" x14ac:dyDescent="0.3">
      <c r="A35" s="106" t="s">
        <v>91</v>
      </c>
      <c r="B35" s="46">
        <f>'C.1 Federal Expenditures'!$AM$7</f>
        <v>15503221</v>
      </c>
      <c r="C35" s="46">
        <f>'C.2 State Expenditures'!$AM$7</f>
        <v>4608698</v>
      </c>
      <c r="D35" s="46">
        <f>'B. Total Expenditures'!$AM$7</f>
        <v>20111919</v>
      </c>
      <c r="E35" s="55">
        <f t="shared" si="0"/>
        <v>6.0175348476197231E-2</v>
      </c>
    </row>
    <row r="36" spans="1:5" x14ac:dyDescent="0.3">
      <c r="A36" s="107" t="s">
        <v>133</v>
      </c>
      <c r="B36" s="46">
        <f>'C.1 Federal Expenditures'!$AN$7</f>
        <v>11540230</v>
      </c>
      <c r="C36" s="46">
        <f>'C.2 State Expenditures'!$AN$7</f>
        <v>0</v>
      </c>
      <c r="D36" s="46">
        <f>'B. Total Expenditures'!$AN$7</f>
        <v>11540230</v>
      </c>
      <c r="E36" s="55">
        <f t="shared" si="0"/>
        <v>3.4528647502282878E-2</v>
      </c>
    </row>
    <row r="37" spans="1:5" x14ac:dyDescent="0.3">
      <c r="A37" s="107" t="s">
        <v>134</v>
      </c>
      <c r="B37" s="46">
        <f>'C.1 Federal Expenditures'!$AO$7</f>
        <v>601521</v>
      </c>
      <c r="C37" s="46">
        <f>'C.2 State Expenditures'!$AO$7</f>
        <v>0</v>
      </c>
      <c r="D37" s="46">
        <f>'B. Total Expenditures'!$AO$7</f>
        <v>601521</v>
      </c>
      <c r="E37" s="55">
        <f t="shared" si="0"/>
        <v>1.7997653923899869E-3</v>
      </c>
    </row>
    <row r="38" spans="1:5" x14ac:dyDescent="0.3">
      <c r="A38" s="107" t="s">
        <v>135</v>
      </c>
      <c r="B38" s="46">
        <f>'C.1 Federal Expenditures'!$AP$7</f>
        <v>3361470</v>
      </c>
      <c r="C38" s="46">
        <f>'C.2 State Expenditures'!$AP$7</f>
        <v>4608698</v>
      </c>
      <c r="D38" s="46">
        <f>'B. Total Expenditures'!$AP$7</f>
        <v>7970168</v>
      </c>
      <c r="E38" s="55">
        <f t="shared" si="0"/>
        <v>2.3846935581524363E-2</v>
      </c>
    </row>
    <row r="39" spans="1:5" ht="15.6" x14ac:dyDescent="0.3">
      <c r="A39" s="106" t="s">
        <v>85</v>
      </c>
      <c r="B39" s="46">
        <f>'C.1 Federal Expenditures'!$AQ$7</f>
        <v>0</v>
      </c>
      <c r="C39" s="46">
        <f>'C.2 State Expenditures'!$AQ$7</f>
        <v>0</v>
      </c>
      <c r="D39" s="46">
        <f>'B. Total Expenditures'!$AQ$7</f>
        <v>0</v>
      </c>
      <c r="E39" s="55">
        <f t="shared" si="0"/>
        <v>0</v>
      </c>
    </row>
    <row r="40" spans="1:5" ht="15.6" x14ac:dyDescent="0.3">
      <c r="A40" s="94" t="s">
        <v>138</v>
      </c>
      <c r="B40" s="121">
        <f>'C.1 Federal Expenditures'!$AR$7</f>
        <v>181984135</v>
      </c>
      <c r="C40" s="121">
        <f>'C.2 State Expenditures'!$AR$7</f>
        <v>132297029</v>
      </c>
      <c r="D40" s="121">
        <f>'B. Total Expenditures'!$AR$7</f>
        <v>314281164</v>
      </c>
      <c r="E40" s="96">
        <f t="shared" si="0"/>
        <v>0.94033685016357171</v>
      </c>
    </row>
    <row r="41" spans="1:5" ht="15.6" x14ac:dyDescent="0.3">
      <c r="A41" s="106" t="s">
        <v>86</v>
      </c>
      <c r="B41" s="46">
        <f>'C.1 Federal Expenditures'!$C$7</f>
        <v>0</v>
      </c>
      <c r="C41" s="120"/>
      <c r="D41" s="46">
        <f>'B. Total Expenditures'!$C$7</f>
        <v>0</v>
      </c>
      <c r="E41" s="55">
        <f t="shared" si="0"/>
        <v>0</v>
      </c>
    </row>
    <row r="42" spans="1:5" ht="15.6" x14ac:dyDescent="0.3">
      <c r="A42" s="106" t="s">
        <v>246</v>
      </c>
      <c r="B42" s="46">
        <f>'C.1 Federal Expenditures'!$D$7</f>
        <v>19940731</v>
      </c>
      <c r="C42" s="120"/>
      <c r="D42" s="46">
        <f>'B. Total Expenditures'!$D$7</f>
        <v>19940731</v>
      </c>
      <c r="E42" s="55">
        <f t="shared" si="0"/>
        <v>5.9663149836428279E-2</v>
      </c>
    </row>
    <row r="43" spans="1:5" ht="15.6" x14ac:dyDescent="0.3">
      <c r="A43" s="108" t="s">
        <v>109</v>
      </c>
      <c r="B43" s="121">
        <f>B41+B42</f>
        <v>19940731</v>
      </c>
      <c r="C43" s="124"/>
      <c r="D43" s="121">
        <f>D41+D42</f>
        <v>19940731</v>
      </c>
      <c r="E43" s="96">
        <f t="shared" si="0"/>
        <v>5.9663149836428279E-2</v>
      </c>
    </row>
    <row r="44" spans="1:5" ht="15.6" x14ac:dyDescent="0.3">
      <c r="A44" s="94" t="s">
        <v>60</v>
      </c>
      <c r="B44" s="95">
        <f>SUM(B41,B42, B3,B6,B10,B14,B18,B19,B22,B23,B24,B25,B26,B27,B28,B29,B30,B34,B35, B39)</f>
        <v>201924866</v>
      </c>
      <c r="C44" s="95">
        <f>SUM(C41,C42,C3,C6,C10,C14,C18,C19,C22,C23,C24,C25,C26,C27,C28,C29,C30,C34,C35, C39)</f>
        <v>132297029</v>
      </c>
      <c r="D44" s="95">
        <f>B44+C44</f>
        <v>334221895</v>
      </c>
      <c r="E44" s="96">
        <f t="shared" si="0"/>
        <v>1</v>
      </c>
    </row>
    <row r="45" spans="1:5" ht="15.6" x14ac:dyDescent="0.3">
      <c r="A45" s="106" t="s">
        <v>136</v>
      </c>
      <c r="B45" s="46">
        <f>'C.1 Federal Expenditures'!$AS$7</f>
        <v>0</v>
      </c>
      <c r="C45" s="120"/>
      <c r="D45" s="46">
        <f>'B. Total Expenditures'!$AS$7</f>
        <v>0</v>
      </c>
      <c r="E45" s="123"/>
    </row>
    <row r="46" spans="1:5" ht="15.6" x14ac:dyDescent="0.3">
      <c r="A46" s="106" t="s">
        <v>137</v>
      </c>
      <c r="B46" s="46">
        <f>'C.1 Federal Expenditures'!$AT$7</f>
        <v>49421747</v>
      </c>
      <c r="C46" s="120"/>
      <c r="D46" s="46">
        <f>'B. Total Expenditures'!$AT$7</f>
        <v>49421747</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351</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Expenditures'!$G$8</f>
        <v>4098634</v>
      </c>
      <c r="C3" s="46">
        <f>'C.2 State Expenditures'!$G$8</f>
        <v>0</v>
      </c>
      <c r="D3" s="46">
        <f>'B. Total Expenditures'!$G$8</f>
        <v>4098634</v>
      </c>
      <c r="E3" s="55">
        <f t="shared" ref="E3:E44" si="0">D3/($D$44)</f>
        <v>2.4813954100268782E-2</v>
      </c>
    </row>
    <row r="4" spans="1:5" ht="43.8" x14ac:dyDescent="0.3">
      <c r="A4" s="107" t="s">
        <v>111</v>
      </c>
      <c r="B4" s="46">
        <f>'C.1 Federal Expenditures'!$H$8</f>
        <v>4098634</v>
      </c>
      <c r="C4" s="46">
        <f>'C.2 State Expenditures'!$H$8</f>
        <v>0</v>
      </c>
      <c r="D4" s="46">
        <f>'B. Total Expenditures'!$H$8</f>
        <v>4098634</v>
      </c>
      <c r="E4" s="55">
        <f t="shared" si="0"/>
        <v>2.4813954100268782E-2</v>
      </c>
    </row>
    <row r="5" spans="1:5" ht="43.8" x14ac:dyDescent="0.3">
      <c r="A5" s="107" t="s">
        <v>110</v>
      </c>
      <c r="B5" s="46">
        <f>'C.1 Federal Expenditures'!$I$8</f>
        <v>0</v>
      </c>
      <c r="C5" s="46">
        <f>'C.2 State Expenditures'!$I$8</f>
        <v>0</v>
      </c>
      <c r="D5" s="46">
        <f>'B. Total Expenditures'!$I$8</f>
        <v>0</v>
      </c>
      <c r="E5" s="55">
        <f t="shared" si="0"/>
        <v>0</v>
      </c>
    </row>
    <row r="6" spans="1:5" ht="30.75" x14ac:dyDescent="0.3">
      <c r="A6" s="106" t="s">
        <v>83</v>
      </c>
      <c r="B6" s="46">
        <f>'C.1 Federal Expenditures'!$J$8</f>
        <v>0</v>
      </c>
      <c r="C6" s="120"/>
      <c r="D6" s="46">
        <f>'B. Total Expenditures'!$J$8</f>
        <v>0</v>
      </c>
      <c r="E6" s="55">
        <f t="shared" si="0"/>
        <v>0</v>
      </c>
    </row>
    <row r="7" spans="1:5" ht="15" x14ac:dyDescent="0.3">
      <c r="A7" s="107" t="s">
        <v>112</v>
      </c>
      <c r="B7" s="46">
        <f>'C.1 Federal Expenditures'!$K$8</f>
        <v>0</v>
      </c>
      <c r="C7" s="120"/>
      <c r="D7" s="46">
        <f>'B. Total Expenditures'!$K$8</f>
        <v>0</v>
      </c>
      <c r="E7" s="55">
        <f t="shared" si="0"/>
        <v>0</v>
      </c>
    </row>
    <row r="8" spans="1:5" ht="15" x14ac:dyDescent="0.3">
      <c r="A8" s="107" t="s">
        <v>113</v>
      </c>
      <c r="B8" s="46">
        <f>'C.1 Federal Expenditures'!$L$8</f>
        <v>0</v>
      </c>
      <c r="C8" s="120"/>
      <c r="D8" s="46">
        <f>'B. Total Expenditures'!$L$8</f>
        <v>0</v>
      </c>
      <c r="E8" s="55">
        <f t="shared" si="0"/>
        <v>0</v>
      </c>
    </row>
    <row r="9" spans="1:5" ht="29.4" x14ac:dyDescent="0.3">
      <c r="A9" s="107" t="s">
        <v>114</v>
      </c>
      <c r="B9" s="46">
        <f>'C.1 Federal Expenditures'!$M$8</f>
        <v>0</v>
      </c>
      <c r="C9" s="120"/>
      <c r="D9" s="46">
        <f>'B. Total Expenditures'!$M$8</f>
        <v>0</v>
      </c>
      <c r="E9" s="55">
        <f t="shared" si="0"/>
        <v>0</v>
      </c>
    </row>
    <row r="10" spans="1:5" ht="30.75" x14ac:dyDescent="0.3">
      <c r="A10" s="106" t="s">
        <v>82</v>
      </c>
      <c r="B10" s="46">
        <f>'C.1 Federal Expenditures'!$N$8</f>
        <v>4079213</v>
      </c>
      <c r="C10" s="120"/>
      <c r="D10" s="46">
        <f>'B. Total Expenditures'!$N$8</f>
        <v>4079213</v>
      </c>
      <c r="E10" s="55">
        <f t="shared" si="0"/>
        <v>2.4696375462463765E-2</v>
      </c>
    </row>
    <row r="11" spans="1:5" ht="15" x14ac:dyDescent="0.3">
      <c r="A11" s="107" t="s">
        <v>115</v>
      </c>
      <c r="B11" s="46">
        <f>'C.1 Federal Expenditures'!$O$8</f>
        <v>0</v>
      </c>
      <c r="C11" s="120"/>
      <c r="D11" s="46">
        <f>'B. Total Expenditures'!$O$8</f>
        <v>0</v>
      </c>
      <c r="E11" s="55">
        <f t="shared" si="0"/>
        <v>0</v>
      </c>
    </row>
    <row r="12" spans="1:5" ht="15" x14ac:dyDescent="0.3">
      <c r="A12" s="107" t="s">
        <v>116</v>
      </c>
      <c r="B12" s="46">
        <f>'C.1 Federal Expenditures'!$P$8</f>
        <v>0</v>
      </c>
      <c r="C12" s="120"/>
      <c r="D12" s="46">
        <f>'B. Total Expenditures'!$P$8</f>
        <v>0</v>
      </c>
      <c r="E12" s="55">
        <f t="shared" si="0"/>
        <v>0</v>
      </c>
    </row>
    <row r="13" spans="1:5" ht="29.4" x14ac:dyDescent="0.3">
      <c r="A13" s="107" t="s">
        <v>117</v>
      </c>
      <c r="B13" s="46">
        <f>'C.1 Federal Expenditures'!$Q$8</f>
        <v>4079213</v>
      </c>
      <c r="C13" s="120"/>
      <c r="D13" s="46">
        <f>'B. Total Expenditures'!$Q$8</f>
        <v>4079213</v>
      </c>
      <c r="E13" s="55">
        <f t="shared" si="0"/>
        <v>2.4696375462463765E-2</v>
      </c>
    </row>
    <row r="14" spans="1:5" ht="15.75" x14ac:dyDescent="0.3">
      <c r="A14" s="106" t="s">
        <v>118</v>
      </c>
      <c r="B14" s="46">
        <f>'C.1 Federal Expenditures'!$R$8</f>
        <v>14615698</v>
      </c>
      <c r="C14" s="46">
        <f>'C.2 State Expenditures'!$R$8</f>
        <v>57872</v>
      </c>
      <c r="D14" s="46">
        <f>'B. Total Expenditures'!$R$8</f>
        <v>14673570</v>
      </c>
      <c r="E14" s="55">
        <f t="shared" si="0"/>
        <v>8.8836742306602878E-2</v>
      </c>
    </row>
    <row r="15" spans="1:5" ht="15" x14ac:dyDescent="0.3">
      <c r="A15" s="107" t="s">
        <v>119</v>
      </c>
      <c r="B15" s="46">
        <f>'C.1 Federal Expenditures'!$S$8</f>
        <v>19459</v>
      </c>
      <c r="C15" s="46">
        <f>'C.2 State Expenditures'!$S$8</f>
        <v>1012</v>
      </c>
      <c r="D15" s="46">
        <f>'B. Total Expenditures'!$S$8</f>
        <v>20471</v>
      </c>
      <c r="E15" s="55">
        <f t="shared" si="0"/>
        <v>1.2393554886496385E-4</v>
      </c>
    </row>
    <row r="16" spans="1:5" ht="15" x14ac:dyDescent="0.3">
      <c r="A16" s="107" t="s">
        <v>120</v>
      </c>
      <c r="B16" s="46">
        <f>'C.1 Federal Expenditures'!$T$8</f>
        <v>3245464</v>
      </c>
      <c r="C16" s="46">
        <f>'C.2 State Expenditures'!$T$8</f>
        <v>30808</v>
      </c>
      <c r="D16" s="46">
        <f>'B. Total Expenditures'!$T$8</f>
        <v>3276272</v>
      </c>
      <c r="E16" s="55">
        <f t="shared" si="0"/>
        <v>1.9835209249714856E-2</v>
      </c>
    </row>
    <row r="17" spans="1:5" ht="15" x14ac:dyDescent="0.3">
      <c r="A17" s="107" t="s">
        <v>121</v>
      </c>
      <c r="B17" s="46">
        <f>'C.1 Federal Expenditures'!$U$8</f>
        <v>11350775</v>
      </c>
      <c r="C17" s="46">
        <f>'C.2 State Expenditures'!$U$8</f>
        <v>26052</v>
      </c>
      <c r="D17" s="46">
        <f>'B. Total Expenditures'!$U$8</f>
        <v>11376827</v>
      </c>
      <c r="E17" s="55">
        <f t="shared" si="0"/>
        <v>6.8877597508023053E-2</v>
      </c>
    </row>
    <row r="18" spans="1:5" ht="15.75" x14ac:dyDescent="0.3">
      <c r="A18" s="106" t="s">
        <v>122</v>
      </c>
      <c r="B18" s="46">
        <f>'C.1 Federal Expenditures'!$V$8</f>
        <v>949214</v>
      </c>
      <c r="C18" s="46">
        <f>'C.2 State Expenditures'!$V$8</f>
        <v>256801</v>
      </c>
      <c r="D18" s="46">
        <f>'B. Total Expenditures'!$V$8</f>
        <v>1206015</v>
      </c>
      <c r="E18" s="55">
        <f t="shared" si="0"/>
        <v>7.3014572304420577E-3</v>
      </c>
    </row>
    <row r="19" spans="1:5" ht="15.75" x14ac:dyDescent="0.3">
      <c r="A19" s="106" t="s">
        <v>87</v>
      </c>
      <c r="B19" s="46">
        <f>'C.1 Federal Expenditures'!$W$8</f>
        <v>15514589</v>
      </c>
      <c r="C19" s="46">
        <f>'C.2 State Expenditures'!$W$8</f>
        <v>108351270</v>
      </c>
      <c r="D19" s="46">
        <f>'B. Total Expenditures'!$W$8</f>
        <v>123865859</v>
      </c>
      <c r="E19" s="55">
        <f t="shared" si="0"/>
        <v>0.74990880859729481</v>
      </c>
    </row>
    <row r="20" spans="1:5" ht="29.4" x14ac:dyDescent="0.3">
      <c r="A20" s="107" t="s">
        <v>124</v>
      </c>
      <c r="B20" s="46">
        <f>'C.1 Federal Expenditures'!$X$8</f>
        <v>15514589</v>
      </c>
      <c r="C20" s="46">
        <f>'C.2 State Expenditures'!$X$8</f>
        <v>0</v>
      </c>
      <c r="D20" s="46">
        <f>'B. Total Expenditures'!$X$8</f>
        <v>15514589</v>
      </c>
      <c r="E20" s="55">
        <f t="shared" si="0"/>
        <v>9.3928440385390582E-2</v>
      </c>
    </row>
    <row r="21" spans="1:5" ht="15" x14ac:dyDescent="0.3">
      <c r="A21" s="107" t="s">
        <v>123</v>
      </c>
      <c r="B21" s="46">
        <f>'C.1 Federal Expenditures'!$Y$8</f>
        <v>0</v>
      </c>
      <c r="C21" s="46">
        <f>'C.2 State Expenditures'!$Y$8</f>
        <v>108351270</v>
      </c>
      <c r="D21" s="46">
        <f>'B. Total Expenditures'!$Y$8</f>
        <v>108351270</v>
      </c>
      <c r="E21" s="55">
        <f t="shared" si="0"/>
        <v>0.6559803682119042</v>
      </c>
    </row>
    <row r="22" spans="1:5" ht="30.75" x14ac:dyDescent="0.3">
      <c r="A22" s="106" t="s">
        <v>88</v>
      </c>
      <c r="B22" s="46">
        <f>'C.1 Federal Expenditures'!$Z$8</f>
        <v>0</v>
      </c>
      <c r="C22" s="46">
        <f>'C.2 State Expenditures'!$Z$8</f>
        <v>0</v>
      </c>
      <c r="D22" s="46">
        <f>'B. Total Expenditures'!$Z$8</f>
        <v>0</v>
      </c>
      <c r="E22" s="55">
        <f t="shared" si="0"/>
        <v>0</v>
      </c>
    </row>
    <row r="23" spans="1:5" ht="15.75" x14ac:dyDescent="0.3">
      <c r="A23" s="106" t="s">
        <v>84</v>
      </c>
      <c r="B23" s="46">
        <f>'C.1 Federal Expenditures'!$AA$8</f>
        <v>0</v>
      </c>
      <c r="C23" s="46">
        <f>'C.2 State Expenditures'!$AA$8</f>
        <v>0</v>
      </c>
      <c r="D23" s="46">
        <f>'B. Total Expenditures'!$AA$8</f>
        <v>0</v>
      </c>
      <c r="E23" s="55">
        <f t="shared" si="0"/>
        <v>0</v>
      </c>
    </row>
    <row r="24" spans="1:5" ht="15.75" x14ac:dyDescent="0.3">
      <c r="A24" s="106" t="s">
        <v>89</v>
      </c>
      <c r="B24" s="46">
        <f>'C.1 Federal Expenditures'!$AB$8</f>
        <v>0</v>
      </c>
      <c r="C24" s="46">
        <f>'C.2 State Expenditures'!$AB$8</f>
        <v>0</v>
      </c>
      <c r="D24" s="46">
        <f>'B. Total Expenditures'!$AB$8</f>
        <v>0</v>
      </c>
      <c r="E24" s="55">
        <f t="shared" si="0"/>
        <v>0</v>
      </c>
    </row>
    <row r="25" spans="1:5" ht="15.75" x14ac:dyDescent="0.3">
      <c r="A25" s="106" t="s">
        <v>62</v>
      </c>
      <c r="B25" s="46">
        <f>'C.1 Federal Expenditures'!$AC$8</f>
        <v>0</v>
      </c>
      <c r="C25" s="46">
        <f>'C.2 State Expenditures'!$AC$8</f>
        <v>0</v>
      </c>
      <c r="D25" s="46">
        <f>'B. Total Expenditures'!$AC$8</f>
        <v>0</v>
      </c>
      <c r="E25" s="55">
        <f t="shared" si="0"/>
        <v>0</v>
      </c>
    </row>
    <row r="26" spans="1:5" ht="15.75" x14ac:dyDescent="0.3">
      <c r="A26" s="106" t="s">
        <v>125</v>
      </c>
      <c r="B26" s="46">
        <f>'C.1 Federal Expenditures'!$AD$8</f>
        <v>0</v>
      </c>
      <c r="C26" s="46">
        <f>'C.2 State Expenditures'!$AD$8</f>
        <v>0</v>
      </c>
      <c r="D26" s="46">
        <f>'B. Total Expenditures'!$AD$8</f>
        <v>0</v>
      </c>
      <c r="E26" s="55">
        <f t="shared" si="0"/>
        <v>0</v>
      </c>
    </row>
    <row r="27" spans="1:5" s="11" customFormat="1" ht="15.75" x14ac:dyDescent="0.3">
      <c r="A27" s="106" t="s">
        <v>126</v>
      </c>
      <c r="B27" s="46">
        <f>'C.1 Federal Expenditures'!$AE$8</f>
        <v>106403</v>
      </c>
      <c r="C27" s="46">
        <f>'C.2 State Expenditures'!$AE$8</f>
        <v>333792</v>
      </c>
      <c r="D27" s="46">
        <f>'B. Total Expenditures'!$AE$8</f>
        <v>440195</v>
      </c>
      <c r="E27" s="55">
        <f t="shared" si="0"/>
        <v>2.6650290133658715E-3</v>
      </c>
    </row>
    <row r="28" spans="1:5" ht="30.6" x14ac:dyDescent="0.3">
      <c r="A28" s="106" t="s">
        <v>127</v>
      </c>
      <c r="B28" s="46">
        <f>'C.1 Federal Expenditures'!$AF$8</f>
        <v>937208</v>
      </c>
      <c r="C28" s="46">
        <f>'C.2 State Expenditures'!$AF$8</f>
        <v>0</v>
      </c>
      <c r="D28" s="46">
        <f>'B. Total Expenditures'!$AF$8</f>
        <v>937208</v>
      </c>
      <c r="E28" s="55">
        <f t="shared" si="0"/>
        <v>5.6740456196880968E-3</v>
      </c>
    </row>
    <row r="29" spans="1:5" ht="30.6" x14ac:dyDescent="0.3">
      <c r="A29" s="106" t="s">
        <v>90</v>
      </c>
      <c r="B29" s="46">
        <f>'C.1 Federal Expenditures'!$AG$8</f>
        <v>2294545</v>
      </c>
      <c r="C29" s="46">
        <f>'C.2 State Expenditures'!$AG$8</f>
        <v>0</v>
      </c>
      <c r="D29" s="46">
        <f>'B. Total Expenditures'!$AG$8</f>
        <v>2294545</v>
      </c>
      <c r="E29" s="55">
        <f t="shared" si="0"/>
        <v>1.3891636655285939E-2</v>
      </c>
    </row>
    <row r="30" spans="1:5" ht="15.6" x14ac:dyDescent="0.3">
      <c r="A30" s="106" t="s">
        <v>128</v>
      </c>
      <c r="B30" s="46">
        <f>'C.1 Federal Expenditures'!$AH$8</f>
        <v>330060</v>
      </c>
      <c r="C30" s="46">
        <f>'C.2 State Expenditures'!$AH$8</f>
        <v>0</v>
      </c>
      <c r="D30" s="46">
        <f>'B. Total Expenditures'!$AH$8</f>
        <v>330060</v>
      </c>
      <c r="E30" s="55">
        <f t="shared" si="0"/>
        <v>1.9982495851873366E-3</v>
      </c>
    </row>
    <row r="31" spans="1:5" ht="28.8" x14ac:dyDescent="0.3">
      <c r="A31" s="107" t="s">
        <v>129</v>
      </c>
      <c r="B31" s="46">
        <f>'C.1 Federal Expenditures'!$AI$8</f>
        <v>330060</v>
      </c>
      <c r="C31" s="46">
        <f>'C.2 State Expenditures'!$AI$8</f>
        <v>0</v>
      </c>
      <c r="D31" s="46">
        <f>'B. Total Expenditures'!$AI$8</f>
        <v>330060</v>
      </c>
      <c r="E31" s="55">
        <f t="shared" si="0"/>
        <v>1.9982495851873366E-3</v>
      </c>
    </row>
    <row r="32" spans="1:5" x14ac:dyDescent="0.3">
      <c r="A32" s="107" t="s">
        <v>130</v>
      </c>
      <c r="B32" s="46">
        <f>'C.1 Federal Expenditures'!$AJ$8</f>
        <v>0</v>
      </c>
      <c r="C32" s="46">
        <f>'C.2 State Expenditures'!$AJ$8</f>
        <v>0</v>
      </c>
      <c r="D32" s="46">
        <f>'B. Total Expenditures'!$AJ$8</f>
        <v>0</v>
      </c>
      <c r="E32" s="55">
        <f t="shared" si="0"/>
        <v>0</v>
      </c>
    </row>
    <row r="33" spans="1:5" x14ac:dyDescent="0.3">
      <c r="A33" s="107" t="s">
        <v>131</v>
      </c>
      <c r="B33" s="46">
        <f>'C.1 Federal Expenditures'!$AK$8</f>
        <v>0</v>
      </c>
      <c r="C33" s="46">
        <f>'C.2 State Expenditures'!$AK$8</f>
        <v>0</v>
      </c>
      <c r="D33" s="46">
        <f>'B. Total Expenditures'!$AK$8</f>
        <v>0</v>
      </c>
      <c r="E33" s="55">
        <f t="shared" si="0"/>
        <v>0</v>
      </c>
    </row>
    <row r="34" spans="1:5" ht="15.6" x14ac:dyDescent="0.3">
      <c r="A34" s="106" t="s">
        <v>132</v>
      </c>
      <c r="B34" s="46">
        <f>'C.1 Federal Expenditures'!$AL$8</f>
        <v>0</v>
      </c>
      <c r="C34" s="46">
        <f>'C.2 State Expenditures'!$AL$8</f>
        <v>0</v>
      </c>
      <c r="D34" s="46">
        <f>'B. Total Expenditures'!$AL$8</f>
        <v>0</v>
      </c>
      <c r="E34" s="55">
        <f t="shared" si="0"/>
        <v>0</v>
      </c>
    </row>
    <row r="35" spans="1:5" ht="15.6" x14ac:dyDescent="0.3">
      <c r="A35" s="106" t="s">
        <v>91</v>
      </c>
      <c r="B35" s="46">
        <f>'C.1 Federal Expenditures'!$AM$8</f>
        <v>10794689</v>
      </c>
      <c r="C35" s="46">
        <f>'C.2 State Expenditures'!$AM$8</f>
        <v>2454574</v>
      </c>
      <c r="D35" s="46">
        <f>'B. Total Expenditures'!$AM$8</f>
        <v>13249263</v>
      </c>
      <c r="E35" s="55">
        <f t="shared" si="0"/>
        <v>8.0213701429400486E-2</v>
      </c>
    </row>
    <row r="36" spans="1:5" x14ac:dyDescent="0.3">
      <c r="A36" s="107" t="s">
        <v>133</v>
      </c>
      <c r="B36" s="46">
        <f>'C.1 Federal Expenditures'!$AN$8</f>
        <v>9263984</v>
      </c>
      <c r="C36" s="46">
        <f>'C.2 State Expenditures'!$AN$8</f>
        <v>2437288</v>
      </c>
      <c r="D36" s="46">
        <f>'B. Total Expenditures'!$AN$8</f>
        <v>11701272</v>
      </c>
      <c r="E36" s="55">
        <f t="shared" si="0"/>
        <v>7.0841852754542189E-2</v>
      </c>
    </row>
    <row r="37" spans="1:5" x14ac:dyDescent="0.3">
      <c r="A37" s="107" t="s">
        <v>134</v>
      </c>
      <c r="B37" s="46">
        <f>'C.1 Federal Expenditures'!$AO$8</f>
        <v>99296</v>
      </c>
      <c r="C37" s="46">
        <f>'C.2 State Expenditures'!$AO$8</f>
        <v>7286</v>
      </c>
      <c r="D37" s="46">
        <f>'B. Total Expenditures'!$AO$8</f>
        <v>106582</v>
      </c>
      <c r="E37" s="55">
        <f t="shared" si="0"/>
        <v>6.4526885199187023E-4</v>
      </c>
    </row>
    <row r="38" spans="1:5" x14ac:dyDescent="0.3">
      <c r="A38" s="107" t="s">
        <v>135</v>
      </c>
      <c r="B38" s="46">
        <f>'C.1 Federal Expenditures'!$AP$8</f>
        <v>1431409</v>
      </c>
      <c r="C38" s="46">
        <f>'C.2 State Expenditures'!$AP$8</f>
        <v>10000</v>
      </c>
      <c r="D38" s="46">
        <f>'B. Total Expenditures'!$AP$8</f>
        <v>1441409</v>
      </c>
      <c r="E38" s="55">
        <f t="shared" si="0"/>
        <v>8.7265798228664294E-3</v>
      </c>
    </row>
    <row r="39" spans="1:5" ht="15.6" x14ac:dyDescent="0.3">
      <c r="A39" s="106" t="s">
        <v>85</v>
      </c>
      <c r="B39" s="46">
        <f>'C.1 Federal Expenditures'!$AQ$8</f>
        <v>0</v>
      </c>
      <c r="C39" s="46">
        <f>'C.2 State Expenditures'!$AQ$8</f>
        <v>0</v>
      </c>
      <c r="D39" s="46">
        <f>'B. Total Expenditures'!$AQ$8</f>
        <v>0</v>
      </c>
      <c r="E39" s="55">
        <f t="shared" si="0"/>
        <v>0</v>
      </c>
    </row>
    <row r="40" spans="1:5" ht="15.6" x14ac:dyDescent="0.3">
      <c r="A40" s="94" t="s">
        <v>138</v>
      </c>
      <c r="B40" s="121">
        <f>'C.1 Federal Expenditures'!$AR$8</f>
        <v>53720253</v>
      </c>
      <c r="C40" s="121">
        <f>'C.2 State Expenditures'!$AR$8</f>
        <v>111454309</v>
      </c>
      <c r="D40" s="121">
        <f>'B. Total Expenditures'!$AR$8</f>
        <v>165174562</v>
      </c>
      <c r="E40" s="96">
        <f t="shared" si="0"/>
        <v>1</v>
      </c>
    </row>
    <row r="41" spans="1:5" ht="15.6" x14ac:dyDescent="0.3">
      <c r="A41" s="106" t="s">
        <v>86</v>
      </c>
      <c r="B41" s="46">
        <f>'C.1 Federal Expenditures'!$C$8</f>
        <v>0</v>
      </c>
      <c r="C41" s="120"/>
      <c r="D41" s="46">
        <f>'B. Total Expenditures'!$C$8</f>
        <v>0</v>
      </c>
      <c r="E41" s="55">
        <f t="shared" si="0"/>
        <v>0</v>
      </c>
    </row>
    <row r="42" spans="1:5" ht="15.6" x14ac:dyDescent="0.3">
      <c r="A42" s="106" t="s">
        <v>246</v>
      </c>
      <c r="B42" s="46">
        <f>'C.1 Federal Expenditures'!$D$8</f>
        <v>0</v>
      </c>
      <c r="C42" s="120"/>
      <c r="D42" s="46">
        <f>'B. Total Expenditures'!$D$8</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53720253</v>
      </c>
      <c r="C44" s="95">
        <f>SUM(C41,C42,C3,C6,C10,C14,C18,C19,C22,C23,C24,C25,C26,C27,C28,C29,C30,C34,C35, C39)</f>
        <v>111454309</v>
      </c>
      <c r="D44" s="95">
        <f>B44+C44</f>
        <v>165174562</v>
      </c>
      <c r="E44" s="96">
        <f t="shared" si="0"/>
        <v>1</v>
      </c>
    </row>
    <row r="45" spans="1:5" ht="15.6" x14ac:dyDescent="0.3">
      <c r="A45" s="106" t="s">
        <v>136</v>
      </c>
      <c r="B45" s="46">
        <f>'C.1 Federal Expenditures'!$AS$8</f>
        <v>20420765</v>
      </c>
      <c r="C45" s="120"/>
      <c r="D45" s="46">
        <f>'B. Total Expenditures'!$AS$8</f>
        <v>20420765</v>
      </c>
      <c r="E45" s="123"/>
    </row>
    <row r="46" spans="1:5" ht="15.6" x14ac:dyDescent="0.3">
      <c r="A46" s="106" t="s">
        <v>137</v>
      </c>
      <c r="B46" s="46">
        <f>'C.1 Federal Expenditures'!$AT$8</f>
        <v>53371442</v>
      </c>
      <c r="C46" s="120"/>
      <c r="D46" s="46">
        <f>'B. Total Expenditures'!$AT$8</f>
        <v>53371442</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350</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Expenditures'!$G$9</f>
        <v>480116893</v>
      </c>
      <c r="C3" s="46">
        <f>'C.2 State Expenditures'!$G$9</f>
        <v>1849878336</v>
      </c>
      <c r="D3" s="46">
        <f>'B. Total Expenditures'!$G$9</f>
        <v>2329995229</v>
      </c>
      <c r="E3" s="55">
        <f t="shared" ref="E3:E44" si="0">D3/($D$44)</f>
        <v>0.35335906177778209</v>
      </c>
    </row>
    <row r="4" spans="1:5" ht="43.8" x14ac:dyDescent="0.3">
      <c r="A4" s="107" t="s">
        <v>111</v>
      </c>
      <c r="B4" s="46">
        <f>'C.1 Federal Expenditures'!$H$9</f>
        <v>467000668</v>
      </c>
      <c r="C4" s="46">
        <f>'C.2 State Expenditures'!$H$9</f>
        <v>1747844550</v>
      </c>
      <c r="D4" s="46">
        <f>'B. Total Expenditures'!$H$9</f>
        <v>2214845218</v>
      </c>
      <c r="E4" s="55">
        <f t="shared" si="0"/>
        <v>0.33589580719930617</v>
      </c>
    </row>
    <row r="5" spans="1:5" ht="43.8" x14ac:dyDescent="0.3">
      <c r="A5" s="107" t="s">
        <v>110</v>
      </c>
      <c r="B5" s="46">
        <f>'C.1 Federal Expenditures'!$I$9</f>
        <v>13116225</v>
      </c>
      <c r="C5" s="46">
        <f>'C.2 State Expenditures'!$I$9</f>
        <v>102033786</v>
      </c>
      <c r="D5" s="46">
        <f>'B. Total Expenditures'!$I$9</f>
        <v>115150011</v>
      </c>
      <c r="E5" s="55">
        <f t="shared" si="0"/>
        <v>1.7463254578475914E-2</v>
      </c>
    </row>
    <row r="6" spans="1:5" ht="30.75" x14ac:dyDescent="0.3">
      <c r="A6" s="106" t="s">
        <v>83</v>
      </c>
      <c r="B6" s="46">
        <f>'C.1 Federal Expenditures'!$J$9</f>
        <v>253674004</v>
      </c>
      <c r="C6" s="120"/>
      <c r="D6" s="46">
        <f>'B. Total Expenditures'!$J$9</f>
        <v>253674004</v>
      </c>
      <c r="E6" s="55">
        <f t="shared" si="0"/>
        <v>3.8471326865902926E-2</v>
      </c>
    </row>
    <row r="7" spans="1:5" ht="15" x14ac:dyDescent="0.3">
      <c r="A7" s="107" t="s">
        <v>112</v>
      </c>
      <c r="B7" s="46">
        <f>'C.1 Federal Expenditures'!$K$9</f>
        <v>0</v>
      </c>
      <c r="C7" s="120"/>
      <c r="D7" s="46">
        <f>'B. Total Expenditures'!$K$9</f>
        <v>0</v>
      </c>
      <c r="E7" s="55">
        <f t="shared" si="0"/>
        <v>0</v>
      </c>
    </row>
    <row r="8" spans="1:5" ht="15" x14ac:dyDescent="0.3">
      <c r="A8" s="107" t="s">
        <v>113</v>
      </c>
      <c r="B8" s="46">
        <f>'C.1 Federal Expenditures'!$L$9</f>
        <v>0</v>
      </c>
      <c r="C8" s="120"/>
      <c r="D8" s="46">
        <f>'B. Total Expenditures'!$L$9</f>
        <v>0</v>
      </c>
      <c r="E8" s="55">
        <f t="shared" si="0"/>
        <v>0</v>
      </c>
    </row>
    <row r="9" spans="1:5" ht="29.4" x14ac:dyDescent="0.3">
      <c r="A9" s="107" t="s">
        <v>114</v>
      </c>
      <c r="B9" s="46">
        <f>'C.1 Federal Expenditures'!$M$9</f>
        <v>253674004</v>
      </c>
      <c r="C9" s="120"/>
      <c r="D9" s="46">
        <f>'B. Total Expenditures'!$M$9</f>
        <v>253674004</v>
      </c>
      <c r="E9" s="55">
        <f t="shared" si="0"/>
        <v>3.8471326865902926E-2</v>
      </c>
    </row>
    <row r="10" spans="1:5" ht="30.75" x14ac:dyDescent="0.3">
      <c r="A10" s="106" t="s">
        <v>82</v>
      </c>
      <c r="B10" s="46">
        <f>'C.1 Federal Expenditures'!$N$9</f>
        <v>0</v>
      </c>
      <c r="C10" s="120"/>
      <c r="D10" s="46">
        <f>'B. Total Expenditures'!$N$9</f>
        <v>0</v>
      </c>
      <c r="E10" s="55">
        <f t="shared" si="0"/>
        <v>0</v>
      </c>
    </row>
    <row r="11" spans="1:5" ht="15" x14ac:dyDescent="0.3">
      <c r="A11" s="107" t="s">
        <v>115</v>
      </c>
      <c r="B11" s="46">
        <f>'C.1 Federal Expenditures'!$O$9</f>
        <v>0</v>
      </c>
      <c r="C11" s="120"/>
      <c r="D11" s="46">
        <f>'B. Total Expenditures'!$O$9</f>
        <v>0</v>
      </c>
      <c r="E11" s="55">
        <f t="shared" si="0"/>
        <v>0</v>
      </c>
    </row>
    <row r="12" spans="1:5" ht="15" x14ac:dyDescent="0.3">
      <c r="A12" s="107" t="s">
        <v>116</v>
      </c>
      <c r="B12" s="46">
        <f>'C.1 Federal Expenditures'!$P$9</f>
        <v>0</v>
      </c>
      <c r="C12" s="120"/>
      <c r="D12" s="46">
        <f>'B. Total Expenditures'!$P$9</f>
        <v>0</v>
      </c>
      <c r="E12" s="55">
        <f t="shared" si="0"/>
        <v>0</v>
      </c>
    </row>
    <row r="13" spans="1:5" ht="29.4" x14ac:dyDescent="0.3">
      <c r="A13" s="107" t="s">
        <v>117</v>
      </c>
      <c r="B13" s="46">
        <f>'C.1 Federal Expenditures'!$Q$9</f>
        <v>0</v>
      </c>
      <c r="C13" s="120"/>
      <c r="D13" s="46">
        <f>'B. Total Expenditures'!$Q$9</f>
        <v>0</v>
      </c>
      <c r="E13" s="55">
        <f t="shared" si="0"/>
        <v>0</v>
      </c>
    </row>
    <row r="14" spans="1:5" ht="15.75" x14ac:dyDescent="0.3">
      <c r="A14" s="106" t="s">
        <v>118</v>
      </c>
      <c r="B14" s="46">
        <f>'C.1 Federal Expenditures'!$R$9</f>
        <v>1723510960</v>
      </c>
      <c r="C14" s="46">
        <f>'C.2 State Expenditures'!$R$9</f>
        <v>55091505</v>
      </c>
      <c r="D14" s="46">
        <f>'B. Total Expenditures'!$R$9</f>
        <v>1778602465</v>
      </c>
      <c r="E14" s="55">
        <f t="shared" si="0"/>
        <v>0.26973673185493485</v>
      </c>
    </row>
    <row r="15" spans="1:5" ht="15" x14ac:dyDescent="0.3">
      <c r="A15" s="107" t="s">
        <v>119</v>
      </c>
      <c r="B15" s="46">
        <f>'C.1 Federal Expenditures'!$S$9</f>
        <v>16900625</v>
      </c>
      <c r="C15" s="46">
        <f>'C.2 State Expenditures'!$S$9</f>
        <v>10272783</v>
      </c>
      <c r="D15" s="46">
        <f>'B. Total Expenditures'!$S$9</f>
        <v>27173408</v>
      </c>
      <c r="E15" s="55">
        <f t="shared" si="0"/>
        <v>4.1210255869519111E-3</v>
      </c>
    </row>
    <row r="16" spans="1:5" ht="15" x14ac:dyDescent="0.3">
      <c r="A16" s="107" t="s">
        <v>120</v>
      </c>
      <c r="B16" s="46">
        <f>'C.1 Federal Expenditures'!$T$9</f>
        <v>1105045547</v>
      </c>
      <c r="C16" s="46">
        <f>'C.2 State Expenditures'!$T$9</f>
        <v>25332667</v>
      </c>
      <c r="D16" s="46">
        <f>'B. Total Expenditures'!$T$9</f>
        <v>1130378214</v>
      </c>
      <c r="E16" s="55">
        <f t="shared" si="0"/>
        <v>0.17142927169190567</v>
      </c>
    </row>
    <row r="17" spans="1:5" ht="15" x14ac:dyDescent="0.3">
      <c r="A17" s="107" t="s">
        <v>121</v>
      </c>
      <c r="B17" s="46">
        <f>'C.1 Federal Expenditures'!$U$9</f>
        <v>601564788</v>
      </c>
      <c r="C17" s="46">
        <f>'C.2 State Expenditures'!$U$9</f>
        <v>19486055</v>
      </c>
      <c r="D17" s="46">
        <f>'B. Total Expenditures'!$U$9</f>
        <v>621050843</v>
      </c>
      <c r="E17" s="55">
        <f t="shared" si="0"/>
        <v>9.4186434576077255E-2</v>
      </c>
    </row>
    <row r="18" spans="1:5" ht="15.75" x14ac:dyDescent="0.3">
      <c r="A18" s="106" t="s">
        <v>122</v>
      </c>
      <c r="B18" s="46">
        <f>'C.1 Federal Expenditures'!$V$9</f>
        <v>179106846</v>
      </c>
      <c r="C18" s="46">
        <f>'C.2 State Expenditures'!$V$9</f>
        <v>10997455</v>
      </c>
      <c r="D18" s="46">
        <f>'B. Total Expenditures'!$V$9</f>
        <v>190104301</v>
      </c>
      <c r="E18" s="55">
        <f t="shared" si="0"/>
        <v>2.8830564374207598E-2</v>
      </c>
    </row>
    <row r="19" spans="1:5" ht="15.75" x14ac:dyDescent="0.3">
      <c r="A19" s="106" t="s">
        <v>87</v>
      </c>
      <c r="B19" s="46">
        <f>'C.1 Federal Expenditures'!$W$9</f>
        <v>201585505</v>
      </c>
      <c r="C19" s="46">
        <f>'C.2 State Expenditures'!$W$9</f>
        <v>540986816</v>
      </c>
      <c r="D19" s="46">
        <f>'B. Total Expenditures'!$W$9</f>
        <v>742572321</v>
      </c>
      <c r="E19" s="55">
        <f t="shared" si="0"/>
        <v>0.11261596392337936</v>
      </c>
    </row>
    <row r="20" spans="1:5" ht="29.4" x14ac:dyDescent="0.3">
      <c r="A20" s="107" t="s">
        <v>124</v>
      </c>
      <c r="B20" s="46">
        <f>'C.1 Federal Expenditures'!$X$9</f>
        <v>201585505</v>
      </c>
      <c r="C20" s="46">
        <f>'C.2 State Expenditures'!$X$9</f>
        <v>540986816</v>
      </c>
      <c r="D20" s="46">
        <f>'B. Total Expenditures'!$X$9</f>
        <v>742572321</v>
      </c>
      <c r="E20" s="55">
        <f t="shared" si="0"/>
        <v>0.11261596392337936</v>
      </c>
    </row>
    <row r="21" spans="1:5" ht="15" x14ac:dyDescent="0.3">
      <c r="A21" s="107" t="s">
        <v>123</v>
      </c>
      <c r="B21" s="46">
        <f>'C.1 Federal Expenditures'!$Y$9</f>
        <v>0</v>
      </c>
      <c r="C21" s="46">
        <f>'C.2 State Expenditures'!$Y$9</f>
        <v>0</v>
      </c>
      <c r="D21" s="46">
        <f>'B. Total Expenditures'!$Y$9</f>
        <v>0</v>
      </c>
      <c r="E21" s="55">
        <f t="shared" si="0"/>
        <v>0</v>
      </c>
    </row>
    <row r="22" spans="1:5" ht="30.75" x14ac:dyDescent="0.3">
      <c r="A22" s="106" t="s">
        <v>88</v>
      </c>
      <c r="B22" s="46">
        <f>'C.1 Federal Expenditures'!$Z$9</f>
        <v>0</v>
      </c>
      <c r="C22" s="46">
        <f>'C.2 State Expenditures'!$Z$9</f>
        <v>50</v>
      </c>
      <c r="D22" s="46">
        <f>'B. Total Expenditures'!$Z$9</f>
        <v>50</v>
      </c>
      <c r="E22" s="55">
        <f t="shared" si="0"/>
        <v>7.5828280113998051E-9</v>
      </c>
    </row>
    <row r="23" spans="1:5" ht="15.75" x14ac:dyDescent="0.3">
      <c r="A23" s="106" t="s">
        <v>84</v>
      </c>
      <c r="B23" s="46">
        <f>'C.1 Federal Expenditures'!$AA$9</f>
        <v>0</v>
      </c>
      <c r="C23" s="46">
        <f>'C.2 State Expenditures'!$AA$9</f>
        <v>0</v>
      </c>
      <c r="D23" s="46">
        <f>'B. Total Expenditures'!$AA$9</f>
        <v>0</v>
      </c>
      <c r="E23" s="55">
        <f t="shared" si="0"/>
        <v>0</v>
      </c>
    </row>
    <row r="24" spans="1:5" ht="15.75" x14ac:dyDescent="0.3">
      <c r="A24" s="106" t="s">
        <v>89</v>
      </c>
      <c r="B24" s="46">
        <f>'C.1 Federal Expenditures'!$AB$9</f>
        <v>0</v>
      </c>
      <c r="C24" s="46">
        <f>'C.2 State Expenditures'!$AB$9</f>
        <v>0</v>
      </c>
      <c r="D24" s="46">
        <f>'B. Total Expenditures'!$AB$9</f>
        <v>0</v>
      </c>
      <c r="E24" s="55">
        <f t="shared" si="0"/>
        <v>0</v>
      </c>
    </row>
    <row r="25" spans="1:5" ht="15.75" x14ac:dyDescent="0.3">
      <c r="A25" s="106" t="s">
        <v>62</v>
      </c>
      <c r="B25" s="46">
        <f>'C.1 Federal Expenditures'!$AC$9</f>
        <v>247347</v>
      </c>
      <c r="C25" s="46">
        <f>'C.2 State Expenditures'!$AC$9</f>
        <v>446575</v>
      </c>
      <c r="D25" s="46">
        <f>'B. Total Expenditures'!$AC$9</f>
        <v>693922</v>
      </c>
      <c r="E25" s="55">
        <f t="shared" si="0"/>
        <v>1.0523782358653152E-4</v>
      </c>
    </row>
    <row r="26" spans="1:5" ht="15.75" x14ac:dyDescent="0.3">
      <c r="A26" s="106" t="s">
        <v>125</v>
      </c>
      <c r="B26" s="46">
        <f>'C.1 Federal Expenditures'!$AD$9</f>
        <v>34051960</v>
      </c>
      <c r="C26" s="46">
        <f>'C.2 State Expenditures'!$AD$9</f>
        <v>104778193</v>
      </c>
      <c r="D26" s="46">
        <f>'B. Total Expenditures'!$AD$9</f>
        <v>138830153</v>
      </c>
      <c r="E26" s="55">
        <f t="shared" si="0"/>
        <v>2.1054503459906414E-2</v>
      </c>
    </row>
    <row r="27" spans="1:5" s="11" customFormat="1" ht="15.75" x14ac:dyDescent="0.3">
      <c r="A27" s="106" t="s">
        <v>126</v>
      </c>
      <c r="B27" s="46">
        <f>'C.1 Federal Expenditures'!$AE$9</f>
        <v>0</v>
      </c>
      <c r="C27" s="46">
        <f>'C.2 State Expenditures'!$AE$9</f>
        <v>884096</v>
      </c>
      <c r="D27" s="46">
        <f>'B. Total Expenditures'!$AE$9</f>
        <v>884096</v>
      </c>
      <c r="E27" s="55">
        <f t="shared" si="0"/>
        <v>1.3407895827133044E-4</v>
      </c>
    </row>
    <row r="28" spans="1:5" ht="30.6" x14ac:dyDescent="0.3">
      <c r="A28" s="106" t="s">
        <v>127</v>
      </c>
      <c r="B28" s="46">
        <f>'C.1 Federal Expenditures'!$AF$9</f>
        <v>12540690</v>
      </c>
      <c r="C28" s="46">
        <f>'C.2 State Expenditures'!$AF$9</f>
        <v>15226051</v>
      </c>
      <c r="D28" s="46">
        <f>'B. Total Expenditures'!$AF$9</f>
        <v>27766741</v>
      </c>
      <c r="E28" s="55">
        <f t="shared" si="0"/>
        <v>4.2110084288016691E-3</v>
      </c>
    </row>
    <row r="29" spans="1:5" ht="30.6" x14ac:dyDescent="0.3">
      <c r="A29" s="106" t="s">
        <v>90</v>
      </c>
      <c r="B29" s="46">
        <f>'C.1 Federal Expenditures'!$AG$9</f>
        <v>0</v>
      </c>
      <c r="C29" s="46">
        <f>'C.2 State Expenditures'!$AG$9</f>
        <v>2570529</v>
      </c>
      <c r="D29" s="46">
        <f>'B. Total Expenditures'!$AG$9</f>
        <v>2570529</v>
      </c>
      <c r="E29" s="55">
        <f t="shared" si="0"/>
        <v>3.8983758610631059E-4</v>
      </c>
    </row>
    <row r="30" spans="1:5" ht="15.6" x14ac:dyDescent="0.3">
      <c r="A30" s="106" t="s">
        <v>128</v>
      </c>
      <c r="B30" s="46">
        <f>'C.1 Federal Expenditures'!$AH$9</f>
        <v>0</v>
      </c>
      <c r="C30" s="46">
        <f>'C.2 State Expenditures'!$AH$9</f>
        <v>3175</v>
      </c>
      <c r="D30" s="46">
        <f>'B. Total Expenditures'!$AH$9</f>
        <v>3175</v>
      </c>
      <c r="E30" s="55">
        <f t="shared" si="0"/>
        <v>4.8150957872388768E-7</v>
      </c>
    </row>
    <row r="31" spans="1:5" ht="28.8" x14ac:dyDescent="0.3">
      <c r="A31" s="107" t="s">
        <v>129</v>
      </c>
      <c r="B31" s="46">
        <f>'C.1 Federal Expenditures'!$AI$9</f>
        <v>0</v>
      </c>
      <c r="C31" s="46">
        <f>'C.2 State Expenditures'!$AI$9</f>
        <v>3175</v>
      </c>
      <c r="D31" s="46">
        <f>'B. Total Expenditures'!$AI$9</f>
        <v>3175</v>
      </c>
      <c r="E31" s="55">
        <f t="shared" si="0"/>
        <v>4.8150957872388768E-7</v>
      </c>
    </row>
    <row r="32" spans="1:5" x14ac:dyDescent="0.3">
      <c r="A32" s="107" t="s">
        <v>130</v>
      </c>
      <c r="B32" s="46">
        <f>'C.1 Federal Expenditures'!$AJ$9</f>
        <v>0</v>
      </c>
      <c r="C32" s="46">
        <f>'C.2 State Expenditures'!$AJ$9</f>
        <v>0</v>
      </c>
      <c r="D32" s="46">
        <f>'B. Total Expenditures'!$AJ$9</f>
        <v>0</v>
      </c>
      <c r="E32" s="55">
        <f t="shared" si="0"/>
        <v>0</v>
      </c>
    </row>
    <row r="33" spans="1:5" x14ac:dyDescent="0.3">
      <c r="A33" s="107" t="s">
        <v>131</v>
      </c>
      <c r="B33" s="46">
        <f>'C.1 Federal Expenditures'!$AK$9</f>
        <v>0</v>
      </c>
      <c r="C33" s="46">
        <f>'C.2 State Expenditures'!$AK$9</f>
        <v>0</v>
      </c>
      <c r="D33" s="46">
        <f>'B. Total Expenditures'!$AK$9</f>
        <v>0</v>
      </c>
      <c r="E33" s="55">
        <f t="shared" si="0"/>
        <v>0</v>
      </c>
    </row>
    <row r="34" spans="1:5" ht="15.6" x14ac:dyDescent="0.3">
      <c r="A34" s="106" t="s">
        <v>132</v>
      </c>
      <c r="B34" s="46">
        <f>'C.1 Federal Expenditures'!$AL$9</f>
        <v>0</v>
      </c>
      <c r="C34" s="46">
        <f>'C.2 State Expenditures'!$AL$9</f>
        <v>0</v>
      </c>
      <c r="D34" s="46">
        <f>'B. Total Expenditures'!$AL$9</f>
        <v>0</v>
      </c>
      <c r="E34" s="55">
        <f t="shared" si="0"/>
        <v>0</v>
      </c>
    </row>
    <row r="35" spans="1:5" ht="15.6" x14ac:dyDescent="0.3">
      <c r="A35" s="106" t="s">
        <v>91</v>
      </c>
      <c r="B35" s="46">
        <f>'C.1 Federal Expenditures'!$AM$9</f>
        <v>437910845</v>
      </c>
      <c r="C35" s="46">
        <f>'C.2 State Expenditures'!$AM$9</f>
        <v>327807291</v>
      </c>
      <c r="D35" s="46">
        <f>'B. Total Expenditures'!$AM$9</f>
        <v>765718136</v>
      </c>
      <c r="E35" s="55">
        <f t="shared" si="0"/>
        <v>0.11612617860995292</v>
      </c>
    </row>
    <row r="36" spans="1:5" x14ac:dyDescent="0.3">
      <c r="A36" s="107" t="s">
        <v>133</v>
      </c>
      <c r="B36" s="46">
        <f>'C.1 Federal Expenditures'!$AN$9</f>
        <v>207289851</v>
      </c>
      <c r="C36" s="46">
        <f>'C.2 State Expenditures'!$AN$9</f>
        <v>287600229</v>
      </c>
      <c r="D36" s="46">
        <f>'B. Total Expenditures'!$AN$9</f>
        <v>494890080</v>
      </c>
      <c r="E36" s="55">
        <f t="shared" si="0"/>
        <v>7.5053327223757807E-2</v>
      </c>
    </row>
    <row r="37" spans="1:5" x14ac:dyDescent="0.3">
      <c r="A37" s="107" t="s">
        <v>134</v>
      </c>
      <c r="B37" s="46">
        <f>'C.1 Federal Expenditures'!$AO$9</f>
        <v>192626797</v>
      </c>
      <c r="C37" s="46">
        <f>'C.2 State Expenditures'!$AO$9</f>
        <v>36598451</v>
      </c>
      <c r="D37" s="46">
        <f>'B. Total Expenditures'!$AO$9</f>
        <v>229225248</v>
      </c>
      <c r="E37" s="55">
        <f t="shared" si="0"/>
        <v>3.4763512629089346E-2</v>
      </c>
    </row>
    <row r="38" spans="1:5" x14ac:dyDescent="0.3">
      <c r="A38" s="107" t="s">
        <v>135</v>
      </c>
      <c r="B38" s="46">
        <f>'C.1 Federal Expenditures'!$AP$9</f>
        <v>37994197</v>
      </c>
      <c r="C38" s="46">
        <f>'C.2 State Expenditures'!$AP$9</f>
        <v>3608611</v>
      </c>
      <c r="D38" s="46">
        <f>'B. Total Expenditures'!$AP$9</f>
        <v>41602808</v>
      </c>
      <c r="E38" s="55">
        <f t="shared" si="0"/>
        <v>6.3093387571057586E-3</v>
      </c>
    </row>
    <row r="39" spans="1:5" ht="15.6" x14ac:dyDescent="0.3">
      <c r="A39" s="106" t="s">
        <v>85</v>
      </c>
      <c r="B39" s="46">
        <f>'C.1 Federal Expenditures'!$AQ$9</f>
        <v>0</v>
      </c>
      <c r="C39" s="46">
        <f>'C.2 State Expenditures'!$AQ$9</f>
        <v>14298</v>
      </c>
      <c r="D39" s="46">
        <f>'B. Total Expenditures'!$AQ$9</f>
        <v>14298</v>
      </c>
      <c r="E39" s="55">
        <f t="shared" si="0"/>
        <v>2.1683854981398883E-6</v>
      </c>
    </row>
    <row r="40" spans="1:5" ht="15.6" x14ac:dyDescent="0.3">
      <c r="A40" s="94" t="s">
        <v>138</v>
      </c>
      <c r="B40" s="121">
        <f>'C.1 Federal Expenditures'!$AR$9</f>
        <v>3322745050</v>
      </c>
      <c r="C40" s="121">
        <f>'C.2 State Expenditures'!$AR$9</f>
        <v>2908684370</v>
      </c>
      <c r="D40" s="121">
        <f>'B. Total Expenditures'!$AR$9</f>
        <v>6231429420</v>
      </c>
      <c r="E40" s="96">
        <f t="shared" si="0"/>
        <v>0.94503715114073683</v>
      </c>
    </row>
    <row r="41" spans="1:5" ht="15.6" x14ac:dyDescent="0.3">
      <c r="A41" s="106" t="s">
        <v>86</v>
      </c>
      <c r="B41" s="46">
        <f>'C.1 Federal Expenditures'!$C$9</f>
        <v>0</v>
      </c>
      <c r="C41" s="120"/>
      <c r="D41" s="46">
        <f>'B. Total Expenditures'!$C$9</f>
        <v>0</v>
      </c>
      <c r="E41" s="55">
        <f t="shared" si="0"/>
        <v>0</v>
      </c>
    </row>
    <row r="42" spans="1:5" ht="15.6" x14ac:dyDescent="0.3">
      <c r="A42" s="106" t="s">
        <v>246</v>
      </c>
      <c r="B42" s="46">
        <f>'C.1 Federal Expenditures'!$D$9</f>
        <v>362416560</v>
      </c>
      <c r="C42" s="120"/>
      <c r="D42" s="46">
        <f>'B. Total Expenditures'!$D$9</f>
        <v>362416560</v>
      </c>
      <c r="E42" s="55">
        <f t="shared" si="0"/>
        <v>5.4962848859263162E-2</v>
      </c>
    </row>
    <row r="43" spans="1:5" ht="15.6" x14ac:dyDescent="0.3">
      <c r="A43" s="108" t="s">
        <v>109</v>
      </c>
      <c r="B43" s="121">
        <f>B41+B42</f>
        <v>362416560</v>
      </c>
      <c r="C43" s="124"/>
      <c r="D43" s="121">
        <f>D41+D42</f>
        <v>362416560</v>
      </c>
      <c r="E43" s="96">
        <f t="shared" si="0"/>
        <v>5.4962848859263162E-2</v>
      </c>
    </row>
    <row r="44" spans="1:5" ht="15.6" x14ac:dyDescent="0.3">
      <c r="A44" s="94" t="s">
        <v>60</v>
      </c>
      <c r="B44" s="95">
        <f>SUM(B41,B42, B3,B6,B10,B14,B18,B19,B22,B23,B24,B25,B26,B27,B28,B29,B30,B34,B35, B39)</f>
        <v>3685161610</v>
      </c>
      <c r="C44" s="95">
        <f>SUM(C41,C42,C3,C6,C10,C14,C18,C19,C22,C23,C24,C25,C26,C27,C28,C29,C30,C34,C35, C39)</f>
        <v>2908684370</v>
      </c>
      <c r="D44" s="95">
        <f>B44+C44</f>
        <v>6593845980</v>
      </c>
      <c r="E44" s="96">
        <f t="shared" si="0"/>
        <v>1</v>
      </c>
    </row>
    <row r="45" spans="1:5" ht="15.6" x14ac:dyDescent="0.3">
      <c r="A45" s="106" t="s">
        <v>136</v>
      </c>
      <c r="B45" s="46">
        <f>'C.1 Federal Expenditures'!$AS$9</f>
        <v>257776421</v>
      </c>
      <c r="C45" s="120"/>
      <c r="D45" s="46">
        <f>'B. Total Expenditures'!$AS$9</f>
        <v>257776421</v>
      </c>
      <c r="E45" s="123"/>
    </row>
    <row r="46" spans="1:5" ht="15.6" x14ac:dyDescent="0.3">
      <c r="A46" s="106" t="s">
        <v>137</v>
      </c>
      <c r="B46" s="46">
        <f>'C.1 Federal Expenditures'!$AT$9</f>
        <v>0</v>
      </c>
      <c r="C46" s="120"/>
      <c r="D46" s="46">
        <f>'B. Total Expenditures'!$AT$9</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349</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Expenditures'!$G$10</f>
        <v>48100901</v>
      </c>
      <c r="C3" s="46">
        <f>'C.2 State Expenditures'!$G$10</f>
        <v>7868118</v>
      </c>
      <c r="D3" s="46">
        <f>'B. Total Expenditures'!$G$10</f>
        <v>55969019</v>
      </c>
      <c r="E3" s="55">
        <f t="shared" ref="E3:E44" si="0">D3/($D$44)</f>
        <v>0.14684096045305278</v>
      </c>
    </row>
    <row r="4" spans="1:5" ht="43.8" x14ac:dyDescent="0.3">
      <c r="A4" s="107" t="s">
        <v>111</v>
      </c>
      <c r="B4" s="46">
        <f>'C.1 Federal Expenditures'!$H$10</f>
        <v>48100901</v>
      </c>
      <c r="C4" s="46">
        <f>'C.2 State Expenditures'!$H$10</f>
        <v>7868118</v>
      </c>
      <c r="D4" s="46">
        <f>'B. Total Expenditures'!$H$10</f>
        <v>55969019</v>
      </c>
      <c r="E4" s="55">
        <f t="shared" si="0"/>
        <v>0.14684096045305278</v>
      </c>
    </row>
    <row r="5" spans="1:5" ht="43.8" x14ac:dyDescent="0.3">
      <c r="A5" s="107" t="s">
        <v>110</v>
      </c>
      <c r="B5" s="46">
        <f>'C.1 Federal Expenditures'!$I$10</f>
        <v>0</v>
      </c>
      <c r="C5" s="46">
        <f>'C.2 State Expenditures'!$I$10</f>
        <v>0</v>
      </c>
      <c r="D5" s="46">
        <f>'B. Total Expenditures'!$I$10</f>
        <v>0</v>
      </c>
      <c r="E5" s="55">
        <f t="shared" si="0"/>
        <v>0</v>
      </c>
    </row>
    <row r="6" spans="1:5" ht="30.75" x14ac:dyDescent="0.3">
      <c r="A6" s="106" t="s">
        <v>83</v>
      </c>
      <c r="B6" s="46">
        <f>'C.1 Federal Expenditures'!$J$10</f>
        <v>0</v>
      </c>
      <c r="C6" s="120"/>
      <c r="D6" s="46">
        <f>'B. Total Expenditures'!$J$10</f>
        <v>0</v>
      </c>
      <c r="E6" s="55">
        <f t="shared" si="0"/>
        <v>0</v>
      </c>
    </row>
    <row r="7" spans="1:5" ht="15" x14ac:dyDescent="0.3">
      <c r="A7" s="107" t="s">
        <v>112</v>
      </c>
      <c r="B7" s="46">
        <f>'C.1 Federal Expenditures'!$K$10</f>
        <v>0</v>
      </c>
      <c r="C7" s="120"/>
      <c r="D7" s="46">
        <f>'B. Total Expenditures'!$K$10</f>
        <v>0</v>
      </c>
      <c r="E7" s="55">
        <f t="shared" si="0"/>
        <v>0</v>
      </c>
    </row>
    <row r="8" spans="1:5" ht="15" x14ac:dyDescent="0.3">
      <c r="A8" s="107" t="s">
        <v>113</v>
      </c>
      <c r="B8" s="46">
        <f>'C.1 Federal Expenditures'!$L$10</f>
        <v>0</v>
      </c>
      <c r="C8" s="120"/>
      <c r="D8" s="46">
        <f>'B. Total Expenditures'!$L$10</f>
        <v>0</v>
      </c>
      <c r="E8" s="55">
        <f t="shared" si="0"/>
        <v>0</v>
      </c>
    </row>
    <row r="9" spans="1:5" ht="29.4" x14ac:dyDescent="0.3">
      <c r="A9" s="107" t="s">
        <v>114</v>
      </c>
      <c r="B9" s="46">
        <f>'C.1 Federal Expenditures'!$M$10</f>
        <v>0</v>
      </c>
      <c r="C9" s="120"/>
      <c r="D9" s="46">
        <f>'B. Total Expenditures'!$M$10</f>
        <v>0</v>
      </c>
      <c r="E9" s="55">
        <f t="shared" si="0"/>
        <v>0</v>
      </c>
    </row>
    <row r="10" spans="1:5" ht="30.75" x14ac:dyDescent="0.3">
      <c r="A10" s="106" t="s">
        <v>82</v>
      </c>
      <c r="B10" s="46">
        <f>'C.1 Federal Expenditures'!$N$10</f>
        <v>0</v>
      </c>
      <c r="C10" s="120"/>
      <c r="D10" s="46">
        <f>'B. Total Expenditures'!$N$10</f>
        <v>0</v>
      </c>
      <c r="E10" s="55">
        <f t="shared" si="0"/>
        <v>0</v>
      </c>
    </row>
    <row r="11" spans="1:5" ht="15" x14ac:dyDescent="0.3">
      <c r="A11" s="107" t="s">
        <v>115</v>
      </c>
      <c r="B11" s="46">
        <f>'C.1 Federal Expenditures'!$O$10</f>
        <v>0</v>
      </c>
      <c r="C11" s="120"/>
      <c r="D11" s="46">
        <f>'B. Total Expenditures'!$O$10</f>
        <v>0</v>
      </c>
      <c r="E11" s="55">
        <f t="shared" si="0"/>
        <v>0</v>
      </c>
    </row>
    <row r="12" spans="1:5" ht="15" x14ac:dyDescent="0.3">
      <c r="A12" s="107" t="s">
        <v>116</v>
      </c>
      <c r="B12" s="46">
        <f>'C.1 Federal Expenditures'!$P$10</f>
        <v>0</v>
      </c>
      <c r="C12" s="120"/>
      <c r="D12" s="46">
        <f>'B. Total Expenditures'!$P$10</f>
        <v>0</v>
      </c>
      <c r="E12" s="55">
        <f t="shared" si="0"/>
        <v>0</v>
      </c>
    </row>
    <row r="13" spans="1:5" ht="29.4" x14ac:dyDescent="0.3">
      <c r="A13" s="107" t="s">
        <v>117</v>
      </c>
      <c r="B13" s="46">
        <f>'C.1 Federal Expenditures'!$Q$10</f>
        <v>0</v>
      </c>
      <c r="C13" s="120"/>
      <c r="D13" s="46">
        <f>'B. Total Expenditures'!$Q$10</f>
        <v>0</v>
      </c>
      <c r="E13" s="55">
        <f t="shared" si="0"/>
        <v>0</v>
      </c>
    </row>
    <row r="14" spans="1:5" ht="15.75" x14ac:dyDescent="0.3">
      <c r="A14" s="106" t="s">
        <v>118</v>
      </c>
      <c r="B14" s="46">
        <f>'C.1 Federal Expenditures'!$R$10</f>
        <v>10111361</v>
      </c>
      <c r="C14" s="46">
        <f>'C.2 State Expenditures'!$R$10</f>
        <v>563909</v>
      </c>
      <c r="D14" s="46">
        <f>'B. Total Expenditures'!$R$10</f>
        <v>10675270</v>
      </c>
      <c r="E14" s="55">
        <f t="shared" si="0"/>
        <v>2.8007760863124308E-2</v>
      </c>
    </row>
    <row r="15" spans="1:5" ht="15" x14ac:dyDescent="0.3">
      <c r="A15" s="107" t="s">
        <v>119</v>
      </c>
      <c r="B15" s="46">
        <f>'C.1 Federal Expenditures'!$S$10</f>
        <v>1864944</v>
      </c>
      <c r="C15" s="46">
        <f>'C.2 State Expenditures'!$S$10</f>
        <v>20893</v>
      </c>
      <c r="D15" s="46">
        <f>'B. Total Expenditures'!$S$10</f>
        <v>1885837</v>
      </c>
      <c r="E15" s="55">
        <f t="shared" si="0"/>
        <v>4.9477035918371864E-3</v>
      </c>
    </row>
    <row r="16" spans="1:5" ht="15" x14ac:dyDescent="0.3">
      <c r="A16" s="107" t="s">
        <v>120</v>
      </c>
      <c r="B16" s="46">
        <f>'C.1 Federal Expenditures'!$T$10</f>
        <v>3906726</v>
      </c>
      <c r="C16" s="46">
        <f>'C.2 State Expenditures'!$T$10</f>
        <v>227683</v>
      </c>
      <c r="D16" s="46">
        <f>'B. Total Expenditures'!$T$10</f>
        <v>4134409</v>
      </c>
      <c r="E16" s="55">
        <f t="shared" si="0"/>
        <v>1.0847082891800293E-2</v>
      </c>
    </row>
    <row r="17" spans="1:5" ht="15" x14ac:dyDescent="0.3">
      <c r="A17" s="107" t="s">
        <v>121</v>
      </c>
      <c r="B17" s="46">
        <f>'C.1 Federal Expenditures'!$U$10</f>
        <v>4339691</v>
      </c>
      <c r="C17" s="46">
        <f>'C.2 State Expenditures'!$U$10</f>
        <v>315333</v>
      </c>
      <c r="D17" s="46">
        <f>'B. Total Expenditures'!$U$10</f>
        <v>4655024</v>
      </c>
      <c r="E17" s="55">
        <f t="shared" si="0"/>
        <v>1.2212974379486831E-2</v>
      </c>
    </row>
    <row r="18" spans="1:5" ht="15.75" x14ac:dyDescent="0.3">
      <c r="A18" s="106" t="s">
        <v>122</v>
      </c>
      <c r="B18" s="46">
        <f>'C.1 Federal Expenditures'!$V$10</f>
        <v>9060907</v>
      </c>
      <c r="C18" s="46">
        <f>'C.2 State Expenditures'!$V$10</f>
        <v>1142600</v>
      </c>
      <c r="D18" s="46">
        <f>'B. Total Expenditures'!$V$10</f>
        <v>10203507</v>
      </c>
      <c r="E18" s="55">
        <f t="shared" si="0"/>
        <v>2.6770038043179695E-2</v>
      </c>
    </row>
    <row r="19" spans="1:5" ht="15.75" x14ac:dyDescent="0.3">
      <c r="A19" s="106" t="s">
        <v>87</v>
      </c>
      <c r="B19" s="46">
        <f>'C.1 Federal Expenditures'!$W$10</f>
        <v>578506</v>
      </c>
      <c r="C19" s="46">
        <f>'C.2 State Expenditures'!$W$10</f>
        <v>73143068</v>
      </c>
      <c r="D19" s="46">
        <f>'B. Total Expenditures'!$W$10</f>
        <v>73721574</v>
      </c>
      <c r="E19" s="55">
        <f t="shared" si="0"/>
        <v>0.19341676744898467</v>
      </c>
    </row>
    <row r="20" spans="1:5" ht="29.4" x14ac:dyDescent="0.3">
      <c r="A20" s="107" t="s">
        <v>124</v>
      </c>
      <c r="B20" s="46">
        <f>'C.1 Federal Expenditures'!$X$10</f>
        <v>494182</v>
      </c>
      <c r="C20" s="46">
        <f>'C.2 State Expenditures'!$X$10</f>
        <v>11217721</v>
      </c>
      <c r="D20" s="46">
        <f>'B. Total Expenditures'!$X$10</f>
        <v>11711903</v>
      </c>
      <c r="E20" s="55">
        <f t="shared" si="0"/>
        <v>3.072748309655008E-2</v>
      </c>
    </row>
    <row r="21" spans="1:5" ht="15" x14ac:dyDescent="0.3">
      <c r="A21" s="107" t="s">
        <v>123</v>
      </c>
      <c r="B21" s="46">
        <f>'C.1 Federal Expenditures'!$Y$10</f>
        <v>84324</v>
      </c>
      <c r="C21" s="46">
        <f>'C.2 State Expenditures'!$Y$10</f>
        <v>61925347</v>
      </c>
      <c r="D21" s="46">
        <f>'B. Total Expenditures'!$Y$10</f>
        <v>62009671</v>
      </c>
      <c r="E21" s="55">
        <f t="shared" si="0"/>
        <v>0.1626892843524346</v>
      </c>
    </row>
    <row r="22" spans="1:5" ht="30.75" x14ac:dyDescent="0.3">
      <c r="A22" s="106" t="s">
        <v>88</v>
      </c>
      <c r="B22" s="46">
        <f>'C.1 Federal Expenditures'!$Z$10</f>
        <v>2912</v>
      </c>
      <c r="C22" s="46">
        <f>'C.2 State Expenditures'!$Z$10</f>
        <v>29</v>
      </c>
      <c r="D22" s="46">
        <f>'B. Total Expenditures'!$Z$10</f>
        <v>2941</v>
      </c>
      <c r="E22" s="55">
        <f t="shared" si="0"/>
        <v>7.7160413458815172E-6</v>
      </c>
    </row>
    <row r="23" spans="1:5" ht="15.75" x14ac:dyDescent="0.3">
      <c r="A23" s="106" t="s">
        <v>84</v>
      </c>
      <c r="B23" s="46">
        <f>'C.1 Federal Expenditures'!$AA$10</f>
        <v>0</v>
      </c>
      <c r="C23" s="46">
        <f>'C.2 State Expenditures'!$AA$10</f>
        <v>73096770</v>
      </c>
      <c r="D23" s="46">
        <f>'B. Total Expenditures'!$AA$10</f>
        <v>73096770</v>
      </c>
      <c r="E23" s="55">
        <f t="shared" si="0"/>
        <v>0.19177752450540353</v>
      </c>
    </row>
    <row r="24" spans="1:5" ht="15.75" x14ac:dyDescent="0.3">
      <c r="A24" s="106" t="s">
        <v>89</v>
      </c>
      <c r="B24" s="46">
        <f>'C.1 Federal Expenditures'!$AB$10</f>
        <v>0</v>
      </c>
      <c r="C24" s="46">
        <f>'C.2 State Expenditures'!$AB$10</f>
        <v>5036037</v>
      </c>
      <c r="D24" s="46">
        <f>'B. Total Expenditures'!$AB$10</f>
        <v>5036037</v>
      </c>
      <c r="E24" s="55">
        <f t="shared" si="0"/>
        <v>1.3212604458139789E-2</v>
      </c>
    </row>
    <row r="25" spans="1:5" ht="15.75" x14ac:dyDescent="0.3">
      <c r="A25" s="106" t="s">
        <v>62</v>
      </c>
      <c r="B25" s="46">
        <f>'C.1 Federal Expenditures'!$AC$10</f>
        <v>4568848</v>
      </c>
      <c r="C25" s="46">
        <f>'C.2 State Expenditures'!$AC$10</f>
        <v>15898723</v>
      </c>
      <c r="D25" s="46">
        <f>'B. Total Expenditures'!$AC$10</f>
        <v>20467571</v>
      </c>
      <c r="E25" s="55">
        <f t="shared" si="0"/>
        <v>5.3698954126407863E-2</v>
      </c>
    </row>
    <row r="26" spans="1:5" ht="15.75" x14ac:dyDescent="0.3">
      <c r="A26" s="106" t="s">
        <v>125</v>
      </c>
      <c r="B26" s="46">
        <f>'C.1 Federal Expenditures'!$AD$10</f>
        <v>1979964</v>
      </c>
      <c r="C26" s="46">
        <f>'C.2 State Expenditures'!$AD$10</f>
        <v>147422</v>
      </c>
      <c r="D26" s="46">
        <f>'B. Total Expenditures'!$AD$10</f>
        <v>2127386</v>
      </c>
      <c r="E26" s="55">
        <f t="shared" si="0"/>
        <v>5.5814343198400196E-3</v>
      </c>
    </row>
    <row r="27" spans="1:5" s="11" customFormat="1" ht="15.75" x14ac:dyDescent="0.3">
      <c r="A27" s="106" t="s">
        <v>126</v>
      </c>
      <c r="B27" s="46">
        <f>'C.1 Federal Expenditures'!$AE$10</f>
        <v>563025</v>
      </c>
      <c r="C27" s="46">
        <f>'C.2 State Expenditures'!$AE$10</f>
        <v>36945</v>
      </c>
      <c r="D27" s="46">
        <f>'B. Total Expenditures'!$AE$10</f>
        <v>599970</v>
      </c>
      <c r="E27" s="55">
        <f t="shared" si="0"/>
        <v>1.5740881762286753E-3</v>
      </c>
    </row>
    <row r="28" spans="1:5" ht="30.6" x14ac:dyDescent="0.3">
      <c r="A28" s="106" t="s">
        <v>127</v>
      </c>
      <c r="B28" s="46">
        <f>'C.1 Federal Expenditures'!$AF$10</f>
        <v>416360</v>
      </c>
      <c r="C28" s="46">
        <f>'C.2 State Expenditures'!$AF$10</f>
        <v>16204</v>
      </c>
      <c r="D28" s="46">
        <f>'B. Total Expenditures'!$AF$10</f>
        <v>432564</v>
      </c>
      <c r="E28" s="55">
        <f t="shared" si="0"/>
        <v>1.1348798737639894E-3</v>
      </c>
    </row>
    <row r="29" spans="1:5" ht="30.6" x14ac:dyDescent="0.3">
      <c r="A29" s="106" t="s">
        <v>90</v>
      </c>
      <c r="B29" s="46">
        <f>'C.1 Federal Expenditures'!$AG$10</f>
        <v>504589</v>
      </c>
      <c r="C29" s="46">
        <f>'C.2 State Expenditures'!$AG$10</f>
        <v>6289</v>
      </c>
      <c r="D29" s="46">
        <f>'B. Total Expenditures'!$AG$10</f>
        <v>510878</v>
      </c>
      <c r="E29" s="55">
        <f t="shared" si="0"/>
        <v>1.3403453827613935E-3</v>
      </c>
    </row>
    <row r="30" spans="1:5" ht="15.6" x14ac:dyDescent="0.3">
      <c r="A30" s="106" t="s">
        <v>128</v>
      </c>
      <c r="B30" s="46">
        <f>'C.1 Federal Expenditures'!$AH$10</f>
        <v>783778</v>
      </c>
      <c r="C30" s="46">
        <f>'C.2 State Expenditures'!$AH$10</f>
        <v>45521297</v>
      </c>
      <c r="D30" s="46">
        <f>'B. Total Expenditures'!$AH$10</f>
        <v>46305075</v>
      </c>
      <c r="E30" s="55">
        <f t="shared" si="0"/>
        <v>0.12148652608777444</v>
      </c>
    </row>
    <row r="31" spans="1:5" ht="28.8" x14ac:dyDescent="0.3">
      <c r="A31" s="107" t="s">
        <v>129</v>
      </c>
      <c r="B31" s="46">
        <f>'C.1 Federal Expenditures'!$AI$10</f>
        <v>68323</v>
      </c>
      <c r="C31" s="46">
        <f>'C.2 State Expenditures'!$AI$10</f>
        <v>33393325</v>
      </c>
      <c r="D31" s="46">
        <f>'B. Total Expenditures'!$AI$10</f>
        <v>33461648</v>
      </c>
      <c r="E31" s="55">
        <f t="shared" si="0"/>
        <v>8.7790363641391908E-2</v>
      </c>
    </row>
    <row r="32" spans="1:5" x14ac:dyDescent="0.3">
      <c r="A32" s="107" t="s">
        <v>130</v>
      </c>
      <c r="B32" s="46">
        <f>'C.1 Federal Expenditures'!$AJ$10</f>
        <v>0</v>
      </c>
      <c r="C32" s="46">
        <f>'C.2 State Expenditures'!$AJ$10</f>
        <v>0</v>
      </c>
      <c r="D32" s="46">
        <f>'B. Total Expenditures'!$AJ$10</f>
        <v>0</v>
      </c>
      <c r="E32" s="55">
        <f t="shared" si="0"/>
        <v>0</v>
      </c>
    </row>
    <row r="33" spans="1:5" x14ac:dyDescent="0.3">
      <c r="A33" s="107" t="s">
        <v>131</v>
      </c>
      <c r="B33" s="46">
        <f>'C.1 Federal Expenditures'!$AK$10</f>
        <v>715455</v>
      </c>
      <c r="C33" s="46">
        <f>'C.2 State Expenditures'!$AK$10</f>
        <v>12127972</v>
      </c>
      <c r="D33" s="46">
        <f>'B. Total Expenditures'!$AK$10</f>
        <v>12843427</v>
      </c>
      <c r="E33" s="55">
        <f t="shared" si="0"/>
        <v>3.369616244638253E-2</v>
      </c>
    </row>
    <row r="34" spans="1:5" ht="15.6" x14ac:dyDescent="0.3">
      <c r="A34" s="106" t="s">
        <v>132</v>
      </c>
      <c r="B34" s="46">
        <f>'C.1 Federal Expenditures'!$AL$10</f>
        <v>569909</v>
      </c>
      <c r="C34" s="46">
        <f>'C.2 State Expenditures'!$AL$10</f>
        <v>8379490</v>
      </c>
      <c r="D34" s="46">
        <f>'B. Total Expenditures'!$AL$10</f>
        <v>8949399</v>
      </c>
      <c r="E34" s="55">
        <f t="shared" si="0"/>
        <v>2.3479745904383103E-2</v>
      </c>
    </row>
    <row r="35" spans="1:5" ht="15.6" x14ac:dyDescent="0.3">
      <c r="A35" s="106" t="s">
        <v>91</v>
      </c>
      <c r="B35" s="46">
        <f>'C.1 Federal Expenditures'!$AM$10</f>
        <v>53219553</v>
      </c>
      <c r="C35" s="46">
        <f>'C.2 State Expenditures'!$AM$10</f>
        <v>7717676</v>
      </c>
      <c r="D35" s="46">
        <f>'B. Total Expenditures'!$AM$10</f>
        <v>60937229</v>
      </c>
      <c r="E35" s="55">
        <f t="shared" si="0"/>
        <v>0.15987561321572602</v>
      </c>
    </row>
    <row r="36" spans="1:5" x14ac:dyDescent="0.3">
      <c r="A36" s="107" t="s">
        <v>133</v>
      </c>
      <c r="B36" s="46">
        <f>'C.1 Federal Expenditures'!$AN$10</f>
        <v>15203443</v>
      </c>
      <c r="C36" s="46">
        <f>'C.2 State Expenditures'!$AN$10</f>
        <v>2673330</v>
      </c>
      <c r="D36" s="46">
        <f>'B. Total Expenditures'!$AN$10</f>
        <v>17876773</v>
      </c>
      <c r="E36" s="55">
        <f t="shared" si="0"/>
        <v>4.6901706766045013E-2</v>
      </c>
    </row>
    <row r="37" spans="1:5" x14ac:dyDescent="0.3">
      <c r="A37" s="107" t="s">
        <v>134</v>
      </c>
      <c r="B37" s="46">
        <f>'C.1 Federal Expenditures'!$AO$10</f>
        <v>34371411</v>
      </c>
      <c r="C37" s="46">
        <f>'C.2 State Expenditures'!$AO$10</f>
        <v>2648767</v>
      </c>
      <c r="D37" s="46">
        <f>'B. Total Expenditures'!$AO$10</f>
        <v>37020178</v>
      </c>
      <c r="E37" s="55">
        <f t="shared" si="0"/>
        <v>9.7126563780990605E-2</v>
      </c>
    </row>
    <row r="38" spans="1:5" x14ac:dyDescent="0.3">
      <c r="A38" s="107" t="s">
        <v>135</v>
      </c>
      <c r="B38" s="46">
        <f>'C.1 Federal Expenditures'!$AP$10</f>
        <v>3644699</v>
      </c>
      <c r="C38" s="46">
        <f>'C.2 State Expenditures'!$AP$10</f>
        <v>2395579</v>
      </c>
      <c r="D38" s="46">
        <f>'B. Total Expenditures'!$AP$10</f>
        <v>6040278</v>
      </c>
      <c r="E38" s="55">
        <f t="shared" si="0"/>
        <v>1.5847342668690419E-2</v>
      </c>
    </row>
    <row r="39" spans="1:5" ht="15.6" x14ac:dyDescent="0.3">
      <c r="A39" s="106" t="s">
        <v>85</v>
      </c>
      <c r="B39" s="46">
        <f>'C.1 Federal Expenditures'!$AQ$10</f>
        <v>0</v>
      </c>
      <c r="C39" s="46">
        <f>'C.2 State Expenditures'!$AQ$10</f>
        <v>0</v>
      </c>
      <c r="D39" s="46">
        <f>'B. Total Expenditures'!$AQ$10</f>
        <v>0</v>
      </c>
      <c r="E39" s="55">
        <f t="shared" si="0"/>
        <v>0</v>
      </c>
    </row>
    <row r="40" spans="1:5" ht="15.6" x14ac:dyDescent="0.3">
      <c r="A40" s="94" t="s">
        <v>138</v>
      </c>
      <c r="B40" s="121">
        <f>'C.1 Federal Expenditures'!$AR$10</f>
        <v>130460613</v>
      </c>
      <c r="C40" s="121">
        <f>'C.2 State Expenditures'!$AR$10</f>
        <v>238574577</v>
      </c>
      <c r="D40" s="121">
        <f>'B. Total Expenditures'!$AR$10</f>
        <v>369035190</v>
      </c>
      <c r="E40" s="96">
        <f t="shared" si="0"/>
        <v>0.96820495890011615</v>
      </c>
    </row>
    <row r="41" spans="1:5" ht="15.6" x14ac:dyDescent="0.3">
      <c r="A41" s="106" t="s">
        <v>86</v>
      </c>
      <c r="B41" s="46">
        <f>'C.1 Federal Expenditures'!$C$10</f>
        <v>6221206</v>
      </c>
      <c r="C41" s="120"/>
      <c r="D41" s="46">
        <f>'B. Total Expenditures'!$C$10</f>
        <v>6221206</v>
      </c>
      <c r="E41" s="55">
        <f t="shared" si="0"/>
        <v>1.632202744551043E-2</v>
      </c>
    </row>
    <row r="42" spans="1:5" ht="15.6" x14ac:dyDescent="0.3">
      <c r="A42" s="106" t="s">
        <v>246</v>
      </c>
      <c r="B42" s="46">
        <f>'C.1 Federal Expenditures'!$D$10</f>
        <v>5897601</v>
      </c>
      <c r="C42" s="120"/>
      <c r="D42" s="46">
        <f>'B. Total Expenditures'!$D$10</f>
        <v>5897601</v>
      </c>
      <c r="E42" s="55">
        <f t="shared" si="0"/>
        <v>1.5473013654373405E-2</v>
      </c>
    </row>
    <row r="43" spans="1:5" ht="15.6" x14ac:dyDescent="0.3">
      <c r="A43" s="108" t="s">
        <v>109</v>
      </c>
      <c r="B43" s="121">
        <f>B41+B42</f>
        <v>12118807</v>
      </c>
      <c r="C43" s="124"/>
      <c r="D43" s="121">
        <f>D41+D42</f>
        <v>12118807</v>
      </c>
      <c r="E43" s="96">
        <f t="shared" si="0"/>
        <v>3.1795041099883833E-2</v>
      </c>
    </row>
    <row r="44" spans="1:5" ht="15.6" x14ac:dyDescent="0.3">
      <c r="A44" s="94" t="s">
        <v>60</v>
      </c>
      <c r="B44" s="95">
        <f>SUM(B41,B42, B3,B6,B10,B14,B18,B19,B22,B23,B24,B25,B26,B27,B28,B29,B30,B34,B35, B39)</f>
        <v>142579420</v>
      </c>
      <c r="C44" s="95">
        <f>SUM(C41,C42,C3,C6,C10,C14,C18,C19,C22,C23,C24,C25,C26,C27,C28,C29,C30,C34,C35, C39)</f>
        <v>238574577</v>
      </c>
      <c r="D44" s="95">
        <f>B44+C44</f>
        <v>381153997</v>
      </c>
      <c r="E44" s="96">
        <f t="shared" si="0"/>
        <v>1</v>
      </c>
    </row>
    <row r="45" spans="1:5" ht="15.6" x14ac:dyDescent="0.3">
      <c r="A45" s="106" t="s">
        <v>136</v>
      </c>
      <c r="B45" s="46">
        <f>'C.1 Federal Expenditures'!$AS$10</f>
        <v>0</v>
      </c>
      <c r="C45" s="120"/>
      <c r="D45" s="46">
        <f>'B. Total Expenditures'!$AS$10</f>
        <v>0</v>
      </c>
      <c r="E45" s="123"/>
    </row>
    <row r="46" spans="1:5" ht="15.6" x14ac:dyDescent="0.3">
      <c r="A46" s="106" t="s">
        <v>137</v>
      </c>
      <c r="B46" s="46">
        <f>'C.1 Federal Expenditures'!$AT$10</f>
        <v>104516632</v>
      </c>
      <c r="C46" s="120"/>
      <c r="D46" s="46">
        <f>'B. Total Expenditures'!$AT$10</f>
        <v>104516632</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D25"/>
  <sheetViews>
    <sheetView zoomScaleNormal="100" workbookViewId="0">
      <selection activeCell="O9" sqref="O9"/>
    </sheetView>
  </sheetViews>
  <sheetFormatPr defaultColWidth="9.109375" defaultRowHeight="14.4" x14ac:dyDescent="0.3"/>
  <cols>
    <col min="1" max="2" width="22" style="215" customWidth="1"/>
    <col min="3" max="16384" width="9.109375" style="126"/>
  </cols>
  <sheetData>
    <row r="1" spans="1:4" ht="15" x14ac:dyDescent="0.3">
      <c r="A1" s="204"/>
      <c r="B1" s="204"/>
    </row>
    <row r="2" spans="1:4" ht="15" customHeight="1" x14ac:dyDescent="0.3">
      <c r="A2" s="205"/>
      <c r="B2" s="205"/>
      <c r="C2" s="206"/>
      <c r="D2" s="206"/>
    </row>
    <row r="3" spans="1:4" ht="15" customHeight="1" x14ac:dyDescent="0.3">
      <c r="A3" s="205"/>
      <c r="B3" s="205"/>
      <c r="C3" s="206"/>
      <c r="D3" s="206"/>
    </row>
    <row r="4" spans="1:4" ht="15.75" x14ac:dyDescent="0.3">
      <c r="A4" s="207"/>
      <c r="B4" s="207"/>
      <c r="C4" s="206"/>
      <c r="D4" s="206"/>
    </row>
    <row r="5" spans="1:4" ht="15" customHeight="1" x14ac:dyDescent="0.3">
      <c r="A5" s="207"/>
      <c r="B5" s="207"/>
    </row>
    <row r="6" spans="1:4" ht="15" x14ac:dyDescent="0.3">
      <c r="A6" s="208"/>
      <c r="B6" s="209"/>
    </row>
    <row r="7" spans="1:4" ht="15" x14ac:dyDescent="0.3">
      <c r="A7" s="208"/>
      <c r="B7" s="209"/>
    </row>
    <row r="8" spans="1:4" ht="15" x14ac:dyDescent="0.3">
      <c r="A8" s="208"/>
      <c r="B8" s="209"/>
    </row>
    <row r="9" spans="1:4" ht="15" x14ac:dyDescent="0.3">
      <c r="A9" s="208"/>
      <c r="B9" s="209"/>
    </row>
    <row r="10" spans="1:4" ht="15" x14ac:dyDescent="0.3">
      <c r="A10" s="208"/>
      <c r="B10" s="209"/>
    </row>
    <row r="11" spans="1:4" ht="15" x14ac:dyDescent="0.3">
      <c r="A11" s="208"/>
      <c r="B11" s="209"/>
    </row>
    <row r="12" spans="1:4" ht="15" x14ac:dyDescent="0.3">
      <c r="A12" s="208"/>
      <c r="B12" s="209"/>
    </row>
    <row r="13" spans="1:4" ht="15" x14ac:dyDescent="0.3">
      <c r="A13" s="208"/>
      <c r="B13" s="209"/>
    </row>
    <row r="14" spans="1:4" ht="15" x14ac:dyDescent="0.3">
      <c r="A14" s="208"/>
      <c r="B14" s="209"/>
    </row>
    <row r="15" spans="1:4" ht="15" x14ac:dyDescent="0.3">
      <c r="A15" s="210"/>
      <c r="B15" s="209"/>
    </row>
    <row r="16" spans="1:4" ht="15" x14ac:dyDescent="0.3">
      <c r="A16" s="211"/>
      <c r="B16" s="209"/>
    </row>
    <row r="17" spans="1:2" ht="15" x14ac:dyDescent="0.3">
      <c r="A17" s="211"/>
      <c r="B17" s="209"/>
    </row>
    <row r="18" spans="1:2" ht="15" x14ac:dyDescent="0.3">
      <c r="A18" s="212"/>
      <c r="B18" s="209"/>
    </row>
    <row r="19" spans="1:2" ht="15" x14ac:dyDescent="0.3">
      <c r="A19" s="212"/>
      <c r="B19" s="213"/>
    </row>
    <row r="20" spans="1:2" ht="15" customHeight="1" x14ac:dyDescent="0.3">
      <c r="A20" s="212"/>
      <c r="B20" s="214"/>
    </row>
    <row r="21" spans="1:2" ht="15" x14ac:dyDescent="0.3">
      <c r="A21" s="212"/>
      <c r="B21" s="214"/>
    </row>
    <row r="22" spans="1:2" ht="15" x14ac:dyDescent="0.3">
      <c r="A22" s="212"/>
      <c r="B22" s="214"/>
    </row>
    <row r="23" spans="1:2" ht="15" x14ac:dyDescent="0.3">
      <c r="A23" s="212"/>
      <c r="B23" s="214"/>
    </row>
    <row r="24" spans="1:2" ht="15" customHeight="1" x14ac:dyDescent="0.3">
      <c r="A24" s="212"/>
      <c r="B24" s="213"/>
    </row>
    <row r="25" spans="1:2" ht="15" x14ac:dyDescent="0.3">
      <c r="A25" s="212"/>
      <c r="B25" s="213"/>
    </row>
  </sheetData>
  <pageMargins left="0.25" right="0.25" top="0.75" bottom="0.75" header="0.3" footer="0.3"/>
  <pageSetup scale="95"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348</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Expenditures'!$G$11</f>
        <v>0</v>
      </c>
      <c r="C3" s="46">
        <f>'C.2 State Expenditures'!$G$11</f>
        <v>50235960</v>
      </c>
      <c r="D3" s="46">
        <f>'B. Total Expenditures'!$G$11</f>
        <v>50235960</v>
      </c>
      <c r="E3" s="55">
        <f t="shared" ref="E3:E44" si="0">D3/($D$44)</f>
        <v>0.10080222065245632</v>
      </c>
    </row>
    <row r="4" spans="1:5" ht="43.8" x14ac:dyDescent="0.3">
      <c r="A4" s="107" t="s">
        <v>111</v>
      </c>
      <c r="B4" s="46">
        <f>'C.1 Federal Expenditures'!$H$11</f>
        <v>0</v>
      </c>
      <c r="C4" s="46">
        <f>'C.2 State Expenditures'!$H$11</f>
        <v>50235960</v>
      </c>
      <c r="D4" s="46">
        <f>'B. Total Expenditures'!$H$11</f>
        <v>50235960</v>
      </c>
      <c r="E4" s="55">
        <f t="shared" si="0"/>
        <v>0.10080222065245632</v>
      </c>
    </row>
    <row r="5" spans="1:5" ht="43.8" x14ac:dyDescent="0.3">
      <c r="A5" s="107" t="s">
        <v>110</v>
      </c>
      <c r="B5" s="46">
        <f>'C.1 Federal Expenditures'!$I$11</f>
        <v>0</v>
      </c>
      <c r="C5" s="46">
        <f>'C.2 State Expenditures'!$I$11</f>
        <v>0</v>
      </c>
      <c r="D5" s="46">
        <f>'B. Total Expenditures'!$I$11</f>
        <v>0</v>
      </c>
      <c r="E5" s="55">
        <f t="shared" si="0"/>
        <v>0</v>
      </c>
    </row>
    <row r="6" spans="1:5" ht="30.75" x14ac:dyDescent="0.3">
      <c r="A6" s="106" t="s">
        <v>83</v>
      </c>
      <c r="B6" s="46">
        <f>'C.1 Federal Expenditures'!$J$11</f>
        <v>0</v>
      </c>
      <c r="C6" s="120"/>
      <c r="D6" s="46">
        <f>'B. Total Expenditures'!$J$11</f>
        <v>0</v>
      </c>
      <c r="E6" s="55">
        <f t="shared" si="0"/>
        <v>0</v>
      </c>
    </row>
    <row r="7" spans="1:5" ht="15" x14ac:dyDescent="0.3">
      <c r="A7" s="107" t="s">
        <v>112</v>
      </c>
      <c r="B7" s="46">
        <f>'C.1 Federal Expenditures'!$K$11</f>
        <v>0</v>
      </c>
      <c r="C7" s="120"/>
      <c r="D7" s="46">
        <f>'B. Total Expenditures'!$K$11</f>
        <v>0</v>
      </c>
      <c r="E7" s="55">
        <f t="shared" si="0"/>
        <v>0</v>
      </c>
    </row>
    <row r="8" spans="1:5" ht="15" x14ac:dyDescent="0.3">
      <c r="A8" s="107" t="s">
        <v>113</v>
      </c>
      <c r="B8" s="46">
        <f>'C.1 Federal Expenditures'!$L$11</f>
        <v>0</v>
      </c>
      <c r="C8" s="120"/>
      <c r="D8" s="46">
        <f>'B. Total Expenditures'!$L$11</f>
        <v>0</v>
      </c>
      <c r="E8" s="55">
        <f t="shared" si="0"/>
        <v>0</v>
      </c>
    </row>
    <row r="9" spans="1:5" ht="29.4" x14ac:dyDescent="0.3">
      <c r="A9" s="107" t="s">
        <v>114</v>
      </c>
      <c r="B9" s="46">
        <f>'C.1 Federal Expenditures'!$M$11</f>
        <v>0</v>
      </c>
      <c r="C9" s="120"/>
      <c r="D9" s="46">
        <f>'B. Total Expenditures'!$M$11</f>
        <v>0</v>
      </c>
      <c r="E9" s="55">
        <f t="shared" si="0"/>
        <v>0</v>
      </c>
    </row>
    <row r="10" spans="1:5" ht="30.75" x14ac:dyDescent="0.3">
      <c r="A10" s="106" t="s">
        <v>82</v>
      </c>
      <c r="B10" s="46">
        <f>'C.1 Federal Expenditures'!$N$11</f>
        <v>19726211</v>
      </c>
      <c r="C10" s="120"/>
      <c r="D10" s="46">
        <f>'B. Total Expenditures'!$N$11</f>
        <v>19726211</v>
      </c>
      <c r="E10" s="55">
        <f t="shared" si="0"/>
        <v>3.9582121529257351E-2</v>
      </c>
    </row>
    <row r="11" spans="1:5" ht="15" x14ac:dyDescent="0.3">
      <c r="A11" s="107" t="s">
        <v>115</v>
      </c>
      <c r="B11" s="46">
        <f>'C.1 Federal Expenditures'!$O$11</f>
        <v>0</v>
      </c>
      <c r="C11" s="120"/>
      <c r="D11" s="46">
        <f>'B. Total Expenditures'!$O$11</f>
        <v>0</v>
      </c>
      <c r="E11" s="55">
        <f t="shared" si="0"/>
        <v>0</v>
      </c>
    </row>
    <row r="12" spans="1:5" ht="15" x14ac:dyDescent="0.3">
      <c r="A12" s="107" t="s">
        <v>116</v>
      </c>
      <c r="B12" s="46">
        <f>'C.1 Federal Expenditures'!$P$11</f>
        <v>0</v>
      </c>
      <c r="C12" s="120"/>
      <c r="D12" s="46">
        <f>'B. Total Expenditures'!$P$11</f>
        <v>0</v>
      </c>
      <c r="E12" s="55">
        <f t="shared" si="0"/>
        <v>0</v>
      </c>
    </row>
    <row r="13" spans="1:5" ht="29.4" x14ac:dyDescent="0.3">
      <c r="A13" s="107" t="s">
        <v>117</v>
      </c>
      <c r="B13" s="46">
        <f>'C.1 Federal Expenditures'!$Q$11</f>
        <v>19726211</v>
      </c>
      <c r="C13" s="120"/>
      <c r="D13" s="46">
        <f>'B. Total Expenditures'!$Q$11</f>
        <v>19726211</v>
      </c>
      <c r="E13" s="55">
        <f t="shared" si="0"/>
        <v>3.9582121529257351E-2</v>
      </c>
    </row>
    <row r="14" spans="1:5" ht="15.75" x14ac:dyDescent="0.3">
      <c r="A14" s="106" t="s">
        <v>118</v>
      </c>
      <c r="B14" s="46">
        <f>'C.1 Federal Expenditures'!$R$11</f>
        <v>0</v>
      </c>
      <c r="C14" s="46">
        <f>'C.2 State Expenditures'!$R$11</f>
        <v>11731629</v>
      </c>
      <c r="D14" s="46">
        <f>'B. Total Expenditures'!$R$11</f>
        <v>11731629</v>
      </c>
      <c r="E14" s="55">
        <f t="shared" si="0"/>
        <v>2.3540393277460121E-2</v>
      </c>
    </row>
    <row r="15" spans="1:5" ht="15" x14ac:dyDescent="0.3">
      <c r="A15" s="107" t="s">
        <v>119</v>
      </c>
      <c r="B15" s="46">
        <f>'C.1 Federal Expenditures'!$S$11</f>
        <v>0</v>
      </c>
      <c r="C15" s="46">
        <f>'C.2 State Expenditures'!$S$11</f>
        <v>0</v>
      </c>
      <c r="D15" s="46">
        <f>'B. Total Expenditures'!$S$11</f>
        <v>0</v>
      </c>
      <c r="E15" s="55">
        <f t="shared" si="0"/>
        <v>0</v>
      </c>
    </row>
    <row r="16" spans="1:5" ht="15" x14ac:dyDescent="0.3">
      <c r="A16" s="107" t="s">
        <v>120</v>
      </c>
      <c r="B16" s="46">
        <f>'C.1 Federal Expenditures'!$T$11</f>
        <v>0</v>
      </c>
      <c r="C16" s="46">
        <f>'C.2 State Expenditures'!$T$11</f>
        <v>11731629</v>
      </c>
      <c r="D16" s="46">
        <f>'B. Total Expenditures'!$T$11</f>
        <v>11731629</v>
      </c>
      <c r="E16" s="55">
        <f t="shared" si="0"/>
        <v>2.3540393277460121E-2</v>
      </c>
    </row>
    <row r="17" spans="1:5" ht="15" x14ac:dyDescent="0.3">
      <c r="A17" s="107" t="s">
        <v>121</v>
      </c>
      <c r="B17" s="46">
        <f>'C.1 Federal Expenditures'!$U$11</f>
        <v>0</v>
      </c>
      <c r="C17" s="46">
        <f>'C.2 State Expenditures'!$U$11</f>
        <v>0</v>
      </c>
      <c r="D17" s="46">
        <f>'B. Total Expenditures'!$U$11</f>
        <v>0</v>
      </c>
      <c r="E17" s="55">
        <f t="shared" si="0"/>
        <v>0</v>
      </c>
    </row>
    <row r="18" spans="1:5" ht="15.75" x14ac:dyDescent="0.3">
      <c r="A18" s="106" t="s">
        <v>122</v>
      </c>
      <c r="B18" s="46">
        <f>'C.1 Federal Expenditures'!$V$11</f>
        <v>0</v>
      </c>
      <c r="C18" s="46">
        <f>'C.2 State Expenditures'!$V$11</f>
        <v>0</v>
      </c>
      <c r="D18" s="46">
        <f>'B. Total Expenditures'!$V$11</f>
        <v>0</v>
      </c>
      <c r="E18" s="55">
        <f t="shared" si="0"/>
        <v>0</v>
      </c>
    </row>
    <row r="19" spans="1:5" ht="15.75" x14ac:dyDescent="0.3">
      <c r="A19" s="106" t="s">
        <v>87</v>
      </c>
      <c r="B19" s="46">
        <f>'C.1 Federal Expenditures'!$W$11</f>
        <v>0</v>
      </c>
      <c r="C19" s="46">
        <f>'C.2 State Expenditures'!$W$11</f>
        <v>89516334</v>
      </c>
      <c r="D19" s="46">
        <f>'B. Total Expenditures'!$W$11</f>
        <v>89516334</v>
      </c>
      <c r="E19" s="55">
        <f t="shared" si="0"/>
        <v>0.17962123649805792</v>
      </c>
    </row>
    <row r="20" spans="1:5" ht="29.4" x14ac:dyDescent="0.3">
      <c r="A20" s="107" t="s">
        <v>124</v>
      </c>
      <c r="B20" s="46">
        <f>'C.1 Federal Expenditures'!$X$11</f>
        <v>0</v>
      </c>
      <c r="C20" s="46">
        <f>'C.2 State Expenditures'!$X$11</f>
        <v>13312910</v>
      </c>
      <c r="D20" s="46">
        <f>'B. Total Expenditures'!$X$11</f>
        <v>13312910</v>
      </c>
      <c r="E20" s="55">
        <f t="shared" si="0"/>
        <v>2.6713352175339981E-2</v>
      </c>
    </row>
    <row r="21" spans="1:5" ht="15" x14ac:dyDescent="0.3">
      <c r="A21" s="107" t="s">
        <v>123</v>
      </c>
      <c r="B21" s="46">
        <f>'C.1 Federal Expenditures'!$Y$11</f>
        <v>0</v>
      </c>
      <c r="C21" s="46">
        <f>'C.2 State Expenditures'!$Y$11</f>
        <v>76203424</v>
      </c>
      <c r="D21" s="46">
        <f>'B. Total Expenditures'!$Y$11</f>
        <v>76203424</v>
      </c>
      <c r="E21" s="55">
        <f t="shared" si="0"/>
        <v>0.15290788432271793</v>
      </c>
    </row>
    <row r="22" spans="1:5" ht="30.75" x14ac:dyDescent="0.3">
      <c r="A22" s="106" t="s">
        <v>88</v>
      </c>
      <c r="B22" s="46">
        <f>'C.1 Federal Expenditures'!$Z$11</f>
        <v>0</v>
      </c>
      <c r="C22" s="46">
        <f>'C.2 State Expenditures'!$Z$11</f>
        <v>0</v>
      </c>
      <c r="D22" s="46">
        <f>'B. Total Expenditures'!$Z$11</f>
        <v>0</v>
      </c>
      <c r="E22" s="55">
        <f t="shared" si="0"/>
        <v>0</v>
      </c>
    </row>
    <row r="23" spans="1:5" ht="15.75" x14ac:dyDescent="0.3">
      <c r="A23" s="106" t="s">
        <v>84</v>
      </c>
      <c r="B23" s="46">
        <f>'C.1 Federal Expenditures'!$AA$11</f>
        <v>0</v>
      </c>
      <c r="C23" s="46">
        <f>'C.2 State Expenditures'!$AA$11</f>
        <v>56443535</v>
      </c>
      <c r="D23" s="46">
        <f>'B. Total Expenditures'!$AA$11</f>
        <v>56443535</v>
      </c>
      <c r="E23" s="55">
        <f t="shared" si="0"/>
        <v>0.11325818536113655</v>
      </c>
    </row>
    <row r="24" spans="1:5" ht="15.75" x14ac:dyDescent="0.3">
      <c r="A24" s="106" t="s">
        <v>89</v>
      </c>
      <c r="B24" s="46">
        <f>'C.1 Federal Expenditures'!$AB$11</f>
        <v>0</v>
      </c>
      <c r="C24" s="46">
        <f>'C.2 State Expenditures'!$AB$11</f>
        <v>0</v>
      </c>
      <c r="D24" s="46">
        <f>'B. Total Expenditures'!$AB$11</f>
        <v>0</v>
      </c>
      <c r="E24" s="55">
        <f t="shared" si="0"/>
        <v>0</v>
      </c>
    </row>
    <row r="25" spans="1:5" ht="15.75" x14ac:dyDescent="0.3">
      <c r="A25" s="106" t="s">
        <v>62</v>
      </c>
      <c r="B25" s="46">
        <f>'C.1 Federal Expenditures'!$AC$11</f>
        <v>0</v>
      </c>
      <c r="C25" s="46">
        <f>'C.2 State Expenditures'!$AC$11</f>
        <v>0</v>
      </c>
      <c r="D25" s="46">
        <f>'B. Total Expenditures'!$AC$11</f>
        <v>0</v>
      </c>
      <c r="E25" s="55">
        <f t="shared" si="0"/>
        <v>0</v>
      </c>
    </row>
    <row r="26" spans="1:5" ht="15.75" x14ac:dyDescent="0.3">
      <c r="A26" s="106" t="s">
        <v>125</v>
      </c>
      <c r="B26" s="46">
        <f>'C.1 Federal Expenditures'!$AD$11</f>
        <v>19103907</v>
      </c>
      <c r="C26" s="46">
        <f>'C.2 State Expenditures'!$AD$11</f>
        <v>1327105</v>
      </c>
      <c r="D26" s="46">
        <f>'B. Total Expenditures'!$AD$11</f>
        <v>20431012</v>
      </c>
      <c r="E26" s="55">
        <f t="shared" si="0"/>
        <v>4.0996357584825352E-2</v>
      </c>
    </row>
    <row r="27" spans="1:5" s="11" customFormat="1" ht="15.75" x14ac:dyDescent="0.3">
      <c r="A27" s="106" t="s">
        <v>126</v>
      </c>
      <c r="B27" s="46">
        <f>'C.1 Federal Expenditures'!$AE$11</f>
        <v>0</v>
      </c>
      <c r="C27" s="46">
        <f>'C.2 State Expenditures'!$AE$11</f>
        <v>0</v>
      </c>
      <c r="D27" s="46">
        <f>'B. Total Expenditures'!$AE$11</f>
        <v>0</v>
      </c>
      <c r="E27" s="55">
        <f t="shared" si="0"/>
        <v>0</v>
      </c>
    </row>
    <row r="28" spans="1:5" ht="30.6" x14ac:dyDescent="0.3">
      <c r="A28" s="106" t="s">
        <v>127</v>
      </c>
      <c r="B28" s="46">
        <f>'C.1 Federal Expenditures'!$AF$11</f>
        <v>51502991</v>
      </c>
      <c r="C28" s="46">
        <f>'C.2 State Expenditures'!$AF$11</f>
        <v>0</v>
      </c>
      <c r="D28" s="46">
        <f>'B. Total Expenditures'!$AF$11</f>
        <v>51502991</v>
      </c>
      <c r="E28" s="55">
        <f t="shared" si="0"/>
        <v>0.10334461336149388</v>
      </c>
    </row>
    <row r="29" spans="1:5" ht="30.6" x14ac:dyDescent="0.3">
      <c r="A29" s="106" t="s">
        <v>90</v>
      </c>
      <c r="B29" s="46">
        <f>'C.1 Federal Expenditures'!$AG$11</f>
        <v>16192439</v>
      </c>
      <c r="C29" s="46">
        <f>'C.2 State Expenditures'!$AG$11</f>
        <v>100000</v>
      </c>
      <c r="D29" s="46">
        <f>'B. Total Expenditures'!$AG$11</f>
        <v>16292439</v>
      </c>
      <c r="E29" s="55">
        <f t="shared" si="0"/>
        <v>3.2692000531983158E-2</v>
      </c>
    </row>
    <row r="30" spans="1:5" ht="15.6" x14ac:dyDescent="0.3">
      <c r="A30" s="106" t="s">
        <v>128</v>
      </c>
      <c r="B30" s="46">
        <f>'C.1 Federal Expenditures'!$AH$11</f>
        <v>62229764</v>
      </c>
      <c r="C30" s="46">
        <f>'C.2 State Expenditures'!$AH$11</f>
        <v>0</v>
      </c>
      <c r="D30" s="46">
        <f>'B. Total Expenditures'!$AH$11</f>
        <v>62229764</v>
      </c>
      <c r="E30" s="55">
        <f t="shared" si="0"/>
        <v>0.12486868772644701</v>
      </c>
    </row>
    <row r="31" spans="1:5" ht="28.8" x14ac:dyDescent="0.3">
      <c r="A31" s="107" t="s">
        <v>129</v>
      </c>
      <c r="B31" s="46">
        <f>'C.1 Federal Expenditures'!$AI$11</f>
        <v>62229764</v>
      </c>
      <c r="C31" s="46">
        <f>'C.2 State Expenditures'!$AI$11</f>
        <v>0</v>
      </c>
      <c r="D31" s="46">
        <f>'B. Total Expenditures'!$AI$11</f>
        <v>62229764</v>
      </c>
      <c r="E31" s="55">
        <f t="shared" si="0"/>
        <v>0.12486868772644701</v>
      </c>
    </row>
    <row r="32" spans="1:5" x14ac:dyDescent="0.3">
      <c r="A32" s="107" t="s">
        <v>130</v>
      </c>
      <c r="B32" s="46">
        <f>'C.1 Federal Expenditures'!$AJ$11</f>
        <v>0</v>
      </c>
      <c r="C32" s="46">
        <f>'C.2 State Expenditures'!$AJ$11</f>
        <v>0</v>
      </c>
      <c r="D32" s="46">
        <f>'B. Total Expenditures'!$AJ$11</f>
        <v>0</v>
      </c>
      <c r="E32" s="55">
        <f t="shared" si="0"/>
        <v>0</v>
      </c>
    </row>
    <row r="33" spans="1:5" x14ac:dyDescent="0.3">
      <c r="A33" s="107" t="s">
        <v>131</v>
      </c>
      <c r="B33" s="46">
        <f>'C.1 Federal Expenditures'!$AK$11</f>
        <v>0</v>
      </c>
      <c r="C33" s="46">
        <f>'C.2 State Expenditures'!$AK$11</f>
        <v>0</v>
      </c>
      <c r="D33" s="46">
        <f>'B. Total Expenditures'!$AK$11</f>
        <v>0</v>
      </c>
      <c r="E33" s="55">
        <f t="shared" si="0"/>
        <v>0</v>
      </c>
    </row>
    <row r="34" spans="1:5" ht="15.6" x14ac:dyDescent="0.3">
      <c r="A34" s="106" t="s">
        <v>132</v>
      </c>
      <c r="B34" s="46">
        <f>'C.1 Federal Expenditures'!$AL$11</f>
        <v>0</v>
      </c>
      <c r="C34" s="46">
        <f>'C.2 State Expenditures'!$AL$11</f>
        <v>0</v>
      </c>
      <c r="D34" s="46">
        <f>'B. Total Expenditures'!$AL$11</f>
        <v>0</v>
      </c>
      <c r="E34" s="55">
        <f t="shared" si="0"/>
        <v>0</v>
      </c>
    </row>
    <row r="35" spans="1:5" ht="15.6" x14ac:dyDescent="0.3">
      <c r="A35" s="106" t="s">
        <v>91</v>
      </c>
      <c r="B35" s="46">
        <f>'C.1 Federal Expenditures'!$AM$11</f>
        <v>71242809</v>
      </c>
      <c r="C35" s="46">
        <f>'C.2 State Expenditures'!$AM$11</f>
        <v>22330146</v>
      </c>
      <c r="D35" s="46">
        <f>'B. Total Expenditures'!$AM$11</f>
        <v>93572955</v>
      </c>
      <c r="E35" s="55">
        <f t="shared" si="0"/>
        <v>0.18776115071777996</v>
      </c>
    </row>
    <row r="36" spans="1:5" x14ac:dyDescent="0.3">
      <c r="A36" s="107" t="s">
        <v>133</v>
      </c>
      <c r="B36" s="46">
        <f>'C.1 Federal Expenditures'!$AN$11</f>
        <v>13732947</v>
      </c>
      <c r="C36" s="46">
        <f>'C.2 State Expenditures'!$AN$11</f>
        <v>22003663</v>
      </c>
      <c r="D36" s="46">
        <f>'B. Total Expenditures'!$AN$11</f>
        <v>35736610</v>
      </c>
      <c r="E36" s="55">
        <f t="shared" si="0"/>
        <v>7.1708187652645181E-2</v>
      </c>
    </row>
    <row r="37" spans="1:5" x14ac:dyDescent="0.3">
      <c r="A37" s="107" t="s">
        <v>134</v>
      </c>
      <c r="B37" s="46">
        <f>'C.1 Federal Expenditures'!$AO$11</f>
        <v>57509862</v>
      </c>
      <c r="C37" s="46">
        <f>'C.2 State Expenditures'!$AO$11</f>
        <v>0</v>
      </c>
      <c r="D37" s="46">
        <f>'B. Total Expenditures'!$AO$11</f>
        <v>57509862</v>
      </c>
      <c r="E37" s="55">
        <f t="shared" si="0"/>
        <v>0.11539785044450852</v>
      </c>
    </row>
    <row r="38" spans="1:5" x14ac:dyDescent="0.3">
      <c r="A38" s="107" t="s">
        <v>135</v>
      </c>
      <c r="B38" s="46">
        <f>'C.1 Federal Expenditures'!$AP$11</f>
        <v>0</v>
      </c>
      <c r="C38" s="46">
        <f>'C.2 State Expenditures'!$AP$11</f>
        <v>326483</v>
      </c>
      <c r="D38" s="46">
        <f>'B. Total Expenditures'!$AP$11</f>
        <v>326483</v>
      </c>
      <c r="E38" s="55">
        <f t="shared" si="0"/>
        <v>6.5511262062625851E-4</v>
      </c>
    </row>
    <row r="39" spans="1:5" ht="15.6" x14ac:dyDescent="0.3">
      <c r="A39" s="106" t="s">
        <v>85</v>
      </c>
      <c r="B39" s="46">
        <f>'C.1 Federal Expenditures'!$AQ$11</f>
        <v>0</v>
      </c>
      <c r="C39" s="46">
        <f>'C.2 State Expenditures'!$AQ$11</f>
        <v>0</v>
      </c>
      <c r="D39" s="46">
        <f>'B. Total Expenditures'!$AQ$11</f>
        <v>0</v>
      </c>
      <c r="E39" s="55">
        <f t="shared" si="0"/>
        <v>0</v>
      </c>
    </row>
    <row r="40" spans="1:5" ht="15.6" x14ac:dyDescent="0.3">
      <c r="A40" s="94" t="s">
        <v>138</v>
      </c>
      <c r="B40" s="121">
        <f>'C.1 Federal Expenditures'!$AR$11</f>
        <v>239998121</v>
      </c>
      <c r="C40" s="121">
        <f>'C.2 State Expenditures'!$AR$11</f>
        <v>231684709</v>
      </c>
      <c r="D40" s="121">
        <f>'B. Total Expenditures'!$AR$11</f>
        <v>471682830</v>
      </c>
      <c r="E40" s="96">
        <f t="shared" si="0"/>
        <v>0.94646696724089763</v>
      </c>
    </row>
    <row r="41" spans="1:5" ht="15.6" x14ac:dyDescent="0.3">
      <c r="A41" s="106" t="s">
        <v>86</v>
      </c>
      <c r="B41" s="46">
        <f>'C.1 Federal Expenditures'!$C$11</f>
        <v>26678810</v>
      </c>
      <c r="C41" s="120"/>
      <c r="D41" s="46">
        <f>'B. Total Expenditures'!$C$11</f>
        <v>26678810</v>
      </c>
      <c r="E41" s="55">
        <f t="shared" si="0"/>
        <v>5.3533032759102407E-2</v>
      </c>
    </row>
    <row r="42" spans="1:5" ht="15.6" x14ac:dyDescent="0.3">
      <c r="A42" s="106" t="s">
        <v>246</v>
      </c>
      <c r="B42" s="46">
        <f>'C.1 Federal Expenditures'!$D$11</f>
        <v>0</v>
      </c>
      <c r="C42" s="120"/>
      <c r="D42" s="46">
        <f>'B. Total Expenditures'!$D$11</f>
        <v>0</v>
      </c>
      <c r="E42" s="55">
        <f t="shared" si="0"/>
        <v>0</v>
      </c>
    </row>
    <row r="43" spans="1:5" ht="15.6" x14ac:dyDescent="0.3">
      <c r="A43" s="108" t="s">
        <v>109</v>
      </c>
      <c r="B43" s="121">
        <f>B41+B42</f>
        <v>26678810</v>
      </c>
      <c r="C43" s="124"/>
      <c r="D43" s="121">
        <f>D41+D42</f>
        <v>26678810</v>
      </c>
      <c r="E43" s="96">
        <f t="shared" si="0"/>
        <v>5.3533032759102407E-2</v>
      </c>
    </row>
    <row r="44" spans="1:5" ht="15.6" x14ac:dyDescent="0.3">
      <c r="A44" s="94" t="s">
        <v>60</v>
      </c>
      <c r="B44" s="95">
        <f>SUM(B41,B42, B3,B6,B10,B14,B18,B19,B22,B23,B24,B25,B26,B27,B28,B29,B30,B34,B35, B39)</f>
        <v>266676931</v>
      </c>
      <c r="C44" s="95">
        <f>SUM(C41,C42,C3,C6,C10,C14,C18,C19,C22,C23,C24,C25,C26,C27,C28,C29,C30,C34,C35, C39)</f>
        <v>231684709</v>
      </c>
      <c r="D44" s="95">
        <f>B44+C44</f>
        <v>498361640</v>
      </c>
      <c r="E44" s="96">
        <f t="shared" si="0"/>
        <v>1</v>
      </c>
    </row>
    <row r="45" spans="1:5" ht="15.6" x14ac:dyDescent="0.3">
      <c r="A45" s="106" t="s">
        <v>136</v>
      </c>
      <c r="B45" s="46">
        <f>'C.1 Federal Expenditures'!$AS$11</f>
        <v>0</v>
      </c>
      <c r="C45" s="120"/>
      <c r="D45" s="46">
        <f>'B. Total Expenditures'!$AS$11</f>
        <v>0</v>
      </c>
      <c r="E45" s="123"/>
    </row>
    <row r="46" spans="1:5" ht="15.6" x14ac:dyDescent="0.3">
      <c r="A46" s="106" t="s">
        <v>137</v>
      </c>
      <c r="B46" s="46">
        <f>'C.1 Federal Expenditures'!$AT$11</f>
        <v>0</v>
      </c>
      <c r="C46" s="120"/>
      <c r="D46" s="46">
        <f>'B. Total Expenditures'!$AT$11</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347</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Expenditures'!$G$12</f>
        <v>910494</v>
      </c>
      <c r="C3" s="46">
        <f>'C.2 State Expenditures'!$G$12</f>
        <v>12957608</v>
      </c>
      <c r="D3" s="46">
        <f>'B. Total Expenditures'!$G$12</f>
        <v>13868102</v>
      </c>
      <c r="E3" s="55">
        <f t="shared" ref="E3:E44" si="0">D3/($D$44)</f>
        <v>0.118995255317896</v>
      </c>
    </row>
    <row r="4" spans="1:5" ht="43.8" x14ac:dyDescent="0.3">
      <c r="A4" s="107" t="s">
        <v>111</v>
      </c>
      <c r="B4" s="46">
        <f>'C.1 Federal Expenditures'!$H$12</f>
        <v>910494</v>
      </c>
      <c r="C4" s="46">
        <f>'C.2 State Expenditures'!$H$12</f>
        <v>12957608</v>
      </c>
      <c r="D4" s="46">
        <f>'B. Total Expenditures'!$H$12</f>
        <v>13868102</v>
      </c>
      <c r="E4" s="55">
        <f t="shared" si="0"/>
        <v>0.118995255317896</v>
      </c>
    </row>
    <row r="5" spans="1:5" ht="43.8" x14ac:dyDescent="0.3">
      <c r="A5" s="107" t="s">
        <v>110</v>
      </c>
      <c r="B5" s="46">
        <f>'C.1 Federal Expenditures'!$I$12</f>
        <v>0</v>
      </c>
      <c r="C5" s="46">
        <f>'C.2 State Expenditures'!$I$12</f>
        <v>0</v>
      </c>
      <c r="D5" s="46">
        <f>'B. Total Expenditures'!$I$12</f>
        <v>0</v>
      </c>
      <c r="E5" s="55">
        <f t="shared" si="0"/>
        <v>0</v>
      </c>
    </row>
    <row r="6" spans="1:5" ht="30.75" x14ac:dyDescent="0.3">
      <c r="A6" s="106" t="s">
        <v>83</v>
      </c>
      <c r="B6" s="46">
        <f>'C.1 Federal Expenditures'!$J$12</f>
        <v>0</v>
      </c>
      <c r="C6" s="120"/>
      <c r="D6" s="46">
        <f>'B. Total Expenditures'!$J$12</f>
        <v>0</v>
      </c>
      <c r="E6" s="55">
        <f t="shared" si="0"/>
        <v>0</v>
      </c>
    </row>
    <row r="7" spans="1:5" ht="15" x14ac:dyDescent="0.3">
      <c r="A7" s="107" t="s">
        <v>112</v>
      </c>
      <c r="B7" s="46">
        <f>'C.1 Federal Expenditures'!$K$12</f>
        <v>0</v>
      </c>
      <c r="C7" s="120"/>
      <c r="D7" s="46">
        <f>'B. Total Expenditures'!$K$12</f>
        <v>0</v>
      </c>
      <c r="E7" s="55">
        <f t="shared" si="0"/>
        <v>0</v>
      </c>
    </row>
    <row r="8" spans="1:5" ht="15" x14ac:dyDescent="0.3">
      <c r="A8" s="107" t="s">
        <v>113</v>
      </c>
      <c r="B8" s="46">
        <f>'C.1 Federal Expenditures'!$L$12</f>
        <v>0</v>
      </c>
      <c r="C8" s="120"/>
      <c r="D8" s="46">
        <f>'B. Total Expenditures'!$L$12</f>
        <v>0</v>
      </c>
      <c r="E8" s="55">
        <f t="shared" si="0"/>
        <v>0</v>
      </c>
    </row>
    <row r="9" spans="1:5" ht="29.4" x14ac:dyDescent="0.3">
      <c r="A9" s="107" t="s">
        <v>114</v>
      </c>
      <c r="B9" s="46">
        <f>'C.1 Federal Expenditures'!$M$12</f>
        <v>0</v>
      </c>
      <c r="C9" s="120"/>
      <c r="D9" s="46">
        <f>'B. Total Expenditures'!$M$12</f>
        <v>0</v>
      </c>
      <c r="E9" s="55">
        <f t="shared" si="0"/>
        <v>0</v>
      </c>
    </row>
    <row r="10" spans="1:5" ht="30.75" x14ac:dyDescent="0.3">
      <c r="A10" s="106" t="s">
        <v>82</v>
      </c>
      <c r="B10" s="46">
        <f>'C.1 Federal Expenditures'!$N$12</f>
        <v>0</v>
      </c>
      <c r="C10" s="120"/>
      <c r="D10" s="46">
        <f>'B. Total Expenditures'!$N$12</f>
        <v>0</v>
      </c>
      <c r="E10" s="55">
        <f t="shared" si="0"/>
        <v>0</v>
      </c>
    </row>
    <row r="11" spans="1:5" ht="15" x14ac:dyDescent="0.3">
      <c r="A11" s="107" t="s">
        <v>115</v>
      </c>
      <c r="B11" s="46">
        <f>'C.1 Federal Expenditures'!$O$12</f>
        <v>0</v>
      </c>
      <c r="C11" s="120"/>
      <c r="D11" s="46">
        <f>'B. Total Expenditures'!$O$12</f>
        <v>0</v>
      </c>
      <c r="E11" s="55">
        <f t="shared" si="0"/>
        <v>0</v>
      </c>
    </row>
    <row r="12" spans="1:5" ht="15" x14ac:dyDescent="0.3">
      <c r="A12" s="107" t="s">
        <v>116</v>
      </c>
      <c r="B12" s="46">
        <f>'C.1 Federal Expenditures'!$P$12</f>
        <v>0</v>
      </c>
      <c r="C12" s="120"/>
      <c r="D12" s="46">
        <f>'B. Total Expenditures'!$P$12</f>
        <v>0</v>
      </c>
      <c r="E12" s="55">
        <f t="shared" si="0"/>
        <v>0</v>
      </c>
    </row>
    <row r="13" spans="1:5" ht="29.4" x14ac:dyDescent="0.3">
      <c r="A13" s="107" t="s">
        <v>117</v>
      </c>
      <c r="B13" s="46">
        <f>'C.1 Federal Expenditures'!$Q$12</f>
        <v>0</v>
      </c>
      <c r="C13" s="120"/>
      <c r="D13" s="46">
        <f>'B. Total Expenditures'!$Q$12</f>
        <v>0</v>
      </c>
      <c r="E13" s="55">
        <f t="shared" si="0"/>
        <v>0</v>
      </c>
    </row>
    <row r="14" spans="1:5" ht="15.75" x14ac:dyDescent="0.3">
      <c r="A14" s="106" t="s">
        <v>118</v>
      </c>
      <c r="B14" s="46">
        <f>'C.1 Federal Expenditures'!$R$12</f>
        <v>2831622</v>
      </c>
      <c r="C14" s="46">
        <f>'C.2 State Expenditures'!$R$12</f>
        <v>959000</v>
      </c>
      <c r="D14" s="46">
        <f>'B. Total Expenditures'!$R$12</f>
        <v>3790622</v>
      </c>
      <c r="E14" s="55">
        <f t="shared" si="0"/>
        <v>3.2525433740221522E-2</v>
      </c>
    </row>
    <row r="15" spans="1:5" ht="15" x14ac:dyDescent="0.3">
      <c r="A15" s="107" t="s">
        <v>119</v>
      </c>
      <c r="B15" s="46">
        <f>'C.1 Federal Expenditures'!$S$12</f>
        <v>1003102</v>
      </c>
      <c r="C15" s="46">
        <f>'C.2 State Expenditures'!$S$12</f>
        <v>0</v>
      </c>
      <c r="D15" s="46">
        <f>'B. Total Expenditures'!$S$12</f>
        <v>1003102</v>
      </c>
      <c r="E15" s="55">
        <f t="shared" si="0"/>
        <v>8.6071171527215551E-3</v>
      </c>
    </row>
    <row r="16" spans="1:5" ht="15" x14ac:dyDescent="0.3">
      <c r="A16" s="107" t="s">
        <v>120</v>
      </c>
      <c r="B16" s="46">
        <f>'C.1 Federal Expenditures'!$T$12</f>
        <v>1828520</v>
      </c>
      <c r="C16" s="46">
        <f>'C.2 State Expenditures'!$T$12</f>
        <v>0</v>
      </c>
      <c r="D16" s="46">
        <f>'B. Total Expenditures'!$T$12</f>
        <v>1828520</v>
      </c>
      <c r="E16" s="55">
        <f t="shared" si="0"/>
        <v>1.5689616665198972E-2</v>
      </c>
    </row>
    <row r="17" spans="1:5" ht="15" x14ac:dyDescent="0.3">
      <c r="A17" s="107" t="s">
        <v>121</v>
      </c>
      <c r="B17" s="46">
        <f>'C.1 Federal Expenditures'!$U$12</f>
        <v>0</v>
      </c>
      <c r="C17" s="46">
        <f>'C.2 State Expenditures'!$U$12</f>
        <v>959000</v>
      </c>
      <c r="D17" s="46">
        <f>'B. Total Expenditures'!$U$12</f>
        <v>959000</v>
      </c>
      <c r="E17" s="55">
        <f t="shared" si="0"/>
        <v>8.228699922300995E-3</v>
      </c>
    </row>
    <row r="18" spans="1:5" ht="15.75" x14ac:dyDescent="0.3">
      <c r="A18" s="106" t="s">
        <v>122</v>
      </c>
      <c r="B18" s="46">
        <f>'C.1 Federal Expenditures'!$V$12</f>
        <v>0</v>
      </c>
      <c r="C18" s="46">
        <f>'C.2 State Expenditures'!$V$12</f>
        <v>0</v>
      </c>
      <c r="D18" s="46">
        <f>'B. Total Expenditures'!$V$12</f>
        <v>0</v>
      </c>
      <c r="E18" s="55">
        <f t="shared" si="0"/>
        <v>0</v>
      </c>
    </row>
    <row r="19" spans="1:5" ht="15.75" x14ac:dyDescent="0.3">
      <c r="A19" s="106" t="s">
        <v>87</v>
      </c>
      <c r="B19" s="46">
        <f>'C.1 Federal Expenditures'!$W$12</f>
        <v>20194625</v>
      </c>
      <c r="C19" s="46">
        <f>'C.2 State Expenditures'!$W$12</f>
        <v>56247481</v>
      </c>
      <c r="D19" s="46">
        <f>'B. Total Expenditures'!$W$12</f>
        <v>76442106</v>
      </c>
      <c r="E19" s="55">
        <f t="shared" si="0"/>
        <v>0.65591152419470733</v>
      </c>
    </row>
    <row r="20" spans="1:5" ht="29.4" x14ac:dyDescent="0.3">
      <c r="A20" s="107" t="s">
        <v>124</v>
      </c>
      <c r="B20" s="46">
        <f>'C.1 Federal Expenditures'!$X$12</f>
        <v>20194625</v>
      </c>
      <c r="C20" s="46">
        <f>'C.2 State Expenditures'!$X$12</f>
        <v>56247481</v>
      </c>
      <c r="D20" s="46">
        <f>'B. Total Expenditures'!$X$12</f>
        <v>76442106</v>
      </c>
      <c r="E20" s="55">
        <f t="shared" si="0"/>
        <v>0.65591152419470733</v>
      </c>
    </row>
    <row r="21" spans="1:5" ht="15" x14ac:dyDescent="0.3">
      <c r="A21" s="107" t="s">
        <v>123</v>
      </c>
      <c r="B21" s="46">
        <f>'C.1 Federal Expenditures'!$Y$12</f>
        <v>0</v>
      </c>
      <c r="C21" s="46">
        <f>'C.2 State Expenditures'!$Y$12</f>
        <v>0</v>
      </c>
      <c r="D21" s="46">
        <f>'B. Total Expenditures'!$Y$12</f>
        <v>0</v>
      </c>
      <c r="E21" s="55">
        <f t="shared" si="0"/>
        <v>0</v>
      </c>
    </row>
    <row r="22" spans="1:5" ht="30.75" x14ac:dyDescent="0.3">
      <c r="A22" s="106" t="s">
        <v>88</v>
      </c>
      <c r="B22" s="46">
        <f>'C.1 Federal Expenditures'!$Z$12</f>
        <v>0</v>
      </c>
      <c r="C22" s="46">
        <f>'C.2 State Expenditures'!$Z$12</f>
        <v>0</v>
      </c>
      <c r="D22" s="46">
        <f>'B. Total Expenditures'!$Z$12</f>
        <v>0</v>
      </c>
      <c r="E22" s="55">
        <f t="shared" si="0"/>
        <v>0</v>
      </c>
    </row>
    <row r="23" spans="1:5" ht="15.75" x14ac:dyDescent="0.3">
      <c r="A23" s="106" t="s">
        <v>84</v>
      </c>
      <c r="B23" s="46">
        <f>'C.1 Federal Expenditures'!$AA$12</f>
        <v>0</v>
      </c>
      <c r="C23" s="46">
        <f>'C.2 State Expenditures'!$AA$12</f>
        <v>0</v>
      </c>
      <c r="D23" s="46">
        <f>'B. Total Expenditures'!$AA$12</f>
        <v>0</v>
      </c>
      <c r="E23" s="55">
        <f t="shared" si="0"/>
        <v>0</v>
      </c>
    </row>
    <row r="24" spans="1:5" ht="15.75" x14ac:dyDescent="0.3">
      <c r="A24" s="106" t="s">
        <v>89</v>
      </c>
      <c r="B24" s="46">
        <f>'C.1 Federal Expenditures'!$AB$12</f>
        <v>0</v>
      </c>
      <c r="C24" s="46">
        <f>'C.2 State Expenditures'!$AB$12</f>
        <v>0</v>
      </c>
      <c r="D24" s="46">
        <f>'B. Total Expenditures'!$AB$12</f>
        <v>0</v>
      </c>
      <c r="E24" s="55">
        <f t="shared" si="0"/>
        <v>0</v>
      </c>
    </row>
    <row r="25" spans="1:5" ht="15.75" x14ac:dyDescent="0.3">
      <c r="A25" s="106" t="s">
        <v>62</v>
      </c>
      <c r="B25" s="46">
        <f>'C.1 Federal Expenditures'!$AC$12</f>
        <v>1846293</v>
      </c>
      <c r="C25" s="46">
        <f>'C.2 State Expenditures'!$AC$12</f>
        <v>802208</v>
      </c>
      <c r="D25" s="46">
        <f>'B. Total Expenditures'!$AC$12</f>
        <v>2648501</v>
      </c>
      <c r="E25" s="55">
        <f t="shared" si="0"/>
        <v>2.2725463996782175E-2</v>
      </c>
    </row>
    <row r="26" spans="1:5" ht="15.75" x14ac:dyDescent="0.3">
      <c r="A26" s="106" t="s">
        <v>125</v>
      </c>
      <c r="B26" s="46">
        <f>'C.1 Federal Expenditures'!$AD$12</f>
        <v>0</v>
      </c>
      <c r="C26" s="46">
        <f>'C.2 State Expenditures'!$AD$12</f>
        <v>0</v>
      </c>
      <c r="D26" s="46">
        <f>'B. Total Expenditures'!$AD$12</f>
        <v>0</v>
      </c>
      <c r="E26" s="55">
        <f t="shared" si="0"/>
        <v>0</v>
      </c>
    </row>
    <row r="27" spans="1:5" s="11" customFormat="1" ht="15.75" x14ac:dyDescent="0.3">
      <c r="A27" s="106" t="s">
        <v>126</v>
      </c>
      <c r="B27" s="46">
        <f>'C.1 Federal Expenditures'!$AE$12</f>
        <v>0</v>
      </c>
      <c r="C27" s="46">
        <f>'C.2 State Expenditures'!$AE$12</f>
        <v>0</v>
      </c>
      <c r="D27" s="46">
        <f>'B. Total Expenditures'!$AE$12</f>
        <v>0</v>
      </c>
      <c r="E27" s="55">
        <f t="shared" si="0"/>
        <v>0</v>
      </c>
    </row>
    <row r="28" spans="1:5" ht="30.6" x14ac:dyDescent="0.3">
      <c r="A28" s="106" t="s">
        <v>127</v>
      </c>
      <c r="B28" s="46">
        <f>'C.1 Federal Expenditures'!$AF$12</f>
        <v>0</v>
      </c>
      <c r="C28" s="46">
        <f>'C.2 State Expenditures'!$AF$12</f>
        <v>0</v>
      </c>
      <c r="D28" s="46">
        <f>'B. Total Expenditures'!$AF$12</f>
        <v>0</v>
      </c>
      <c r="E28" s="55">
        <f t="shared" si="0"/>
        <v>0</v>
      </c>
    </row>
    <row r="29" spans="1:5" ht="30.6" x14ac:dyDescent="0.3">
      <c r="A29" s="106" t="s">
        <v>90</v>
      </c>
      <c r="B29" s="46">
        <f>'C.1 Federal Expenditures'!$AG$12</f>
        <v>0</v>
      </c>
      <c r="C29" s="46">
        <f>'C.2 State Expenditures'!$AG$12</f>
        <v>0</v>
      </c>
      <c r="D29" s="46">
        <f>'B. Total Expenditures'!$AG$12</f>
        <v>0</v>
      </c>
      <c r="E29" s="55">
        <f t="shared" si="0"/>
        <v>0</v>
      </c>
    </row>
    <row r="30" spans="1:5" ht="15.6" x14ac:dyDescent="0.3">
      <c r="A30" s="106" t="s">
        <v>128</v>
      </c>
      <c r="B30" s="46">
        <f>'C.1 Federal Expenditures'!$AH$12</f>
        <v>0</v>
      </c>
      <c r="C30" s="46">
        <f>'C.2 State Expenditures'!$AH$12</f>
        <v>0</v>
      </c>
      <c r="D30" s="46">
        <f>'B. Total Expenditures'!$AH$12</f>
        <v>0</v>
      </c>
      <c r="E30" s="55">
        <f t="shared" si="0"/>
        <v>0</v>
      </c>
    </row>
    <row r="31" spans="1:5" ht="28.8" x14ac:dyDescent="0.3">
      <c r="A31" s="107" t="s">
        <v>129</v>
      </c>
      <c r="B31" s="46">
        <f>'C.1 Federal Expenditures'!$AI$12</f>
        <v>0</v>
      </c>
      <c r="C31" s="46">
        <f>'C.2 State Expenditures'!$AI$12</f>
        <v>0</v>
      </c>
      <c r="D31" s="46">
        <f>'B. Total Expenditures'!$AI$12</f>
        <v>0</v>
      </c>
      <c r="E31" s="55">
        <f t="shared" si="0"/>
        <v>0</v>
      </c>
    </row>
    <row r="32" spans="1:5" x14ac:dyDescent="0.3">
      <c r="A32" s="107" t="s">
        <v>130</v>
      </c>
      <c r="B32" s="46">
        <f>'C.1 Federal Expenditures'!$AJ$12</f>
        <v>0</v>
      </c>
      <c r="C32" s="46">
        <f>'C.2 State Expenditures'!$AJ$12</f>
        <v>0</v>
      </c>
      <c r="D32" s="46">
        <f>'B. Total Expenditures'!$AJ$12</f>
        <v>0</v>
      </c>
      <c r="E32" s="55">
        <f t="shared" si="0"/>
        <v>0</v>
      </c>
    </row>
    <row r="33" spans="1:5" x14ac:dyDescent="0.3">
      <c r="A33" s="107" t="s">
        <v>131</v>
      </c>
      <c r="B33" s="46">
        <f>'C.1 Federal Expenditures'!$AK$12</f>
        <v>0</v>
      </c>
      <c r="C33" s="46">
        <f>'C.2 State Expenditures'!$AK$12</f>
        <v>0</v>
      </c>
      <c r="D33" s="46">
        <f>'B. Total Expenditures'!$AK$12</f>
        <v>0</v>
      </c>
      <c r="E33" s="55">
        <f t="shared" si="0"/>
        <v>0</v>
      </c>
    </row>
    <row r="34" spans="1:5" ht="15.6" x14ac:dyDescent="0.3">
      <c r="A34" s="106" t="s">
        <v>132</v>
      </c>
      <c r="B34" s="46">
        <f>'C.1 Federal Expenditures'!$AL$12</f>
        <v>0</v>
      </c>
      <c r="C34" s="46">
        <f>'C.2 State Expenditures'!$AL$12</f>
        <v>0</v>
      </c>
      <c r="D34" s="46">
        <f>'B. Total Expenditures'!$AL$12</f>
        <v>0</v>
      </c>
      <c r="E34" s="55">
        <f t="shared" si="0"/>
        <v>0</v>
      </c>
    </row>
    <row r="35" spans="1:5" ht="15.6" x14ac:dyDescent="0.3">
      <c r="A35" s="106" t="s">
        <v>91</v>
      </c>
      <c r="B35" s="46">
        <f>'C.1 Federal Expenditures'!$AM$12</f>
        <v>4408904</v>
      </c>
      <c r="C35" s="46">
        <f>'C.2 State Expenditures'!$AM$12</f>
        <v>15385084</v>
      </c>
      <c r="D35" s="46">
        <f>'B. Total Expenditures'!$AM$12</f>
        <v>19793988</v>
      </c>
      <c r="E35" s="55">
        <f t="shared" si="0"/>
        <v>0.16984232275039293</v>
      </c>
    </row>
    <row r="36" spans="1:5" x14ac:dyDescent="0.3">
      <c r="A36" s="107" t="s">
        <v>133</v>
      </c>
      <c r="B36" s="46">
        <f>'C.1 Federal Expenditures'!$AN$12</f>
        <v>3520878</v>
      </c>
      <c r="C36" s="46">
        <f>'C.2 State Expenditures'!$AN$12</f>
        <v>0</v>
      </c>
      <c r="D36" s="46">
        <f>'B. Total Expenditures'!$AN$12</f>
        <v>3520878</v>
      </c>
      <c r="E36" s="55">
        <f t="shared" si="0"/>
        <v>3.0210895229438248E-2</v>
      </c>
    </row>
    <row r="37" spans="1:5" x14ac:dyDescent="0.3">
      <c r="A37" s="107" t="s">
        <v>134</v>
      </c>
      <c r="B37" s="46">
        <f>'C.1 Federal Expenditures'!$AO$12</f>
        <v>888026</v>
      </c>
      <c r="C37" s="46">
        <f>'C.2 State Expenditures'!$AO$12</f>
        <v>15385084</v>
      </c>
      <c r="D37" s="46">
        <f>'B. Total Expenditures'!$AO$12</f>
        <v>16273110</v>
      </c>
      <c r="E37" s="55">
        <f t="shared" si="0"/>
        <v>0.13963142752095467</v>
      </c>
    </row>
    <row r="38" spans="1:5" x14ac:dyDescent="0.3">
      <c r="A38" s="107" t="s">
        <v>135</v>
      </c>
      <c r="B38" s="46">
        <f>'C.1 Federal Expenditures'!$AP$12</f>
        <v>0</v>
      </c>
      <c r="C38" s="46">
        <f>'C.2 State Expenditures'!$AP$12</f>
        <v>0</v>
      </c>
      <c r="D38" s="46">
        <f>'B. Total Expenditures'!$AP$12</f>
        <v>0</v>
      </c>
      <c r="E38" s="55">
        <f t="shared" si="0"/>
        <v>0</v>
      </c>
    </row>
    <row r="39" spans="1:5" ht="15.6" x14ac:dyDescent="0.3">
      <c r="A39" s="106" t="s">
        <v>85</v>
      </c>
      <c r="B39" s="46">
        <f>'C.1 Federal Expenditures'!$AQ$12</f>
        <v>0</v>
      </c>
      <c r="C39" s="46">
        <f>'C.2 State Expenditures'!$AQ$12</f>
        <v>0</v>
      </c>
      <c r="D39" s="46">
        <f>'B. Total Expenditures'!$AQ$12</f>
        <v>0</v>
      </c>
      <c r="E39" s="55">
        <f t="shared" si="0"/>
        <v>0</v>
      </c>
    </row>
    <row r="40" spans="1:5" ht="15.6" x14ac:dyDescent="0.3">
      <c r="A40" s="94" t="s">
        <v>138</v>
      </c>
      <c r="B40" s="121">
        <f>'C.1 Federal Expenditures'!$AR$12</f>
        <v>30191938</v>
      </c>
      <c r="C40" s="121">
        <f>'C.2 State Expenditures'!$AR$12</f>
        <v>86351381</v>
      </c>
      <c r="D40" s="121">
        <f>'B. Total Expenditures'!$AR$12</f>
        <v>116543319</v>
      </c>
      <c r="E40" s="96">
        <f t="shared" si="0"/>
        <v>1</v>
      </c>
    </row>
    <row r="41" spans="1:5" ht="15.6" x14ac:dyDescent="0.3">
      <c r="A41" s="106" t="s">
        <v>86</v>
      </c>
      <c r="B41" s="46">
        <f>'C.1 Federal Expenditures'!$C$12</f>
        <v>0</v>
      </c>
      <c r="C41" s="120"/>
      <c r="D41" s="46">
        <f>'B. Total Expenditures'!$C$12</f>
        <v>0</v>
      </c>
      <c r="E41" s="55">
        <f t="shared" si="0"/>
        <v>0</v>
      </c>
    </row>
    <row r="42" spans="1:5" ht="15.6" x14ac:dyDescent="0.3">
      <c r="A42" s="106" t="s">
        <v>246</v>
      </c>
      <c r="B42" s="46">
        <f>'C.1 Federal Expenditures'!$D$12</f>
        <v>0</v>
      </c>
      <c r="C42" s="120"/>
      <c r="D42" s="46">
        <f>'B. Total Expenditures'!$D$12</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30191938</v>
      </c>
      <c r="C44" s="95">
        <f>SUM(C41,C42,C3,C6,C10,C14,C18,C19,C22,C23,C24,C25,C26,C27,C28,C29,C30,C34,C35, C39)</f>
        <v>86351381</v>
      </c>
      <c r="D44" s="95">
        <f>B44+C44</f>
        <v>116543319</v>
      </c>
      <c r="E44" s="96">
        <f t="shared" si="0"/>
        <v>1</v>
      </c>
    </row>
    <row r="45" spans="1:5" ht="15.6" x14ac:dyDescent="0.3">
      <c r="A45" s="106" t="s">
        <v>136</v>
      </c>
      <c r="B45" s="46">
        <f>'C.1 Federal Expenditures'!$AS$12</f>
        <v>610337</v>
      </c>
      <c r="C45" s="120"/>
      <c r="D45" s="46">
        <f>'B. Total Expenditures'!$AS$12</f>
        <v>610337</v>
      </c>
      <c r="E45" s="123"/>
    </row>
    <row r="46" spans="1:5" ht="15.6" x14ac:dyDescent="0.3">
      <c r="A46" s="106" t="s">
        <v>137</v>
      </c>
      <c r="B46" s="46">
        <f>'C.1 Federal Expenditures'!$AT$12</f>
        <v>14070767</v>
      </c>
      <c r="C46" s="120"/>
      <c r="D46" s="46">
        <f>'B. Total Expenditures'!$AT$12</f>
        <v>14070767</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tabColor theme="0" tint="-0.34998626667073579"/>
    <pageSetUpPr fitToPage="1"/>
  </sheetPr>
  <dimension ref="A1:E56"/>
  <sheetViews>
    <sheetView topLeftCell="A4"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346</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Expenditures'!$G$13</f>
        <v>22292955</v>
      </c>
      <c r="C3" s="46">
        <f>'C.2 State Expenditures'!$G$13</f>
        <v>92188576</v>
      </c>
      <c r="D3" s="46">
        <f>'B. Total Expenditures'!$G$13</f>
        <v>114481531</v>
      </c>
      <c r="E3" s="55">
        <f t="shared" ref="E3:E44" si="0">D3/($D$44)</f>
        <v>0.39522907098796417</v>
      </c>
    </row>
    <row r="4" spans="1:5" ht="43.8" x14ac:dyDescent="0.3">
      <c r="A4" s="107" t="s">
        <v>111</v>
      </c>
      <c r="B4" s="46">
        <f>'C.1 Federal Expenditures'!$H$13</f>
        <v>22292955</v>
      </c>
      <c r="C4" s="46">
        <f>'C.2 State Expenditures'!$H$13</f>
        <v>92188576</v>
      </c>
      <c r="D4" s="46">
        <f>'B. Total Expenditures'!$H$13</f>
        <v>114481531</v>
      </c>
      <c r="E4" s="55">
        <f t="shared" si="0"/>
        <v>0.39522907098796417</v>
      </c>
    </row>
    <row r="5" spans="1:5" ht="43.8" x14ac:dyDescent="0.3">
      <c r="A5" s="107" t="s">
        <v>110</v>
      </c>
      <c r="B5" s="46">
        <f>'C.1 Federal Expenditures'!$I$13</f>
        <v>0</v>
      </c>
      <c r="C5" s="46">
        <f>'C.2 State Expenditures'!$I$13</f>
        <v>0</v>
      </c>
      <c r="D5" s="46">
        <f>'B. Total Expenditures'!$I$13</f>
        <v>0</v>
      </c>
      <c r="E5" s="55">
        <f t="shared" si="0"/>
        <v>0</v>
      </c>
    </row>
    <row r="6" spans="1:5" ht="30.75" x14ac:dyDescent="0.3">
      <c r="A6" s="106" t="s">
        <v>83</v>
      </c>
      <c r="B6" s="46">
        <f>'C.1 Federal Expenditures'!$J$13</f>
        <v>0</v>
      </c>
      <c r="C6" s="120"/>
      <c r="D6" s="46">
        <f>'B. Total Expenditures'!$J$13</f>
        <v>0</v>
      </c>
      <c r="E6" s="55">
        <f t="shared" si="0"/>
        <v>0</v>
      </c>
    </row>
    <row r="7" spans="1:5" ht="15" x14ac:dyDescent="0.3">
      <c r="A7" s="107" t="s">
        <v>112</v>
      </c>
      <c r="B7" s="46">
        <f>'C.1 Federal Expenditures'!$K$13</f>
        <v>0</v>
      </c>
      <c r="C7" s="120"/>
      <c r="D7" s="46">
        <f>'B. Total Expenditures'!$K$13</f>
        <v>0</v>
      </c>
      <c r="E7" s="55">
        <f t="shared" si="0"/>
        <v>0</v>
      </c>
    </row>
    <row r="8" spans="1:5" ht="15" x14ac:dyDescent="0.3">
      <c r="A8" s="107" t="s">
        <v>113</v>
      </c>
      <c r="B8" s="46">
        <f>'C.1 Federal Expenditures'!$L$13</f>
        <v>0</v>
      </c>
      <c r="C8" s="120"/>
      <c r="D8" s="46">
        <f>'B. Total Expenditures'!$L$13</f>
        <v>0</v>
      </c>
      <c r="E8" s="55">
        <f t="shared" si="0"/>
        <v>0</v>
      </c>
    </row>
    <row r="9" spans="1:5" ht="29.4" x14ac:dyDescent="0.3">
      <c r="A9" s="107" t="s">
        <v>114</v>
      </c>
      <c r="B9" s="46">
        <f>'C.1 Federal Expenditures'!$M$13</f>
        <v>0</v>
      </c>
      <c r="C9" s="120"/>
      <c r="D9" s="46">
        <f>'B. Total Expenditures'!$M$13</f>
        <v>0</v>
      </c>
      <c r="E9" s="55">
        <f t="shared" si="0"/>
        <v>0</v>
      </c>
    </row>
    <row r="10" spans="1:5" ht="30.75" x14ac:dyDescent="0.3">
      <c r="A10" s="106" t="s">
        <v>82</v>
      </c>
      <c r="B10" s="46">
        <f>'C.1 Federal Expenditures'!$N$13</f>
        <v>0</v>
      </c>
      <c r="C10" s="120"/>
      <c r="D10" s="46">
        <f>'B. Total Expenditures'!$N$13</f>
        <v>0</v>
      </c>
      <c r="E10" s="55">
        <f t="shared" si="0"/>
        <v>0</v>
      </c>
    </row>
    <row r="11" spans="1:5" ht="15" x14ac:dyDescent="0.3">
      <c r="A11" s="107" t="s">
        <v>115</v>
      </c>
      <c r="B11" s="46">
        <f>'C.1 Federal Expenditures'!$O$13</f>
        <v>0</v>
      </c>
      <c r="C11" s="120"/>
      <c r="D11" s="46">
        <f>'B. Total Expenditures'!$O$13</f>
        <v>0</v>
      </c>
      <c r="E11" s="55">
        <f t="shared" si="0"/>
        <v>0</v>
      </c>
    </row>
    <row r="12" spans="1:5" ht="15" x14ac:dyDescent="0.3">
      <c r="A12" s="107" t="s">
        <v>116</v>
      </c>
      <c r="B12" s="46">
        <f>'C.1 Federal Expenditures'!$P$13</f>
        <v>0</v>
      </c>
      <c r="C12" s="120"/>
      <c r="D12" s="46">
        <f>'B. Total Expenditures'!$P$13</f>
        <v>0</v>
      </c>
      <c r="E12" s="55">
        <f t="shared" si="0"/>
        <v>0</v>
      </c>
    </row>
    <row r="13" spans="1:5" ht="29.4" x14ac:dyDescent="0.3">
      <c r="A13" s="107" t="s">
        <v>117</v>
      </c>
      <c r="B13" s="46">
        <f>'C.1 Federal Expenditures'!$Q$13</f>
        <v>0</v>
      </c>
      <c r="C13" s="120"/>
      <c r="D13" s="46">
        <f>'B. Total Expenditures'!$Q$13</f>
        <v>0</v>
      </c>
      <c r="E13" s="55">
        <f t="shared" si="0"/>
        <v>0</v>
      </c>
    </row>
    <row r="14" spans="1:5" ht="15.75" x14ac:dyDescent="0.3">
      <c r="A14" s="106" t="s">
        <v>118</v>
      </c>
      <c r="B14" s="46">
        <f>'C.1 Federal Expenditures'!$R$13</f>
        <v>10452775</v>
      </c>
      <c r="C14" s="46">
        <f>'C.2 State Expenditures'!$R$13</f>
        <v>19420050</v>
      </c>
      <c r="D14" s="46">
        <f>'B. Total Expenditures'!$R$13</f>
        <v>29872825</v>
      </c>
      <c r="E14" s="55">
        <f t="shared" si="0"/>
        <v>0.10313112315501817</v>
      </c>
    </row>
    <row r="15" spans="1:5" ht="15" x14ac:dyDescent="0.3">
      <c r="A15" s="107" t="s">
        <v>119</v>
      </c>
      <c r="B15" s="46">
        <f>'C.1 Federal Expenditures'!$S$13</f>
        <v>0</v>
      </c>
      <c r="C15" s="46">
        <f>'C.2 State Expenditures'!$S$13</f>
        <v>7271755</v>
      </c>
      <c r="D15" s="46">
        <f>'B. Total Expenditures'!$S$13</f>
        <v>7271755</v>
      </c>
      <c r="E15" s="55">
        <f t="shared" si="0"/>
        <v>2.510456444806004E-2</v>
      </c>
    </row>
    <row r="16" spans="1:5" ht="15" x14ac:dyDescent="0.3">
      <c r="A16" s="107" t="s">
        <v>120</v>
      </c>
      <c r="B16" s="46">
        <f>'C.1 Federal Expenditures'!$T$13</f>
        <v>2606886</v>
      </c>
      <c r="C16" s="46">
        <f>'C.2 State Expenditures'!$T$13</f>
        <v>0</v>
      </c>
      <c r="D16" s="46">
        <f>'B. Total Expenditures'!$T$13</f>
        <v>2606886</v>
      </c>
      <c r="E16" s="55">
        <f t="shared" si="0"/>
        <v>8.9998545874751621E-3</v>
      </c>
    </row>
    <row r="17" spans="1:5" ht="15" x14ac:dyDescent="0.3">
      <c r="A17" s="107" t="s">
        <v>121</v>
      </c>
      <c r="B17" s="46">
        <f>'C.1 Federal Expenditures'!$U$13</f>
        <v>7845889</v>
      </c>
      <c r="C17" s="46">
        <f>'C.2 State Expenditures'!$U$13</f>
        <v>12148295</v>
      </c>
      <c r="D17" s="46">
        <f>'B. Total Expenditures'!$U$13</f>
        <v>19994184</v>
      </c>
      <c r="E17" s="55">
        <f t="shared" si="0"/>
        <v>6.9026704119482973E-2</v>
      </c>
    </row>
    <row r="18" spans="1:5" ht="15.75" x14ac:dyDescent="0.3">
      <c r="A18" s="106" t="s">
        <v>122</v>
      </c>
      <c r="B18" s="46">
        <f>'C.1 Federal Expenditures'!$V$13</f>
        <v>0</v>
      </c>
      <c r="C18" s="46">
        <f>'C.2 State Expenditures'!$V$13</f>
        <v>0</v>
      </c>
      <c r="D18" s="46">
        <f>'B. Total Expenditures'!$V$13</f>
        <v>0</v>
      </c>
      <c r="E18" s="55">
        <f t="shared" si="0"/>
        <v>0</v>
      </c>
    </row>
    <row r="19" spans="1:5" ht="15.75" x14ac:dyDescent="0.3">
      <c r="A19" s="106" t="s">
        <v>87</v>
      </c>
      <c r="B19" s="46">
        <f>'C.1 Federal Expenditures'!$W$13</f>
        <v>36947695</v>
      </c>
      <c r="C19" s="46">
        <f>'C.2 State Expenditures'!$W$13</f>
        <v>22169365</v>
      </c>
      <c r="D19" s="46">
        <f>'B. Total Expenditures'!$W$13</f>
        <v>59117060</v>
      </c>
      <c r="E19" s="55">
        <f t="shared" si="0"/>
        <v>0.20409214044612783</v>
      </c>
    </row>
    <row r="20" spans="1:5" ht="29.4" x14ac:dyDescent="0.3">
      <c r="A20" s="107" t="s">
        <v>124</v>
      </c>
      <c r="B20" s="46">
        <f>'C.1 Federal Expenditures'!$X$13</f>
        <v>36947695</v>
      </c>
      <c r="C20" s="46">
        <f>'C.2 State Expenditures'!$X$13</f>
        <v>22169365</v>
      </c>
      <c r="D20" s="46">
        <f>'B. Total Expenditures'!$X$13</f>
        <v>59117060</v>
      </c>
      <c r="E20" s="55">
        <f t="shared" si="0"/>
        <v>0.20409214044612783</v>
      </c>
    </row>
    <row r="21" spans="1:5" ht="15" x14ac:dyDescent="0.3">
      <c r="A21" s="107" t="s">
        <v>123</v>
      </c>
      <c r="B21" s="46">
        <f>'C.1 Federal Expenditures'!$Y$13</f>
        <v>0</v>
      </c>
      <c r="C21" s="46">
        <f>'C.2 State Expenditures'!$Y$13</f>
        <v>0</v>
      </c>
      <c r="D21" s="46">
        <f>'B. Total Expenditures'!$Y$13</f>
        <v>0</v>
      </c>
      <c r="E21" s="55">
        <f t="shared" si="0"/>
        <v>0</v>
      </c>
    </row>
    <row r="22" spans="1:5" ht="30.75" x14ac:dyDescent="0.3">
      <c r="A22" s="106" t="s">
        <v>88</v>
      </c>
      <c r="B22" s="46">
        <f>'C.1 Federal Expenditures'!$Z$13</f>
        <v>0</v>
      </c>
      <c r="C22" s="46">
        <f>'C.2 State Expenditures'!$Z$13</f>
        <v>0</v>
      </c>
      <c r="D22" s="46">
        <f>'B. Total Expenditures'!$Z$13</f>
        <v>0</v>
      </c>
      <c r="E22" s="55">
        <f t="shared" si="0"/>
        <v>0</v>
      </c>
    </row>
    <row r="23" spans="1:5" ht="15.75" x14ac:dyDescent="0.3">
      <c r="A23" s="106" t="s">
        <v>84</v>
      </c>
      <c r="B23" s="46">
        <f>'C.1 Federal Expenditures'!$AA$13</f>
        <v>0</v>
      </c>
      <c r="C23" s="46">
        <f>'C.2 State Expenditures'!$AA$13</f>
        <v>0</v>
      </c>
      <c r="D23" s="46">
        <f>'B. Total Expenditures'!$AA$13</f>
        <v>0</v>
      </c>
      <c r="E23" s="55">
        <f t="shared" si="0"/>
        <v>0</v>
      </c>
    </row>
    <row r="24" spans="1:5" ht="15.75" x14ac:dyDescent="0.3">
      <c r="A24" s="106" t="s">
        <v>89</v>
      </c>
      <c r="B24" s="46">
        <f>'C.1 Federal Expenditures'!$AB$13</f>
        <v>0</v>
      </c>
      <c r="C24" s="46">
        <f>'C.2 State Expenditures'!$AB$13</f>
        <v>0</v>
      </c>
      <c r="D24" s="46">
        <f>'B. Total Expenditures'!$AB$13</f>
        <v>0</v>
      </c>
      <c r="E24" s="55">
        <f t="shared" si="0"/>
        <v>0</v>
      </c>
    </row>
    <row r="25" spans="1:5" ht="15.75" x14ac:dyDescent="0.3">
      <c r="A25" s="106" t="s">
        <v>62</v>
      </c>
      <c r="B25" s="46">
        <f>'C.1 Federal Expenditures'!$AC$13</f>
        <v>0</v>
      </c>
      <c r="C25" s="46">
        <f>'C.2 State Expenditures'!$AC$13</f>
        <v>67558860</v>
      </c>
      <c r="D25" s="46">
        <f>'B. Total Expenditures'!$AC$13</f>
        <v>67558860</v>
      </c>
      <c r="E25" s="55">
        <f t="shared" si="0"/>
        <v>0.23323609705050097</v>
      </c>
    </row>
    <row r="26" spans="1:5" ht="15.75" x14ac:dyDescent="0.3">
      <c r="A26" s="106" t="s">
        <v>125</v>
      </c>
      <c r="B26" s="46">
        <f>'C.1 Federal Expenditures'!$AD$13</f>
        <v>273109</v>
      </c>
      <c r="C26" s="46">
        <f>'C.2 State Expenditures'!$AD$13</f>
        <v>1095609</v>
      </c>
      <c r="D26" s="46">
        <f>'B. Total Expenditures'!$AD$13</f>
        <v>1368718</v>
      </c>
      <c r="E26" s="55">
        <f t="shared" si="0"/>
        <v>4.7252787315056463E-3</v>
      </c>
    </row>
    <row r="27" spans="1:5" s="11" customFormat="1" ht="15.75" x14ac:dyDescent="0.3">
      <c r="A27" s="106" t="s">
        <v>126</v>
      </c>
      <c r="B27" s="46">
        <f>'C.1 Federal Expenditures'!$AE$13</f>
        <v>0</v>
      </c>
      <c r="C27" s="46">
        <f>'C.2 State Expenditures'!$AE$13</f>
        <v>0</v>
      </c>
      <c r="D27" s="46">
        <f>'B. Total Expenditures'!$AE$13</f>
        <v>0</v>
      </c>
      <c r="E27" s="55">
        <f t="shared" si="0"/>
        <v>0</v>
      </c>
    </row>
    <row r="28" spans="1:5" ht="30.75" x14ac:dyDescent="0.3">
      <c r="A28" s="106" t="s">
        <v>127</v>
      </c>
      <c r="B28" s="46">
        <f>'C.1 Federal Expenditures'!$AF$13</f>
        <v>973682</v>
      </c>
      <c r="C28" s="46">
        <f>'C.2 State Expenditures'!$AF$13</f>
        <v>0</v>
      </c>
      <c r="D28" s="46">
        <f>'B. Total Expenditures'!$AF$13</f>
        <v>973682</v>
      </c>
      <c r="E28" s="55">
        <f t="shared" si="0"/>
        <v>3.3614804845482275E-3</v>
      </c>
    </row>
    <row r="29" spans="1:5" ht="30.75" x14ac:dyDescent="0.3">
      <c r="A29" s="106" t="s">
        <v>90</v>
      </c>
      <c r="B29" s="46">
        <f>'C.1 Federal Expenditures'!$AG$13</f>
        <v>0</v>
      </c>
      <c r="C29" s="46">
        <f>'C.2 State Expenditures'!$AG$13</f>
        <v>0</v>
      </c>
      <c r="D29" s="46">
        <f>'B. Total Expenditures'!$AG$13</f>
        <v>0</v>
      </c>
      <c r="E29" s="55">
        <f t="shared" si="0"/>
        <v>0</v>
      </c>
    </row>
    <row r="30" spans="1:5" ht="15.6" x14ac:dyDescent="0.3">
      <c r="A30" s="106" t="s">
        <v>128</v>
      </c>
      <c r="B30" s="46">
        <f>'C.1 Federal Expenditures'!$AH$13</f>
        <v>0</v>
      </c>
      <c r="C30" s="46">
        <f>'C.2 State Expenditures'!$AH$13</f>
        <v>0</v>
      </c>
      <c r="D30" s="46">
        <f>'B. Total Expenditures'!$AH$13</f>
        <v>0</v>
      </c>
      <c r="E30" s="55">
        <f t="shared" si="0"/>
        <v>0</v>
      </c>
    </row>
    <row r="31" spans="1:5" ht="28.8" x14ac:dyDescent="0.3">
      <c r="A31" s="107" t="s">
        <v>129</v>
      </c>
      <c r="B31" s="46">
        <f>'C.1 Federal Expenditures'!$AI$13</f>
        <v>0</v>
      </c>
      <c r="C31" s="46">
        <f>'C.2 State Expenditures'!$AI$13</f>
        <v>0</v>
      </c>
      <c r="D31" s="46">
        <f>'B. Total Expenditures'!$AI$13</f>
        <v>0</v>
      </c>
      <c r="E31" s="55">
        <f t="shared" si="0"/>
        <v>0</v>
      </c>
    </row>
    <row r="32" spans="1:5" x14ac:dyDescent="0.3">
      <c r="A32" s="107" t="s">
        <v>130</v>
      </c>
      <c r="B32" s="46">
        <f>'C.1 Federal Expenditures'!$AJ$13</f>
        <v>0</v>
      </c>
      <c r="C32" s="46">
        <f>'C.2 State Expenditures'!$AJ$13</f>
        <v>0</v>
      </c>
      <c r="D32" s="46">
        <f>'B. Total Expenditures'!$AJ$13</f>
        <v>0</v>
      </c>
      <c r="E32" s="55">
        <f t="shared" si="0"/>
        <v>0</v>
      </c>
    </row>
    <row r="33" spans="1:5" x14ac:dyDescent="0.3">
      <c r="A33" s="107" t="s">
        <v>131</v>
      </c>
      <c r="B33" s="46">
        <f>'C.1 Federal Expenditures'!$AK$13</f>
        <v>0</v>
      </c>
      <c r="C33" s="46">
        <f>'C.2 State Expenditures'!$AK$13</f>
        <v>0</v>
      </c>
      <c r="D33" s="46">
        <f>'B. Total Expenditures'!$AK$13</f>
        <v>0</v>
      </c>
      <c r="E33" s="55">
        <f t="shared" si="0"/>
        <v>0</v>
      </c>
    </row>
    <row r="34" spans="1:5" ht="15.6" x14ac:dyDescent="0.3">
      <c r="A34" s="106" t="s">
        <v>132</v>
      </c>
      <c r="B34" s="46">
        <f>'C.1 Federal Expenditures'!$AL$13</f>
        <v>1226779</v>
      </c>
      <c r="C34" s="46">
        <f>'C.2 State Expenditures'!$AL$13</f>
        <v>0</v>
      </c>
      <c r="D34" s="46">
        <f>'B. Total Expenditures'!$AL$13</f>
        <v>1226779</v>
      </c>
      <c r="E34" s="55">
        <f t="shared" si="0"/>
        <v>4.2352571654334682E-3</v>
      </c>
    </row>
    <row r="35" spans="1:5" ht="15.6" x14ac:dyDescent="0.3">
      <c r="A35" s="106" t="s">
        <v>91</v>
      </c>
      <c r="B35" s="46">
        <f>'C.1 Federal Expenditures'!$AM$13</f>
        <v>11123308</v>
      </c>
      <c r="C35" s="46">
        <f>'C.2 State Expenditures'!$AM$13</f>
        <v>0</v>
      </c>
      <c r="D35" s="46">
        <f>'B. Total Expenditures'!$AM$13</f>
        <v>11123308</v>
      </c>
      <c r="E35" s="55">
        <f t="shared" si="0"/>
        <v>3.8401431643615862E-2</v>
      </c>
    </row>
    <row r="36" spans="1:5" x14ac:dyDescent="0.3">
      <c r="A36" s="107" t="s">
        <v>133</v>
      </c>
      <c r="B36" s="46">
        <f>'C.1 Federal Expenditures'!$AN$13</f>
        <v>9105074</v>
      </c>
      <c r="C36" s="46">
        <f>'C.2 State Expenditures'!$AN$13</f>
        <v>0</v>
      </c>
      <c r="D36" s="46">
        <f>'B. Total Expenditures'!$AN$13</f>
        <v>9105074</v>
      </c>
      <c r="E36" s="55">
        <f t="shared" si="0"/>
        <v>3.1433803399228362E-2</v>
      </c>
    </row>
    <row r="37" spans="1:5" x14ac:dyDescent="0.3">
      <c r="A37" s="107" t="s">
        <v>134</v>
      </c>
      <c r="B37" s="46">
        <f>'C.1 Federal Expenditures'!$AO$13</f>
        <v>1393730</v>
      </c>
      <c r="C37" s="46">
        <f>'C.2 State Expenditures'!$AO$13</f>
        <v>0</v>
      </c>
      <c r="D37" s="46">
        <f>'B. Total Expenditures'!$AO$13</f>
        <v>1393730</v>
      </c>
      <c r="E37" s="55">
        <f t="shared" si="0"/>
        <v>4.8116286382303471E-3</v>
      </c>
    </row>
    <row r="38" spans="1:5" x14ac:dyDescent="0.3">
      <c r="A38" s="107" t="s">
        <v>135</v>
      </c>
      <c r="B38" s="46">
        <f>'C.1 Federal Expenditures'!$AP$13</f>
        <v>624504</v>
      </c>
      <c r="C38" s="46">
        <f>'C.2 State Expenditures'!$AP$13</f>
        <v>0</v>
      </c>
      <c r="D38" s="46">
        <f>'B. Total Expenditures'!$AP$13</f>
        <v>624504</v>
      </c>
      <c r="E38" s="55">
        <f t="shared" si="0"/>
        <v>2.1559996061571501E-3</v>
      </c>
    </row>
    <row r="39" spans="1:5" ht="15.6" x14ac:dyDescent="0.3">
      <c r="A39" s="106" t="s">
        <v>85</v>
      </c>
      <c r="B39" s="46">
        <f>'C.1 Federal Expenditures'!$AQ$13</f>
        <v>0</v>
      </c>
      <c r="C39" s="46">
        <f>'C.2 State Expenditures'!$AQ$13</f>
        <v>0</v>
      </c>
      <c r="D39" s="46">
        <f>'B. Total Expenditures'!$AQ$13</f>
        <v>0</v>
      </c>
      <c r="E39" s="55">
        <f t="shared" si="0"/>
        <v>0</v>
      </c>
    </row>
    <row r="40" spans="1:5" ht="15.6" x14ac:dyDescent="0.3">
      <c r="A40" s="94" t="s">
        <v>138</v>
      </c>
      <c r="B40" s="121">
        <f>'C.1 Federal Expenditures'!$AR$13</f>
        <v>83290303</v>
      </c>
      <c r="C40" s="121">
        <f>'C.2 State Expenditures'!$AR$13</f>
        <v>202432460</v>
      </c>
      <c r="D40" s="121">
        <f>'B. Total Expenditures'!$AR$13</f>
        <v>285722763</v>
      </c>
      <c r="E40" s="96">
        <f t="shared" si="0"/>
        <v>0.98641187966471433</v>
      </c>
    </row>
    <row r="41" spans="1:5" ht="15.6" x14ac:dyDescent="0.3">
      <c r="A41" s="106" t="s">
        <v>86</v>
      </c>
      <c r="B41" s="46">
        <f>'C.1 Federal Expenditures'!$C$13</f>
        <v>0</v>
      </c>
      <c r="C41" s="120"/>
      <c r="D41" s="46">
        <f>'B. Total Expenditures'!$C$13</f>
        <v>0</v>
      </c>
      <c r="E41" s="55">
        <f t="shared" si="0"/>
        <v>0</v>
      </c>
    </row>
    <row r="42" spans="1:5" ht="15.6" x14ac:dyDescent="0.3">
      <c r="A42" s="106" t="s">
        <v>246</v>
      </c>
      <c r="B42" s="46">
        <f>'C.1 Federal Expenditures'!$D$13</f>
        <v>3935917</v>
      </c>
      <c r="C42" s="120"/>
      <c r="D42" s="46">
        <f>'B. Total Expenditures'!$D$13</f>
        <v>3935917</v>
      </c>
      <c r="E42" s="55">
        <f t="shared" si="0"/>
        <v>1.3588120335285654E-2</v>
      </c>
    </row>
    <row r="43" spans="1:5" ht="15.6" x14ac:dyDescent="0.3">
      <c r="A43" s="108" t="s">
        <v>109</v>
      </c>
      <c r="B43" s="121">
        <f>B41+B42</f>
        <v>3935917</v>
      </c>
      <c r="C43" s="124"/>
      <c r="D43" s="121">
        <f>D41+D42</f>
        <v>3935917</v>
      </c>
      <c r="E43" s="96">
        <f t="shared" si="0"/>
        <v>1.3588120335285654E-2</v>
      </c>
    </row>
    <row r="44" spans="1:5" ht="15.6" x14ac:dyDescent="0.3">
      <c r="A44" s="94" t="s">
        <v>60</v>
      </c>
      <c r="B44" s="95">
        <f>SUM(B41,B42, B3,B6,B10,B14,B18,B19,B22,B23,B24,B25,B26,B27,B28,B29,B30,B34,B35, B39)</f>
        <v>87226220</v>
      </c>
      <c r="C44" s="95">
        <f>SUM(C41,C42,C3,C6,C10,C14,C18,C19,C22,C23,C24,C25,C26,C27,C28,C29,C30,C34,C35, C39)</f>
        <v>202432460</v>
      </c>
      <c r="D44" s="95">
        <f>B44+C44</f>
        <v>289658680</v>
      </c>
      <c r="E44" s="96">
        <f t="shared" si="0"/>
        <v>1</v>
      </c>
    </row>
    <row r="45" spans="1:5" ht="15.6" x14ac:dyDescent="0.3">
      <c r="A45" s="106" t="s">
        <v>136</v>
      </c>
      <c r="B45" s="46">
        <f>'C.1 Federal Expenditures'!$AS$13</f>
        <v>0</v>
      </c>
      <c r="C45" s="120"/>
      <c r="D45" s="46">
        <f>'B. Total Expenditures'!$AS$13</f>
        <v>0</v>
      </c>
      <c r="E45" s="123"/>
    </row>
    <row r="46" spans="1:5" ht="15.6" x14ac:dyDescent="0.3">
      <c r="A46" s="106" t="s">
        <v>137</v>
      </c>
      <c r="B46" s="46">
        <f>'C.1 Federal Expenditures'!$AT$13</f>
        <v>48728015</v>
      </c>
      <c r="C46" s="120"/>
      <c r="D46" s="46">
        <f>'B. Total Expenditures'!$AT$13</f>
        <v>48728015</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345</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Expenditures'!$G$14</f>
        <v>36560664</v>
      </c>
      <c r="C3" s="46">
        <f>'C.2 State Expenditures'!$G$14</f>
        <v>123882241</v>
      </c>
      <c r="D3" s="46">
        <f>'B. Total Expenditures'!$G$14</f>
        <v>160442905</v>
      </c>
      <c r="E3" s="55">
        <f t="shared" ref="E3:E44" si="0">D3/($D$44)</f>
        <v>0.17040084839648567</v>
      </c>
    </row>
    <row r="4" spans="1:5" ht="43.8" x14ac:dyDescent="0.3">
      <c r="A4" s="107" t="s">
        <v>111</v>
      </c>
      <c r="B4" s="46">
        <f>'C.1 Federal Expenditures'!$H$14</f>
        <v>21051749</v>
      </c>
      <c r="C4" s="46">
        <f>'C.2 State Expenditures'!$H$14</f>
        <v>61846901</v>
      </c>
      <c r="D4" s="46">
        <f>'B. Total Expenditures'!$H$14</f>
        <v>82898650</v>
      </c>
      <c r="E4" s="55">
        <f t="shared" si="0"/>
        <v>8.8043782870444329E-2</v>
      </c>
    </row>
    <row r="5" spans="1:5" ht="43.8" x14ac:dyDescent="0.3">
      <c r="A5" s="107" t="s">
        <v>110</v>
      </c>
      <c r="B5" s="46">
        <f>'C.1 Federal Expenditures'!$I$14</f>
        <v>15508915</v>
      </c>
      <c r="C5" s="46">
        <f>'C.2 State Expenditures'!$I$14</f>
        <v>62035340</v>
      </c>
      <c r="D5" s="46">
        <f>'B. Total Expenditures'!$I$14</f>
        <v>77544255</v>
      </c>
      <c r="E5" s="55">
        <f t="shared" si="0"/>
        <v>8.2357065526041343E-2</v>
      </c>
    </row>
    <row r="6" spans="1:5" ht="30.75" x14ac:dyDescent="0.3">
      <c r="A6" s="106" t="s">
        <v>83</v>
      </c>
      <c r="B6" s="46">
        <f>'C.1 Federal Expenditures'!$J$14</f>
        <v>0</v>
      </c>
      <c r="C6" s="120"/>
      <c r="D6" s="46">
        <f>'B. Total Expenditures'!$J$14</f>
        <v>0</v>
      </c>
      <c r="E6" s="55">
        <f t="shared" si="0"/>
        <v>0</v>
      </c>
    </row>
    <row r="7" spans="1:5" ht="15" x14ac:dyDescent="0.3">
      <c r="A7" s="107" t="s">
        <v>112</v>
      </c>
      <c r="B7" s="46">
        <f>'C.1 Federal Expenditures'!$K$14</f>
        <v>0</v>
      </c>
      <c r="C7" s="120"/>
      <c r="D7" s="46">
        <f>'B. Total Expenditures'!$K$14</f>
        <v>0</v>
      </c>
      <c r="E7" s="55">
        <f t="shared" si="0"/>
        <v>0</v>
      </c>
    </row>
    <row r="8" spans="1:5" ht="15" x14ac:dyDescent="0.3">
      <c r="A8" s="107" t="s">
        <v>113</v>
      </c>
      <c r="B8" s="46">
        <f>'C.1 Federal Expenditures'!$L$14</f>
        <v>0</v>
      </c>
      <c r="C8" s="120"/>
      <c r="D8" s="46">
        <f>'B. Total Expenditures'!$L$14</f>
        <v>0</v>
      </c>
      <c r="E8" s="55">
        <f t="shared" si="0"/>
        <v>0</v>
      </c>
    </row>
    <row r="9" spans="1:5" ht="29.4" x14ac:dyDescent="0.3">
      <c r="A9" s="107" t="s">
        <v>114</v>
      </c>
      <c r="B9" s="46">
        <f>'C.1 Federal Expenditures'!$M$14</f>
        <v>0</v>
      </c>
      <c r="C9" s="120"/>
      <c r="D9" s="46">
        <f>'B. Total Expenditures'!$M$14</f>
        <v>0</v>
      </c>
      <c r="E9" s="55">
        <f t="shared" si="0"/>
        <v>0</v>
      </c>
    </row>
    <row r="10" spans="1:5" ht="30.75" x14ac:dyDescent="0.3">
      <c r="A10" s="106" t="s">
        <v>82</v>
      </c>
      <c r="B10" s="46">
        <f>'C.1 Federal Expenditures'!$N$14</f>
        <v>0</v>
      </c>
      <c r="C10" s="120"/>
      <c r="D10" s="46">
        <f>'B. Total Expenditures'!$N$14</f>
        <v>0</v>
      </c>
      <c r="E10" s="55">
        <f t="shared" si="0"/>
        <v>0</v>
      </c>
    </row>
    <row r="11" spans="1:5" ht="15" x14ac:dyDescent="0.3">
      <c r="A11" s="107" t="s">
        <v>115</v>
      </c>
      <c r="B11" s="46">
        <f>'C.1 Federal Expenditures'!$O$14</f>
        <v>0</v>
      </c>
      <c r="C11" s="120"/>
      <c r="D11" s="46">
        <f>'B. Total Expenditures'!$O$14</f>
        <v>0</v>
      </c>
      <c r="E11" s="55">
        <f t="shared" si="0"/>
        <v>0</v>
      </c>
    </row>
    <row r="12" spans="1:5" ht="15" x14ac:dyDescent="0.3">
      <c r="A12" s="107" t="s">
        <v>116</v>
      </c>
      <c r="B12" s="46">
        <f>'C.1 Federal Expenditures'!$P$14</f>
        <v>0</v>
      </c>
      <c r="C12" s="120"/>
      <c r="D12" s="46">
        <f>'B. Total Expenditures'!$P$14</f>
        <v>0</v>
      </c>
      <c r="E12" s="55">
        <f t="shared" si="0"/>
        <v>0</v>
      </c>
    </row>
    <row r="13" spans="1:5" ht="29.4" x14ac:dyDescent="0.3">
      <c r="A13" s="107" t="s">
        <v>117</v>
      </c>
      <c r="B13" s="46">
        <f>'C.1 Federal Expenditures'!$Q$14</f>
        <v>0</v>
      </c>
      <c r="C13" s="120"/>
      <c r="D13" s="46">
        <f>'B. Total Expenditures'!$Q$14</f>
        <v>0</v>
      </c>
      <c r="E13" s="55">
        <f t="shared" si="0"/>
        <v>0</v>
      </c>
    </row>
    <row r="14" spans="1:5" ht="15.75" x14ac:dyDescent="0.3">
      <c r="A14" s="106" t="s">
        <v>118</v>
      </c>
      <c r="B14" s="46">
        <f>'C.1 Federal Expenditures'!$R$14</f>
        <v>43769764</v>
      </c>
      <c r="C14" s="46">
        <f>'C.2 State Expenditures'!$R$14</f>
        <v>0</v>
      </c>
      <c r="D14" s="46">
        <f>'B. Total Expenditures'!$R$14</f>
        <v>43769764</v>
      </c>
      <c r="E14" s="55">
        <f t="shared" si="0"/>
        <v>4.6486349269940962E-2</v>
      </c>
    </row>
    <row r="15" spans="1:5" ht="15" x14ac:dyDescent="0.3">
      <c r="A15" s="107" t="s">
        <v>119</v>
      </c>
      <c r="B15" s="46">
        <f>'C.1 Federal Expenditures'!$S$14</f>
        <v>1762593</v>
      </c>
      <c r="C15" s="46">
        <f>'C.2 State Expenditures'!$S$14</f>
        <v>0</v>
      </c>
      <c r="D15" s="46">
        <f>'B. Total Expenditures'!$S$14</f>
        <v>1762593</v>
      </c>
      <c r="E15" s="55">
        <f t="shared" si="0"/>
        <v>1.8719889332451745E-3</v>
      </c>
    </row>
    <row r="16" spans="1:5" ht="15" x14ac:dyDescent="0.3">
      <c r="A16" s="107" t="s">
        <v>120</v>
      </c>
      <c r="B16" s="46">
        <f>'C.1 Federal Expenditures'!$T$14</f>
        <v>5133790</v>
      </c>
      <c r="C16" s="46">
        <f>'C.2 State Expenditures'!$T$14</f>
        <v>0</v>
      </c>
      <c r="D16" s="46">
        <f>'B. Total Expenditures'!$T$14</f>
        <v>5133790</v>
      </c>
      <c r="E16" s="55">
        <f t="shared" si="0"/>
        <v>5.4524204201450615E-3</v>
      </c>
    </row>
    <row r="17" spans="1:5" ht="15" x14ac:dyDescent="0.3">
      <c r="A17" s="107" t="s">
        <v>121</v>
      </c>
      <c r="B17" s="46">
        <f>'C.1 Federal Expenditures'!$U$14</f>
        <v>36873381</v>
      </c>
      <c r="C17" s="46">
        <f>'C.2 State Expenditures'!$U$14</f>
        <v>0</v>
      </c>
      <c r="D17" s="46">
        <f>'B. Total Expenditures'!$U$14</f>
        <v>36873381</v>
      </c>
      <c r="E17" s="55">
        <f t="shared" si="0"/>
        <v>3.9161939916550724E-2</v>
      </c>
    </row>
    <row r="18" spans="1:5" ht="15.75" x14ac:dyDescent="0.3">
      <c r="A18" s="106" t="s">
        <v>122</v>
      </c>
      <c r="B18" s="46">
        <f>'C.1 Federal Expenditures'!$V$14</f>
        <v>4147909</v>
      </c>
      <c r="C18" s="46">
        <f>'C.2 State Expenditures'!$V$14</f>
        <v>0</v>
      </c>
      <c r="D18" s="46">
        <f>'B. Total Expenditures'!$V$14</f>
        <v>4147909</v>
      </c>
      <c r="E18" s="55">
        <f t="shared" si="0"/>
        <v>4.4053503810057449E-3</v>
      </c>
    </row>
    <row r="19" spans="1:5" ht="15.75" x14ac:dyDescent="0.3">
      <c r="A19" s="106" t="s">
        <v>87</v>
      </c>
      <c r="B19" s="46">
        <f>'C.1 Federal Expenditures'!$W$14</f>
        <v>94399447</v>
      </c>
      <c r="C19" s="46">
        <f>'C.2 State Expenditures'!$W$14</f>
        <v>112188903</v>
      </c>
      <c r="D19" s="46">
        <f>'B. Total Expenditures'!$W$14</f>
        <v>206588350</v>
      </c>
      <c r="E19" s="55">
        <f t="shared" si="0"/>
        <v>0.21941032611463948</v>
      </c>
    </row>
    <row r="20" spans="1:5" ht="29.4" x14ac:dyDescent="0.3">
      <c r="A20" s="107" t="s">
        <v>124</v>
      </c>
      <c r="B20" s="46">
        <f>'C.1 Federal Expenditures'!$X$14</f>
        <v>94399447</v>
      </c>
      <c r="C20" s="46">
        <f>'C.2 State Expenditures'!$X$14</f>
        <v>112188903</v>
      </c>
      <c r="D20" s="46">
        <f>'B. Total Expenditures'!$X$14</f>
        <v>206588350</v>
      </c>
      <c r="E20" s="55">
        <f t="shared" si="0"/>
        <v>0.21941032611463948</v>
      </c>
    </row>
    <row r="21" spans="1:5" ht="15" x14ac:dyDescent="0.3">
      <c r="A21" s="107" t="s">
        <v>123</v>
      </c>
      <c r="B21" s="46">
        <f>'C.1 Federal Expenditures'!$Y$14</f>
        <v>0</v>
      </c>
      <c r="C21" s="46">
        <f>'C.2 State Expenditures'!$Y$14</f>
        <v>0</v>
      </c>
      <c r="D21" s="46">
        <f>'B. Total Expenditures'!$Y$14</f>
        <v>0</v>
      </c>
      <c r="E21" s="55">
        <f t="shared" si="0"/>
        <v>0</v>
      </c>
    </row>
    <row r="22" spans="1:5" ht="30.75" x14ac:dyDescent="0.3">
      <c r="A22" s="106" t="s">
        <v>88</v>
      </c>
      <c r="B22" s="46">
        <f>'C.1 Federal Expenditures'!$Z$14</f>
        <v>0</v>
      </c>
      <c r="C22" s="46">
        <f>'C.2 State Expenditures'!$Z$14</f>
        <v>0</v>
      </c>
      <c r="D22" s="46">
        <f>'B. Total Expenditures'!$Z$14</f>
        <v>0</v>
      </c>
      <c r="E22" s="55">
        <f t="shared" si="0"/>
        <v>0</v>
      </c>
    </row>
    <row r="23" spans="1:5" ht="15.75" x14ac:dyDescent="0.3">
      <c r="A23" s="106" t="s">
        <v>84</v>
      </c>
      <c r="B23" s="46">
        <f>'C.1 Federal Expenditures'!$AA$14</f>
        <v>0</v>
      </c>
      <c r="C23" s="46">
        <f>'C.2 State Expenditures'!$AA$14</f>
        <v>0</v>
      </c>
      <c r="D23" s="46">
        <f>'B. Total Expenditures'!$AA$14</f>
        <v>0</v>
      </c>
      <c r="E23" s="55">
        <f t="shared" si="0"/>
        <v>0</v>
      </c>
    </row>
    <row r="24" spans="1:5" ht="15.75" x14ac:dyDescent="0.3">
      <c r="A24" s="106" t="s">
        <v>89</v>
      </c>
      <c r="B24" s="46">
        <f>'C.1 Federal Expenditures'!$AB$14</f>
        <v>0</v>
      </c>
      <c r="C24" s="46">
        <f>'C.2 State Expenditures'!$AB$14</f>
        <v>0</v>
      </c>
      <c r="D24" s="46">
        <f>'B. Total Expenditures'!$AB$14</f>
        <v>0</v>
      </c>
      <c r="E24" s="55">
        <f t="shared" si="0"/>
        <v>0</v>
      </c>
    </row>
    <row r="25" spans="1:5" ht="15.75" x14ac:dyDescent="0.3">
      <c r="A25" s="106" t="s">
        <v>62</v>
      </c>
      <c r="B25" s="46">
        <f>'C.1 Federal Expenditures'!$AC$14</f>
        <v>902114</v>
      </c>
      <c r="C25" s="46">
        <f>'C.2 State Expenditures'!$AC$14</f>
        <v>0</v>
      </c>
      <c r="D25" s="46">
        <f>'B. Total Expenditures'!$AC$14</f>
        <v>902114</v>
      </c>
      <c r="E25" s="55">
        <f t="shared" si="0"/>
        <v>9.5810401183116993E-4</v>
      </c>
    </row>
    <row r="26" spans="1:5" ht="15.75" x14ac:dyDescent="0.3">
      <c r="A26" s="106" t="s">
        <v>125</v>
      </c>
      <c r="B26" s="46">
        <f>'C.1 Federal Expenditures'!$AD$14</f>
        <v>19923876</v>
      </c>
      <c r="C26" s="46">
        <f>'C.2 State Expenditures'!$AD$14</f>
        <v>0</v>
      </c>
      <c r="D26" s="46">
        <f>'B. Total Expenditures'!$AD$14</f>
        <v>19923876</v>
      </c>
      <c r="E26" s="55">
        <f t="shared" si="0"/>
        <v>2.1160458131485337E-2</v>
      </c>
    </row>
    <row r="27" spans="1:5" s="11" customFormat="1" ht="15.75" x14ac:dyDescent="0.3">
      <c r="A27" s="106" t="s">
        <v>126</v>
      </c>
      <c r="B27" s="46">
        <f>'C.1 Federal Expenditures'!$AE$14</f>
        <v>0</v>
      </c>
      <c r="C27" s="46">
        <f>'C.2 State Expenditures'!$AE$14</f>
        <v>0</v>
      </c>
      <c r="D27" s="46">
        <f>'B. Total Expenditures'!$AE$14</f>
        <v>0</v>
      </c>
      <c r="E27" s="55">
        <f t="shared" si="0"/>
        <v>0</v>
      </c>
    </row>
    <row r="28" spans="1:5" ht="30.6" x14ac:dyDescent="0.3">
      <c r="A28" s="106" t="s">
        <v>127</v>
      </c>
      <c r="B28" s="46">
        <f>'C.1 Federal Expenditures'!$AF$14</f>
        <v>204322</v>
      </c>
      <c r="C28" s="46">
        <f>'C.2 State Expenditures'!$AF$14</f>
        <v>0</v>
      </c>
      <c r="D28" s="46">
        <f>'B. Total Expenditures'!$AF$14</f>
        <v>204322</v>
      </c>
      <c r="E28" s="55">
        <f t="shared" si="0"/>
        <v>2.1700331433207812E-4</v>
      </c>
    </row>
    <row r="29" spans="1:5" ht="30.6" x14ac:dyDescent="0.3">
      <c r="A29" s="106" t="s">
        <v>90</v>
      </c>
      <c r="B29" s="46">
        <f>'C.1 Federal Expenditures'!$AG$14</f>
        <v>0</v>
      </c>
      <c r="C29" s="46">
        <f>'C.2 State Expenditures'!$AG$14</f>
        <v>0</v>
      </c>
      <c r="D29" s="46">
        <f>'B. Total Expenditures'!$AG$14</f>
        <v>0</v>
      </c>
      <c r="E29" s="55">
        <f t="shared" si="0"/>
        <v>0</v>
      </c>
    </row>
    <row r="30" spans="1:5" ht="15.6" x14ac:dyDescent="0.3">
      <c r="A30" s="106" t="s">
        <v>128</v>
      </c>
      <c r="B30" s="46">
        <f>'C.1 Federal Expenditures'!$AH$14</f>
        <v>151060681</v>
      </c>
      <c r="C30" s="46">
        <f>'C.2 State Expenditures'!$AH$14</f>
        <v>118144807</v>
      </c>
      <c r="D30" s="46">
        <f>'B. Total Expenditures'!$AH$14</f>
        <v>269205488</v>
      </c>
      <c r="E30" s="55">
        <f t="shared" si="0"/>
        <v>0.28591381805378024</v>
      </c>
    </row>
    <row r="31" spans="1:5" ht="28.8" x14ac:dyDescent="0.3">
      <c r="A31" s="107" t="s">
        <v>129</v>
      </c>
      <c r="B31" s="46">
        <f>'C.1 Federal Expenditures'!$AI$14</f>
        <v>8322809</v>
      </c>
      <c r="C31" s="46">
        <f>'C.2 State Expenditures'!$AI$14</f>
        <v>39002303</v>
      </c>
      <c r="D31" s="46">
        <f>'B. Total Expenditures'!$AI$14</f>
        <v>47325112</v>
      </c>
      <c r="E31" s="55">
        <f t="shared" si="0"/>
        <v>5.0262361151206435E-2</v>
      </c>
    </row>
    <row r="32" spans="1:5" x14ac:dyDescent="0.3">
      <c r="A32" s="107" t="s">
        <v>130</v>
      </c>
      <c r="B32" s="46">
        <f>'C.1 Federal Expenditures'!$AJ$14</f>
        <v>1830457</v>
      </c>
      <c r="C32" s="46">
        <f>'C.2 State Expenditures'!$AJ$14</f>
        <v>963995</v>
      </c>
      <c r="D32" s="46">
        <f>'B. Total Expenditures'!$AJ$14</f>
        <v>2794452</v>
      </c>
      <c r="E32" s="55">
        <f t="shared" si="0"/>
        <v>2.9678906125718443E-3</v>
      </c>
    </row>
    <row r="33" spans="1:5" x14ac:dyDescent="0.3">
      <c r="A33" s="107" t="s">
        <v>131</v>
      </c>
      <c r="B33" s="46">
        <f>'C.1 Federal Expenditures'!$AK$14</f>
        <v>140907415</v>
      </c>
      <c r="C33" s="46">
        <f>'C.2 State Expenditures'!$AK$14</f>
        <v>78178509</v>
      </c>
      <c r="D33" s="46">
        <f>'B. Total Expenditures'!$AK$14</f>
        <v>219085924</v>
      </c>
      <c r="E33" s="55">
        <f t="shared" si="0"/>
        <v>0.23268356629000195</v>
      </c>
    </row>
    <row r="34" spans="1:5" ht="15.6" x14ac:dyDescent="0.3">
      <c r="A34" s="106" t="s">
        <v>132</v>
      </c>
      <c r="B34" s="46">
        <f>'C.1 Federal Expenditures'!$AL$14</f>
        <v>0</v>
      </c>
      <c r="C34" s="46">
        <f>'C.2 State Expenditures'!$AL$14</f>
        <v>0</v>
      </c>
      <c r="D34" s="46">
        <f>'B. Total Expenditures'!$AL$14</f>
        <v>0</v>
      </c>
      <c r="E34" s="55">
        <f t="shared" si="0"/>
        <v>0</v>
      </c>
    </row>
    <row r="35" spans="1:5" ht="15.6" x14ac:dyDescent="0.3">
      <c r="A35" s="106" t="s">
        <v>91</v>
      </c>
      <c r="B35" s="46">
        <f>'C.1 Federal Expenditures'!$AM$14</f>
        <v>44383729</v>
      </c>
      <c r="C35" s="46">
        <f>'C.2 State Expenditures'!$AM$14</f>
        <v>25653883</v>
      </c>
      <c r="D35" s="46">
        <f>'B. Total Expenditures'!$AM$14</f>
        <v>70037612</v>
      </c>
      <c r="E35" s="55">
        <f t="shared" si="0"/>
        <v>7.4384520178464017E-2</v>
      </c>
    </row>
    <row r="36" spans="1:5" x14ac:dyDescent="0.3">
      <c r="A36" s="107" t="s">
        <v>133</v>
      </c>
      <c r="B36" s="46">
        <f>'C.1 Federal Expenditures'!$AN$14</f>
        <v>40192609</v>
      </c>
      <c r="C36" s="46">
        <f>'C.2 State Expenditures'!$AN$14</f>
        <v>21512549</v>
      </c>
      <c r="D36" s="46">
        <f>'B. Total Expenditures'!$AN$14</f>
        <v>61705158</v>
      </c>
      <c r="E36" s="55">
        <f t="shared" si="0"/>
        <v>6.5534909590668378E-2</v>
      </c>
    </row>
    <row r="37" spans="1:5" x14ac:dyDescent="0.3">
      <c r="A37" s="107" t="s">
        <v>134</v>
      </c>
      <c r="B37" s="46">
        <f>'C.1 Federal Expenditures'!$AO$14</f>
        <v>0</v>
      </c>
      <c r="C37" s="46">
        <f>'C.2 State Expenditures'!$AO$14</f>
        <v>0</v>
      </c>
      <c r="D37" s="46">
        <f>'B. Total Expenditures'!$AO$14</f>
        <v>0</v>
      </c>
      <c r="E37" s="55">
        <f t="shared" si="0"/>
        <v>0</v>
      </c>
    </row>
    <row r="38" spans="1:5" x14ac:dyDescent="0.3">
      <c r="A38" s="107" t="s">
        <v>135</v>
      </c>
      <c r="B38" s="46">
        <f>'C.1 Federal Expenditures'!$AP$14</f>
        <v>4191120</v>
      </c>
      <c r="C38" s="46">
        <f>'C.2 State Expenditures'!$AP$14</f>
        <v>4141334</v>
      </c>
      <c r="D38" s="46">
        <f>'B. Total Expenditures'!$AP$14</f>
        <v>8332454</v>
      </c>
      <c r="E38" s="55">
        <f t="shared" si="0"/>
        <v>8.8496105877956446E-3</v>
      </c>
    </row>
    <row r="39" spans="1:5" ht="15.6" x14ac:dyDescent="0.3">
      <c r="A39" s="106" t="s">
        <v>85</v>
      </c>
      <c r="B39" s="46">
        <f>'C.1 Federal Expenditures'!$AQ$14</f>
        <v>0</v>
      </c>
      <c r="C39" s="46">
        <f>'C.2 State Expenditures'!$AQ$14</f>
        <v>0</v>
      </c>
      <c r="D39" s="46">
        <f>'B. Total Expenditures'!$AQ$14</f>
        <v>0</v>
      </c>
      <c r="E39" s="55">
        <f t="shared" si="0"/>
        <v>0</v>
      </c>
    </row>
    <row r="40" spans="1:5" ht="15.6" x14ac:dyDescent="0.3">
      <c r="A40" s="94" t="s">
        <v>138</v>
      </c>
      <c r="B40" s="121">
        <f>'C.1 Federal Expenditures'!$AR$14</f>
        <v>395352506</v>
      </c>
      <c r="C40" s="121">
        <f>'C.2 State Expenditures'!$AR$14</f>
        <v>379869834</v>
      </c>
      <c r="D40" s="121">
        <f>'B. Total Expenditures'!$AR$14</f>
        <v>775222340</v>
      </c>
      <c r="E40" s="96">
        <f t="shared" si="0"/>
        <v>0.82333677785196469</v>
      </c>
    </row>
    <row r="41" spans="1:5" ht="15.6" x14ac:dyDescent="0.3">
      <c r="A41" s="106" t="s">
        <v>86</v>
      </c>
      <c r="B41" s="46">
        <f>'C.1 Federal Expenditures'!$C$14</f>
        <v>110290876</v>
      </c>
      <c r="C41" s="120"/>
      <c r="D41" s="46">
        <f>'B. Total Expenditures'!$C$14</f>
        <v>110290876</v>
      </c>
      <c r="E41" s="55">
        <f t="shared" si="0"/>
        <v>0.117136116681455</v>
      </c>
    </row>
    <row r="42" spans="1:5" ht="15.6" x14ac:dyDescent="0.3">
      <c r="A42" s="106" t="s">
        <v>246</v>
      </c>
      <c r="B42" s="46">
        <f>'C.1 Federal Expenditures'!$D$14</f>
        <v>56048440</v>
      </c>
      <c r="C42" s="120"/>
      <c r="D42" s="46">
        <f>'B. Total Expenditures'!$D$14</f>
        <v>56048440</v>
      </c>
      <c r="E42" s="55">
        <f t="shared" si="0"/>
        <v>5.9527105466580299E-2</v>
      </c>
    </row>
    <row r="43" spans="1:5" ht="15.6" x14ac:dyDescent="0.3">
      <c r="A43" s="108" t="s">
        <v>109</v>
      </c>
      <c r="B43" s="121">
        <f>B41+B42</f>
        <v>166339316</v>
      </c>
      <c r="C43" s="124"/>
      <c r="D43" s="121">
        <f>D41+D42</f>
        <v>166339316</v>
      </c>
      <c r="E43" s="96">
        <f t="shared" si="0"/>
        <v>0.17666322214803531</v>
      </c>
    </row>
    <row r="44" spans="1:5" ht="15.6" x14ac:dyDescent="0.3">
      <c r="A44" s="94" t="s">
        <v>60</v>
      </c>
      <c r="B44" s="95">
        <f>SUM(B41,B42, B3,B6,B10,B14,B18,B19,B22,B23,B24,B25,B26,B27,B28,B29,B30,B34,B35, B39)</f>
        <v>561691822</v>
      </c>
      <c r="C44" s="95">
        <f>SUM(C41,C42,C3,C6,C10,C14,C18,C19,C22,C23,C24,C25,C26,C27,C28,C29,C30,C34,C35, C39)</f>
        <v>379869834</v>
      </c>
      <c r="D44" s="95">
        <f>B44+C44</f>
        <v>941561656</v>
      </c>
      <c r="E44" s="96">
        <f t="shared" si="0"/>
        <v>1</v>
      </c>
    </row>
    <row r="45" spans="1:5" ht="15.6" x14ac:dyDescent="0.3">
      <c r="A45" s="106" t="s">
        <v>136</v>
      </c>
      <c r="B45" s="46">
        <f>'C.1 Federal Expenditures'!$AS$14</f>
        <v>15912863</v>
      </c>
      <c r="C45" s="120"/>
      <c r="D45" s="46">
        <f>'B. Total Expenditures'!$AS$14</f>
        <v>15912863</v>
      </c>
      <c r="E45" s="123"/>
    </row>
    <row r="46" spans="1:5" ht="15.6" x14ac:dyDescent="0.3">
      <c r="A46" s="106" t="s">
        <v>137</v>
      </c>
      <c r="B46" s="46">
        <f>'C.1 Federal Expenditures'!$AT$14</f>
        <v>0</v>
      </c>
      <c r="C46" s="120"/>
      <c r="D46" s="46">
        <f>'B. Total Expenditures'!$AT$14</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0" tint="-0.34998626667073579"/>
    <pageSetUpPr fitToPage="1"/>
  </sheetPr>
  <dimension ref="A1:E56"/>
  <sheetViews>
    <sheetView topLeftCell="A15"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344</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Expenditures'!$G$15</f>
        <v>67651096</v>
      </c>
      <c r="C3" s="46">
        <f>'C.2 State Expenditures'!$G$15</f>
        <v>27898532</v>
      </c>
      <c r="D3" s="46">
        <f>'B. Total Expenditures'!$G$15</f>
        <v>95549628</v>
      </c>
      <c r="E3" s="55">
        <f t="shared" ref="E3:E44" si="0">D3/($D$44)</f>
        <v>0.19494108511656888</v>
      </c>
    </row>
    <row r="4" spans="1:5" ht="43.8" x14ac:dyDescent="0.3">
      <c r="A4" s="107" t="s">
        <v>111</v>
      </c>
      <c r="B4" s="46">
        <f>'C.1 Federal Expenditures'!$H$15</f>
        <v>37838538</v>
      </c>
      <c r="C4" s="46">
        <f>'C.2 State Expenditures'!$H$15</f>
        <v>1378238</v>
      </c>
      <c r="D4" s="46">
        <f>'B. Total Expenditures'!$H$15</f>
        <v>39216776</v>
      </c>
      <c r="E4" s="55">
        <f t="shared" si="0"/>
        <v>8.0010367682576591E-2</v>
      </c>
    </row>
    <row r="5" spans="1:5" ht="43.8" x14ac:dyDescent="0.3">
      <c r="A5" s="107" t="s">
        <v>110</v>
      </c>
      <c r="B5" s="46">
        <f>'C.1 Federal Expenditures'!$I$15</f>
        <v>29812558</v>
      </c>
      <c r="C5" s="46">
        <f>'C.2 State Expenditures'!$I$15</f>
        <v>26520294</v>
      </c>
      <c r="D5" s="46">
        <f>'B. Total Expenditures'!$I$15</f>
        <v>56332852</v>
      </c>
      <c r="E5" s="55">
        <f t="shared" si="0"/>
        <v>0.11493071743399227</v>
      </c>
    </row>
    <row r="6" spans="1:5" ht="30.75" x14ac:dyDescent="0.3">
      <c r="A6" s="106" t="s">
        <v>83</v>
      </c>
      <c r="B6" s="46">
        <f>'C.1 Federal Expenditures'!$J$15</f>
        <v>36672497</v>
      </c>
      <c r="C6" s="120"/>
      <c r="D6" s="46">
        <f>'B. Total Expenditures'!$J$15</f>
        <v>36672497</v>
      </c>
      <c r="E6" s="55">
        <f t="shared" si="0"/>
        <v>7.481951012006155E-2</v>
      </c>
    </row>
    <row r="7" spans="1:5" ht="15" x14ac:dyDescent="0.3">
      <c r="A7" s="107" t="s">
        <v>112</v>
      </c>
      <c r="B7" s="46">
        <f>'C.1 Federal Expenditures'!$K$15</f>
        <v>36672497</v>
      </c>
      <c r="C7" s="120"/>
      <c r="D7" s="46">
        <f>'B. Total Expenditures'!$K$15</f>
        <v>36672497</v>
      </c>
      <c r="E7" s="55">
        <f t="shared" si="0"/>
        <v>7.481951012006155E-2</v>
      </c>
    </row>
    <row r="8" spans="1:5" ht="15" x14ac:dyDescent="0.3">
      <c r="A8" s="107" t="s">
        <v>113</v>
      </c>
      <c r="B8" s="46">
        <f>'C.1 Federal Expenditures'!$L$15</f>
        <v>0</v>
      </c>
      <c r="C8" s="120"/>
      <c r="D8" s="46">
        <f>'B. Total Expenditures'!$L$15</f>
        <v>0</v>
      </c>
      <c r="E8" s="55">
        <f t="shared" si="0"/>
        <v>0</v>
      </c>
    </row>
    <row r="9" spans="1:5" ht="29.4" x14ac:dyDescent="0.3">
      <c r="A9" s="107" t="s">
        <v>114</v>
      </c>
      <c r="B9" s="46">
        <f>'C.1 Federal Expenditures'!$M$15</f>
        <v>0</v>
      </c>
      <c r="C9" s="120"/>
      <c r="D9" s="46">
        <f>'B. Total Expenditures'!$M$15</f>
        <v>0</v>
      </c>
      <c r="E9" s="55">
        <f t="shared" si="0"/>
        <v>0</v>
      </c>
    </row>
    <row r="10" spans="1:5" ht="30.75" x14ac:dyDescent="0.3">
      <c r="A10" s="106" t="s">
        <v>82</v>
      </c>
      <c r="B10" s="46">
        <f>'C.1 Federal Expenditures'!$N$15</f>
        <v>0</v>
      </c>
      <c r="C10" s="120"/>
      <c r="D10" s="46">
        <f>'B. Total Expenditures'!$N$15</f>
        <v>0</v>
      </c>
      <c r="E10" s="55">
        <f t="shared" si="0"/>
        <v>0</v>
      </c>
    </row>
    <row r="11" spans="1:5" ht="15" x14ac:dyDescent="0.3">
      <c r="A11" s="107" t="s">
        <v>115</v>
      </c>
      <c r="B11" s="46">
        <f>'C.1 Federal Expenditures'!$O$15</f>
        <v>0</v>
      </c>
      <c r="C11" s="120"/>
      <c r="D11" s="46">
        <f>'B. Total Expenditures'!$O$15</f>
        <v>0</v>
      </c>
      <c r="E11" s="55">
        <f t="shared" si="0"/>
        <v>0</v>
      </c>
    </row>
    <row r="12" spans="1:5" ht="15" x14ac:dyDescent="0.3">
      <c r="A12" s="107" t="s">
        <v>116</v>
      </c>
      <c r="B12" s="46">
        <f>'C.1 Federal Expenditures'!$P$15</f>
        <v>0</v>
      </c>
      <c r="C12" s="120"/>
      <c r="D12" s="46">
        <f>'B. Total Expenditures'!$P$15</f>
        <v>0</v>
      </c>
      <c r="E12" s="55">
        <f t="shared" si="0"/>
        <v>0</v>
      </c>
    </row>
    <row r="13" spans="1:5" ht="29.4" x14ac:dyDescent="0.3">
      <c r="A13" s="107" t="s">
        <v>117</v>
      </c>
      <c r="B13" s="46">
        <f>'C.1 Federal Expenditures'!$Q$15</f>
        <v>0</v>
      </c>
      <c r="C13" s="120"/>
      <c r="D13" s="46">
        <f>'B. Total Expenditures'!$Q$15</f>
        <v>0</v>
      </c>
      <c r="E13" s="55">
        <f t="shared" si="0"/>
        <v>0</v>
      </c>
    </row>
    <row r="14" spans="1:5" ht="15.75" x14ac:dyDescent="0.3">
      <c r="A14" s="106" t="s">
        <v>118</v>
      </c>
      <c r="B14" s="46">
        <f>'C.1 Federal Expenditures'!$R$15</f>
        <v>10626204</v>
      </c>
      <c r="C14" s="46">
        <f>'C.2 State Expenditures'!$R$15</f>
        <v>0</v>
      </c>
      <c r="D14" s="46">
        <f>'B. Total Expenditures'!$R$15</f>
        <v>10626204</v>
      </c>
      <c r="E14" s="55">
        <f t="shared" si="0"/>
        <v>2.1679663037830189E-2</v>
      </c>
    </row>
    <row r="15" spans="1:5" ht="15" x14ac:dyDescent="0.3">
      <c r="A15" s="107" t="s">
        <v>119</v>
      </c>
      <c r="B15" s="46">
        <f>'C.1 Federal Expenditures'!$S$15</f>
        <v>7824509</v>
      </c>
      <c r="C15" s="46">
        <f>'C.2 State Expenditures'!$S$15</f>
        <v>0</v>
      </c>
      <c r="D15" s="46">
        <f>'B. Total Expenditures'!$S$15</f>
        <v>7824509</v>
      </c>
      <c r="E15" s="55">
        <f t="shared" si="0"/>
        <v>1.5963623374487226E-2</v>
      </c>
    </row>
    <row r="16" spans="1:5" ht="15" x14ac:dyDescent="0.3">
      <c r="A16" s="107" t="s">
        <v>120</v>
      </c>
      <c r="B16" s="46">
        <f>'C.1 Federal Expenditures'!$T$15</f>
        <v>440</v>
      </c>
      <c r="C16" s="46">
        <f>'C.2 State Expenditures'!$T$15</f>
        <v>0</v>
      </c>
      <c r="D16" s="46">
        <f>'B. Total Expenditures'!$T$15</f>
        <v>440</v>
      </c>
      <c r="E16" s="55">
        <f t="shared" si="0"/>
        <v>8.9769138035043211E-7</v>
      </c>
    </row>
    <row r="17" spans="1:5" ht="15" x14ac:dyDescent="0.3">
      <c r="A17" s="107" t="s">
        <v>121</v>
      </c>
      <c r="B17" s="46">
        <f>'C.1 Federal Expenditures'!$U$15</f>
        <v>2801255</v>
      </c>
      <c r="C17" s="46">
        <f>'C.2 State Expenditures'!$U$15</f>
        <v>0</v>
      </c>
      <c r="D17" s="46">
        <f>'B. Total Expenditures'!$U$15</f>
        <v>2801255</v>
      </c>
      <c r="E17" s="55">
        <f t="shared" si="0"/>
        <v>5.7151419719626128E-3</v>
      </c>
    </row>
    <row r="18" spans="1:5" ht="15.75" x14ac:dyDescent="0.3">
      <c r="A18" s="106" t="s">
        <v>122</v>
      </c>
      <c r="B18" s="46">
        <f>'C.1 Federal Expenditures'!$V$15</f>
        <v>2526818</v>
      </c>
      <c r="C18" s="46">
        <f>'C.2 State Expenditures'!$V$15</f>
        <v>0</v>
      </c>
      <c r="D18" s="46">
        <f>'B. Total Expenditures'!$V$15</f>
        <v>2526818</v>
      </c>
      <c r="E18" s="55">
        <f t="shared" si="0"/>
        <v>5.155233496168905E-3</v>
      </c>
    </row>
    <row r="19" spans="1:5" ht="15.75" x14ac:dyDescent="0.3">
      <c r="A19" s="106" t="s">
        <v>87</v>
      </c>
      <c r="B19" s="46">
        <f>'C.1 Federal Expenditures'!$W$15</f>
        <v>0</v>
      </c>
      <c r="C19" s="46">
        <f>'C.2 State Expenditures'!$W$15</f>
        <v>22182651</v>
      </c>
      <c r="D19" s="46">
        <f>'B. Total Expenditures'!$W$15</f>
        <v>22182651</v>
      </c>
      <c r="E19" s="55">
        <f t="shared" si="0"/>
        <v>4.5257214990958854E-2</v>
      </c>
    </row>
    <row r="20" spans="1:5" ht="29.4" x14ac:dyDescent="0.3">
      <c r="A20" s="107" t="s">
        <v>124</v>
      </c>
      <c r="B20" s="46">
        <f>'C.1 Federal Expenditures'!$X$15</f>
        <v>0</v>
      </c>
      <c r="C20" s="46">
        <f>'C.2 State Expenditures'!$X$15</f>
        <v>22182651</v>
      </c>
      <c r="D20" s="46">
        <f>'B. Total Expenditures'!$X$15</f>
        <v>22182651</v>
      </c>
      <c r="E20" s="55">
        <f t="shared" si="0"/>
        <v>4.5257214990958854E-2</v>
      </c>
    </row>
    <row r="21" spans="1:5" ht="15" x14ac:dyDescent="0.3">
      <c r="A21" s="107" t="s">
        <v>123</v>
      </c>
      <c r="B21" s="46">
        <f>'C.1 Federal Expenditures'!$Y$15</f>
        <v>0</v>
      </c>
      <c r="C21" s="46">
        <f>'C.2 State Expenditures'!$Y$15</f>
        <v>0</v>
      </c>
      <c r="D21" s="46">
        <f>'B. Total Expenditures'!$Y$15</f>
        <v>0</v>
      </c>
      <c r="E21" s="55">
        <f t="shared" si="0"/>
        <v>0</v>
      </c>
    </row>
    <row r="22" spans="1:5" ht="30.75" x14ac:dyDescent="0.3">
      <c r="A22" s="106" t="s">
        <v>88</v>
      </c>
      <c r="B22" s="46">
        <f>'C.1 Federal Expenditures'!$Z$15</f>
        <v>0</v>
      </c>
      <c r="C22" s="46">
        <f>'C.2 State Expenditures'!$Z$15</f>
        <v>0</v>
      </c>
      <c r="D22" s="46">
        <f>'B. Total Expenditures'!$Z$15</f>
        <v>0</v>
      </c>
      <c r="E22" s="55">
        <f t="shared" si="0"/>
        <v>0</v>
      </c>
    </row>
    <row r="23" spans="1:5" ht="15.75" x14ac:dyDescent="0.3">
      <c r="A23" s="106" t="s">
        <v>84</v>
      </c>
      <c r="B23" s="46">
        <f>'C.1 Federal Expenditures'!$AA$15</f>
        <v>0</v>
      </c>
      <c r="C23" s="46">
        <f>'C.2 State Expenditures'!$AA$15</f>
        <v>0</v>
      </c>
      <c r="D23" s="46">
        <f>'B. Total Expenditures'!$AA$15</f>
        <v>0</v>
      </c>
      <c r="E23" s="55">
        <f t="shared" si="0"/>
        <v>0</v>
      </c>
    </row>
    <row r="24" spans="1:5" ht="15.75" x14ac:dyDescent="0.3">
      <c r="A24" s="106" t="s">
        <v>89</v>
      </c>
      <c r="B24" s="46">
        <f>'C.1 Federal Expenditures'!$AB$15</f>
        <v>0</v>
      </c>
      <c r="C24" s="46">
        <f>'C.2 State Expenditures'!$AB$15</f>
        <v>0</v>
      </c>
      <c r="D24" s="46">
        <f>'B. Total Expenditures'!$AB$15</f>
        <v>0</v>
      </c>
      <c r="E24" s="55">
        <f t="shared" si="0"/>
        <v>0</v>
      </c>
    </row>
    <row r="25" spans="1:5" ht="15.75" x14ac:dyDescent="0.3">
      <c r="A25" s="106" t="s">
        <v>62</v>
      </c>
      <c r="B25" s="46">
        <f>'C.1 Federal Expenditures'!$AC$15</f>
        <v>4671914</v>
      </c>
      <c r="C25" s="46">
        <f>'C.2 State Expenditures'!$AC$15</f>
        <v>0</v>
      </c>
      <c r="D25" s="46">
        <f>'B. Total Expenditures'!$AC$15</f>
        <v>4671914</v>
      </c>
      <c r="E25" s="55">
        <f t="shared" si="0"/>
        <v>9.5316748353147934E-3</v>
      </c>
    </row>
    <row r="26" spans="1:5" ht="15.75" x14ac:dyDescent="0.3">
      <c r="A26" s="106" t="s">
        <v>125</v>
      </c>
      <c r="B26" s="46">
        <f>'C.1 Federal Expenditures'!$AD$15</f>
        <v>13069738</v>
      </c>
      <c r="C26" s="46">
        <f>'C.2 State Expenditures'!$AD$15</f>
        <v>0</v>
      </c>
      <c r="D26" s="46">
        <f>'B. Total Expenditures'!$AD$15</f>
        <v>13069738</v>
      </c>
      <c r="E26" s="55">
        <f t="shared" si="0"/>
        <v>2.6664979877360218E-2</v>
      </c>
    </row>
    <row r="27" spans="1:5" s="11" customFormat="1" ht="15.75" x14ac:dyDescent="0.3">
      <c r="A27" s="106" t="s">
        <v>126</v>
      </c>
      <c r="B27" s="46">
        <f>'C.1 Federal Expenditures'!$AE$15</f>
        <v>17114865</v>
      </c>
      <c r="C27" s="46">
        <f>'C.2 State Expenditures'!$AE$15</f>
        <v>40413205</v>
      </c>
      <c r="D27" s="46">
        <f>'B. Total Expenditures'!$AE$15</f>
        <v>57528070</v>
      </c>
      <c r="E27" s="55">
        <f t="shared" si="0"/>
        <v>0.11736921037999155</v>
      </c>
    </row>
    <row r="28" spans="1:5" ht="30.75" x14ac:dyDescent="0.3">
      <c r="A28" s="106" t="s">
        <v>127</v>
      </c>
      <c r="B28" s="46">
        <f>'C.1 Federal Expenditures'!$AF$15</f>
        <v>10133405</v>
      </c>
      <c r="C28" s="46">
        <f>'C.2 State Expenditures'!$AF$15</f>
        <v>0</v>
      </c>
      <c r="D28" s="46">
        <f>'B. Total Expenditures'!$AF$15</f>
        <v>10133405</v>
      </c>
      <c r="E28" s="55">
        <f t="shared" si="0"/>
        <v>2.0674250732045388E-2</v>
      </c>
    </row>
    <row r="29" spans="1:5" ht="30.75" x14ac:dyDescent="0.3">
      <c r="A29" s="106" t="s">
        <v>90</v>
      </c>
      <c r="B29" s="46">
        <f>'C.1 Federal Expenditures'!$AG$15</f>
        <v>0</v>
      </c>
      <c r="C29" s="46">
        <f>'C.2 State Expenditures'!$AG$15</f>
        <v>0</v>
      </c>
      <c r="D29" s="46">
        <f>'B. Total Expenditures'!$AG$15</f>
        <v>0</v>
      </c>
      <c r="E29" s="55">
        <f t="shared" si="0"/>
        <v>0</v>
      </c>
    </row>
    <row r="30" spans="1:5" ht="15.75" x14ac:dyDescent="0.3">
      <c r="A30" s="106" t="s">
        <v>128</v>
      </c>
      <c r="B30" s="46">
        <f>'C.1 Federal Expenditures'!$AH$15</f>
        <v>135327394</v>
      </c>
      <c r="C30" s="46">
        <f>'C.2 State Expenditures'!$AH$15</f>
        <v>75792252</v>
      </c>
      <c r="D30" s="46">
        <f>'B. Total Expenditures'!$AH$15</f>
        <v>211119646</v>
      </c>
      <c r="E30" s="55">
        <f t="shared" si="0"/>
        <v>0.43072792372007862</v>
      </c>
    </row>
    <row r="31" spans="1:5" ht="29.4" x14ac:dyDescent="0.3">
      <c r="A31" s="107" t="s">
        <v>129</v>
      </c>
      <c r="B31" s="46">
        <f>'C.1 Federal Expenditures'!$AI$15</f>
        <v>119586311</v>
      </c>
      <c r="C31" s="46">
        <f>'C.2 State Expenditures'!$AI$15</f>
        <v>70103071</v>
      </c>
      <c r="D31" s="46">
        <f>'B. Total Expenditures'!$AI$15</f>
        <v>189689382</v>
      </c>
      <c r="E31" s="55">
        <f t="shared" si="0"/>
        <v>0.38700573446681913</v>
      </c>
    </row>
    <row r="32" spans="1:5" ht="15" x14ac:dyDescent="0.3">
      <c r="A32" s="107" t="s">
        <v>130</v>
      </c>
      <c r="B32" s="46">
        <f>'C.1 Federal Expenditures'!$AJ$15</f>
        <v>12074610</v>
      </c>
      <c r="C32" s="46">
        <f>'C.2 State Expenditures'!$AJ$15</f>
        <v>1628033</v>
      </c>
      <c r="D32" s="46">
        <f>'B. Total Expenditures'!$AJ$15</f>
        <v>13702643</v>
      </c>
      <c r="E32" s="55">
        <f t="shared" si="0"/>
        <v>2.7956237520725423E-2</v>
      </c>
    </row>
    <row r="33" spans="1:5" ht="15" x14ac:dyDescent="0.3">
      <c r="A33" s="107" t="s">
        <v>131</v>
      </c>
      <c r="B33" s="46">
        <f>'C.1 Federal Expenditures'!$AK$15</f>
        <v>3666473</v>
      </c>
      <c r="C33" s="46">
        <f>'C.2 State Expenditures'!$AK$15</f>
        <v>4061148</v>
      </c>
      <c r="D33" s="46">
        <f>'B. Total Expenditures'!$AK$15</f>
        <v>7727621</v>
      </c>
      <c r="E33" s="55">
        <f t="shared" si="0"/>
        <v>1.5765951732534061E-2</v>
      </c>
    </row>
    <row r="34" spans="1:5" ht="15.75" x14ac:dyDescent="0.3">
      <c r="A34" s="106" t="s">
        <v>132</v>
      </c>
      <c r="B34" s="46">
        <f>'C.1 Federal Expenditures'!$AL$15</f>
        <v>0</v>
      </c>
      <c r="C34" s="46">
        <f>'C.2 State Expenditures'!$AL$15</f>
        <v>0</v>
      </c>
      <c r="D34" s="46">
        <f>'B. Total Expenditures'!$AL$15</f>
        <v>0</v>
      </c>
      <c r="E34" s="55">
        <f t="shared" si="0"/>
        <v>0</v>
      </c>
    </row>
    <row r="35" spans="1:5" ht="15.75" x14ac:dyDescent="0.3">
      <c r="A35" s="106" t="s">
        <v>91</v>
      </c>
      <c r="B35" s="46">
        <f>'C.1 Federal Expenditures'!$AM$15</f>
        <v>17801609</v>
      </c>
      <c r="C35" s="46">
        <f>'C.2 State Expenditures'!$AM$15</f>
        <v>7081887</v>
      </c>
      <c r="D35" s="46">
        <f>'B. Total Expenditures'!$AM$15</f>
        <v>24883496</v>
      </c>
      <c r="E35" s="55">
        <f t="shared" si="0"/>
        <v>5.0767499709510132E-2</v>
      </c>
    </row>
    <row r="36" spans="1:5" ht="15" x14ac:dyDescent="0.3">
      <c r="A36" s="107" t="s">
        <v>133</v>
      </c>
      <c r="B36" s="46">
        <f>'C.1 Federal Expenditures'!$AN$15</f>
        <v>10850713</v>
      </c>
      <c r="C36" s="46">
        <f>'C.2 State Expenditures'!$AN$15</f>
        <v>5138988</v>
      </c>
      <c r="D36" s="46">
        <f>'B. Total Expenditures'!$AN$15</f>
        <v>15989701</v>
      </c>
      <c r="E36" s="55">
        <f t="shared" si="0"/>
        <v>3.2622310822910651E-2</v>
      </c>
    </row>
    <row r="37" spans="1:5" ht="15" x14ac:dyDescent="0.3">
      <c r="A37" s="107" t="s">
        <v>134</v>
      </c>
      <c r="B37" s="46">
        <f>'C.1 Federal Expenditures'!$AO$15</f>
        <v>4993977</v>
      </c>
      <c r="C37" s="46">
        <f>'C.2 State Expenditures'!$AO$15</f>
        <v>122220</v>
      </c>
      <c r="D37" s="46">
        <f>'B. Total Expenditures'!$AO$15</f>
        <v>5116197</v>
      </c>
      <c r="E37" s="55">
        <f t="shared" si="0"/>
        <v>1.0438104425169863E-2</v>
      </c>
    </row>
    <row r="38" spans="1:5" ht="15" x14ac:dyDescent="0.3">
      <c r="A38" s="107" t="s">
        <v>135</v>
      </c>
      <c r="B38" s="46">
        <f>'C.1 Federal Expenditures'!$AP$15</f>
        <v>1956919</v>
      </c>
      <c r="C38" s="46">
        <f>'C.2 State Expenditures'!$AP$15</f>
        <v>1820679</v>
      </c>
      <c r="D38" s="46">
        <f>'B. Total Expenditures'!$AP$15</f>
        <v>3777598</v>
      </c>
      <c r="E38" s="55">
        <f t="shared" si="0"/>
        <v>7.7070844614296179E-3</v>
      </c>
    </row>
    <row r="39" spans="1:5" ht="15.75" x14ac:dyDescent="0.3">
      <c r="A39" s="106" t="s">
        <v>85</v>
      </c>
      <c r="B39" s="46">
        <f>'C.1 Federal Expenditures'!$AQ$15</f>
        <v>0</v>
      </c>
      <c r="C39" s="46">
        <f>'C.2 State Expenditures'!$AQ$15</f>
        <v>0</v>
      </c>
      <c r="D39" s="46">
        <f>'B. Total Expenditures'!$AQ$15</f>
        <v>0</v>
      </c>
      <c r="E39" s="55">
        <f t="shared" si="0"/>
        <v>0</v>
      </c>
    </row>
    <row r="40" spans="1:5" ht="15" x14ac:dyDescent="0.3">
      <c r="A40" s="94" t="s">
        <v>138</v>
      </c>
      <c r="B40" s="121">
        <f>'C.1 Federal Expenditures'!$AR$15</f>
        <v>315595540</v>
      </c>
      <c r="C40" s="121">
        <f>'C.2 State Expenditures'!$AR$15</f>
        <v>173368527</v>
      </c>
      <c r="D40" s="121">
        <f>'B. Total Expenditures'!$AR$15</f>
        <v>488964067</v>
      </c>
      <c r="E40" s="96">
        <f t="shared" si="0"/>
        <v>0.99758824601588902</v>
      </c>
    </row>
    <row r="41" spans="1:5" ht="15.75" x14ac:dyDescent="0.3">
      <c r="A41" s="106" t="s">
        <v>86</v>
      </c>
      <c r="B41" s="46">
        <f>'C.1 Federal Expenditures'!$C$15</f>
        <v>0</v>
      </c>
      <c r="C41" s="120"/>
      <c r="D41" s="46">
        <f>'B. Total Expenditures'!$C$15</f>
        <v>0</v>
      </c>
      <c r="E41" s="55">
        <f t="shared" si="0"/>
        <v>0</v>
      </c>
    </row>
    <row r="42" spans="1:5" ht="15.75" x14ac:dyDescent="0.3">
      <c r="A42" s="106" t="s">
        <v>246</v>
      </c>
      <c r="B42" s="46">
        <f>'C.1 Federal Expenditures'!$D$15</f>
        <v>1182112</v>
      </c>
      <c r="C42" s="120"/>
      <c r="D42" s="46">
        <f>'B. Total Expenditures'!$D$15</f>
        <v>1182112</v>
      </c>
      <c r="E42" s="55">
        <f t="shared" si="0"/>
        <v>2.4117539841109321E-3</v>
      </c>
    </row>
    <row r="43" spans="1:5" ht="15.75" x14ac:dyDescent="0.3">
      <c r="A43" s="108" t="s">
        <v>109</v>
      </c>
      <c r="B43" s="121">
        <f>B41+B42</f>
        <v>1182112</v>
      </c>
      <c r="C43" s="124"/>
      <c r="D43" s="121">
        <f>D41+D42</f>
        <v>1182112</v>
      </c>
      <c r="E43" s="96">
        <f t="shared" si="0"/>
        <v>2.4117539841109321E-3</v>
      </c>
    </row>
    <row r="44" spans="1:5" ht="15" x14ac:dyDescent="0.3">
      <c r="A44" s="94" t="s">
        <v>60</v>
      </c>
      <c r="B44" s="95">
        <f>SUM(B41,B42, B3,B6,B10,B14,B18,B19,B22,B23,B24,B25,B26,B27,B28,B29,B30,B34,B35, B39)</f>
        <v>316777652</v>
      </c>
      <c r="C44" s="95">
        <f>SUM(C41,C42,C3,C6,C10,C14,C18,C19,C22,C23,C24,C25,C26,C27,C28,C29,C30,C34,C35, C39)</f>
        <v>173368527</v>
      </c>
      <c r="D44" s="95">
        <f>B44+C44</f>
        <v>490146179</v>
      </c>
      <c r="E44" s="96">
        <f t="shared" si="0"/>
        <v>1</v>
      </c>
    </row>
    <row r="45" spans="1:5" ht="15.75" x14ac:dyDescent="0.3">
      <c r="A45" s="106" t="s">
        <v>136</v>
      </c>
      <c r="B45" s="46">
        <f>'C.1 Federal Expenditures'!$AS$15</f>
        <v>10737389</v>
      </c>
      <c r="C45" s="120"/>
      <c r="D45" s="46">
        <f>'B. Total Expenditures'!$AS$15</f>
        <v>10737389</v>
      </c>
      <c r="E45" s="123"/>
    </row>
    <row r="46" spans="1:5" ht="15.75" x14ac:dyDescent="0.3">
      <c r="A46" s="106" t="s">
        <v>137</v>
      </c>
      <c r="B46" s="46">
        <f>'C.1 Federal Expenditures'!$AT$15</f>
        <v>66827810</v>
      </c>
      <c r="C46" s="120"/>
      <c r="D46" s="46">
        <f>'B. Total Expenditures'!$AT$15</f>
        <v>66827810</v>
      </c>
      <c r="E46" s="123"/>
    </row>
    <row r="47" spans="1:5" ht="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tabColor theme="0" tint="-0.34998626667073579"/>
    <pageSetUpPr fitToPage="1"/>
  </sheetPr>
  <dimension ref="A1:E56"/>
  <sheetViews>
    <sheetView topLeftCell="A16" zoomScaleNormal="100" workbookViewId="0">
      <selection activeCell="B39" sqref="B39:E39"/>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343</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Expenditures'!$G$16</f>
        <v>17563586</v>
      </c>
      <c r="C3" s="46">
        <f>'C.2 State Expenditures'!$G$16</f>
        <v>11038923</v>
      </c>
      <c r="D3" s="46">
        <f>'B. Total Expenditures'!$G$16</f>
        <v>28602509</v>
      </c>
      <c r="E3" s="55">
        <f t="shared" ref="E3:E44" si="0">D3/($D$44)</f>
        <v>0.14394236083172304</v>
      </c>
    </row>
    <row r="4" spans="1:5" ht="43.8" x14ac:dyDescent="0.3">
      <c r="A4" s="107" t="s">
        <v>111</v>
      </c>
      <c r="B4" s="46">
        <f>'C.1 Federal Expenditures'!$H$16</f>
        <v>17563586</v>
      </c>
      <c r="C4" s="46">
        <f>'C.2 State Expenditures'!$H$16</f>
        <v>11038923</v>
      </c>
      <c r="D4" s="46">
        <f>'B. Total Expenditures'!$H$16</f>
        <v>28602509</v>
      </c>
      <c r="E4" s="55">
        <f t="shared" si="0"/>
        <v>0.14394236083172304</v>
      </c>
    </row>
    <row r="5" spans="1:5" ht="43.8" x14ac:dyDescent="0.3">
      <c r="A5" s="107" t="s">
        <v>110</v>
      </c>
      <c r="B5" s="46">
        <f>'C.1 Federal Expenditures'!$I$16</f>
        <v>0</v>
      </c>
      <c r="C5" s="46">
        <f>'C.2 State Expenditures'!$I$16</f>
        <v>0</v>
      </c>
      <c r="D5" s="46">
        <f>'B. Total Expenditures'!$I$16</f>
        <v>0</v>
      </c>
      <c r="E5" s="55">
        <f t="shared" si="0"/>
        <v>0</v>
      </c>
    </row>
    <row r="6" spans="1:5" ht="30.75" x14ac:dyDescent="0.3">
      <c r="A6" s="106" t="s">
        <v>83</v>
      </c>
      <c r="B6" s="46">
        <f>'C.1 Federal Expenditures'!$J$16</f>
        <v>0</v>
      </c>
      <c r="C6" s="120"/>
      <c r="D6" s="46">
        <f>'B. Total Expenditures'!$J$16</f>
        <v>0</v>
      </c>
      <c r="E6" s="55">
        <f t="shared" si="0"/>
        <v>0</v>
      </c>
    </row>
    <row r="7" spans="1:5" ht="15" x14ac:dyDescent="0.3">
      <c r="A7" s="107" t="s">
        <v>112</v>
      </c>
      <c r="B7" s="46">
        <f>'C.1 Federal Expenditures'!$K$16</f>
        <v>0</v>
      </c>
      <c r="C7" s="120"/>
      <c r="D7" s="46">
        <f>'B. Total Expenditures'!$K$16</f>
        <v>0</v>
      </c>
      <c r="E7" s="55">
        <f t="shared" si="0"/>
        <v>0</v>
      </c>
    </row>
    <row r="8" spans="1:5" ht="15" x14ac:dyDescent="0.3">
      <c r="A8" s="107" t="s">
        <v>113</v>
      </c>
      <c r="B8" s="46">
        <f>'C.1 Federal Expenditures'!$L$16</f>
        <v>0</v>
      </c>
      <c r="C8" s="120"/>
      <c r="D8" s="46">
        <f>'B. Total Expenditures'!$L$16</f>
        <v>0</v>
      </c>
      <c r="E8" s="55">
        <f t="shared" si="0"/>
        <v>0</v>
      </c>
    </row>
    <row r="9" spans="1:5" ht="29.4" x14ac:dyDescent="0.3">
      <c r="A9" s="107" t="s">
        <v>114</v>
      </c>
      <c r="B9" s="46">
        <f>'C.1 Federal Expenditures'!$M$16</f>
        <v>0</v>
      </c>
      <c r="C9" s="120"/>
      <c r="D9" s="46">
        <f>'B. Total Expenditures'!$M$16</f>
        <v>0</v>
      </c>
      <c r="E9" s="55">
        <f t="shared" si="0"/>
        <v>0</v>
      </c>
    </row>
    <row r="10" spans="1:5" ht="30.75" x14ac:dyDescent="0.3">
      <c r="A10" s="106" t="s">
        <v>82</v>
      </c>
      <c r="B10" s="46">
        <f>'C.1 Federal Expenditures'!$N$16</f>
        <v>0</v>
      </c>
      <c r="C10" s="120"/>
      <c r="D10" s="46">
        <f>'B. Total Expenditures'!$N$16</f>
        <v>0</v>
      </c>
      <c r="E10" s="55">
        <f t="shared" si="0"/>
        <v>0</v>
      </c>
    </row>
    <row r="11" spans="1:5" ht="15" x14ac:dyDescent="0.3">
      <c r="A11" s="107" t="s">
        <v>115</v>
      </c>
      <c r="B11" s="46">
        <f>'C.1 Federal Expenditures'!$O$16</f>
        <v>0</v>
      </c>
      <c r="C11" s="120"/>
      <c r="D11" s="46">
        <f>'B. Total Expenditures'!$O$16</f>
        <v>0</v>
      </c>
      <c r="E11" s="55">
        <f t="shared" si="0"/>
        <v>0</v>
      </c>
    </row>
    <row r="12" spans="1:5" ht="15" x14ac:dyDescent="0.3">
      <c r="A12" s="107" t="s">
        <v>116</v>
      </c>
      <c r="B12" s="46">
        <f>'C.1 Federal Expenditures'!$P$16</f>
        <v>0</v>
      </c>
      <c r="C12" s="120"/>
      <c r="D12" s="46">
        <f>'B. Total Expenditures'!$P$16</f>
        <v>0</v>
      </c>
      <c r="E12" s="55">
        <f t="shared" si="0"/>
        <v>0</v>
      </c>
    </row>
    <row r="13" spans="1:5" ht="29.4" x14ac:dyDescent="0.3">
      <c r="A13" s="107" t="s">
        <v>117</v>
      </c>
      <c r="B13" s="46">
        <f>'C.1 Federal Expenditures'!$Q$16</f>
        <v>0</v>
      </c>
      <c r="C13" s="120"/>
      <c r="D13" s="46">
        <f>'B. Total Expenditures'!$Q$16</f>
        <v>0</v>
      </c>
      <c r="E13" s="55">
        <f t="shared" si="0"/>
        <v>0</v>
      </c>
    </row>
    <row r="14" spans="1:5" ht="15.75" x14ac:dyDescent="0.3">
      <c r="A14" s="106" t="s">
        <v>118</v>
      </c>
      <c r="B14" s="46">
        <f>'C.1 Federal Expenditures'!$R$16</f>
        <v>618174</v>
      </c>
      <c r="C14" s="46">
        <f>'C.2 State Expenditures'!$R$16</f>
        <v>40562015</v>
      </c>
      <c r="D14" s="46">
        <f>'B. Total Expenditures'!$R$16</f>
        <v>41180189</v>
      </c>
      <c r="E14" s="55">
        <f t="shared" si="0"/>
        <v>0.20723963845816992</v>
      </c>
    </row>
    <row r="15" spans="1:5" ht="15" x14ac:dyDescent="0.3">
      <c r="A15" s="107" t="s">
        <v>119</v>
      </c>
      <c r="B15" s="46">
        <f>'C.1 Federal Expenditures'!$S$16</f>
        <v>0</v>
      </c>
      <c r="C15" s="46">
        <f>'C.2 State Expenditures'!$S$16</f>
        <v>615133</v>
      </c>
      <c r="D15" s="46">
        <f>'B. Total Expenditures'!$S$16</f>
        <v>615133</v>
      </c>
      <c r="E15" s="55">
        <f t="shared" si="0"/>
        <v>3.0956618611849849E-3</v>
      </c>
    </row>
    <row r="16" spans="1:5" ht="15" x14ac:dyDescent="0.3">
      <c r="A16" s="107" t="s">
        <v>120</v>
      </c>
      <c r="B16" s="46">
        <f>'C.1 Federal Expenditures'!$T$16</f>
        <v>0</v>
      </c>
      <c r="C16" s="46">
        <f>'C.2 State Expenditures'!$T$16</f>
        <v>33999301</v>
      </c>
      <c r="D16" s="46">
        <f>'B. Total Expenditures'!$T$16</f>
        <v>33999301</v>
      </c>
      <c r="E16" s="55">
        <f t="shared" si="0"/>
        <v>0.17110176077799194</v>
      </c>
    </row>
    <row r="17" spans="1:5" ht="15" x14ac:dyDescent="0.3">
      <c r="A17" s="107" t="s">
        <v>121</v>
      </c>
      <c r="B17" s="46">
        <f>'C.1 Federal Expenditures'!$U$16</f>
        <v>618174</v>
      </c>
      <c r="C17" s="46">
        <f>'C.2 State Expenditures'!$U$16</f>
        <v>5947581</v>
      </c>
      <c r="D17" s="46">
        <f>'B. Total Expenditures'!$U$16</f>
        <v>6565755</v>
      </c>
      <c r="E17" s="55">
        <f t="shared" si="0"/>
        <v>3.3042215818992998E-2</v>
      </c>
    </row>
    <row r="18" spans="1:5" ht="15.75" x14ac:dyDescent="0.3">
      <c r="A18" s="106" t="s">
        <v>122</v>
      </c>
      <c r="B18" s="46">
        <f>'C.1 Federal Expenditures'!$V$16</f>
        <v>1168766</v>
      </c>
      <c r="C18" s="46">
        <f>'C.2 State Expenditures'!$V$16</f>
        <v>1048293</v>
      </c>
      <c r="D18" s="46">
        <f>'B. Total Expenditures'!$V$16</f>
        <v>2217059</v>
      </c>
      <c r="E18" s="55">
        <f t="shared" si="0"/>
        <v>1.1157367577900913E-2</v>
      </c>
    </row>
    <row r="19" spans="1:5" ht="15.75" x14ac:dyDescent="0.3">
      <c r="A19" s="106" t="s">
        <v>87</v>
      </c>
      <c r="B19" s="46">
        <f>'C.1 Federal Expenditures'!$W$16</f>
        <v>1529137</v>
      </c>
      <c r="C19" s="46">
        <f>'C.2 State Expenditures'!$W$16</f>
        <v>9693163</v>
      </c>
      <c r="D19" s="46">
        <f>'B. Total Expenditures'!$W$16</f>
        <v>11222300</v>
      </c>
      <c r="E19" s="55">
        <f t="shared" si="0"/>
        <v>5.6476316674241599E-2</v>
      </c>
    </row>
    <row r="20" spans="1:5" ht="29.4" x14ac:dyDescent="0.3">
      <c r="A20" s="107" t="s">
        <v>124</v>
      </c>
      <c r="B20" s="46">
        <f>'C.1 Federal Expenditures'!$X$16</f>
        <v>1529137</v>
      </c>
      <c r="C20" s="46">
        <f>'C.2 State Expenditures'!$X$16</f>
        <v>9512580</v>
      </c>
      <c r="D20" s="46">
        <f>'B. Total Expenditures'!$X$16</f>
        <v>11041717</v>
      </c>
      <c r="E20" s="55">
        <f t="shared" si="0"/>
        <v>5.5567531247547909E-2</v>
      </c>
    </row>
    <row r="21" spans="1:5" ht="15" x14ac:dyDescent="0.3">
      <c r="A21" s="107" t="s">
        <v>123</v>
      </c>
      <c r="B21" s="46">
        <f>'C.1 Federal Expenditures'!$Y$16</f>
        <v>0</v>
      </c>
      <c r="C21" s="46">
        <f>'C.2 State Expenditures'!$Y$16</f>
        <v>180583</v>
      </c>
      <c r="D21" s="46">
        <f>'B. Total Expenditures'!$Y$16</f>
        <v>180583</v>
      </c>
      <c r="E21" s="55">
        <f t="shared" si="0"/>
        <v>9.0878542669368761E-4</v>
      </c>
    </row>
    <row r="22" spans="1:5" ht="30.75" x14ac:dyDescent="0.3">
      <c r="A22" s="106" t="s">
        <v>88</v>
      </c>
      <c r="B22" s="46">
        <f>'C.1 Federal Expenditures'!$Z$16</f>
        <v>86219</v>
      </c>
      <c r="C22" s="46">
        <f>'C.2 State Expenditures'!$Z$16</f>
        <v>10272</v>
      </c>
      <c r="D22" s="46">
        <f>'B. Total Expenditures'!$Z$16</f>
        <v>96491</v>
      </c>
      <c r="E22" s="55">
        <f t="shared" si="0"/>
        <v>4.8559174787826437E-4</v>
      </c>
    </row>
    <row r="23" spans="1:5" ht="15.75" x14ac:dyDescent="0.3">
      <c r="A23" s="106" t="s">
        <v>84</v>
      </c>
      <c r="B23" s="46">
        <f>'C.1 Federal Expenditures'!$AA$16</f>
        <v>0</v>
      </c>
      <c r="C23" s="46">
        <f>'C.2 State Expenditures'!$AA$16</f>
        <v>0</v>
      </c>
      <c r="D23" s="46">
        <f>'B. Total Expenditures'!$AA$16</f>
        <v>0</v>
      </c>
      <c r="E23" s="55">
        <f t="shared" si="0"/>
        <v>0</v>
      </c>
    </row>
    <row r="24" spans="1:5" ht="15.75" x14ac:dyDescent="0.3">
      <c r="A24" s="106" t="s">
        <v>89</v>
      </c>
      <c r="B24" s="46">
        <f>'C.1 Federal Expenditures'!$AB$16</f>
        <v>0</v>
      </c>
      <c r="C24" s="46">
        <f>'C.2 State Expenditures'!$AB$16</f>
        <v>0</v>
      </c>
      <c r="D24" s="46">
        <f>'B. Total Expenditures'!$AB$16</f>
        <v>0</v>
      </c>
      <c r="E24" s="55">
        <f t="shared" si="0"/>
        <v>0</v>
      </c>
    </row>
    <row r="25" spans="1:5" ht="15.75" x14ac:dyDescent="0.3">
      <c r="A25" s="106" t="s">
        <v>62</v>
      </c>
      <c r="B25" s="46">
        <f>'C.1 Federal Expenditures'!$AC$16</f>
        <v>182527</v>
      </c>
      <c r="C25" s="46">
        <f>'C.2 State Expenditures'!$AC$16</f>
        <v>5518536</v>
      </c>
      <c r="D25" s="46">
        <f>'B. Total Expenditures'!$AC$16</f>
        <v>5701063</v>
      </c>
      <c r="E25" s="55">
        <f t="shared" si="0"/>
        <v>2.8690646246117269E-2</v>
      </c>
    </row>
    <row r="26" spans="1:5" ht="15.75" x14ac:dyDescent="0.3">
      <c r="A26" s="106" t="s">
        <v>125</v>
      </c>
      <c r="B26" s="46">
        <f>'C.1 Federal Expenditures'!$AD$16</f>
        <v>616477</v>
      </c>
      <c r="C26" s="46">
        <f>'C.2 State Expenditures'!$AD$16</f>
        <v>21711532</v>
      </c>
      <c r="D26" s="46">
        <f>'B. Total Expenditures'!$AD$16</f>
        <v>22328009</v>
      </c>
      <c r="E26" s="55">
        <f t="shared" si="0"/>
        <v>0.11236588818596156</v>
      </c>
    </row>
    <row r="27" spans="1:5" s="11" customFormat="1" ht="15.75" x14ac:dyDescent="0.3">
      <c r="A27" s="106" t="s">
        <v>126</v>
      </c>
      <c r="B27" s="46">
        <f>'C.1 Federal Expenditures'!$AE$16</f>
        <v>735367</v>
      </c>
      <c r="C27" s="46">
        <f>'C.2 State Expenditures'!$AE$16</f>
        <v>5093348</v>
      </c>
      <c r="D27" s="46">
        <f>'B. Total Expenditures'!$AE$16</f>
        <v>5828715</v>
      </c>
      <c r="E27" s="55">
        <f t="shared" si="0"/>
        <v>2.93330559817419E-2</v>
      </c>
    </row>
    <row r="28" spans="1:5" ht="30.75" x14ac:dyDescent="0.3">
      <c r="A28" s="106" t="s">
        <v>127</v>
      </c>
      <c r="B28" s="46">
        <f>'C.1 Federal Expenditures'!$AF$16</f>
        <v>2891743</v>
      </c>
      <c r="C28" s="46">
        <f>'C.2 State Expenditures'!$AF$16</f>
        <v>6490616</v>
      </c>
      <c r="D28" s="46">
        <f>'B. Total Expenditures'!$AF$16</f>
        <v>9382359</v>
      </c>
      <c r="E28" s="55">
        <f t="shared" si="0"/>
        <v>4.7216798520394281E-2</v>
      </c>
    </row>
    <row r="29" spans="1:5" ht="30.75" x14ac:dyDescent="0.3">
      <c r="A29" s="106" t="s">
        <v>90</v>
      </c>
      <c r="B29" s="46">
        <f>'C.1 Federal Expenditures'!$AG$16</f>
        <v>225814</v>
      </c>
      <c r="C29" s="46">
        <f>'C.2 State Expenditures'!$AG$16</f>
        <v>3469444</v>
      </c>
      <c r="D29" s="46">
        <f>'B. Total Expenditures'!$AG$16</f>
        <v>3695258</v>
      </c>
      <c r="E29" s="55">
        <f t="shared" si="0"/>
        <v>1.8596416153642718E-2</v>
      </c>
    </row>
    <row r="30" spans="1:5" ht="15.75" x14ac:dyDescent="0.3">
      <c r="A30" s="106" t="s">
        <v>128</v>
      </c>
      <c r="B30" s="46">
        <f>'C.1 Federal Expenditures'!$AH$16</f>
        <v>469493</v>
      </c>
      <c r="C30" s="46">
        <f>'C.2 State Expenditures'!$AH$16</f>
        <v>66411</v>
      </c>
      <c r="D30" s="46">
        <f>'B. Total Expenditures'!$AH$16</f>
        <v>535904</v>
      </c>
      <c r="E30" s="55">
        <f t="shared" si="0"/>
        <v>2.6969412697034271E-3</v>
      </c>
    </row>
    <row r="31" spans="1:5" ht="29.4" x14ac:dyDescent="0.3">
      <c r="A31" s="107" t="s">
        <v>129</v>
      </c>
      <c r="B31" s="46">
        <f>'C.1 Federal Expenditures'!$AI$16</f>
        <v>469493</v>
      </c>
      <c r="C31" s="46">
        <f>'C.2 State Expenditures'!$AI$16</f>
        <v>0</v>
      </c>
      <c r="D31" s="46">
        <f>'B. Total Expenditures'!$AI$16</f>
        <v>469493</v>
      </c>
      <c r="E31" s="55">
        <f t="shared" si="0"/>
        <v>2.3627273682168284E-3</v>
      </c>
    </row>
    <row r="32" spans="1:5" ht="15" x14ac:dyDescent="0.3">
      <c r="A32" s="107" t="s">
        <v>130</v>
      </c>
      <c r="B32" s="46">
        <f>'C.1 Federal Expenditures'!$AJ$16</f>
        <v>0</v>
      </c>
      <c r="C32" s="46">
        <f>'C.2 State Expenditures'!$AJ$16</f>
        <v>0</v>
      </c>
      <c r="D32" s="46">
        <f>'B. Total Expenditures'!$AJ$16</f>
        <v>0</v>
      </c>
      <c r="E32" s="55">
        <f t="shared" si="0"/>
        <v>0</v>
      </c>
    </row>
    <row r="33" spans="1:5" ht="15" x14ac:dyDescent="0.3">
      <c r="A33" s="107" t="s">
        <v>131</v>
      </c>
      <c r="B33" s="46">
        <f>'C.1 Federal Expenditures'!$AK$16</f>
        <v>0</v>
      </c>
      <c r="C33" s="46">
        <f>'C.2 State Expenditures'!$AK$16</f>
        <v>66411</v>
      </c>
      <c r="D33" s="46">
        <f>'B. Total Expenditures'!$AK$16</f>
        <v>66411</v>
      </c>
      <c r="E33" s="55">
        <f t="shared" si="0"/>
        <v>3.3421390148659889E-4</v>
      </c>
    </row>
    <row r="34" spans="1:5" ht="15.75" x14ac:dyDescent="0.3">
      <c r="A34" s="106" t="s">
        <v>132</v>
      </c>
      <c r="B34" s="46">
        <f>'C.1 Federal Expenditures'!$AL$16</f>
        <v>1759364</v>
      </c>
      <c r="C34" s="46">
        <f>'C.2 State Expenditures'!$AL$16</f>
        <v>263835</v>
      </c>
      <c r="D34" s="46">
        <f>'B. Total Expenditures'!$AL$16</f>
        <v>2023199</v>
      </c>
      <c r="E34" s="55">
        <f t="shared" si="0"/>
        <v>1.0181765539952498E-2</v>
      </c>
    </row>
    <row r="35" spans="1:5" ht="15.75" x14ac:dyDescent="0.3">
      <c r="A35" s="106" t="s">
        <v>91</v>
      </c>
      <c r="B35" s="46">
        <f>'C.1 Federal Expenditures'!$AM$16</f>
        <v>11971328</v>
      </c>
      <c r="C35" s="46">
        <f>'C.2 State Expenditures'!$AM$16</f>
        <v>11557781</v>
      </c>
      <c r="D35" s="46">
        <f>'B. Total Expenditures'!$AM$16</f>
        <v>23529109</v>
      </c>
      <c r="E35" s="55">
        <f t="shared" si="0"/>
        <v>0.11841043377442664</v>
      </c>
    </row>
    <row r="36" spans="1:5" ht="15" x14ac:dyDescent="0.3">
      <c r="A36" s="107" t="s">
        <v>133</v>
      </c>
      <c r="B36" s="46">
        <f>'C.1 Federal Expenditures'!$AN$16</f>
        <v>6103127</v>
      </c>
      <c r="C36" s="46">
        <f>'C.2 State Expenditures'!$AN$16</f>
        <v>4683194</v>
      </c>
      <c r="D36" s="46">
        <f>'B. Total Expenditures'!$AN$16</f>
        <v>10786321</v>
      </c>
      <c r="E36" s="55">
        <f t="shared" si="0"/>
        <v>5.4282248785545058E-2</v>
      </c>
    </row>
    <row r="37" spans="1:5" ht="15" x14ac:dyDescent="0.3">
      <c r="A37" s="107" t="s">
        <v>134</v>
      </c>
      <c r="B37" s="46">
        <f>'C.1 Federal Expenditures'!$AO$16</f>
        <v>4600842</v>
      </c>
      <c r="C37" s="46">
        <f>'C.2 State Expenditures'!$AO$16</f>
        <v>5503352</v>
      </c>
      <c r="D37" s="46">
        <f>'B. Total Expenditures'!$AO$16</f>
        <v>10104194</v>
      </c>
      <c r="E37" s="55">
        <f t="shared" si="0"/>
        <v>5.0849439070597996E-2</v>
      </c>
    </row>
    <row r="38" spans="1:5" ht="15" x14ac:dyDescent="0.3">
      <c r="A38" s="107" t="s">
        <v>135</v>
      </c>
      <c r="B38" s="46">
        <f>'C.1 Federal Expenditures'!$AP$16</f>
        <v>1267359</v>
      </c>
      <c r="C38" s="46">
        <f>'C.2 State Expenditures'!$AP$16</f>
        <v>1371235</v>
      </c>
      <c r="D38" s="46">
        <f>'B. Total Expenditures'!$AP$16</f>
        <v>2638594</v>
      </c>
      <c r="E38" s="55">
        <f t="shared" si="0"/>
        <v>1.3278745918283581E-2</v>
      </c>
    </row>
    <row r="39" spans="1:5" ht="15.75" x14ac:dyDescent="0.3">
      <c r="A39" s="106" t="s">
        <v>85</v>
      </c>
      <c r="B39" s="46">
        <f>'C.1 Federal Expenditures'!$AQ$16</f>
        <v>0</v>
      </c>
      <c r="C39" s="46">
        <f>'C.2 State Expenditures'!$AQ$16</f>
        <v>32508068</v>
      </c>
      <c r="D39" s="46">
        <f>'B. Total Expenditures'!$AQ$16</f>
        <v>32508068</v>
      </c>
      <c r="E39" s="55">
        <f t="shared" si="0"/>
        <v>0.16359711849048589</v>
      </c>
    </row>
    <row r="40" spans="1:5" ht="15" x14ac:dyDescent="0.3">
      <c r="A40" s="94" t="s">
        <v>138</v>
      </c>
      <c r="B40" s="121">
        <f>'C.1 Federal Expenditures'!$AR$16</f>
        <v>39817995</v>
      </c>
      <c r="C40" s="121">
        <f>'C.2 State Expenditures'!$AR$16</f>
        <v>149032237</v>
      </c>
      <c r="D40" s="121">
        <f>'B. Total Expenditures'!$AR$16</f>
        <v>188850232</v>
      </c>
      <c r="E40" s="96">
        <f t="shared" si="0"/>
        <v>0.95039033945233986</v>
      </c>
    </row>
    <row r="41" spans="1:5" ht="15.75" x14ac:dyDescent="0.3">
      <c r="A41" s="106" t="s">
        <v>86</v>
      </c>
      <c r="B41" s="46">
        <f>'C.1 Federal Expenditures'!$C$16</f>
        <v>0</v>
      </c>
      <c r="C41" s="120"/>
      <c r="D41" s="46">
        <f>'B. Total Expenditures'!$C$16</f>
        <v>0</v>
      </c>
      <c r="E41" s="55">
        <f t="shared" si="0"/>
        <v>0</v>
      </c>
    </row>
    <row r="42" spans="1:5" ht="15.75" x14ac:dyDescent="0.3">
      <c r="A42" s="106" t="s">
        <v>246</v>
      </c>
      <c r="B42" s="46">
        <f>'C.1 Federal Expenditures'!$D$16</f>
        <v>9857840</v>
      </c>
      <c r="C42" s="120"/>
      <c r="D42" s="46">
        <f>'B. Total Expenditures'!$D$16</f>
        <v>9857840</v>
      </c>
      <c r="E42" s="55">
        <f t="shared" si="0"/>
        <v>4.9609660547660084E-2</v>
      </c>
    </row>
    <row r="43" spans="1:5" ht="15.75" x14ac:dyDescent="0.3">
      <c r="A43" s="108" t="s">
        <v>109</v>
      </c>
      <c r="B43" s="121">
        <f>B41+B42</f>
        <v>9857840</v>
      </c>
      <c r="C43" s="124"/>
      <c r="D43" s="121">
        <f>D41+D42</f>
        <v>9857840</v>
      </c>
      <c r="E43" s="96">
        <f t="shared" si="0"/>
        <v>4.9609660547660084E-2</v>
      </c>
    </row>
    <row r="44" spans="1:5" ht="15" x14ac:dyDescent="0.3">
      <c r="A44" s="94" t="s">
        <v>60</v>
      </c>
      <c r="B44" s="95">
        <f>SUM(B41,B42, B3,B6,B10,B14,B18,B19,B22,B23,B24,B25,B26,B27,B28,B29,B30,B34,B35, B39)</f>
        <v>49675835</v>
      </c>
      <c r="C44" s="95">
        <f>SUM(C41,C42,C3,C6,C10,C14,C18,C19,C22,C23,C24,C25,C26,C27,C28,C29,C30,C34,C35, C39)</f>
        <v>149032237</v>
      </c>
      <c r="D44" s="95">
        <f>B44+C44</f>
        <v>198708072</v>
      </c>
      <c r="E44" s="96">
        <f t="shared" si="0"/>
        <v>1</v>
      </c>
    </row>
    <row r="45" spans="1:5" ht="15.75" x14ac:dyDescent="0.3">
      <c r="A45" s="106" t="s">
        <v>136</v>
      </c>
      <c r="B45" s="46">
        <f>'C.1 Federal Expenditures'!$AS$16</f>
        <v>20685336</v>
      </c>
      <c r="C45" s="120"/>
      <c r="D45" s="46">
        <f>'B. Total Expenditures'!$AS$16</f>
        <v>20685336</v>
      </c>
      <c r="E45" s="123"/>
    </row>
    <row r="46" spans="1:5" ht="15.75" x14ac:dyDescent="0.3">
      <c r="A46" s="106" t="s">
        <v>137</v>
      </c>
      <c r="B46" s="46">
        <f>'C.1 Federal Expenditures'!$AT$16</f>
        <v>280585356</v>
      </c>
      <c r="C46" s="120"/>
      <c r="D46" s="46">
        <f>'B. Total Expenditures'!$AT$16</f>
        <v>280585356</v>
      </c>
      <c r="E46" s="123"/>
    </row>
    <row r="47" spans="1:5" ht="15" x14ac:dyDescent="0.3">
      <c r="A47" s="112"/>
    </row>
    <row r="48" spans="1:5" ht="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theme="0" tint="-0.34998626667073579"/>
    <pageSetUpPr fitToPage="1"/>
  </sheetPr>
  <dimension ref="A1:E56"/>
  <sheetViews>
    <sheetView topLeftCell="A30"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342</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Expenditures'!$G$17</f>
        <v>1923752</v>
      </c>
      <c r="C3" s="46">
        <f>'C.2 State Expenditures'!$G$17</f>
        <v>6294908</v>
      </c>
      <c r="D3" s="46">
        <f>'B. Total Expenditures'!$G$17</f>
        <v>8218660</v>
      </c>
      <c r="E3" s="55">
        <f t="shared" ref="E3:E44" si="0">D3/($D$44)</f>
        <v>0.16587710486601515</v>
      </c>
    </row>
    <row r="4" spans="1:5" ht="43.8" x14ac:dyDescent="0.3">
      <c r="A4" s="107" t="s">
        <v>111</v>
      </c>
      <c r="B4" s="46">
        <f>'C.1 Federal Expenditures'!$H$17</f>
        <v>1923752</v>
      </c>
      <c r="C4" s="46">
        <f>'C.2 State Expenditures'!$H$17</f>
        <v>6294908</v>
      </c>
      <c r="D4" s="46">
        <f>'B. Total Expenditures'!$H$17</f>
        <v>8218660</v>
      </c>
      <c r="E4" s="55">
        <f t="shared" si="0"/>
        <v>0.16587710486601515</v>
      </c>
    </row>
    <row r="5" spans="1:5" ht="43.8" x14ac:dyDescent="0.3">
      <c r="A5" s="107" t="s">
        <v>110</v>
      </c>
      <c r="B5" s="46">
        <f>'C.1 Federal Expenditures'!$I$17</f>
        <v>0</v>
      </c>
      <c r="C5" s="46">
        <f>'C.2 State Expenditures'!$I$17</f>
        <v>0</v>
      </c>
      <c r="D5" s="46">
        <f>'B. Total Expenditures'!$I$17</f>
        <v>0</v>
      </c>
      <c r="E5" s="55">
        <f t="shared" si="0"/>
        <v>0</v>
      </c>
    </row>
    <row r="6" spans="1:5" ht="30.75" x14ac:dyDescent="0.3">
      <c r="A6" s="106" t="s">
        <v>83</v>
      </c>
      <c r="B6" s="46">
        <f>'C.1 Federal Expenditures'!$J$17</f>
        <v>0</v>
      </c>
      <c r="C6" s="120"/>
      <c r="D6" s="46">
        <f>'B. Total Expenditures'!$J$17</f>
        <v>0</v>
      </c>
      <c r="E6" s="55">
        <f t="shared" si="0"/>
        <v>0</v>
      </c>
    </row>
    <row r="7" spans="1:5" ht="15" x14ac:dyDescent="0.3">
      <c r="A7" s="107" t="s">
        <v>112</v>
      </c>
      <c r="B7" s="46">
        <f>'C.1 Federal Expenditures'!$K$17</f>
        <v>0</v>
      </c>
      <c r="C7" s="120"/>
      <c r="D7" s="46">
        <f>'B. Total Expenditures'!$K$17</f>
        <v>0</v>
      </c>
      <c r="E7" s="55">
        <f t="shared" si="0"/>
        <v>0</v>
      </c>
    </row>
    <row r="8" spans="1:5" ht="15" x14ac:dyDescent="0.3">
      <c r="A8" s="107" t="s">
        <v>113</v>
      </c>
      <c r="B8" s="46">
        <f>'C.1 Federal Expenditures'!$L$17</f>
        <v>0</v>
      </c>
      <c r="C8" s="120"/>
      <c r="D8" s="46">
        <f>'B. Total Expenditures'!$L$17</f>
        <v>0</v>
      </c>
      <c r="E8" s="55">
        <f t="shared" si="0"/>
        <v>0</v>
      </c>
    </row>
    <row r="9" spans="1:5" ht="29.4" x14ac:dyDescent="0.3">
      <c r="A9" s="107" t="s">
        <v>114</v>
      </c>
      <c r="B9" s="46">
        <f>'C.1 Federal Expenditures'!$M$17</f>
        <v>0</v>
      </c>
      <c r="C9" s="120"/>
      <c r="D9" s="46">
        <f>'B. Total Expenditures'!$M$17</f>
        <v>0</v>
      </c>
      <c r="E9" s="55">
        <f t="shared" si="0"/>
        <v>0</v>
      </c>
    </row>
    <row r="10" spans="1:5" ht="30.75" x14ac:dyDescent="0.3">
      <c r="A10" s="106" t="s">
        <v>82</v>
      </c>
      <c r="B10" s="46">
        <f>'C.1 Federal Expenditures'!$N$17</f>
        <v>11306225</v>
      </c>
      <c r="C10" s="120"/>
      <c r="D10" s="46">
        <f>'B. Total Expenditures'!$N$17</f>
        <v>11306225</v>
      </c>
      <c r="E10" s="55">
        <f t="shared" si="0"/>
        <v>0.22819338796881269</v>
      </c>
    </row>
    <row r="11" spans="1:5" ht="15" x14ac:dyDescent="0.3">
      <c r="A11" s="107" t="s">
        <v>115</v>
      </c>
      <c r="B11" s="46">
        <f>'C.1 Federal Expenditures'!$O$17</f>
        <v>0</v>
      </c>
      <c r="C11" s="120"/>
      <c r="D11" s="46">
        <f>'B. Total Expenditures'!$O$17</f>
        <v>0</v>
      </c>
      <c r="E11" s="55">
        <f t="shared" si="0"/>
        <v>0</v>
      </c>
    </row>
    <row r="12" spans="1:5" ht="15" x14ac:dyDescent="0.3">
      <c r="A12" s="107" t="s">
        <v>116</v>
      </c>
      <c r="B12" s="46">
        <f>'C.1 Federal Expenditures'!$P$17</f>
        <v>0</v>
      </c>
      <c r="C12" s="120"/>
      <c r="D12" s="46">
        <f>'B. Total Expenditures'!$P$17</f>
        <v>0</v>
      </c>
      <c r="E12" s="55">
        <f t="shared" si="0"/>
        <v>0</v>
      </c>
    </row>
    <row r="13" spans="1:5" ht="29.4" x14ac:dyDescent="0.3">
      <c r="A13" s="107" t="s">
        <v>117</v>
      </c>
      <c r="B13" s="46">
        <f>'C.1 Federal Expenditures'!$Q$17</f>
        <v>11306225</v>
      </c>
      <c r="C13" s="120"/>
      <c r="D13" s="46">
        <f>'B. Total Expenditures'!$Q$17</f>
        <v>11306225</v>
      </c>
      <c r="E13" s="55">
        <f t="shared" si="0"/>
        <v>0.22819338796881269</v>
      </c>
    </row>
    <row r="14" spans="1:5" ht="15.75" x14ac:dyDescent="0.3">
      <c r="A14" s="106" t="s">
        <v>118</v>
      </c>
      <c r="B14" s="46">
        <f>'C.1 Federal Expenditures'!$R$17</f>
        <v>1339038</v>
      </c>
      <c r="C14" s="46">
        <f>'C.2 State Expenditures'!$R$17</f>
        <v>1419772</v>
      </c>
      <c r="D14" s="46">
        <f>'B. Total Expenditures'!$R$17</f>
        <v>2758810</v>
      </c>
      <c r="E14" s="55">
        <f t="shared" si="0"/>
        <v>5.5681025334471952E-2</v>
      </c>
    </row>
    <row r="15" spans="1:5" ht="15" x14ac:dyDescent="0.3">
      <c r="A15" s="107" t="s">
        <v>119</v>
      </c>
      <c r="B15" s="46">
        <f>'C.1 Federal Expenditures'!$S$17</f>
        <v>86531</v>
      </c>
      <c r="C15" s="46">
        <f>'C.2 State Expenditures'!$S$17</f>
        <v>0</v>
      </c>
      <c r="D15" s="46">
        <f>'B. Total Expenditures'!$S$17</f>
        <v>86531</v>
      </c>
      <c r="E15" s="55">
        <f t="shared" si="0"/>
        <v>1.7464540157594007E-3</v>
      </c>
    </row>
    <row r="16" spans="1:5" ht="15" x14ac:dyDescent="0.3">
      <c r="A16" s="107" t="s">
        <v>120</v>
      </c>
      <c r="B16" s="46">
        <f>'C.1 Federal Expenditures'!$T$17</f>
        <v>61760</v>
      </c>
      <c r="C16" s="46">
        <f>'C.2 State Expenditures'!$T$17</f>
        <v>0</v>
      </c>
      <c r="D16" s="46">
        <f>'B. Total Expenditures'!$T$17</f>
        <v>61760</v>
      </c>
      <c r="E16" s="55">
        <f t="shared" si="0"/>
        <v>1.2465012540395996E-3</v>
      </c>
    </row>
    <row r="17" spans="1:5" ht="15" x14ac:dyDescent="0.3">
      <c r="A17" s="107" t="s">
        <v>121</v>
      </c>
      <c r="B17" s="46">
        <f>'C.1 Federal Expenditures'!$U$17</f>
        <v>1190747</v>
      </c>
      <c r="C17" s="46">
        <f>'C.2 State Expenditures'!$U$17</f>
        <v>1419772</v>
      </c>
      <c r="D17" s="46">
        <f>'B. Total Expenditures'!$U$17</f>
        <v>2610519</v>
      </c>
      <c r="E17" s="55">
        <f t="shared" si="0"/>
        <v>5.2688070064672951E-2</v>
      </c>
    </row>
    <row r="18" spans="1:5" ht="15.75" x14ac:dyDescent="0.3">
      <c r="A18" s="106" t="s">
        <v>122</v>
      </c>
      <c r="B18" s="46">
        <f>'C.1 Federal Expenditures'!$V$17</f>
        <v>64434</v>
      </c>
      <c r="C18" s="46">
        <f>'C.2 State Expenditures'!$V$17</f>
        <v>71838</v>
      </c>
      <c r="D18" s="46">
        <f>'B. Total Expenditures'!$V$17</f>
        <v>136272</v>
      </c>
      <c r="E18" s="55">
        <f t="shared" si="0"/>
        <v>2.7503759535376345E-3</v>
      </c>
    </row>
    <row r="19" spans="1:5" ht="15.75" x14ac:dyDescent="0.3">
      <c r="A19" s="106" t="s">
        <v>87</v>
      </c>
      <c r="B19" s="46">
        <f>'C.1 Federal Expenditures'!$W$17</f>
        <v>5716079</v>
      </c>
      <c r="C19" s="46">
        <f>'C.2 State Expenditures'!$W$17</f>
        <v>1625820</v>
      </c>
      <c r="D19" s="46">
        <f>'B. Total Expenditures'!$W$17</f>
        <v>7341899</v>
      </c>
      <c r="E19" s="55">
        <f t="shared" si="0"/>
        <v>0.1481814493285635</v>
      </c>
    </row>
    <row r="20" spans="1:5" ht="29.4" x14ac:dyDescent="0.3">
      <c r="A20" s="107" t="s">
        <v>124</v>
      </c>
      <c r="B20" s="46">
        <f>'C.1 Federal Expenditures'!$X$17</f>
        <v>4656876</v>
      </c>
      <c r="C20" s="46">
        <f>'C.2 State Expenditures'!$X$17</f>
        <v>1175820</v>
      </c>
      <c r="D20" s="46">
        <f>'B. Total Expenditures'!$X$17</f>
        <v>5832696</v>
      </c>
      <c r="E20" s="55">
        <f t="shared" si="0"/>
        <v>0.11772122536320849</v>
      </c>
    </row>
    <row r="21" spans="1:5" ht="15" x14ac:dyDescent="0.3">
      <c r="A21" s="107" t="s">
        <v>123</v>
      </c>
      <c r="B21" s="46">
        <f>'C.1 Federal Expenditures'!$Y$17</f>
        <v>1059203</v>
      </c>
      <c r="C21" s="46">
        <f>'C.2 State Expenditures'!$Y$17</f>
        <v>450000</v>
      </c>
      <c r="D21" s="46">
        <f>'B. Total Expenditures'!$Y$17</f>
        <v>1509203</v>
      </c>
      <c r="E21" s="55">
        <f t="shared" si="0"/>
        <v>3.0460223965355016E-2</v>
      </c>
    </row>
    <row r="22" spans="1:5" ht="30.75" x14ac:dyDescent="0.3">
      <c r="A22" s="106" t="s">
        <v>88</v>
      </c>
      <c r="B22" s="46">
        <f>'C.1 Federal Expenditures'!$Z$17</f>
        <v>0</v>
      </c>
      <c r="C22" s="46">
        <f>'C.2 State Expenditures'!$Z$17</f>
        <v>0</v>
      </c>
      <c r="D22" s="46">
        <f>'B. Total Expenditures'!$Z$17</f>
        <v>0</v>
      </c>
      <c r="E22" s="55">
        <f t="shared" si="0"/>
        <v>0</v>
      </c>
    </row>
    <row r="23" spans="1:5" ht="15.75" x14ac:dyDescent="0.3">
      <c r="A23" s="106" t="s">
        <v>84</v>
      </c>
      <c r="B23" s="46">
        <f>'C.1 Federal Expenditures'!$AA$17</f>
        <v>0</v>
      </c>
      <c r="C23" s="46">
        <f>'C.2 State Expenditures'!$AA$17</f>
        <v>0</v>
      </c>
      <c r="D23" s="46">
        <f>'B. Total Expenditures'!$AA$17</f>
        <v>0</v>
      </c>
      <c r="E23" s="55">
        <f t="shared" si="0"/>
        <v>0</v>
      </c>
    </row>
    <row r="24" spans="1:5" ht="15.75" x14ac:dyDescent="0.3">
      <c r="A24" s="106" t="s">
        <v>89</v>
      </c>
      <c r="B24" s="46">
        <f>'C.1 Federal Expenditures'!$AB$17</f>
        <v>0</v>
      </c>
      <c r="C24" s="46">
        <f>'C.2 State Expenditures'!$AB$17</f>
        <v>0</v>
      </c>
      <c r="D24" s="46">
        <f>'B. Total Expenditures'!$AB$17</f>
        <v>0</v>
      </c>
      <c r="E24" s="55">
        <f t="shared" si="0"/>
        <v>0</v>
      </c>
    </row>
    <row r="25" spans="1:5" ht="15.75" x14ac:dyDescent="0.3">
      <c r="A25" s="106" t="s">
        <v>62</v>
      </c>
      <c r="B25" s="46">
        <f>'C.1 Federal Expenditures'!$AC$17</f>
        <v>1304105</v>
      </c>
      <c r="C25" s="46">
        <f>'C.2 State Expenditures'!$AC$17</f>
        <v>40448</v>
      </c>
      <c r="D25" s="46">
        <f>'B. Total Expenditures'!$AC$17</f>
        <v>1344553</v>
      </c>
      <c r="E25" s="55">
        <f t="shared" si="0"/>
        <v>2.7137095217336555E-2</v>
      </c>
    </row>
    <row r="26" spans="1:5" ht="15.75" x14ac:dyDescent="0.3">
      <c r="A26" s="106" t="s">
        <v>125</v>
      </c>
      <c r="B26" s="46">
        <f>'C.1 Federal Expenditures'!$AD$17</f>
        <v>0</v>
      </c>
      <c r="C26" s="46">
        <f>'C.2 State Expenditures'!$AD$17</f>
        <v>0</v>
      </c>
      <c r="D26" s="46">
        <f>'B. Total Expenditures'!$AD$17</f>
        <v>0</v>
      </c>
      <c r="E26" s="55">
        <f t="shared" si="0"/>
        <v>0</v>
      </c>
    </row>
    <row r="27" spans="1:5" s="11" customFormat="1" ht="15.75" x14ac:dyDescent="0.3">
      <c r="A27" s="106" t="s">
        <v>126</v>
      </c>
      <c r="B27" s="46">
        <f>'C.1 Federal Expenditures'!$AE$17</f>
        <v>0</v>
      </c>
      <c r="C27" s="46">
        <f>'C.2 State Expenditures'!$AE$17</f>
        <v>0</v>
      </c>
      <c r="D27" s="46">
        <f>'B. Total Expenditures'!$AE$17</f>
        <v>0</v>
      </c>
      <c r="E27" s="55">
        <f t="shared" si="0"/>
        <v>0</v>
      </c>
    </row>
    <row r="28" spans="1:5" ht="30.75" x14ac:dyDescent="0.3">
      <c r="A28" s="106" t="s">
        <v>127</v>
      </c>
      <c r="B28" s="46">
        <f>'C.1 Federal Expenditures'!$AF$17</f>
        <v>403855</v>
      </c>
      <c r="C28" s="46">
        <f>'C.2 State Expenditures'!$AF$17</f>
        <v>0</v>
      </c>
      <c r="D28" s="46">
        <f>'B. Total Expenditures'!$AF$17</f>
        <v>403855</v>
      </c>
      <c r="E28" s="55">
        <f t="shared" si="0"/>
        <v>8.1510000639598845E-3</v>
      </c>
    </row>
    <row r="29" spans="1:5" ht="30.75" x14ac:dyDescent="0.3">
      <c r="A29" s="106" t="s">
        <v>90</v>
      </c>
      <c r="B29" s="46">
        <f>'C.1 Federal Expenditures'!$AG$17</f>
        <v>0</v>
      </c>
      <c r="C29" s="46">
        <f>'C.2 State Expenditures'!$AG$17</f>
        <v>0</v>
      </c>
      <c r="D29" s="46">
        <f>'B. Total Expenditures'!$AG$17</f>
        <v>0</v>
      </c>
      <c r="E29" s="55">
        <f t="shared" si="0"/>
        <v>0</v>
      </c>
    </row>
    <row r="30" spans="1:5" ht="15.75" x14ac:dyDescent="0.3">
      <c r="A30" s="106" t="s">
        <v>128</v>
      </c>
      <c r="B30" s="46">
        <f>'C.1 Federal Expenditures'!$AH$17</f>
        <v>0</v>
      </c>
      <c r="C30" s="46">
        <f>'C.2 State Expenditures'!$AH$17</f>
        <v>1507006</v>
      </c>
      <c r="D30" s="46">
        <f>'B. Total Expenditures'!$AH$17</f>
        <v>1507006</v>
      </c>
      <c r="E30" s="55">
        <f t="shared" si="0"/>
        <v>3.041588194373706E-2</v>
      </c>
    </row>
    <row r="31" spans="1:5" ht="29.4" x14ac:dyDescent="0.3">
      <c r="A31" s="107" t="s">
        <v>129</v>
      </c>
      <c r="B31" s="46">
        <f>'C.1 Federal Expenditures'!$AI$17</f>
        <v>0</v>
      </c>
      <c r="C31" s="46">
        <f>'C.2 State Expenditures'!$AI$17</f>
        <v>1507006</v>
      </c>
      <c r="D31" s="46">
        <f>'B. Total Expenditures'!$AI$17</f>
        <v>1507006</v>
      </c>
      <c r="E31" s="55">
        <f t="shared" si="0"/>
        <v>3.041588194373706E-2</v>
      </c>
    </row>
    <row r="32" spans="1:5" ht="15" x14ac:dyDescent="0.3">
      <c r="A32" s="107" t="s">
        <v>130</v>
      </c>
      <c r="B32" s="46">
        <f>'C.1 Federal Expenditures'!$AJ$17</f>
        <v>0</v>
      </c>
      <c r="C32" s="46">
        <f>'C.2 State Expenditures'!$AJ$17</f>
        <v>0</v>
      </c>
      <c r="D32" s="46">
        <f>'B. Total Expenditures'!$AJ$17</f>
        <v>0</v>
      </c>
      <c r="E32" s="55">
        <f t="shared" si="0"/>
        <v>0</v>
      </c>
    </row>
    <row r="33" spans="1:5" ht="15" x14ac:dyDescent="0.3">
      <c r="A33" s="107" t="s">
        <v>131</v>
      </c>
      <c r="B33" s="46">
        <f>'C.1 Federal Expenditures'!$AK$17</f>
        <v>0</v>
      </c>
      <c r="C33" s="46">
        <f>'C.2 State Expenditures'!$AK$17</f>
        <v>0</v>
      </c>
      <c r="D33" s="46">
        <f>'B. Total Expenditures'!$AK$17</f>
        <v>0</v>
      </c>
      <c r="E33" s="55">
        <f t="shared" si="0"/>
        <v>0</v>
      </c>
    </row>
    <row r="34" spans="1:5" ht="15.75" x14ac:dyDescent="0.3">
      <c r="A34" s="106" t="s">
        <v>132</v>
      </c>
      <c r="B34" s="46">
        <f>'C.1 Federal Expenditures'!$AL$17</f>
        <v>0</v>
      </c>
      <c r="C34" s="46">
        <f>'C.2 State Expenditures'!$AL$17</f>
        <v>0</v>
      </c>
      <c r="D34" s="46">
        <f>'B. Total Expenditures'!$AL$17</f>
        <v>0</v>
      </c>
      <c r="E34" s="55">
        <f t="shared" si="0"/>
        <v>0</v>
      </c>
    </row>
    <row r="35" spans="1:5" ht="15.75" x14ac:dyDescent="0.3">
      <c r="A35" s="106" t="s">
        <v>91</v>
      </c>
      <c r="B35" s="46">
        <f>'C.1 Federal Expenditures'!$AM$17</f>
        <v>5693678</v>
      </c>
      <c r="C35" s="46">
        <f>'C.2 State Expenditures'!$AM$17</f>
        <v>2065587</v>
      </c>
      <c r="D35" s="46">
        <f>'B. Total Expenditures'!$AM$17</f>
        <v>7759265</v>
      </c>
      <c r="E35" s="55">
        <f t="shared" si="0"/>
        <v>0.15660514172483117</v>
      </c>
    </row>
    <row r="36" spans="1:5" ht="15" x14ac:dyDescent="0.3">
      <c r="A36" s="107" t="s">
        <v>133</v>
      </c>
      <c r="B36" s="46">
        <f>'C.1 Federal Expenditures'!$AN$17</f>
        <v>4005564</v>
      </c>
      <c r="C36" s="46">
        <f>'C.2 State Expenditures'!$AN$17</f>
        <v>1637037</v>
      </c>
      <c r="D36" s="46">
        <f>'B. Total Expenditures'!$AN$17</f>
        <v>5642601</v>
      </c>
      <c r="E36" s="55">
        <f t="shared" si="0"/>
        <v>0.11388454052048411</v>
      </c>
    </row>
    <row r="37" spans="1:5" ht="15" x14ac:dyDescent="0.3">
      <c r="A37" s="107" t="s">
        <v>134</v>
      </c>
      <c r="B37" s="46">
        <f>'C.1 Federal Expenditures'!$AO$17</f>
        <v>0</v>
      </c>
      <c r="C37" s="46">
        <f>'C.2 State Expenditures'!$AO$17</f>
        <v>0</v>
      </c>
      <c r="D37" s="46">
        <f>'B. Total Expenditures'!$AO$17</f>
        <v>0</v>
      </c>
      <c r="E37" s="55">
        <f t="shared" si="0"/>
        <v>0</v>
      </c>
    </row>
    <row r="38" spans="1:5" ht="15" x14ac:dyDescent="0.3">
      <c r="A38" s="107" t="s">
        <v>135</v>
      </c>
      <c r="B38" s="46">
        <f>'C.1 Federal Expenditures'!$AP$17</f>
        <v>1688114</v>
      </c>
      <c r="C38" s="46">
        <f>'C.2 State Expenditures'!$AP$17</f>
        <v>428550</v>
      </c>
      <c r="D38" s="46">
        <f>'B. Total Expenditures'!$AP$17</f>
        <v>2116664</v>
      </c>
      <c r="E38" s="55">
        <f t="shared" si="0"/>
        <v>4.2720601204347071E-2</v>
      </c>
    </row>
    <row r="39" spans="1:5" ht="15.75" x14ac:dyDescent="0.3">
      <c r="A39" s="106" t="s">
        <v>85</v>
      </c>
      <c r="B39" s="46">
        <f>'C.1 Federal Expenditures'!$AQ$17</f>
        <v>0</v>
      </c>
      <c r="C39" s="46">
        <f>'C.2 State Expenditures'!$AQ$17</f>
        <v>0</v>
      </c>
      <c r="D39" s="46">
        <f>'B. Total Expenditures'!$AQ$17</f>
        <v>0</v>
      </c>
      <c r="E39" s="55">
        <f t="shared" si="0"/>
        <v>0</v>
      </c>
    </row>
    <row r="40" spans="1:5" ht="15" x14ac:dyDescent="0.3">
      <c r="A40" s="94" t="s">
        <v>138</v>
      </c>
      <c r="B40" s="121">
        <f>'C.1 Federal Expenditures'!$AR$17</f>
        <v>27751166</v>
      </c>
      <c r="C40" s="121">
        <f>'C.2 State Expenditures'!$AR$17</f>
        <v>13025379</v>
      </c>
      <c r="D40" s="121">
        <f>'B. Total Expenditures'!$AR$17</f>
        <v>40776545</v>
      </c>
      <c r="E40" s="96">
        <f t="shared" si="0"/>
        <v>0.82299246240126556</v>
      </c>
    </row>
    <row r="41" spans="1:5" ht="15.75" x14ac:dyDescent="0.3">
      <c r="A41" s="106" t="s">
        <v>86</v>
      </c>
      <c r="B41" s="46">
        <f>'C.1 Federal Expenditures'!$C$17</f>
        <v>7804095</v>
      </c>
      <c r="C41" s="120"/>
      <c r="D41" s="46">
        <f>'B. Total Expenditures'!$C$17</f>
        <v>7804095</v>
      </c>
      <c r="E41" s="55">
        <f t="shared" si="0"/>
        <v>0.1575099450152877</v>
      </c>
    </row>
    <row r="42" spans="1:5" ht="15.75" x14ac:dyDescent="0.3">
      <c r="A42" s="106" t="s">
        <v>246</v>
      </c>
      <c r="B42" s="46">
        <f>'C.1 Federal Expenditures'!$D$17</f>
        <v>966041</v>
      </c>
      <c r="C42" s="120"/>
      <c r="D42" s="46">
        <f>'B. Total Expenditures'!$D$17</f>
        <v>966041</v>
      </c>
      <c r="E42" s="55">
        <f t="shared" si="0"/>
        <v>1.9497592583446709E-2</v>
      </c>
    </row>
    <row r="43" spans="1:5" ht="15.75" x14ac:dyDescent="0.3">
      <c r="A43" s="108" t="s">
        <v>109</v>
      </c>
      <c r="B43" s="121">
        <f>B41+B42</f>
        <v>8770136</v>
      </c>
      <c r="C43" s="124"/>
      <c r="D43" s="121">
        <f>D41+D42</f>
        <v>8770136</v>
      </c>
      <c r="E43" s="96">
        <f t="shared" si="0"/>
        <v>0.17700753759873442</v>
      </c>
    </row>
    <row r="44" spans="1:5" ht="15" x14ac:dyDescent="0.3">
      <c r="A44" s="94" t="s">
        <v>60</v>
      </c>
      <c r="B44" s="95">
        <f>SUM(B41,B42, B3,B6,B10,B14,B18,B19,B22,B23,B24,B25,B26,B27,B28,B29,B30,B34,B35, B39)</f>
        <v>36521302</v>
      </c>
      <c r="C44" s="95">
        <f>SUM(C41,C42,C3,C6,C10,C14,C18,C19,C22,C23,C24,C25,C26,C27,C28,C29,C30,C34,C35, C39)</f>
        <v>13025379</v>
      </c>
      <c r="D44" s="95">
        <f>B44+C44</f>
        <v>49546681</v>
      </c>
      <c r="E44" s="96">
        <f t="shared" si="0"/>
        <v>1</v>
      </c>
    </row>
    <row r="45" spans="1:5" ht="15.75" x14ac:dyDescent="0.3">
      <c r="A45" s="106" t="s">
        <v>136</v>
      </c>
      <c r="B45" s="46">
        <f>'C.1 Federal Expenditures'!$AS$17</f>
        <v>0</v>
      </c>
      <c r="C45" s="120"/>
      <c r="D45" s="46">
        <f>'B. Total Expenditures'!$AS$17</f>
        <v>0</v>
      </c>
      <c r="E45" s="123"/>
    </row>
    <row r="46" spans="1:5" ht="15.75" x14ac:dyDescent="0.3">
      <c r="A46" s="106" t="s">
        <v>137</v>
      </c>
      <c r="B46" s="46">
        <f>'C.1 Federal Expenditures'!$AT$17</f>
        <v>13785444</v>
      </c>
      <c r="C46" s="120"/>
      <c r="D46" s="46">
        <f>'B. Total Expenditures'!$AT$17</f>
        <v>13785444</v>
      </c>
      <c r="E46" s="123"/>
    </row>
    <row r="47" spans="1:5" ht="15" x14ac:dyDescent="0.3">
      <c r="A47" s="112"/>
    </row>
    <row r="48" spans="1:5" ht="15" x14ac:dyDescent="0.3">
      <c r="A48" s="112"/>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3">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341</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Expenditures'!$G$18</f>
        <v>26918725</v>
      </c>
      <c r="C3" s="46">
        <f>'C.2 State Expenditures'!$G$18</f>
        <v>4963891</v>
      </c>
      <c r="D3" s="46">
        <f>'B. Total Expenditures'!$G$18</f>
        <v>31882616</v>
      </c>
      <c r="E3" s="55">
        <f t="shared" ref="E3:E44" si="0">D3/($D$44)</f>
        <v>2.7879194869340197E-2</v>
      </c>
    </row>
    <row r="4" spans="1:5" ht="43.8" x14ac:dyDescent="0.3">
      <c r="A4" s="107" t="s">
        <v>111</v>
      </c>
      <c r="B4" s="46">
        <f>'C.1 Federal Expenditures'!$H$18</f>
        <v>26918725</v>
      </c>
      <c r="C4" s="46">
        <f>'C.2 State Expenditures'!$H$18</f>
        <v>4963891</v>
      </c>
      <c r="D4" s="46">
        <f>'B. Total Expenditures'!$H$18</f>
        <v>31882616</v>
      </c>
      <c r="E4" s="55">
        <f t="shared" si="0"/>
        <v>2.7879194869340197E-2</v>
      </c>
    </row>
    <row r="5" spans="1:5" ht="43.8" x14ac:dyDescent="0.3">
      <c r="A5" s="107" t="s">
        <v>110</v>
      </c>
      <c r="B5" s="46">
        <f>'C.1 Federal Expenditures'!$I$18</f>
        <v>0</v>
      </c>
      <c r="C5" s="46">
        <f>'C.2 State Expenditures'!$I$18</f>
        <v>0</v>
      </c>
      <c r="D5" s="46">
        <f>'B. Total Expenditures'!$I$18</f>
        <v>0</v>
      </c>
      <c r="E5" s="55">
        <f t="shared" si="0"/>
        <v>0</v>
      </c>
    </row>
    <row r="6" spans="1:5" ht="30.75" x14ac:dyDescent="0.3">
      <c r="A6" s="106" t="s">
        <v>83</v>
      </c>
      <c r="B6" s="46">
        <f>'C.1 Federal Expenditures'!$J$18</f>
        <v>0</v>
      </c>
      <c r="C6" s="120"/>
      <c r="D6" s="46">
        <f>'B. Total Expenditures'!$J$18</f>
        <v>0</v>
      </c>
      <c r="E6" s="55">
        <f t="shared" si="0"/>
        <v>0</v>
      </c>
    </row>
    <row r="7" spans="1:5" ht="15" x14ac:dyDescent="0.3">
      <c r="A7" s="107" t="s">
        <v>112</v>
      </c>
      <c r="B7" s="46">
        <f>'C.1 Federal Expenditures'!$K$18</f>
        <v>0</v>
      </c>
      <c r="C7" s="120"/>
      <c r="D7" s="46">
        <f>'B. Total Expenditures'!$K$18</f>
        <v>0</v>
      </c>
      <c r="E7" s="55">
        <f t="shared" si="0"/>
        <v>0</v>
      </c>
    </row>
    <row r="8" spans="1:5" ht="15" x14ac:dyDescent="0.3">
      <c r="A8" s="107" t="s">
        <v>113</v>
      </c>
      <c r="B8" s="46">
        <f>'C.1 Federal Expenditures'!$L$18</f>
        <v>0</v>
      </c>
      <c r="C8" s="120"/>
      <c r="D8" s="46">
        <f>'B. Total Expenditures'!$L$18</f>
        <v>0</v>
      </c>
      <c r="E8" s="55">
        <f t="shared" si="0"/>
        <v>0</v>
      </c>
    </row>
    <row r="9" spans="1:5" ht="29.4" x14ac:dyDescent="0.3">
      <c r="A9" s="107" t="s">
        <v>114</v>
      </c>
      <c r="B9" s="46">
        <f>'C.1 Federal Expenditures'!$M$18</f>
        <v>0</v>
      </c>
      <c r="C9" s="120"/>
      <c r="D9" s="46">
        <f>'B. Total Expenditures'!$M$18</f>
        <v>0</v>
      </c>
      <c r="E9" s="55">
        <f t="shared" si="0"/>
        <v>0</v>
      </c>
    </row>
    <row r="10" spans="1:5" ht="30.75" x14ac:dyDescent="0.3">
      <c r="A10" s="106" t="s">
        <v>82</v>
      </c>
      <c r="B10" s="46">
        <f>'C.1 Federal Expenditures'!$N$18</f>
        <v>0</v>
      </c>
      <c r="C10" s="120"/>
      <c r="D10" s="46">
        <f>'B. Total Expenditures'!$N$18</f>
        <v>0</v>
      </c>
      <c r="E10" s="55">
        <f t="shared" si="0"/>
        <v>0</v>
      </c>
    </row>
    <row r="11" spans="1:5" ht="15" x14ac:dyDescent="0.3">
      <c r="A11" s="107" t="s">
        <v>115</v>
      </c>
      <c r="B11" s="46">
        <f>'C.1 Federal Expenditures'!$O$18</f>
        <v>0</v>
      </c>
      <c r="C11" s="120"/>
      <c r="D11" s="46">
        <f>'B. Total Expenditures'!$O$18</f>
        <v>0</v>
      </c>
      <c r="E11" s="55">
        <f t="shared" si="0"/>
        <v>0</v>
      </c>
    </row>
    <row r="12" spans="1:5" ht="15" x14ac:dyDescent="0.3">
      <c r="A12" s="107" t="s">
        <v>116</v>
      </c>
      <c r="B12" s="46">
        <f>'C.1 Federal Expenditures'!$P$18</f>
        <v>0</v>
      </c>
      <c r="C12" s="120"/>
      <c r="D12" s="46">
        <f>'B. Total Expenditures'!$P$18</f>
        <v>0</v>
      </c>
      <c r="E12" s="55">
        <f t="shared" si="0"/>
        <v>0</v>
      </c>
    </row>
    <row r="13" spans="1:5" ht="29.4" x14ac:dyDescent="0.3">
      <c r="A13" s="107" t="s">
        <v>117</v>
      </c>
      <c r="B13" s="46">
        <f>'C.1 Federal Expenditures'!$Q$18</f>
        <v>0</v>
      </c>
      <c r="C13" s="120"/>
      <c r="D13" s="46">
        <f>'B. Total Expenditures'!$Q$18</f>
        <v>0</v>
      </c>
      <c r="E13" s="55">
        <f t="shared" si="0"/>
        <v>0</v>
      </c>
    </row>
    <row r="14" spans="1:5" ht="15.75" x14ac:dyDescent="0.3">
      <c r="A14" s="106" t="s">
        <v>118</v>
      </c>
      <c r="B14" s="46">
        <f>'C.1 Federal Expenditures'!$R$18</f>
        <v>19050392</v>
      </c>
      <c r="C14" s="46">
        <f>'C.2 State Expenditures'!$R$18</f>
        <v>201698</v>
      </c>
      <c r="D14" s="46">
        <f>'B. Total Expenditures'!$R$18</f>
        <v>19252090</v>
      </c>
      <c r="E14" s="55">
        <f t="shared" si="0"/>
        <v>1.6834652738410037E-2</v>
      </c>
    </row>
    <row r="15" spans="1:5" ht="15" x14ac:dyDescent="0.3">
      <c r="A15" s="107" t="s">
        <v>119</v>
      </c>
      <c r="B15" s="46">
        <f>'C.1 Federal Expenditures'!$S$18</f>
        <v>0</v>
      </c>
      <c r="C15" s="46">
        <f>'C.2 State Expenditures'!$S$18</f>
        <v>0</v>
      </c>
      <c r="D15" s="46">
        <f>'B. Total Expenditures'!$S$18</f>
        <v>0</v>
      </c>
      <c r="E15" s="55">
        <f t="shared" si="0"/>
        <v>0</v>
      </c>
    </row>
    <row r="16" spans="1:5" ht="15" x14ac:dyDescent="0.3">
      <c r="A16" s="107" t="s">
        <v>120</v>
      </c>
      <c r="B16" s="46">
        <f>'C.1 Federal Expenditures'!$T$18</f>
        <v>13244892</v>
      </c>
      <c r="C16" s="46">
        <f>'C.2 State Expenditures'!$T$18</f>
        <v>0</v>
      </c>
      <c r="D16" s="46">
        <f>'B. Total Expenditures'!$T$18</f>
        <v>13244892</v>
      </c>
      <c r="E16" s="55">
        <f t="shared" si="0"/>
        <v>1.158176371384848E-2</v>
      </c>
    </row>
    <row r="17" spans="1:5" ht="15" x14ac:dyDescent="0.3">
      <c r="A17" s="107" t="s">
        <v>121</v>
      </c>
      <c r="B17" s="46">
        <f>'C.1 Federal Expenditures'!$U$18</f>
        <v>5805500</v>
      </c>
      <c r="C17" s="46">
        <f>'C.2 State Expenditures'!$U$18</f>
        <v>201698</v>
      </c>
      <c r="D17" s="46">
        <f>'B. Total Expenditures'!$U$18</f>
        <v>6007198</v>
      </c>
      <c r="E17" s="55">
        <f t="shared" si="0"/>
        <v>5.252889024561557E-3</v>
      </c>
    </row>
    <row r="18" spans="1:5" ht="15.75" x14ac:dyDescent="0.3">
      <c r="A18" s="106" t="s">
        <v>122</v>
      </c>
      <c r="B18" s="46">
        <f>'C.1 Federal Expenditures'!$V$18</f>
        <v>742666</v>
      </c>
      <c r="C18" s="46">
        <f>'C.2 State Expenditures'!$V$18</f>
        <v>64311</v>
      </c>
      <c r="D18" s="46">
        <f>'B. Total Expenditures'!$V$18</f>
        <v>806977</v>
      </c>
      <c r="E18" s="55">
        <f t="shared" si="0"/>
        <v>7.0564689666856523E-4</v>
      </c>
    </row>
    <row r="19" spans="1:5" ht="15.75" x14ac:dyDescent="0.3">
      <c r="A19" s="106" t="s">
        <v>87</v>
      </c>
      <c r="B19" s="46">
        <f>'C.1 Federal Expenditures'!$W$18</f>
        <v>155327304</v>
      </c>
      <c r="C19" s="46">
        <f>'C.2 State Expenditures'!$W$18</f>
        <v>544399869</v>
      </c>
      <c r="D19" s="46">
        <f>'B. Total Expenditures'!$W$18</f>
        <v>699727173</v>
      </c>
      <c r="E19" s="55">
        <f t="shared" si="0"/>
        <v>0.61186416483012307</v>
      </c>
    </row>
    <row r="20" spans="1:5" ht="29.4" x14ac:dyDescent="0.3">
      <c r="A20" s="107" t="s">
        <v>124</v>
      </c>
      <c r="B20" s="46">
        <f>'C.1 Federal Expenditures'!$X$18</f>
        <v>155327304</v>
      </c>
      <c r="C20" s="46">
        <f>'C.2 State Expenditures'!$X$18</f>
        <v>437923962</v>
      </c>
      <c r="D20" s="46">
        <f>'B. Total Expenditures'!$X$18</f>
        <v>593251266</v>
      </c>
      <c r="E20" s="55">
        <f t="shared" si="0"/>
        <v>0.5187581737739706</v>
      </c>
    </row>
    <row r="21" spans="1:5" ht="15" x14ac:dyDescent="0.3">
      <c r="A21" s="107" t="s">
        <v>123</v>
      </c>
      <c r="B21" s="46">
        <f>'C.1 Federal Expenditures'!$Y$18</f>
        <v>0</v>
      </c>
      <c r="C21" s="46">
        <f>'C.2 State Expenditures'!$Y$18</f>
        <v>106475907</v>
      </c>
      <c r="D21" s="46">
        <f>'B. Total Expenditures'!$Y$18</f>
        <v>106475907</v>
      </c>
      <c r="E21" s="55">
        <f t="shared" si="0"/>
        <v>9.3105991056152484E-2</v>
      </c>
    </row>
    <row r="22" spans="1:5" ht="30.75" x14ac:dyDescent="0.3">
      <c r="A22" s="106" t="s">
        <v>88</v>
      </c>
      <c r="B22" s="46">
        <f>'C.1 Federal Expenditures'!$Z$18</f>
        <v>377984</v>
      </c>
      <c r="C22" s="46">
        <f>'C.2 State Expenditures'!$Z$18</f>
        <v>0</v>
      </c>
      <c r="D22" s="46">
        <f>'B. Total Expenditures'!$Z$18</f>
        <v>377984</v>
      </c>
      <c r="E22" s="55">
        <f t="shared" si="0"/>
        <v>3.3052148523485915E-4</v>
      </c>
    </row>
    <row r="23" spans="1:5" ht="15.75" x14ac:dyDescent="0.3">
      <c r="A23" s="106" t="s">
        <v>84</v>
      </c>
      <c r="B23" s="46">
        <f>'C.1 Federal Expenditures'!$AA$18</f>
        <v>66150494</v>
      </c>
      <c r="C23" s="46">
        <f>'C.2 State Expenditures'!$AA$18</f>
        <v>0</v>
      </c>
      <c r="D23" s="46">
        <f>'B. Total Expenditures'!$AA$18</f>
        <v>66150494</v>
      </c>
      <c r="E23" s="55">
        <f t="shared" si="0"/>
        <v>5.7844140296678274E-2</v>
      </c>
    </row>
    <row r="24" spans="1:5" ht="15.75" x14ac:dyDescent="0.3">
      <c r="A24" s="106" t="s">
        <v>89</v>
      </c>
      <c r="B24" s="46">
        <f>'C.1 Federal Expenditures'!$AB$18</f>
        <v>0</v>
      </c>
      <c r="C24" s="46">
        <f>'C.2 State Expenditures'!$AB$18</f>
        <v>0</v>
      </c>
      <c r="D24" s="46">
        <f>'B. Total Expenditures'!$AB$18</f>
        <v>0</v>
      </c>
      <c r="E24" s="55">
        <f t="shared" si="0"/>
        <v>0</v>
      </c>
    </row>
    <row r="25" spans="1:5" ht="15.75" x14ac:dyDescent="0.3">
      <c r="A25" s="106" t="s">
        <v>62</v>
      </c>
      <c r="B25" s="46">
        <f>'C.1 Federal Expenditures'!$AC$18</f>
        <v>564492</v>
      </c>
      <c r="C25" s="46">
        <f>'C.2 State Expenditures'!$AC$18</f>
        <v>175569</v>
      </c>
      <c r="D25" s="46">
        <f>'B. Total Expenditures'!$AC$18</f>
        <v>740061</v>
      </c>
      <c r="E25" s="55">
        <f t="shared" si="0"/>
        <v>6.4713337306445545E-4</v>
      </c>
    </row>
    <row r="26" spans="1:5" ht="15.75" x14ac:dyDescent="0.3">
      <c r="A26" s="106" t="s">
        <v>125</v>
      </c>
      <c r="B26" s="46">
        <f>'C.1 Federal Expenditures'!$AD$18</f>
        <v>0</v>
      </c>
      <c r="C26" s="46">
        <f>'C.2 State Expenditures'!$AD$18</f>
        <v>9521097</v>
      </c>
      <c r="D26" s="46">
        <f>'B. Total Expenditures'!$AD$18</f>
        <v>9521097</v>
      </c>
      <c r="E26" s="55">
        <f t="shared" si="0"/>
        <v>8.3255564296508891E-3</v>
      </c>
    </row>
    <row r="27" spans="1:5" s="11" customFormat="1" ht="15.75" x14ac:dyDescent="0.3">
      <c r="A27" s="106" t="s">
        <v>126</v>
      </c>
      <c r="B27" s="46">
        <f>'C.1 Federal Expenditures'!$AE$18</f>
        <v>0</v>
      </c>
      <c r="C27" s="46">
        <f>'C.2 State Expenditures'!$AE$18</f>
        <v>0</v>
      </c>
      <c r="D27" s="46">
        <f>'B. Total Expenditures'!$AE$18</f>
        <v>0</v>
      </c>
      <c r="E27" s="55">
        <f t="shared" si="0"/>
        <v>0</v>
      </c>
    </row>
    <row r="28" spans="1:5" ht="30.6" x14ac:dyDescent="0.3">
      <c r="A28" s="106" t="s">
        <v>127</v>
      </c>
      <c r="B28" s="46">
        <f>'C.1 Federal Expenditures'!$AF$18</f>
        <v>102555</v>
      </c>
      <c r="C28" s="46">
        <f>'C.2 State Expenditures'!$AF$18</f>
        <v>0</v>
      </c>
      <c r="D28" s="46">
        <f>'B. Total Expenditures'!$AF$18</f>
        <v>102555</v>
      </c>
      <c r="E28" s="55">
        <f t="shared" si="0"/>
        <v>8.9677422637627466E-5</v>
      </c>
    </row>
    <row r="29" spans="1:5" ht="30.6" x14ac:dyDescent="0.3">
      <c r="A29" s="106" t="s">
        <v>90</v>
      </c>
      <c r="B29" s="46">
        <f>'C.1 Federal Expenditures'!$AG$18</f>
        <v>0</v>
      </c>
      <c r="C29" s="46">
        <f>'C.2 State Expenditures'!$AG$18</f>
        <v>0</v>
      </c>
      <c r="D29" s="46">
        <f>'B. Total Expenditures'!$AG$18</f>
        <v>0</v>
      </c>
      <c r="E29" s="55">
        <f t="shared" si="0"/>
        <v>0</v>
      </c>
    </row>
    <row r="30" spans="1:5" ht="15.6" x14ac:dyDescent="0.3">
      <c r="A30" s="106" t="s">
        <v>128</v>
      </c>
      <c r="B30" s="46">
        <f>'C.1 Federal Expenditures'!$AH$18</f>
        <v>242282735</v>
      </c>
      <c r="C30" s="46">
        <f>'C.2 State Expenditures'!$AH$18</f>
        <v>0</v>
      </c>
      <c r="D30" s="46">
        <f>'B. Total Expenditures'!$AH$18</f>
        <v>242282735</v>
      </c>
      <c r="E30" s="55">
        <f t="shared" si="0"/>
        <v>0.21185989200326943</v>
      </c>
    </row>
    <row r="31" spans="1:5" ht="28.8" x14ac:dyDescent="0.3">
      <c r="A31" s="107" t="s">
        <v>129</v>
      </c>
      <c r="B31" s="46">
        <f>'C.1 Federal Expenditures'!$AI$18</f>
        <v>0</v>
      </c>
      <c r="C31" s="46">
        <f>'C.2 State Expenditures'!$AI$18</f>
        <v>0</v>
      </c>
      <c r="D31" s="46">
        <f>'B. Total Expenditures'!$AI$18</f>
        <v>0</v>
      </c>
      <c r="E31" s="55">
        <f t="shared" si="0"/>
        <v>0</v>
      </c>
    </row>
    <row r="32" spans="1:5" x14ac:dyDescent="0.3">
      <c r="A32" s="107" t="s">
        <v>130</v>
      </c>
      <c r="B32" s="46">
        <f>'C.1 Federal Expenditures'!$AJ$18</f>
        <v>0</v>
      </c>
      <c r="C32" s="46">
        <f>'C.2 State Expenditures'!$AJ$18</f>
        <v>0</v>
      </c>
      <c r="D32" s="46">
        <f>'B. Total Expenditures'!$AJ$18</f>
        <v>0</v>
      </c>
      <c r="E32" s="55">
        <f t="shared" si="0"/>
        <v>0</v>
      </c>
    </row>
    <row r="33" spans="1:5" x14ac:dyDescent="0.3">
      <c r="A33" s="107" t="s">
        <v>131</v>
      </c>
      <c r="B33" s="46">
        <f>'C.1 Federal Expenditures'!$AK$18</f>
        <v>242282735</v>
      </c>
      <c r="C33" s="46">
        <f>'C.2 State Expenditures'!$AK$18</f>
        <v>0</v>
      </c>
      <c r="D33" s="46">
        <f>'B. Total Expenditures'!$AK$18</f>
        <v>242282735</v>
      </c>
      <c r="E33" s="55">
        <f t="shared" si="0"/>
        <v>0.21185989200326943</v>
      </c>
    </row>
    <row r="34" spans="1:5" ht="15.6" x14ac:dyDescent="0.3">
      <c r="A34" s="106" t="s">
        <v>132</v>
      </c>
      <c r="B34" s="46">
        <f>'C.1 Federal Expenditures'!$AL$18</f>
        <v>0</v>
      </c>
      <c r="C34" s="46">
        <f>'C.2 State Expenditures'!$AL$18</f>
        <v>0</v>
      </c>
      <c r="D34" s="46">
        <f>'B. Total Expenditures'!$AL$18</f>
        <v>0</v>
      </c>
      <c r="E34" s="55">
        <f t="shared" si="0"/>
        <v>0</v>
      </c>
    </row>
    <row r="35" spans="1:5" ht="15.6" x14ac:dyDescent="0.3">
      <c r="A35" s="106" t="s">
        <v>91</v>
      </c>
      <c r="B35" s="46">
        <f>'C.1 Federal Expenditures'!$AM$18</f>
        <v>70108925</v>
      </c>
      <c r="C35" s="46">
        <f>'C.2 State Expenditures'!$AM$18</f>
        <v>1146172</v>
      </c>
      <c r="D35" s="46">
        <f>'B. Total Expenditures'!$AM$18</f>
        <v>71255097</v>
      </c>
      <c r="E35" s="55">
        <f t="shared" si="0"/>
        <v>6.2307770940023807E-2</v>
      </c>
    </row>
    <row r="36" spans="1:5" x14ac:dyDescent="0.3">
      <c r="A36" s="107" t="s">
        <v>133</v>
      </c>
      <c r="B36" s="46">
        <f>'C.1 Federal Expenditures'!$AN$18</f>
        <v>0</v>
      </c>
      <c r="C36" s="46">
        <f>'C.2 State Expenditures'!$AN$18</f>
        <v>0</v>
      </c>
      <c r="D36" s="46">
        <f>'B. Total Expenditures'!$AN$18</f>
        <v>0</v>
      </c>
      <c r="E36" s="55">
        <f t="shared" si="0"/>
        <v>0</v>
      </c>
    </row>
    <row r="37" spans="1:5" x14ac:dyDescent="0.3">
      <c r="A37" s="107" t="s">
        <v>134</v>
      </c>
      <c r="B37" s="46">
        <f>'C.1 Federal Expenditures'!$AO$18</f>
        <v>70051958</v>
      </c>
      <c r="C37" s="46">
        <f>'C.2 State Expenditures'!$AO$18</f>
        <v>1141314</v>
      </c>
      <c r="D37" s="46">
        <f>'B. Total Expenditures'!$AO$18</f>
        <v>71193272</v>
      </c>
      <c r="E37" s="55">
        <f t="shared" si="0"/>
        <v>6.2253709152158061E-2</v>
      </c>
    </row>
    <row r="38" spans="1:5" x14ac:dyDescent="0.3">
      <c r="A38" s="107" t="s">
        <v>135</v>
      </c>
      <c r="B38" s="46">
        <f>'C.1 Federal Expenditures'!$AP$18</f>
        <v>56967</v>
      </c>
      <c r="C38" s="46">
        <f>'C.2 State Expenditures'!$AP$18</f>
        <v>4858</v>
      </c>
      <c r="D38" s="46">
        <f>'B. Total Expenditures'!$AP$18</f>
        <v>61825</v>
      </c>
      <c r="E38" s="55">
        <f t="shared" si="0"/>
        <v>5.406178786574344E-5</v>
      </c>
    </row>
    <row r="39" spans="1:5" ht="15.6" x14ac:dyDescent="0.3">
      <c r="A39" s="106" t="s">
        <v>85</v>
      </c>
      <c r="B39" s="46">
        <f>'C.1 Federal Expenditures'!$AQ$18</f>
        <v>0</v>
      </c>
      <c r="C39" s="46">
        <f>'C.2 State Expenditures'!$AQ$18</f>
        <v>0</v>
      </c>
      <c r="D39" s="46">
        <f>'B. Total Expenditures'!$AQ$18</f>
        <v>0</v>
      </c>
      <c r="E39" s="55">
        <f t="shared" si="0"/>
        <v>0</v>
      </c>
    </row>
    <row r="40" spans="1:5" ht="15.6" x14ac:dyDescent="0.3">
      <c r="A40" s="94" t="s">
        <v>138</v>
      </c>
      <c r="B40" s="121">
        <f>'C.1 Federal Expenditures'!$AR$18</f>
        <v>581626272</v>
      </c>
      <c r="C40" s="121">
        <f>'C.2 State Expenditures'!$AR$18</f>
        <v>560472607</v>
      </c>
      <c r="D40" s="121">
        <f>'B. Total Expenditures'!$AR$18</f>
        <v>1142098879</v>
      </c>
      <c r="E40" s="96">
        <f t="shared" si="0"/>
        <v>0.99868835128510125</v>
      </c>
    </row>
    <row r="41" spans="1:5" ht="15.6" x14ac:dyDescent="0.3">
      <c r="A41" s="106" t="s">
        <v>86</v>
      </c>
      <c r="B41" s="46">
        <f>'C.1 Federal Expenditures'!$C$18</f>
        <v>0</v>
      </c>
      <c r="C41" s="120"/>
      <c r="D41" s="46">
        <f>'B. Total Expenditures'!$C$18</f>
        <v>0</v>
      </c>
      <c r="E41" s="55">
        <f t="shared" si="0"/>
        <v>0</v>
      </c>
    </row>
    <row r="42" spans="1:5" ht="15.6" x14ac:dyDescent="0.3">
      <c r="A42" s="106" t="s">
        <v>246</v>
      </c>
      <c r="B42" s="46">
        <f>'C.1 Federal Expenditures'!$D$18</f>
        <v>1500000</v>
      </c>
      <c r="C42" s="120"/>
      <c r="D42" s="46">
        <f>'B. Total Expenditures'!$D$18</f>
        <v>1500000</v>
      </c>
      <c r="E42" s="55">
        <f t="shared" si="0"/>
        <v>1.311648714898749E-3</v>
      </c>
    </row>
    <row r="43" spans="1:5" ht="15.6" x14ac:dyDescent="0.3">
      <c r="A43" s="108" t="s">
        <v>109</v>
      </c>
      <c r="B43" s="121">
        <f>B41+B42</f>
        <v>1500000</v>
      </c>
      <c r="C43" s="124"/>
      <c r="D43" s="121">
        <f>D41+D42</f>
        <v>1500000</v>
      </c>
      <c r="E43" s="96">
        <f t="shared" si="0"/>
        <v>1.311648714898749E-3</v>
      </c>
    </row>
    <row r="44" spans="1:5" ht="15.6" x14ac:dyDescent="0.3">
      <c r="A44" s="94" t="s">
        <v>60</v>
      </c>
      <c r="B44" s="95">
        <f>SUM(B41,B42, B3,B6,B10,B14,B18,B19,B22,B23,B24,B25,B26,B27,B28,B29,B30,B34,B35, B39)</f>
        <v>583126272</v>
      </c>
      <c r="C44" s="95">
        <f>SUM(C41,C42,C3,C6,C10,C14,C18,C19,C22,C23,C24,C25,C26,C27,C28,C29,C30,C34,C35, C39)</f>
        <v>560472607</v>
      </c>
      <c r="D44" s="95">
        <f>B44+C44</f>
        <v>1143598879</v>
      </c>
      <c r="E44" s="96">
        <f t="shared" si="0"/>
        <v>1</v>
      </c>
    </row>
    <row r="45" spans="1:5" ht="15.6" x14ac:dyDescent="0.3">
      <c r="A45" s="106" t="s">
        <v>136</v>
      </c>
      <c r="B45" s="46">
        <f>'C.1 Federal Expenditures'!$AS$18</f>
        <v>0</v>
      </c>
      <c r="C45" s="120"/>
      <c r="D45" s="46">
        <f>'B. Total Expenditures'!$AS$18</f>
        <v>0</v>
      </c>
      <c r="E45" s="123"/>
    </row>
    <row r="46" spans="1:5" ht="15.6" x14ac:dyDescent="0.3">
      <c r="A46" s="106" t="s">
        <v>137</v>
      </c>
      <c r="B46" s="46">
        <f>'C.1 Federal Expenditures'!$AT$18</f>
        <v>0</v>
      </c>
      <c r="C46" s="120"/>
      <c r="D46" s="46">
        <f>'B. Total Expenditures'!$AT$18</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340</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Expenditures'!$G$19</f>
        <v>14716227</v>
      </c>
      <c r="C3" s="46">
        <f>'C.2 State Expenditures'!$G$19</f>
        <v>28211</v>
      </c>
      <c r="D3" s="46">
        <f>'B. Total Expenditures'!$G$19</f>
        <v>14744438</v>
      </c>
      <c r="E3" s="55">
        <f t="shared" ref="E3:E44" si="0">D3/($D$44)</f>
        <v>3.5539668893461433E-2</v>
      </c>
    </row>
    <row r="4" spans="1:5" ht="43.8" x14ac:dyDescent="0.3">
      <c r="A4" s="107" t="s">
        <v>111</v>
      </c>
      <c r="B4" s="46">
        <f>'C.1 Federal Expenditures'!$H$19</f>
        <v>14716227</v>
      </c>
      <c r="C4" s="46">
        <f>'C.2 State Expenditures'!$H$19</f>
        <v>28211</v>
      </c>
      <c r="D4" s="46">
        <f>'B. Total Expenditures'!$H$19</f>
        <v>14744438</v>
      </c>
      <c r="E4" s="55">
        <f t="shared" si="0"/>
        <v>3.5539668893461433E-2</v>
      </c>
    </row>
    <row r="5" spans="1:5" ht="43.8" x14ac:dyDescent="0.3">
      <c r="A5" s="107" t="s">
        <v>110</v>
      </c>
      <c r="B5" s="46">
        <f>'C.1 Federal Expenditures'!$I$19</f>
        <v>0</v>
      </c>
      <c r="C5" s="46">
        <f>'C.2 State Expenditures'!$I$19</f>
        <v>0</v>
      </c>
      <c r="D5" s="46">
        <f>'B. Total Expenditures'!$I$19</f>
        <v>0</v>
      </c>
      <c r="E5" s="55">
        <f t="shared" si="0"/>
        <v>0</v>
      </c>
    </row>
    <row r="6" spans="1:5" ht="30.75" x14ac:dyDescent="0.3">
      <c r="A6" s="106" t="s">
        <v>83</v>
      </c>
      <c r="B6" s="46">
        <f>'C.1 Federal Expenditures'!$J$19</f>
        <v>0</v>
      </c>
      <c r="C6" s="120"/>
      <c r="D6" s="46">
        <f>'B. Total Expenditures'!$J$19</f>
        <v>0</v>
      </c>
      <c r="E6" s="55">
        <f t="shared" si="0"/>
        <v>0</v>
      </c>
    </row>
    <row r="7" spans="1:5" ht="15" x14ac:dyDescent="0.3">
      <c r="A7" s="107" t="s">
        <v>112</v>
      </c>
      <c r="B7" s="46">
        <f>'C.1 Federal Expenditures'!$K$19</f>
        <v>0</v>
      </c>
      <c r="C7" s="120"/>
      <c r="D7" s="46">
        <f>'B. Total Expenditures'!$K$19</f>
        <v>0</v>
      </c>
      <c r="E7" s="55">
        <f t="shared" si="0"/>
        <v>0</v>
      </c>
    </row>
    <row r="8" spans="1:5" ht="15" x14ac:dyDescent="0.3">
      <c r="A8" s="107" t="s">
        <v>113</v>
      </c>
      <c r="B8" s="46">
        <f>'C.1 Federal Expenditures'!$L$19</f>
        <v>0</v>
      </c>
      <c r="C8" s="120"/>
      <c r="D8" s="46">
        <f>'B. Total Expenditures'!$L$19</f>
        <v>0</v>
      </c>
      <c r="E8" s="55">
        <f t="shared" si="0"/>
        <v>0</v>
      </c>
    </row>
    <row r="9" spans="1:5" ht="29.4" x14ac:dyDescent="0.3">
      <c r="A9" s="107" t="s">
        <v>114</v>
      </c>
      <c r="B9" s="46">
        <f>'C.1 Federal Expenditures'!$M$19</f>
        <v>0</v>
      </c>
      <c r="C9" s="120"/>
      <c r="D9" s="46">
        <f>'B. Total Expenditures'!$M$19</f>
        <v>0</v>
      </c>
      <c r="E9" s="55">
        <f t="shared" si="0"/>
        <v>0</v>
      </c>
    </row>
    <row r="10" spans="1:5" ht="30.75" x14ac:dyDescent="0.3">
      <c r="A10" s="106" t="s">
        <v>82</v>
      </c>
      <c r="B10" s="46">
        <f>'C.1 Federal Expenditures'!$N$19</f>
        <v>0</v>
      </c>
      <c r="C10" s="120"/>
      <c r="D10" s="46">
        <f>'B. Total Expenditures'!$N$19</f>
        <v>0</v>
      </c>
      <c r="E10" s="55">
        <f t="shared" si="0"/>
        <v>0</v>
      </c>
    </row>
    <row r="11" spans="1:5" ht="15" x14ac:dyDescent="0.3">
      <c r="A11" s="107" t="s">
        <v>115</v>
      </c>
      <c r="B11" s="46">
        <f>'C.1 Federal Expenditures'!$O$19</f>
        <v>0</v>
      </c>
      <c r="C11" s="120"/>
      <c r="D11" s="46">
        <f>'B. Total Expenditures'!$O$19</f>
        <v>0</v>
      </c>
      <c r="E11" s="55">
        <f t="shared" si="0"/>
        <v>0</v>
      </c>
    </row>
    <row r="12" spans="1:5" ht="15" x14ac:dyDescent="0.3">
      <c r="A12" s="107" t="s">
        <v>116</v>
      </c>
      <c r="B12" s="46">
        <f>'C.1 Federal Expenditures'!$P$19</f>
        <v>0</v>
      </c>
      <c r="C12" s="120"/>
      <c r="D12" s="46">
        <f>'B. Total Expenditures'!$P$19</f>
        <v>0</v>
      </c>
      <c r="E12" s="55">
        <f t="shared" si="0"/>
        <v>0</v>
      </c>
    </row>
    <row r="13" spans="1:5" ht="29.4" x14ac:dyDescent="0.3">
      <c r="A13" s="107" t="s">
        <v>117</v>
      </c>
      <c r="B13" s="46">
        <f>'C.1 Federal Expenditures'!$Q$19</f>
        <v>0</v>
      </c>
      <c r="C13" s="120"/>
      <c r="D13" s="46">
        <f>'B. Total Expenditures'!$Q$19</f>
        <v>0</v>
      </c>
      <c r="E13" s="55">
        <f t="shared" si="0"/>
        <v>0</v>
      </c>
    </row>
    <row r="14" spans="1:5" ht="15.75" x14ac:dyDescent="0.3">
      <c r="A14" s="106" t="s">
        <v>118</v>
      </c>
      <c r="B14" s="46">
        <f>'C.1 Federal Expenditures'!$R$19</f>
        <v>83762279</v>
      </c>
      <c r="C14" s="46">
        <f>'C.2 State Expenditures'!$R$19</f>
        <v>0</v>
      </c>
      <c r="D14" s="46">
        <f>'B. Total Expenditures'!$R$19</f>
        <v>83762279</v>
      </c>
      <c r="E14" s="55">
        <f t="shared" si="0"/>
        <v>0.2018987540536803</v>
      </c>
    </row>
    <row r="15" spans="1:5" ht="15" x14ac:dyDescent="0.3">
      <c r="A15" s="107" t="s">
        <v>119</v>
      </c>
      <c r="B15" s="46">
        <f>'C.1 Federal Expenditures'!$S$19</f>
        <v>0</v>
      </c>
      <c r="C15" s="46">
        <f>'C.2 State Expenditures'!$S$19</f>
        <v>0</v>
      </c>
      <c r="D15" s="46">
        <f>'B. Total Expenditures'!$S$19</f>
        <v>0</v>
      </c>
      <c r="E15" s="55">
        <f t="shared" si="0"/>
        <v>0</v>
      </c>
    </row>
    <row r="16" spans="1:5" ht="15" x14ac:dyDescent="0.3">
      <c r="A16" s="107" t="s">
        <v>120</v>
      </c>
      <c r="B16" s="46">
        <f>'C.1 Federal Expenditures'!$T$19</f>
        <v>80058675</v>
      </c>
      <c r="C16" s="46">
        <f>'C.2 State Expenditures'!$T$19</f>
        <v>0</v>
      </c>
      <c r="D16" s="46">
        <f>'B. Total Expenditures'!$T$19</f>
        <v>80058675</v>
      </c>
      <c r="E16" s="55">
        <f t="shared" si="0"/>
        <v>0.19297166847249375</v>
      </c>
    </row>
    <row r="17" spans="1:5" ht="15" x14ac:dyDescent="0.3">
      <c r="A17" s="107" t="s">
        <v>121</v>
      </c>
      <c r="B17" s="46">
        <f>'C.1 Federal Expenditures'!$U$19</f>
        <v>3703604</v>
      </c>
      <c r="C17" s="46">
        <f>'C.2 State Expenditures'!$U$19</f>
        <v>0</v>
      </c>
      <c r="D17" s="46">
        <f>'B. Total Expenditures'!$U$19</f>
        <v>3703604</v>
      </c>
      <c r="E17" s="55">
        <f t="shared" si="0"/>
        <v>8.9270855811865689E-3</v>
      </c>
    </row>
    <row r="18" spans="1:5" ht="15.75" x14ac:dyDescent="0.3">
      <c r="A18" s="106" t="s">
        <v>122</v>
      </c>
      <c r="B18" s="46">
        <f>'C.1 Federal Expenditures'!$V$19</f>
        <v>1102831</v>
      </c>
      <c r="C18" s="46">
        <f>'C.2 State Expenditures'!$V$19</f>
        <v>0</v>
      </c>
      <c r="D18" s="46">
        <f>'B. Total Expenditures'!$V$19</f>
        <v>1102831</v>
      </c>
      <c r="E18" s="55">
        <f t="shared" si="0"/>
        <v>2.6582395738274302E-3</v>
      </c>
    </row>
    <row r="19" spans="1:5" ht="15.75" x14ac:dyDescent="0.3">
      <c r="A19" s="106" t="s">
        <v>87</v>
      </c>
      <c r="B19" s="46">
        <f>'C.1 Federal Expenditures'!$W$19</f>
        <v>41260282</v>
      </c>
      <c r="C19" s="46">
        <f>'C.2 State Expenditures'!$W$19</f>
        <v>15356947</v>
      </c>
      <c r="D19" s="46">
        <f>'B. Total Expenditures'!$W$19</f>
        <v>56617229</v>
      </c>
      <c r="E19" s="55">
        <f t="shared" si="0"/>
        <v>0.13646892287961621</v>
      </c>
    </row>
    <row r="20" spans="1:5" ht="29.4" x14ac:dyDescent="0.3">
      <c r="A20" s="107" t="s">
        <v>124</v>
      </c>
      <c r="B20" s="46">
        <f>'C.1 Federal Expenditures'!$X$19</f>
        <v>41260282</v>
      </c>
      <c r="C20" s="46">
        <f>'C.2 State Expenditures'!$X$19</f>
        <v>15356947</v>
      </c>
      <c r="D20" s="46">
        <f>'B. Total Expenditures'!$X$19</f>
        <v>56617229</v>
      </c>
      <c r="E20" s="55">
        <f t="shared" si="0"/>
        <v>0.13646892287961621</v>
      </c>
    </row>
    <row r="21" spans="1:5" ht="15" x14ac:dyDescent="0.3">
      <c r="A21" s="107" t="s">
        <v>123</v>
      </c>
      <c r="B21" s="46">
        <f>'C.1 Federal Expenditures'!$Y$19</f>
        <v>0</v>
      </c>
      <c r="C21" s="46">
        <f>'C.2 State Expenditures'!$Y$19</f>
        <v>0</v>
      </c>
      <c r="D21" s="46">
        <f>'B. Total Expenditures'!$Y$19</f>
        <v>0</v>
      </c>
      <c r="E21" s="55">
        <f t="shared" si="0"/>
        <v>0</v>
      </c>
    </row>
    <row r="22" spans="1:5" ht="30.75" x14ac:dyDescent="0.3">
      <c r="A22" s="106" t="s">
        <v>88</v>
      </c>
      <c r="B22" s="46">
        <f>'C.1 Federal Expenditures'!$Z$19</f>
        <v>0</v>
      </c>
      <c r="C22" s="46">
        <f>'C.2 State Expenditures'!$Z$19</f>
        <v>0</v>
      </c>
      <c r="D22" s="46">
        <f>'B. Total Expenditures'!$Z$19</f>
        <v>0</v>
      </c>
      <c r="E22" s="55">
        <f t="shared" si="0"/>
        <v>0</v>
      </c>
    </row>
    <row r="23" spans="1:5" ht="15.75" x14ac:dyDescent="0.3">
      <c r="A23" s="106" t="s">
        <v>84</v>
      </c>
      <c r="B23" s="46">
        <f>'C.1 Federal Expenditures'!$AA$19</f>
        <v>0</v>
      </c>
      <c r="C23" s="46">
        <f>'C.2 State Expenditures'!$AA$19</f>
        <v>27529635</v>
      </c>
      <c r="D23" s="46">
        <f>'B. Total Expenditures'!$AA$19</f>
        <v>27529635</v>
      </c>
      <c r="E23" s="55">
        <f t="shared" si="0"/>
        <v>6.6356826395000415E-2</v>
      </c>
    </row>
    <row r="24" spans="1:5" ht="15.75" x14ac:dyDescent="0.3">
      <c r="A24" s="106" t="s">
        <v>89</v>
      </c>
      <c r="B24" s="46">
        <f>'C.1 Federal Expenditures'!$AB$19</f>
        <v>0</v>
      </c>
      <c r="C24" s="46">
        <f>'C.2 State Expenditures'!$AB$19</f>
        <v>0</v>
      </c>
      <c r="D24" s="46">
        <f>'B. Total Expenditures'!$AB$19</f>
        <v>0</v>
      </c>
      <c r="E24" s="55">
        <f t="shared" si="0"/>
        <v>0</v>
      </c>
    </row>
    <row r="25" spans="1:5" ht="15.75" x14ac:dyDescent="0.3">
      <c r="A25" s="106" t="s">
        <v>62</v>
      </c>
      <c r="B25" s="46">
        <f>'C.1 Federal Expenditures'!$AC$19</f>
        <v>387960</v>
      </c>
      <c r="C25" s="46">
        <f>'C.2 State Expenditures'!$AC$19</f>
        <v>0</v>
      </c>
      <c r="D25" s="46">
        <f>'B. Total Expenditures'!$AC$19</f>
        <v>387960</v>
      </c>
      <c r="E25" s="55">
        <f t="shared" si="0"/>
        <v>9.3513024666706855E-4</v>
      </c>
    </row>
    <row r="26" spans="1:5" ht="15.75" x14ac:dyDescent="0.3">
      <c r="A26" s="106" t="s">
        <v>125</v>
      </c>
      <c r="B26" s="46">
        <f>'C.1 Federal Expenditures'!$AD$19</f>
        <v>0</v>
      </c>
      <c r="C26" s="46">
        <f>'C.2 State Expenditures'!$AD$19</f>
        <v>0</v>
      </c>
      <c r="D26" s="46">
        <f>'B. Total Expenditures'!$AD$19</f>
        <v>0</v>
      </c>
      <c r="E26" s="55">
        <f t="shared" si="0"/>
        <v>0</v>
      </c>
    </row>
    <row r="27" spans="1:5" s="11" customFormat="1" ht="15.75" x14ac:dyDescent="0.3">
      <c r="A27" s="106" t="s">
        <v>126</v>
      </c>
      <c r="B27" s="46">
        <f>'C.1 Federal Expenditures'!$AE$19</f>
        <v>7374770</v>
      </c>
      <c r="C27" s="46">
        <f>'C.2 State Expenditures'!$AE$19</f>
        <v>13767218</v>
      </c>
      <c r="D27" s="46">
        <f>'B. Total Expenditures'!$AE$19</f>
        <v>21141988</v>
      </c>
      <c r="E27" s="55">
        <f t="shared" si="0"/>
        <v>5.0960182630869683E-2</v>
      </c>
    </row>
    <row r="28" spans="1:5" ht="30.6" x14ac:dyDescent="0.3">
      <c r="A28" s="106" t="s">
        <v>127</v>
      </c>
      <c r="B28" s="46">
        <f>'C.1 Federal Expenditures'!$AF$19</f>
        <v>4426798</v>
      </c>
      <c r="C28" s="46">
        <f>'C.2 State Expenditures'!$AF$19</f>
        <v>0</v>
      </c>
      <c r="D28" s="46">
        <f>'B. Total Expenditures'!$AF$19</f>
        <v>4426798</v>
      </c>
      <c r="E28" s="55">
        <f t="shared" si="0"/>
        <v>1.0670256484393457E-2</v>
      </c>
    </row>
    <row r="29" spans="1:5" ht="30.6" x14ac:dyDescent="0.3">
      <c r="A29" s="106" t="s">
        <v>90</v>
      </c>
      <c r="B29" s="46">
        <f>'C.1 Federal Expenditures'!$AG$19</f>
        <v>25369587</v>
      </c>
      <c r="C29" s="46">
        <f>'C.2 State Expenditures'!$AG$19</f>
        <v>0</v>
      </c>
      <c r="D29" s="46">
        <f>'B. Total Expenditures'!$AG$19</f>
        <v>25369587</v>
      </c>
      <c r="E29" s="55">
        <f t="shared" si="0"/>
        <v>6.1150294229177372E-2</v>
      </c>
    </row>
    <row r="30" spans="1:5" ht="15.6" x14ac:dyDescent="0.3">
      <c r="A30" s="106" t="s">
        <v>128</v>
      </c>
      <c r="B30" s="46">
        <f>'C.1 Federal Expenditures'!$AH$19</f>
        <v>9336994</v>
      </c>
      <c r="C30" s="46">
        <f>'C.2 State Expenditures'!$AH$19</f>
        <v>0</v>
      </c>
      <c r="D30" s="46">
        <f>'B. Total Expenditures'!$AH$19</f>
        <v>9336994</v>
      </c>
      <c r="E30" s="55">
        <f t="shared" si="0"/>
        <v>2.2505684870473601E-2</v>
      </c>
    </row>
    <row r="31" spans="1:5" ht="28.8" x14ac:dyDescent="0.3">
      <c r="A31" s="107" t="s">
        <v>129</v>
      </c>
      <c r="B31" s="46">
        <f>'C.1 Federal Expenditures'!$AI$19</f>
        <v>9043322</v>
      </c>
      <c r="C31" s="46">
        <f>'C.2 State Expenditures'!$AI$19</f>
        <v>0</v>
      </c>
      <c r="D31" s="46">
        <f>'B. Total Expenditures'!$AI$19</f>
        <v>9043322</v>
      </c>
      <c r="E31" s="55">
        <f t="shared" si="0"/>
        <v>2.1797824344132712E-2</v>
      </c>
    </row>
    <row r="32" spans="1:5" x14ac:dyDescent="0.3">
      <c r="A32" s="107" t="s">
        <v>130</v>
      </c>
      <c r="B32" s="46">
        <f>'C.1 Federal Expenditures'!$AJ$19</f>
        <v>0</v>
      </c>
      <c r="C32" s="46">
        <f>'C.2 State Expenditures'!$AJ$19</f>
        <v>0</v>
      </c>
      <c r="D32" s="46">
        <f>'B. Total Expenditures'!$AJ$19</f>
        <v>0</v>
      </c>
      <c r="E32" s="55">
        <f t="shared" si="0"/>
        <v>0</v>
      </c>
    </row>
    <row r="33" spans="1:5" x14ac:dyDescent="0.3">
      <c r="A33" s="107" t="s">
        <v>131</v>
      </c>
      <c r="B33" s="46">
        <f>'C.1 Federal Expenditures'!$AK$19</f>
        <v>293672</v>
      </c>
      <c r="C33" s="46">
        <f>'C.2 State Expenditures'!$AK$19</f>
        <v>0</v>
      </c>
      <c r="D33" s="46">
        <f>'B. Total Expenditures'!$AK$19</f>
        <v>293672</v>
      </c>
      <c r="E33" s="55">
        <f t="shared" si="0"/>
        <v>7.078605263408891E-4</v>
      </c>
    </row>
    <row r="34" spans="1:5" ht="15.6" x14ac:dyDescent="0.3">
      <c r="A34" s="106" t="s">
        <v>132</v>
      </c>
      <c r="B34" s="46">
        <f>'C.1 Federal Expenditures'!$AL$19</f>
        <v>23622474</v>
      </c>
      <c r="C34" s="46">
        <f>'C.2 State Expenditures'!$AL$19</f>
        <v>0</v>
      </c>
      <c r="D34" s="46">
        <f>'B. Total Expenditures'!$AL$19</f>
        <v>23622474</v>
      </c>
      <c r="E34" s="55">
        <f t="shared" si="0"/>
        <v>5.6939091500428946E-2</v>
      </c>
    </row>
    <row r="35" spans="1:5" ht="15.6" x14ac:dyDescent="0.3">
      <c r="A35" s="106" t="s">
        <v>91</v>
      </c>
      <c r="B35" s="46">
        <f>'C.1 Federal Expenditures'!$AM$19</f>
        <v>24101671</v>
      </c>
      <c r="C35" s="46">
        <f>'C.2 State Expenditures'!$AM$19</f>
        <v>0</v>
      </c>
      <c r="D35" s="46">
        <f>'B. Total Expenditures'!$AM$19</f>
        <v>24101671</v>
      </c>
      <c r="E35" s="55">
        <f t="shared" si="0"/>
        <v>5.809413740416159E-2</v>
      </c>
    </row>
    <row r="36" spans="1:5" x14ac:dyDescent="0.3">
      <c r="A36" s="107" t="s">
        <v>133</v>
      </c>
      <c r="B36" s="46">
        <f>'C.1 Federal Expenditures'!$AN$19</f>
        <v>15546671</v>
      </c>
      <c r="C36" s="46">
        <f>'C.2 State Expenditures'!$AN$19</f>
        <v>0</v>
      </c>
      <c r="D36" s="46">
        <f>'B. Total Expenditures'!$AN$19</f>
        <v>15546671</v>
      </c>
      <c r="E36" s="55">
        <f t="shared" si="0"/>
        <v>3.747335366295948E-2</v>
      </c>
    </row>
    <row r="37" spans="1:5" x14ac:dyDescent="0.3">
      <c r="A37" s="107" t="s">
        <v>134</v>
      </c>
      <c r="B37" s="46">
        <f>'C.1 Federal Expenditures'!$AO$19</f>
        <v>0</v>
      </c>
      <c r="C37" s="46">
        <f>'C.2 State Expenditures'!$AO$19</f>
        <v>0</v>
      </c>
      <c r="D37" s="46">
        <f>'B. Total Expenditures'!$AO$19</f>
        <v>0</v>
      </c>
      <c r="E37" s="55">
        <f t="shared" si="0"/>
        <v>0</v>
      </c>
    </row>
    <row r="38" spans="1:5" x14ac:dyDescent="0.3">
      <c r="A38" s="107" t="s">
        <v>135</v>
      </c>
      <c r="B38" s="46">
        <f>'C.1 Federal Expenditures'!$AP$19</f>
        <v>8555000</v>
      </c>
      <c r="C38" s="46">
        <f>'C.2 State Expenditures'!$AP$19</f>
        <v>0</v>
      </c>
      <c r="D38" s="46">
        <f>'B. Total Expenditures'!$AP$19</f>
        <v>8555000</v>
      </c>
      <c r="E38" s="55">
        <f t="shared" si="0"/>
        <v>2.062078374120211E-2</v>
      </c>
    </row>
    <row r="39" spans="1:5" ht="15.6" x14ac:dyDescent="0.3">
      <c r="A39" s="106" t="s">
        <v>85</v>
      </c>
      <c r="B39" s="46">
        <f>'C.1 Federal Expenditures'!$AQ$19</f>
        <v>68804</v>
      </c>
      <c r="C39" s="46">
        <f>'C.2 State Expenditures'!$AQ$19</f>
        <v>60824999</v>
      </c>
      <c r="D39" s="46">
        <f>'B. Total Expenditures'!$AQ$19</f>
        <v>60893803</v>
      </c>
      <c r="E39" s="55">
        <f t="shared" si="0"/>
        <v>0.14677708274019455</v>
      </c>
    </row>
    <row r="40" spans="1:5" ht="15.6" x14ac:dyDescent="0.3">
      <c r="A40" s="94" t="s">
        <v>138</v>
      </c>
      <c r="B40" s="121">
        <f>'C.1 Federal Expenditures'!$AR$19</f>
        <v>235530677</v>
      </c>
      <c r="C40" s="121">
        <f>'C.2 State Expenditures'!$AR$19</f>
        <v>117507010</v>
      </c>
      <c r="D40" s="121">
        <f>'B. Total Expenditures'!$AR$19</f>
        <v>353037687</v>
      </c>
      <c r="E40" s="96">
        <f t="shared" si="0"/>
        <v>0.85095427190195205</v>
      </c>
    </row>
    <row r="41" spans="1:5" ht="15.6" x14ac:dyDescent="0.3">
      <c r="A41" s="106" t="s">
        <v>86</v>
      </c>
      <c r="B41" s="46">
        <f>'C.1 Federal Expenditures'!$C$19</f>
        <v>61835002</v>
      </c>
      <c r="C41" s="120"/>
      <c r="D41" s="46">
        <f>'B. Total Expenditures'!$C$19</f>
        <v>61835002</v>
      </c>
      <c r="E41" s="55">
        <f t="shared" si="0"/>
        <v>0.14904572809804792</v>
      </c>
    </row>
    <row r="42" spans="1:5" ht="15.6" x14ac:dyDescent="0.3">
      <c r="A42" s="106" t="s">
        <v>246</v>
      </c>
      <c r="B42" s="46">
        <f>'C.1 Federal Expenditures'!$D$19</f>
        <v>0</v>
      </c>
      <c r="C42" s="120"/>
      <c r="D42" s="46">
        <f>'B. Total Expenditures'!$D$19</f>
        <v>0</v>
      </c>
      <c r="E42" s="55">
        <f t="shared" si="0"/>
        <v>0</v>
      </c>
    </row>
    <row r="43" spans="1:5" ht="15.6" x14ac:dyDescent="0.3">
      <c r="A43" s="108" t="s">
        <v>109</v>
      </c>
      <c r="B43" s="121">
        <f>B41+B42</f>
        <v>61835002</v>
      </c>
      <c r="C43" s="124"/>
      <c r="D43" s="121">
        <f>D41+D42</f>
        <v>61835002</v>
      </c>
      <c r="E43" s="96">
        <f t="shared" si="0"/>
        <v>0.14904572809804792</v>
      </c>
    </row>
    <row r="44" spans="1:5" ht="15.6" x14ac:dyDescent="0.3">
      <c r="A44" s="94" t="s">
        <v>60</v>
      </c>
      <c r="B44" s="95">
        <f>SUM(B41,B42, B3,B6,B10,B14,B18,B19,B22,B23,B24,B25,B26,B27,B28,B29,B30,B34,B35, B39)</f>
        <v>297365679</v>
      </c>
      <c r="C44" s="95">
        <f>SUM(C41,C42,C3,C6,C10,C14,C18,C19,C22,C23,C24,C25,C26,C27,C28,C29,C30,C34,C35, C39)</f>
        <v>117507010</v>
      </c>
      <c r="D44" s="95">
        <f>B44+C44</f>
        <v>414872689</v>
      </c>
      <c r="E44" s="96">
        <f t="shared" si="0"/>
        <v>1</v>
      </c>
    </row>
    <row r="45" spans="1:5" ht="15.6" x14ac:dyDescent="0.3">
      <c r="A45" s="106" t="s">
        <v>136</v>
      </c>
      <c r="B45" s="46">
        <f>'C.1 Federal Expenditures'!$AS$19</f>
        <v>13692163</v>
      </c>
      <c r="C45" s="120"/>
      <c r="D45" s="46">
        <f>'B. Total Expenditures'!$AS$19</f>
        <v>13692163</v>
      </c>
      <c r="E45" s="123"/>
    </row>
    <row r="46" spans="1:5" ht="15.6" x14ac:dyDescent="0.3">
      <c r="A46" s="106" t="s">
        <v>137</v>
      </c>
      <c r="B46" s="46">
        <f>'C.1 Federal Expenditures'!$AT$19</f>
        <v>50841067</v>
      </c>
      <c r="C46" s="120"/>
      <c r="D46" s="46">
        <f>'B. Total Expenditures'!$AT$19</f>
        <v>50841067</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339</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Expenditures'!$G$20</f>
        <v>1625682</v>
      </c>
      <c r="C3" s="46">
        <f>'C.2 State Expenditures'!$G$20</f>
        <v>31923671</v>
      </c>
      <c r="D3" s="46">
        <f>'B. Total Expenditures'!$G$20</f>
        <v>33549353</v>
      </c>
      <c r="E3" s="55">
        <f t="shared" ref="E3:E44" si="0">D3/($D$44)</f>
        <v>0.15862147310172842</v>
      </c>
    </row>
    <row r="4" spans="1:5" ht="43.8" x14ac:dyDescent="0.3">
      <c r="A4" s="107" t="s">
        <v>111</v>
      </c>
      <c r="B4" s="46">
        <f>'C.1 Federal Expenditures'!$H$20</f>
        <v>1625682</v>
      </c>
      <c r="C4" s="46">
        <f>'C.2 State Expenditures'!$H$20</f>
        <v>31923671</v>
      </c>
      <c r="D4" s="46">
        <f>'B. Total Expenditures'!$H$20</f>
        <v>33549353</v>
      </c>
      <c r="E4" s="55">
        <f t="shared" si="0"/>
        <v>0.15862147310172842</v>
      </c>
    </row>
    <row r="5" spans="1:5" ht="43.8" x14ac:dyDescent="0.3">
      <c r="A5" s="107" t="s">
        <v>110</v>
      </c>
      <c r="B5" s="46">
        <f>'C.1 Federal Expenditures'!$I$20</f>
        <v>0</v>
      </c>
      <c r="C5" s="46">
        <f>'C.2 State Expenditures'!$I$20</f>
        <v>0</v>
      </c>
      <c r="D5" s="46">
        <f>'B. Total Expenditures'!$I$20</f>
        <v>0</v>
      </c>
      <c r="E5" s="55">
        <f t="shared" si="0"/>
        <v>0</v>
      </c>
    </row>
    <row r="6" spans="1:5" ht="30.75" x14ac:dyDescent="0.3">
      <c r="A6" s="106" t="s">
        <v>83</v>
      </c>
      <c r="B6" s="46">
        <f>'C.1 Federal Expenditures'!$J$20</f>
        <v>0</v>
      </c>
      <c r="C6" s="120"/>
      <c r="D6" s="46">
        <f>'B. Total Expenditures'!$J$20</f>
        <v>0</v>
      </c>
      <c r="E6" s="55">
        <f t="shared" si="0"/>
        <v>0</v>
      </c>
    </row>
    <row r="7" spans="1:5" ht="15" x14ac:dyDescent="0.3">
      <c r="A7" s="107" t="s">
        <v>112</v>
      </c>
      <c r="B7" s="46">
        <f>'C.1 Federal Expenditures'!$K$20</f>
        <v>0</v>
      </c>
      <c r="C7" s="120"/>
      <c r="D7" s="46">
        <f>'B. Total Expenditures'!$K$20</f>
        <v>0</v>
      </c>
      <c r="E7" s="55">
        <f t="shared" si="0"/>
        <v>0</v>
      </c>
    </row>
    <row r="8" spans="1:5" ht="15" x14ac:dyDescent="0.3">
      <c r="A8" s="107" t="s">
        <v>113</v>
      </c>
      <c r="B8" s="46">
        <f>'C.1 Federal Expenditures'!$L$20</f>
        <v>0</v>
      </c>
      <c r="C8" s="120"/>
      <c r="D8" s="46">
        <f>'B. Total Expenditures'!$L$20</f>
        <v>0</v>
      </c>
      <c r="E8" s="55">
        <f t="shared" si="0"/>
        <v>0</v>
      </c>
    </row>
    <row r="9" spans="1:5" ht="29.4" x14ac:dyDescent="0.3">
      <c r="A9" s="107" t="s">
        <v>114</v>
      </c>
      <c r="B9" s="46">
        <f>'C.1 Federal Expenditures'!$M$20</f>
        <v>0</v>
      </c>
      <c r="C9" s="120"/>
      <c r="D9" s="46">
        <f>'B. Total Expenditures'!$M$20</f>
        <v>0</v>
      </c>
      <c r="E9" s="55">
        <f t="shared" si="0"/>
        <v>0</v>
      </c>
    </row>
    <row r="10" spans="1:5" ht="30.75" x14ac:dyDescent="0.3">
      <c r="A10" s="106" t="s">
        <v>82</v>
      </c>
      <c r="B10" s="46">
        <f>'C.1 Federal Expenditures'!$N$20</f>
        <v>0</v>
      </c>
      <c r="C10" s="120"/>
      <c r="D10" s="46">
        <f>'B. Total Expenditures'!$N$20</f>
        <v>0</v>
      </c>
      <c r="E10" s="55">
        <f t="shared" si="0"/>
        <v>0</v>
      </c>
    </row>
    <row r="11" spans="1:5" ht="15" x14ac:dyDescent="0.3">
      <c r="A11" s="107" t="s">
        <v>115</v>
      </c>
      <c r="B11" s="46">
        <f>'C.1 Federal Expenditures'!$O$20</f>
        <v>0</v>
      </c>
      <c r="C11" s="120"/>
      <c r="D11" s="46">
        <f>'B. Total Expenditures'!$O$20</f>
        <v>0</v>
      </c>
      <c r="E11" s="55">
        <f t="shared" si="0"/>
        <v>0</v>
      </c>
    </row>
    <row r="12" spans="1:5" ht="15" x14ac:dyDescent="0.3">
      <c r="A12" s="107" t="s">
        <v>116</v>
      </c>
      <c r="B12" s="46">
        <f>'C.1 Federal Expenditures'!$P$20</f>
        <v>0</v>
      </c>
      <c r="C12" s="120"/>
      <c r="D12" s="46">
        <f>'B. Total Expenditures'!$P$20</f>
        <v>0</v>
      </c>
      <c r="E12" s="55">
        <f t="shared" si="0"/>
        <v>0</v>
      </c>
    </row>
    <row r="13" spans="1:5" ht="29.4" x14ac:dyDescent="0.3">
      <c r="A13" s="107" t="s">
        <v>117</v>
      </c>
      <c r="B13" s="46">
        <f>'C.1 Federal Expenditures'!$Q$20</f>
        <v>0</v>
      </c>
      <c r="C13" s="120"/>
      <c r="D13" s="46">
        <f>'B. Total Expenditures'!$Q$20</f>
        <v>0</v>
      </c>
      <c r="E13" s="55">
        <f t="shared" si="0"/>
        <v>0</v>
      </c>
    </row>
    <row r="14" spans="1:5" ht="15.75" x14ac:dyDescent="0.3">
      <c r="A14" s="106" t="s">
        <v>118</v>
      </c>
      <c r="B14" s="46">
        <f>'C.1 Federal Expenditures'!$R$20</f>
        <v>3723178</v>
      </c>
      <c r="C14" s="46">
        <f>'C.2 State Expenditures'!$R$20</f>
        <v>6761437</v>
      </c>
      <c r="D14" s="46">
        <f>'B. Total Expenditures'!$R$20</f>
        <v>10484615</v>
      </c>
      <c r="E14" s="55">
        <f t="shared" si="0"/>
        <v>4.9571301008531465E-2</v>
      </c>
    </row>
    <row r="15" spans="1:5" ht="15" x14ac:dyDescent="0.3">
      <c r="A15" s="107" t="s">
        <v>119</v>
      </c>
      <c r="B15" s="46">
        <f>'C.1 Federal Expenditures'!$S$20</f>
        <v>0</v>
      </c>
      <c r="C15" s="46">
        <f>'C.2 State Expenditures'!$S$20</f>
        <v>0</v>
      </c>
      <c r="D15" s="46">
        <f>'B. Total Expenditures'!$S$20</f>
        <v>0</v>
      </c>
      <c r="E15" s="55">
        <f t="shared" si="0"/>
        <v>0</v>
      </c>
    </row>
    <row r="16" spans="1:5" ht="15" x14ac:dyDescent="0.3">
      <c r="A16" s="107" t="s">
        <v>120</v>
      </c>
      <c r="B16" s="46">
        <f>'C.1 Federal Expenditures'!$T$20</f>
        <v>0</v>
      </c>
      <c r="C16" s="46">
        <f>'C.2 State Expenditures'!$T$20</f>
        <v>0</v>
      </c>
      <c r="D16" s="46">
        <f>'B. Total Expenditures'!$T$20</f>
        <v>0</v>
      </c>
      <c r="E16" s="55">
        <f t="shared" si="0"/>
        <v>0</v>
      </c>
    </row>
    <row r="17" spans="1:5" ht="15" x14ac:dyDescent="0.3">
      <c r="A17" s="107" t="s">
        <v>121</v>
      </c>
      <c r="B17" s="46">
        <f>'C.1 Federal Expenditures'!$U$20</f>
        <v>3723178</v>
      </c>
      <c r="C17" s="46">
        <f>'C.2 State Expenditures'!$U$20</f>
        <v>6761437</v>
      </c>
      <c r="D17" s="46">
        <f>'B. Total Expenditures'!$U$20</f>
        <v>10484615</v>
      </c>
      <c r="E17" s="55">
        <f t="shared" si="0"/>
        <v>4.9571301008531465E-2</v>
      </c>
    </row>
    <row r="18" spans="1:5" ht="15.75" x14ac:dyDescent="0.3">
      <c r="A18" s="106" t="s">
        <v>122</v>
      </c>
      <c r="B18" s="46">
        <f>'C.1 Federal Expenditures'!$V$20</f>
        <v>308113</v>
      </c>
      <c r="C18" s="46">
        <f>'C.2 State Expenditures'!$V$20</f>
        <v>994341</v>
      </c>
      <c r="D18" s="46">
        <f>'B. Total Expenditures'!$V$20</f>
        <v>1302454</v>
      </c>
      <c r="E18" s="55">
        <f t="shared" si="0"/>
        <v>6.1580076410784603E-3</v>
      </c>
    </row>
    <row r="19" spans="1:5" ht="15.75" x14ac:dyDescent="0.3">
      <c r="A19" s="106" t="s">
        <v>87</v>
      </c>
      <c r="B19" s="46">
        <f>'C.1 Federal Expenditures'!$W$20</f>
        <v>24865232</v>
      </c>
      <c r="C19" s="46">
        <f>'C.2 State Expenditures'!$W$20</f>
        <v>6932032</v>
      </c>
      <c r="D19" s="46">
        <f>'B. Total Expenditures'!$W$20</f>
        <v>31797264</v>
      </c>
      <c r="E19" s="55">
        <f t="shared" si="0"/>
        <v>0.15033758940998226</v>
      </c>
    </row>
    <row r="20" spans="1:5" ht="29.4" x14ac:dyDescent="0.3">
      <c r="A20" s="107" t="s">
        <v>124</v>
      </c>
      <c r="B20" s="46">
        <f>'C.1 Federal Expenditures'!$X$20</f>
        <v>24865232</v>
      </c>
      <c r="C20" s="46">
        <f>'C.2 State Expenditures'!$X$20</f>
        <v>6932032</v>
      </c>
      <c r="D20" s="46">
        <f>'B. Total Expenditures'!$X$20</f>
        <v>31797264</v>
      </c>
      <c r="E20" s="55">
        <f t="shared" si="0"/>
        <v>0.15033758940998226</v>
      </c>
    </row>
    <row r="21" spans="1:5" ht="15" x14ac:dyDescent="0.3">
      <c r="A21" s="107" t="s">
        <v>123</v>
      </c>
      <c r="B21" s="46">
        <f>'C.1 Federal Expenditures'!$Y$20</f>
        <v>0</v>
      </c>
      <c r="C21" s="46">
        <f>'C.2 State Expenditures'!$Y$20</f>
        <v>0</v>
      </c>
      <c r="D21" s="46">
        <f>'B. Total Expenditures'!$Y$20</f>
        <v>0</v>
      </c>
      <c r="E21" s="55">
        <f t="shared" si="0"/>
        <v>0</v>
      </c>
    </row>
    <row r="22" spans="1:5" ht="30.75" x14ac:dyDescent="0.3">
      <c r="A22" s="106" t="s">
        <v>88</v>
      </c>
      <c r="B22" s="46">
        <f>'C.1 Federal Expenditures'!$Z$20</f>
        <v>0</v>
      </c>
      <c r="C22" s="46">
        <f>'C.2 State Expenditures'!$Z$20</f>
        <v>0</v>
      </c>
      <c r="D22" s="46">
        <f>'B. Total Expenditures'!$Z$20</f>
        <v>0</v>
      </c>
      <c r="E22" s="55">
        <f t="shared" si="0"/>
        <v>0</v>
      </c>
    </row>
    <row r="23" spans="1:5" ht="15.75" x14ac:dyDescent="0.3">
      <c r="A23" s="106" t="s">
        <v>84</v>
      </c>
      <c r="B23" s="46">
        <f>'C.1 Federal Expenditures'!$AA$20</f>
        <v>0</v>
      </c>
      <c r="C23" s="46">
        <f>'C.2 State Expenditures'!$AA$20</f>
        <v>25939342</v>
      </c>
      <c r="D23" s="46">
        <f>'B. Total Expenditures'!$AA$20</f>
        <v>25939342</v>
      </c>
      <c r="E23" s="55">
        <f t="shared" si="0"/>
        <v>0.12264131112541973</v>
      </c>
    </row>
    <row r="24" spans="1:5" ht="15.75" x14ac:dyDescent="0.3">
      <c r="A24" s="106" t="s">
        <v>89</v>
      </c>
      <c r="B24" s="46">
        <f>'C.1 Federal Expenditures'!$AB$20</f>
        <v>0</v>
      </c>
      <c r="C24" s="46">
        <f>'C.2 State Expenditures'!$AB$20</f>
        <v>0</v>
      </c>
      <c r="D24" s="46">
        <f>'B. Total Expenditures'!$AB$20</f>
        <v>0</v>
      </c>
      <c r="E24" s="55">
        <f t="shared" si="0"/>
        <v>0</v>
      </c>
    </row>
    <row r="25" spans="1:5" ht="15.75" x14ac:dyDescent="0.3">
      <c r="A25" s="106" t="s">
        <v>62</v>
      </c>
      <c r="B25" s="46">
        <f>'C.1 Federal Expenditures'!$AC$20</f>
        <v>298427</v>
      </c>
      <c r="C25" s="46">
        <f>'C.2 State Expenditures'!$AC$20</f>
        <v>0</v>
      </c>
      <c r="D25" s="46">
        <f>'B. Total Expenditures'!$AC$20</f>
        <v>298427</v>
      </c>
      <c r="E25" s="55">
        <f t="shared" si="0"/>
        <v>1.4109640312088732E-3</v>
      </c>
    </row>
    <row r="26" spans="1:5" ht="15.75" x14ac:dyDescent="0.3">
      <c r="A26" s="106" t="s">
        <v>125</v>
      </c>
      <c r="B26" s="46">
        <f>'C.1 Federal Expenditures'!$AD$20</f>
        <v>0</v>
      </c>
      <c r="C26" s="46">
        <f>'C.2 State Expenditures'!$AD$20</f>
        <v>0</v>
      </c>
      <c r="D26" s="46">
        <f>'B. Total Expenditures'!$AD$20</f>
        <v>0</v>
      </c>
      <c r="E26" s="55">
        <f t="shared" si="0"/>
        <v>0</v>
      </c>
    </row>
    <row r="27" spans="1:5" s="11" customFormat="1" ht="15.75" x14ac:dyDescent="0.3">
      <c r="A27" s="106" t="s">
        <v>126</v>
      </c>
      <c r="B27" s="46">
        <f>'C.1 Federal Expenditures'!$AE$20</f>
        <v>0</v>
      </c>
      <c r="C27" s="46">
        <f>'C.2 State Expenditures'!$AE$20</f>
        <v>0</v>
      </c>
      <c r="D27" s="46">
        <f>'B. Total Expenditures'!$AE$20</f>
        <v>0</v>
      </c>
      <c r="E27" s="55">
        <f t="shared" si="0"/>
        <v>0</v>
      </c>
    </row>
    <row r="28" spans="1:5" ht="30.6" x14ac:dyDescent="0.3">
      <c r="A28" s="106" t="s">
        <v>127</v>
      </c>
      <c r="B28" s="46">
        <f>'C.1 Federal Expenditures'!$AF$20</f>
        <v>1670096</v>
      </c>
      <c r="C28" s="46">
        <f>'C.2 State Expenditures'!$AF$20</f>
        <v>0</v>
      </c>
      <c r="D28" s="46">
        <f>'B. Total Expenditures'!$AF$20</f>
        <v>1670096</v>
      </c>
      <c r="E28" s="55">
        <f t="shared" si="0"/>
        <v>7.8962204648567805E-3</v>
      </c>
    </row>
    <row r="29" spans="1:5" ht="30.6" x14ac:dyDescent="0.3">
      <c r="A29" s="106" t="s">
        <v>90</v>
      </c>
      <c r="B29" s="46">
        <f>'C.1 Federal Expenditures'!$AG$20</f>
        <v>15746</v>
      </c>
      <c r="C29" s="46">
        <f>'C.2 State Expenditures'!$AG$20</f>
        <v>0</v>
      </c>
      <c r="D29" s="46">
        <f>'B. Total Expenditures'!$AG$20</f>
        <v>15746</v>
      </c>
      <c r="E29" s="55">
        <f t="shared" si="0"/>
        <v>7.4447150007924607E-5</v>
      </c>
    </row>
    <row r="30" spans="1:5" ht="15.6" x14ac:dyDescent="0.3">
      <c r="A30" s="106" t="s">
        <v>128</v>
      </c>
      <c r="B30" s="46">
        <f>'C.1 Federal Expenditures'!$AH$20</f>
        <v>55569447</v>
      </c>
      <c r="C30" s="46">
        <f>'C.2 State Expenditures'!$AH$20</f>
        <v>0</v>
      </c>
      <c r="D30" s="46">
        <f>'B. Total Expenditures'!$AH$20</f>
        <v>55569447</v>
      </c>
      <c r="E30" s="55">
        <f t="shared" si="0"/>
        <v>0.26273256424910557</v>
      </c>
    </row>
    <row r="31" spans="1:5" ht="28.8" x14ac:dyDescent="0.3">
      <c r="A31" s="107" t="s">
        <v>129</v>
      </c>
      <c r="B31" s="46">
        <f>'C.1 Federal Expenditures'!$AI$20</f>
        <v>53510608</v>
      </c>
      <c r="C31" s="46">
        <f>'C.2 State Expenditures'!$AI$20</f>
        <v>0</v>
      </c>
      <c r="D31" s="46">
        <f>'B. Total Expenditures'!$AI$20</f>
        <v>53510608</v>
      </c>
      <c r="E31" s="55">
        <f t="shared" si="0"/>
        <v>0.25299836534937448</v>
      </c>
    </row>
    <row r="32" spans="1:5" x14ac:dyDescent="0.3">
      <c r="A32" s="107" t="s">
        <v>130</v>
      </c>
      <c r="B32" s="46">
        <f>'C.1 Federal Expenditures'!$AJ$20</f>
        <v>0</v>
      </c>
      <c r="C32" s="46">
        <f>'C.2 State Expenditures'!$AJ$20</f>
        <v>0</v>
      </c>
      <c r="D32" s="46">
        <f>'B. Total Expenditures'!$AJ$20</f>
        <v>0</v>
      </c>
      <c r="E32" s="55">
        <f t="shared" si="0"/>
        <v>0</v>
      </c>
    </row>
    <row r="33" spans="1:5" x14ac:dyDescent="0.3">
      <c r="A33" s="107" t="s">
        <v>131</v>
      </c>
      <c r="B33" s="46">
        <f>'C.1 Federal Expenditures'!$AK$20</f>
        <v>2058839</v>
      </c>
      <c r="C33" s="46">
        <f>'C.2 State Expenditures'!$AK$20</f>
        <v>0</v>
      </c>
      <c r="D33" s="46">
        <f>'B. Total Expenditures'!$AK$20</f>
        <v>2058839</v>
      </c>
      <c r="E33" s="55">
        <f t="shared" si="0"/>
        <v>9.7341988997310738E-3</v>
      </c>
    </row>
    <row r="34" spans="1:5" ht="15.6" x14ac:dyDescent="0.3">
      <c r="A34" s="106" t="s">
        <v>132</v>
      </c>
      <c r="B34" s="46">
        <f>'C.1 Federal Expenditures'!$AL$20</f>
        <v>0</v>
      </c>
      <c r="C34" s="46">
        <f>'C.2 State Expenditures'!$AL$20</f>
        <v>0</v>
      </c>
      <c r="D34" s="46">
        <f>'B. Total Expenditures'!$AL$20</f>
        <v>0</v>
      </c>
      <c r="E34" s="55">
        <f t="shared" si="0"/>
        <v>0</v>
      </c>
    </row>
    <row r="35" spans="1:5" ht="15.6" x14ac:dyDescent="0.3">
      <c r="A35" s="106" t="s">
        <v>91</v>
      </c>
      <c r="B35" s="46">
        <f>'C.1 Federal Expenditures'!$AM$20</f>
        <v>6944879</v>
      </c>
      <c r="C35" s="46">
        <f>'C.2 State Expenditures'!$AM$20</f>
        <v>4766703</v>
      </c>
      <c r="D35" s="46">
        <f>'B. Total Expenditures'!$AM$20</f>
        <v>11711582</v>
      </c>
      <c r="E35" s="55">
        <f t="shared" si="0"/>
        <v>5.5372405816341272E-2</v>
      </c>
    </row>
    <row r="36" spans="1:5" x14ac:dyDescent="0.3">
      <c r="A36" s="107" t="s">
        <v>133</v>
      </c>
      <c r="B36" s="46">
        <f>'C.1 Federal Expenditures'!$AN$20</f>
        <v>3779738</v>
      </c>
      <c r="C36" s="46">
        <f>'C.2 State Expenditures'!$AN$20</f>
        <v>1151675</v>
      </c>
      <c r="D36" s="46">
        <f>'B. Total Expenditures'!$AN$20</f>
        <v>4931413</v>
      </c>
      <c r="E36" s="55">
        <f t="shared" si="0"/>
        <v>2.3315740083959705E-2</v>
      </c>
    </row>
    <row r="37" spans="1:5" x14ac:dyDescent="0.3">
      <c r="A37" s="107" t="s">
        <v>134</v>
      </c>
      <c r="B37" s="46">
        <f>'C.1 Federal Expenditures'!$AO$20</f>
        <v>2648240</v>
      </c>
      <c r="C37" s="46">
        <f>'C.2 State Expenditures'!$AO$20</f>
        <v>3097879</v>
      </c>
      <c r="D37" s="46">
        <f>'B. Total Expenditures'!$AO$20</f>
        <v>5746119</v>
      </c>
      <c r="E37" s="55">
        <f t="shared" si="0"/>
        <v>2.7167673260281071E-2</v>
      </c>
    </row>
    <row r="38" spans="1:5" x14ac:dyDescent="0.3">
      <c r="A38" s="107" t="s">
        <v>135</v>
      </c>
      <c r="B38" s="46">
        <f>'C.1 Federal Expenditures'!$AP$20</f>
        <v>516901</v>
      </c>
      <c r="C38" s="46">
        <f>'C.2 State Expenditures'!$AP$20</f>
        <v>517149</v>
      </c>
      <c r="D38" s="46">
        <f>'B. Total Expenditures'!$AP$20</f>
        <v>1034050</v>
      </c>
      <c r="E38" s="55">
        <f t="shared" si="0"/>
        <v>4.8889924721004976E-3</v>
      </c>
    </row>
    <row r="39" spans="1:5" ht="15.6" x14ac:dyDescent="0.3">
      <c r="A39" s="106" t="s">
        <v>85</v>
      </c>
      <c r="B39" s="46">
        <f>'C.1 Federal Expenditures'!$AQ$20</f>
        <v>0</v>
      </c>
      <c r="C39" s="46">
        <f>'C.2 State Expenditures'!$AQ$20</f>
        <v>0</v>
      </c>
      <c r="D39" s="46">
        <f>'B. Total Expenditures'!$AQ$20</f>
        <v>0</v>
      </c>
      <c r="E39" s="55">
        <f t="shared" si="0"/>
        <v>0</v>
      </c>
    </row>
    <row r="40" spans="1:5" ht="15.6" x14ac:dyDescent="0.3">
      <c r="A40" s="94" t="s">
        <v>138</v>
      </c>
      <c r="B40" s="121">
        <f>'C.1 Federal Expenditures'!$AR$20</f>
        <v>95020800</v>
      </c>
      <c r="C40" s="121">
        <f>'C.2 State Expenditures'!$AR$20</f>
        <v>77317526</v>
      </c>
      <c r="D40" s="121">
        <f>'B. Total Expenditures'!$AR$20</f>
        <v>172338326</v>
      </c>
      <c r="E40" s="96">
        <f t="shared" si="0"/>
        <v>0.81481628399826078</v>
      </c>
    </row>
    <row r="41" spans="1:5" ht="15.6" x14ac:dyDescent="0.3">
      <c r="A41" s="106" t="s">
        <v>86</v>
      </c>
      <c r="B41" s="46">
        <f>'C.1 Federal Expenditures'!$C$20</f>
        <v>26205412</v>
      </c>
      <c r="C41" s="120"/>
      <c r="D41" s="46">
        <f>'B. Total Expenditures'!$C$20</f>
        <v>26205412</v>
      </c>
      <c r="E41" s="55">
        <f t="shared" si="0"/>
        <v>0.12389929113320637</v>
      </c>
    </row>
    <row r="42" spans="1:5" ht="15.6" x14ac:dyDescent="0.3">
      <c r="A42" s="106" t="s">
        <v>246</v>
      </c>
      <c r="B42" s="46">
        <f>'C.1 Federal Expenditures'!$D$20</f>
        <v>12962008</v>
      </c>
      <c r="C42" s="120"/>
      <c r="D42" s="46">
        <f>'B. Total Expenditures'!$D$20</f>
        <v>12962008</v>
      </c>
      <c r="E42" s="55">
        <f t="shared" si="0"/>
        <v>6.1284424868532889E-2</v>
      </c>
    </row>
    <row r="43" spans="1:5" ht="15.6" x14ac:dyDescent="0.3">
      <c r="A43" s="108" t="s">
        <v>109</v>
      </c>
      <c r="B43" s="121">
        <f>B41+B42</f>
        <v>39167420</v>
      </c>
      <c r="C43" s="124"/>
      <c r="D43" s="121">
        <f>D41+D42</f>
        <v>39167420</v>
      </c>
      <c r="E43" s="96">
        <f t="shared" si="0"/>
        <v>0.18518371600173927</v>
      </c>
    </row>
    <row r="44" spans="1:5" ht="15.6" x14ac:dyDescent="0.3">
      <c r="A44" s="94" t="s">
        <v>60</v>
      </c>
      <c r="B44" s="95">
        <f>SUM(B41,B42, B3,B6,B10,B14,B18,B19,B22,B23,B24,B25,B26,B27,B28,B29,B30,B34,B35, B39)</f>
        <v>134188220</v>
      </c>
      <c r="C44" s="95">
        <f>SUM(C41,C42,C3,C6,C10,C14,C18,C19,C22,C23,C24,C25,C26,C27,C28,C29,C30,C34,C35, C39)</f>
        <v>77317526</v>
      </c>
      <c r="D44" s="95">
        <f>B44+C44</f>
        <v>211505746</v>
      </c>
      <c r="E44" s="96">
        <f t="shared" si="0"/>
        <v>1</v>
      </c>
    </row>
    <row r="45" spans="1:5" ht="15.6" x14ac:dyDescent="0.3">
      <c r="A45" s="106" t="s">
        <v>136</v>
      </c>
      <c r="B45" s="46">
        <f>'C.1 Federal Expenditures'!$AS$20</f>
        <v>653990</v>
      </c>
      <c r="C45" s="120"/>
      <c r="D45" s="46">
        <f>'B. Total Expenditures'!$AS$20</f>
        <v>653990</v>
      </c>
      <c r="E45" s="123"/>
    </row>
    <row r="46" spans="1:5" ht="15.6" x14ac:dyDescent="0.3">
      <c r="A46" s="106" t="s">
        <v>137</v>
      </c>
      <c r="B46" s="46">
        <f>'C.1 Federal Expenditures'!$AT$20</f>
        <v>0</v>
      </c>
      <c r="C46" s="120"/>
      <c r="D46" s="46">
        <f>'B. Total Expenditures'!$AT$20</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sheetPr>
  <dimension ref="A1:G52"/>
  <sheetViews>
    <sheetView zoomScaleNormal="100" workbookViewId="0">
      <pane ySplit="2" topLeftCell="A3" activePane="bottomLeft" state="frozenSplit"/>
      <selection activeCell="B5" sqref="B5"/>
      <selection pane="bottomLeft" activeCell="B13" sqref="B13"/>
    </sheetView>
  </sheetViews>
  <sheetFormatPr defaultColWidth="9.109375" defaultRowHeight="14.4" x14ac:dyDescent="0.3"/>
  <cols>
    <col min="1" max="1" width="45.6640625" style="56" customWidth="1"/>
    <col min="2" max="5" width="20.6640625" style="11" customWidth="1"/>
    <col min="6" max="16384" width="9.109375" style="11"/>
  </cols>
  <sheetData>
    <row r="1" spans="1:7" ht="19.5" customHeight="1" x14ac:dyDescent="0.35">
      <c r="A1" s="142" t="s">
        <v>367</v>
      </c>
      <c r="B1" s="100"/>
      <c r="C1" s="100"/>
      <c r="D1" s="99"/>
      <c r="E1" s="99"/>
    </row>
    <row r="2" spans="1:7" ht="45.9" customHeight="1" x14ac:dyDescent="0.3">
      <c r="A2" s="97" t="s">
        <v>58</v>
      </c>
      <c r="B2" s="98" t="s">
        <v>73</v>
      </c>
      <c r="C2" s="93" t="s">
        <v>59</v>
      </c>
      <c r="D2" s="98" t="s">
        <v>71</v>
      </c>
      <c r="E2" s="93" t="s">
        <v>70</v>
      </c>
    </row>
    <row r="3" spans="1:7" ht="15.75" x14ac:dyDescent="0.3">
      <c r="A3" s="106" t="s">
        <v>61</v>
      </c>
      <c r="B3" s="46">
        <f>'C.1 Federal Expenditures'!$G$4</f>
        <v>3155388015</v>
      </c>
      <c r="C3" s="46">
        <f>'C.2 State Expenditures'!$G$4</f>
        <v>3555545523</v>
      </c>
      <c r="D3" s="46">
        <f>'B. Total Expenditures'!$G$4</f>
        <v>6710933538</v>
      </c>
      <c r="E3" s="55">
        <f t="shared" ref="E3:E44" si="0">D3/($D$44)</f>
        <v>0.21415799735056879</v>
      </c>
    </row>
    <row r="4" spans="1:7" ht="43.8" x14ac:dyDescent="0.3">
      <c r="A4" s="107" t="s">
        <v>111</v>
      </c>
      <c r="B4" s="46">
        <f>'C.1 Federal Expenditures'!$H$4</f>
        <v>2923657284</v>
      </c>
      <c r="C4" s="46">
        <f>'C.2 State Expenditures'!$H$4</f>
        <v>3350044389</v>
      </c>
      <c r="D4" s="46">
        <f>'B. Total Expenditures'!$H$4</f>
        <v>6273701673</v>
      </c>
      <c r="E4" s="55">
        <f t="shared" si="0"/>
        <v>0.20020513966600886</v>
      </c>
    </row>
    <row r="5" spans="1:7" ht="29.4" x14ac:dyDescent="0.3">
      <c r="A5" s="107" t="s">
        <v>110</v>
      </c>
      <c r="B5" s="46">
        <f>'C.1 Federal Expenditures'!$I$4</f>
        <v>231730731</v>
      </c>
      <c r="C5" s="46">
        <f>'C.2 State Expenditures'!$I$4</f>
        <v>205501134</v>
      </c>
      <c r="D5" s="46">
        <f>'B. Total Expenditures'!$I$4</f>
        <v>437231865</v>
      </c>
      <c r="E5" s="55">
        <f t="shared" si="0"/>
        <v>1.3952857684559929E-2</v>
      </c>
    </row>
    <row r="6" spans="1:7" ht="15.75" x14ac:dyDescent="0.3">
      <c r="A6" s="106" t="s">
        <v>83</v>
      </c>
      <c r="B6" s="46">
        <f>'C.1 Federal Expenditures'!$J$4</f>
        <v>563246283</v>
      </c>
      <c r="C6" s="120"/>
      <c r="D6" s="46">
        <f>'B. Total Expenditures'!$J$4</f>
        <v>563246283</v>
      </c>
      <c r="E6" s="55">
        <f t="shared" si="0"/>
        <v>1.7974205123536379E-2</v>
      </c>
      <c r="G6" s="105"/>
    </row>
    <row r="7" spans="1:7" ht="15" x14ac:dyDescent="0.3">
      <c r="A7" s="107" t="s">
        <v>112</v>
      </c>
      <c r="B7" s="46">
        <f>'C.1 Federal Expenditures'!$K$4</f>
        <v>260138260</v>
      </c>
      <c r="C7" s="120"/>
      <c r="D7" s="46">
        <f>'B. Total Expenditures'!$K$4</f>
        <v>260138260</v>
      </c>
      <c r="E7" s="55">
        <f t="shared" si="0"/>
        <v>8.3014812291621262E-3</v>
      </c>
    </row>
    <row r="8" spans="1:7" ht="15" x14ac:dyDescent="0.3">
      <c r="A8" s="107" t="s">
        <v>113</v>
      </c>
      <c r="B8" s="46">
        <f>'C.1 Federal Expenditures'!$L$4</f>
        <v>29607526</v>
      </c>
      <c r="C8" s="120"/>
      <c r="D8" s="46">
        <f>'B. Total Expenditures'!$L$4</f>
        <v>29607526</v>
      </c>
      <c r="E8" s="55">
        <f t="shared" si="0"/>
        <v>9.4482957382328002E-4</v>
      </c>
    </row>
    <row r="9" spans="1:7" ht="29.4" x14ac:dyDescent="0.3">
      <c r="A9" s="107" t="s">
        <v>114</v>
      </c>
      <c r="B9" s="46">
        <f>'C.1 Federal Expenditures'!$M$4</f>
        <v>273500497</v>
      </c>
      <c r="C9" s="120"/>
      <c r="D9" s="46">
        <f>'B. Total Expenditures'!$M$4</f>
        <v>273500497</v>
      </c>
      <c r="E9" s="55">
        <f t="shared" si="0"/>
        <v>8.7278943205509728E-3</v>
      </c>
    </row>
    <row r="10" spans="1:7" ht="30.75" x14ac:dyDescent="0.3">
      <c r="A10" s="106" t="s">
        <v>82</v>
      </c>
      <c r="B10" s="46">
        <f>'C.1 Federal Expenditures'!$N$4</f>
        <v>564949505</v>
      </c>
      <c r="C10" s="120"/>
      <c r="D10" s="46">
        <f>'B. Total Expenditures'!$N$4</f>
        <v>564949505</v>
      </c>
      <c r="E10" s="55">
        <f t="shared" si="0"/>
        <v>1.8028558010582275E-2</v>
      </c>
      <c r="G10" s="105"/>
    </row>
    <row r="11" spans="1:7" ht="15" x14ac:dyDescent="0.3">
      <c r="A11" s="107" t="s">
        <v>115</v>
      </c>
      <c r="B11" s="46">
        <f>'C.1 Federal Expenditures'!$O$4</f>
        <v>424014755</v>
      </c>
      <c r="C11" s="120"/>
      <c r="D11" s="46">
        <f>'B. Total Expenditures'!$O$4</f>
        <v>424014755</v>
      </c>
      <c r="E11" s="55">
        <f t="shared" si="0"/>
        <v>1.3531075857585416E-2</v>
      </c>
    </row>
    <row r="12" spans="1:7" ht="15" x14ac:dyDescent="0.3">
      <c r="A12" s="107" t="s">
        <v>116</v>
      </c>
      <c r="B12" s="46">
        <f>'C.1 Federal Expenditures'!$P$4</f>
        <v>69402640</v>
      </c>
      <c r="C12" s="120"/>
      <c r="D12" s="46">
        <f>'B. Total Expenditures'!$P$4</f>
        <v>69402640</v>
      </c>
      <c r="E12" s="55">
        <f t="shared" si="0"/>
        <v>2.2147634616080563E-3</v>
      </c>
    </row>
    <row r="13" spans="1:7" ht="29.4" x14ac:dyDescent="0.3">
      <c r="A13" s="107" t="s">
        <v>117</v>
      </c>
      <c r="B13" s="46">
        <f>'C.1 Federal Expenditures'!$Q$4</f>
        <v>71532110</v>
      </c>
      <c r="C13" s="120"/>
      <c r="D13" s="46">
        <f>'B. Total Expenditures'!$Q$4</f>
        <v>71532110</v>
      </c>
      <c r="E13" s="55">
        <f t="shared" si="0"/>
        <v>2.2827186913888038E-3</v>
      </c>
    </row>
    <row r="14" spans="1:7" ht="15.75" x14ac:dyDescent="0.3">
      <c r="A14" s="106" t="s">
        <v>118</v>
      </c>
      <c r="B14" s="46">
        <f>'C.1 Federal Expenditures'!$R$4</f>
        <v>2880951750</v>
      </c>
      <c r="C14" s="46">
        <f>'C.2 State Expenditures'!$R$4</f>
        <v>459134285</v>
      </c>
      <c r="D14" s="46">
        <f>'B. Total Expenditures'!$R$4</f>
        <v>3340086035</v>
      </c>
      <c r="E14" s="55">
        <f t="shared" si="0"/>
        <v>0.10658817170276702</v>
      </c>
      <c r="G14" s="105"/>
    </row>
    <row r="15" spans="1:7" ht="15" x14ac:dyDescent="0.3">
      <c r="A15" s="107" t="s">
        <v>119</v>
      </c>
      <c r="B15" s="46">
        <f>'C.1 Federal Expenditures'!$S$4</f>
        <v>109401796</v>
      </c>
      <c r="C15" s="46">
        <f>'C.2 State Expenditures'!$S$4</f>
        <v>26692398</v>
      </c>
      <c r="D15" s="46">
        <f>'B. Total Expenditures'!$S$4</f>
        <v>136094194</v>
      </c>
      <c r="E15" s="55">
        <f t="shared" si="0"/>
        <v>4.34301127749893E-3</v>
      </c>
    </row>
    <row r="16" spans="1:7" ht="15" x14ac:dyDescent="0.3">
      <c r="A16" s="107" t="s">
        <v>120</v>
      </c>
      <c r="B16" s="46">
        <f>'C.1 Federal Expenditures'!$T$4</f>
        <v>1516991832</v>
      </c>
      <c r="C16" s="46">
        <f>'C.2 State Expenditures'!$T$4</f>
        <v>218851121</v>
      </c>
      <c r="D16" s="46">
        <f>'B. Total Expenditures'!$T$4</f>
        <v>1735842953</v>
      </c>
      <c r="E16" s="55">
        <f t="shared" si="0"/>
        <v>5.5393880512243199E-2</v>
      </c>
    </row>
    <row r="17" spans="1:7" ht="15" x14ac:dyDescent="0.3">
      <c r="A17" s="107" t="s">
        <v>121</v>
      </c>
      <c r="B17" s="46">
        <f>'C.1 Federal Expenditures'!$U$4</f>
        <v>1254558122</v>
      </c>
      <c r="C17" s="46">
        <f>'C.2 State Expenditures'!$U$4</f>
        <v>213590766</v>
      </c>
      <c r="D17" s="46">
        <f>'B. Total Expenditures'!$U$4</f>
        <v>1468148888</v>
      </c>
      <c r="E17" s="55">
        <f t="shared" si="0"/>
        <v>4.6851279913024901E-2</v>
      </c>
    </row>
    <row r="18" spans="1:7" ht="15.75" x14ac:dyDescent="0.3">
      <c r="A18" s="106" t="s">
        <v>122</v>
      </c>
      <c r="B18" s="46">
        <f>'C.1 Federal Expenditures'!$V$4</f>
        <v>395579048</v>
      </c>
      <c r="C18" s="46">
        <f>'C.2 State Expenditures'!$V$4</f>
        <v>47920732</v>
      </c>
      <c r="D18" s="46">
        <f>'B. Total Expenditures'!$V$4</f>
        <v>443499780</v>
      </c>
      <c r="E18" s="55">
        <f t="shared" si="0"/>
        <v>1.4152878161049945E-2</v>
      </c>
      <c r="G18" s="105"/>
    </row>
    <row r="19" spans="1:7" ht="15.75" x14ac:dyDescent="0.3">
      <c r="A19" s="106" t="s">
        <v>87</v>
      </c>
      <c r="B19" s="46">
        <f>'C.1 Federal Expenditures'!$W$4</f>
        <v>1614747956</v>
      </c>
      <c r="C19" s="46">
        <f>'C.2 State Expenditures'!$W$4</f>
        <v>4816358633</v>
      </c>
      <c r="D19" s="46">
        <f>'B. Total Expenditures'!$W$4</f>
        <v>6431106589</v>
      </c>
      <c r="E19" s="55">
        <f t="shared" si="0"/>
        <v>0.20522821453224285</v>
      </c>
      <c r="G19" s="105"/>
    </row>
    <row r="20" spans="1:7" ht="15" x14ac:dyDescent="0.3">
      <c r="A20" s="107" t="s">
        <v>124</v>
      </c>
      <c r="B20" s="46">
        <f>'C.1 Federal Expenditures'!$X$4</f>
        <v>1546537642</v>
      </c>
      <c r="C20" s="46">
        <f>'C.2 State Expenditures'!$X$4</f>
        <v>2281741391</v>
      </c>
      <c r="D20" s="46">
        <f>'B. Total Expenditures'!$X$4</f>
        <v>3828279033</v>
      </c>
      <c r="E20" s="55">
        <f>D20/($D$44)</f>
        <v>0.12216729108761024</v>
      </c>
    </row>
    <row r="21" spans="1:7" ht="15" x14ac:dyDescent="0.3">
      <c r="A21" s="107" t="s">
        <v>123</v>
      </c>
      <c r="B21" s="46">
        <f>'C.1 Federal Expenditures'!$Y$4</f>
        <v>68210314</v>
      </c>
      <c r="C21" s="46">
        <f>'C.2 State Expenditures'!$Y$4</f>
        <v>2534617242</v>
      </c>
      <c r="D21" s="46">
        <f>'B. Total Expenditures'!$Y$4</f>
        <v>2602827556</v>
      </c>
      <c r="E21" s="55">
        <f t="shared" si="0"/>
        <v>8.3060923444632603E-2</v>
      </c>
    </row>
    <row r="22" spans="1:7" ht="15.75" customHeight="1" x14ac:dyDescent="0.3">
      <c r="A22" s="106" t="s">
        <v>88</v>
      </c>
      <c r="B22" s="46">
        <f>'C.1 Federal Expenditures'!$Z$4</f>
        <v>2134026</v>
      </c>
      <c r="C22" s="46">
        <f>'C.2 State Expenditures'!$Z$4</f>
        <v>223428</v>
      </c>
      <c r="D22" s="46">
        <f>'B. Total Expenditures'!$Z$4</f>
        <v>2357454</v>
      </c>
      <c r="E22" s="55">
        <f t="shared" si="0"/>
        <v>7.5230610559220203E-5</v>
      </c>
      <c r="G22" s="105"/>
    </row>
    <row r="23" spans="1:7" ht="15.75" x14ac:dyDescent="0.3">
      <c r="A23" s="106" t="s">
        <v>84</v>
      </c>
      <c r="B23" s="46">
        <f>'C.1 Federal Expenditures'!$AA$4</f>
        <v>310357059</v>
      </c>
      <c r="C23" s="46">
        <f>'C.2 State Expenditures'!$AA$4</f>
        <v>1971234385</v>
      </c>
      <c r="D23" s="46">
        <f>'B. Total Expenditures'!$AA$4</f>
        <v>2281591444</v>
      </c>
      <c r="E23" s="55">
        <f t="shared" si="0"/>
        <v>7.2809699522795729E-2</v>
      </c>
      <c r="G23" s="105"/>
    </row>
    <row r="24" spans="1:7" ht="15.75" x14ac:dyDescent="0.3">
      <c r="A24" s="106" t="s">
        <v>89</v>
      </c>
      <c r="B24" s="46">
        <f>'C.1 Federal Expenditures'!$AB$4</f>
        <v>0</v>
      </c>
      <c r="C24" s="46">
        <f>'C.2 State Expenditures'!$AB$4</f>
        <v>541255441</v>
      </c>
      <c r="D24" s="46">
        <f>'B. Total Expenditures'!$AB$4</f>
        <v>541255441</v>
      </c>
      <c r="E24" s="55">
        <f t="shared" si="0"/>
        <v>1.7272437678499765E-2</v>
      </c>
      <c r="G24" s="105"/>
    </row>
    <row r="25" spans="1:7" ht="15.75" x14ac:dyDescent="0.3">
      <c r="A25" s="106" t="s">
        <v>62</v>
      </c>
      <c r="B25" s="46">
        <f>'C.1 Federal Expenditures'!$AC$4</f>
        <v>404369219</v>
      </c>
      <c r="C25" s="46">
        <f>'C.2 State Expenditures'!$AC$4</f>
        <v>630065023</v>
      </c>
      <c r="D25" s="46">
        <f>'B. Total Expenditures'!$AC$4</f>
        <v>1034434242</v>
      </c>
      <c r="E25" s="55">
        <f t="shared" si="0"/>
        <v>3.301066303267175E-2</v>
      </c>
      <c r="G25" s="105"/>
    </row>
    <row r="26" spans="1:7" ht="15.75" x14ac:dyDescent="0.3">
      <c r="A26" s="106" t="s">
        <v>125</v>
      </c>
      <c r="B26" s="46">
        <f>'C.1 Federal Expenditures'!$AD$4</f>
        <v>206025495</v>
      </c>
      <c r="C26" s="46">
        <f>'C.2 State Expenditures'!$AD$4</f>
        <v>202491537</v>
      </c>
      <c r="D26" s="46">
        <f>'B. Total Expenditures'!$AD$4</f>
        <v>408517032</v>
      </c>
      <c r="E26" s="55">
        <f t="shared" si="0"/>
        <v>1.3036515555001496E-2</v>
      </c>
      <c r="G26" s="105"/>
    </row>
    <row r="27" spans="1:7" ht="15.75" x14ac:dyDescent="0.3">
      <c r="A27" s="106" t="s">
        <v>126</v>
      </c>
      <c r="B27" s="46">
        <f>'C.1 Federal Expenditures'!$AE$4</f>
        <v>197107493</v>
      </c>
      <c r="C27" s="46">
        <f>'C.2 State Expenditures'!$AE$4</f>
        <v>401162760</v>
      </c>
      <c r="D27" s="46">
        <f>'B. Total Expenditures'!$AE$4</f>
        <v>598270253</v>
      </c>
      <c r="E27" s="55">
        <f t="shared" si="0"/>
        <v>1.9091883197979321E-2</v>
      </c>
      <c r="G27" s="105"/>
    </row>
    <row r="28" spans="1:7" ht="15.75" x14ac:dyDescent="0.3">
      <c r="A28" s="106" t="s">
        <v>127</v>
      </c>
      <c r="B28" s="46">
        <f>'C.1 Federal Expenditures'!$AF$4</f>
        <v>134988052</v>
      </c>
      <c r="C28" s="46">
        <f>'C.2 State Expenditures'!$AF$4</f>
        <v>341190918</v>
      </c>
      <c r="D28" s="46">
        <f>'B. Total Expenditures'!$AF$4</f>
        <v>476178970</v>
      </c>
      <c r="E28" s="55">
        <f t="shared" si="0"/>
        <v>1.519573007514064E-2</v>
      </c>
      <c r="G28" s="105"/>
    </row>
    <row r="29" spans="1:7" ht="30.75" x14ac:dyDescent="0.3">
      <c r="A29" s="106" t="s">
        <v>90</v>
      </c>
      <c r="B29" s="46">
        <f>'C.1 Federal Expenditures'!$AG$4</f>
        <v>159681944</v>
      </c>
      <c r="C29" s="46">
        <f>'C.2 State Expenditures'!$AG$4</f>
        <v>45398777</v>
      </c>
      <c r="D29" s="46">
        <f>'B. Total Expenditures'!$AG$4</f>
        <v>205080721</v>
      </c>
      <c r="E29" s="55">
        <f t="shared" si="0"/>
        <v>6.5444958225081345E-3</v>
      </c>
      <c r="G29" s="105"/>
    </row>
    <row r="30" spans="1:7" ht="15.75" x14ac:dyDescent="0.3">
      <c r="A30" s="106" t="s">
        <v>128</v>
      </c>
      <c r="B30" s="46">
        <f>'C.1 Federal Expenditures'!$AH$4</f>
        <v>1128638502</v>
      </c>
      <c r="C30" s="46">
        <f>'C.2 State Expenditures'!$AH$4</f>
        <v>540693254</v>
      </c>
      <c r="D30" s="46">
        <f>'B. Total Expenditures'!$AH$4</f>
        <v>1669331756</v>
      </c>
      <c r="E30" s="55">
        <f t="shared" si="0"/>
        <v>5.327138821363013E-2</v>
      </c>
      <c r="G30" s="105"/>
    </row>
    <row r="31" spans="1:7" ht="29.4" x14ac:dyDescent="0.3">
      <c r="A31" s="107" t="s">
        <v>129</v>
      </c>
      <c r="B31" s="46">
        <f>'C.1 Federal Expenditures'!$AI$4</f>
        <v>550521051</v>
      </c>
      <c r="C31" s="46">
        <f>'C.2 State Expenditures'!$AI$4</f>
        <v>240073992</v>
      </c>
      <c r="D31" s="46">
        <f>'B. Total Expenditures'!$AI$4</f>
        <v>790595043</v>
      </c>
      <c r="E31" s="55">
        <f t="shared" si="0"/>
        <v>2.5229314247481795E-2</v>
      </c>
    </row>
    <row r="32" spans="1:7" ht="15" x14ac:dyDescent="0.3">
      <c r="A32" s="107" t="s">
        <v>130</v>
      </c>
      <c r="B32" s="46">
        <f>'C.1 Federal Expenditures'!$AJ$4</f>
        <v>18910306</v>
      </c>
      <c r="C32" s="46">
        <f>'C.2 State Expenditures'!$AJ$4</f>
        <v>16486150</v>
      </c>
      <c r="D32" s="46">
        <f>'B. Total Expenditures'!$AJ$4</f>
        <v>35396456</v>
      </c>
      <c r="E32" s="55">
        <f t="shared" si="0"/>
        <v>1.1295647747580964E-3</v>
      </c>
    </row>
    <row r="33" spans="1:7" ht="15" x14ac:dyDescent="0.3">
      <c r="A33" s="107" t="s">
        <v>131</v>
      </c>
      <c r="B33" s="46">
        <f>'C.1 Federal Expenditures'!$AK$4</f>
        <v>559207145</v>
      </c>
      <c r="C33" s="46">
        <f>'C.2 State Expenditures'!$AK$4</f>
        <v>284133112</v>
      </c>
      <c r="D33" s="46">
        <f>'B. Total Expenditures'!$AK$4</f>
        <v>843340257</v>
      </c>
      <c r="E33" s="55">
        <f t="shared" si="0"/>
        <v>2.6912509191390238E-2</v>
      </c>
    </row>
    <row r="34" spans="1:7" ht="15.6" x14ac:dyDescent="0.3">
      <c r="A34" s="106" t="s">
        <v>132</v>
      </c>
      <c r="B34" s="46">
        <f>'C.1 Federal Expenditures'!$AL$4</f>
        <v>77248100</v>
      </c>
      <c r="C34" s="46">
        <f>'C.2 State Expenditures'!$AL$4</f>
        <v>20581398</v>
      </c>
      <c r="D34" s="46">
        <f>'B. Total Expenditures'!$AL$4</f>
        <v>97829498</v>
      </c>
      <c r="E34" s="55">
        <f t="shared" si="0"/>
        <v>3.1219157893396911E-3</v>
      </c>
      <c r="G34" s="105"/>
    </row>
    <row r="35" spans="1:7" ht="15.6" x14ac:dyDescent="0.3">
      <c r="A35" s="106" t="s">
        <v>91</v>
      </c>
      <c r="B35" s="46">
        <f>'C.1 Federal Expenditures'!$AM$4</f>
        <v>2149121350</v>
      </c>
      <c r="C35" s="46">
        <f>'C.2 State Expenditures'!$AM$4</f>
        <v>967812045</v>
      </c>
      <c r="D35" s="46">
        <f>'B. Total Expenditures'!$AM$4</f>
        <v>3116933395</v>
      </c>
      <c r="E35" s="55">
        <f t="shared" si="0"/>
        <v>9.9466968338840583E-2</v>
      </c>
      <c r="G35" s="105"/>
    </row>
    <row r="36" spans="1:7" x14ac:dyDescent="0.3">
      <c r="A36" s="107" t="s">
        <v>133</v>
      </c>
      <c r="B36" s="46">
        <f>'C.1 Federal Expenditures'!$AN$4</f>
        <v>1176162331</v>
      </c>
      <c r="C36" s="46">
        <f>'C.2 State Expenditures'!$AN$4</f>
        <v>791348833</v>
      </c>
      <c r="D36" s="46">
        <f>'B. Total Expenditures'!$AN$4</f>
        <v>1967511164</v>
      </c>
      <c r="E36" s="55">
        <f t="shared" si="0"/>
        <v>6.2786831110936636E-2</v>
      </c>
    </row>
    <row r="37" spans="1:7" x14ac:dyDescent="0.3">
      <c r="A37" s="107" t="s">
        <v>134</v>
      </c>
      <c r="B37" s="46">
        <f>'C.1 Federal Expenditures'!$AO$4</f>
        <v>810840576</v>
      </c>
      <c r="C37" s="46">
        <f>'C.2 State Expenditures'!$AO$4</f>
        <v>109309866</v>
      </c>
      <c r="D37" s="46">
        <f>'B. Total Expenditures'!$AO$4</f>
        <v>920150442</v>
      </c>
      <c r="E37" s="55">
        <f t="shared" si="0"/>
        <v>2.936366077895744E-2</v>
      </c>
    </row>
    <row r="38" spans="1:7" x14ac:dyDescent="0.3">
      <c r="A38" s="107" t="s">
        <v>135</v>
      </c>
      <c r="B38" s="46">
        <f>'C.1 Federal Expenditures'!$AP$4</f>
        <v>162118443</v>
      </c>
      <c r="C38" s="46">
        <f>'C.2 State Expenditures'!$AP$4</f>
        <v>67153346</v>
      </c>
      <c r="D38" s="46">
        <f>'B. Total Expenditures'!$AP$4</f>
        <v>229271789</v>
      </c>
      <c r="E38" s="55">
        <f t="shared" si="0"/>
        <v>7.3164764489464934E-3</v>
      </c>
    </row>
    <row r="39" spans="1:7" ht="15.6" x14ac:dyDescent="0.3">
      <c r="A39" s="106" t="s">
        <v>85</v>
      </c>
      <c r="B39" s="46">
        <f>'C.1 Federal Expenditures'!$AQ$4</f>
        <v>12543244</v>
      </c>
      <c r="C39" s="46">
        <f>'C.2 State Expenditures'!$AQ$4</f>
        <v>221550851</v>
      </c>
      <c r="D39" s="46">
        <f>'B. Total Expenditures'!$AQ$4</f>
        <v>234094095</v>
      </c>
      <c r="E39" s="55">
        <f t="shared" si="0"/>
        <v>7.4703649340169933E-3</v>
      </c>
      <c r="G39" s="105"/>
    </row>
    <row r="40" spans="1:7" ht="15.6" x14ac:dyDescent="0.3">
      <c r="A40" s="94" t="s">
        <v>138</v>
      </c>
      <c r="B40" s="121">
        <f>'C.1 Federal Expenditures'!$AR$4</f>
        <v>13957077041</v>
      </c>
      <c r="C40" s="121">
        <f>'C.2 State Expenditures'!$AR$4</f>
        <v>14762618990</v>
      </c>
      <c r="D40" s="121">
        <f>'B. Total Expenditures'!$AR$4</f>
        <v>28719696031</v>
      </c>
      <c r="E40" s="96">
        <f t="shared" si="0"/>
        <v>0.9164973176517307</v>
      </c>
      <c r="G40" s="105"/>
    </row>
    <row r="41" spans="1:7" ht="15.6" x14ac:dyDescent="0.3">
      <c r="A41" s="106" t="s">
        <v>86</v>
      </c>
      <c r="B41" s="46">
        <f>'C.1 Federal Expenditures'!$C$4</f>
        <v>1497830673</v>
      </c>
      <c r="C41" s="120"/>
      <c r="D41" s="46">
        <f>'B. Total Expenditures'!$C$4</f>
        <v>1497830673</v>
      </c>
      <c r="E41" s="55">
        <f t="shared" si="0"/>
        <v>4.7798479225519441E-2</v>
      </c>
      <c r="G41" s="105"/>
    </row>
    <row r="42" spans="1:7" ht="15.6" x14ac:dyDescent="0.3">
      <c r="A42" s="106" t="s">
        <v>246</v>
      </c>
      <c r="B42" s="46">
        <f>'C.1 Federal Expenditures'!$D$4</f>
        <v>1118840002</v>
      </c>
      <c r="C42" s="120"/>
      <c r="D42" s="46">
        <f>'B. Total Expenditures'!$D$4</f>
        <v>1118840002</v>
      </c>
      <c r="E42" s="55">
        <f t="shared" si="0"/>
        <v>3.5704203122749863E-2</v>
      </c>
      <c r="G42" s="105"/>
    </row>
    <row r="43" spans="1:7" ht="15.6" x14ac:dyDescent="0.3">
      <c r="A43" s="108" t="s">
        <v>109</v>
      </c>
      <c r="B43" s="121">
        <f>B41+B42</f>
        <v>2616670675</v>
      </c>
      <c r="C43" s="124"/>
      <c r="D43" s="121">
        <f>D41+D42</f>
        <v>2616670675</v>
      </c>
      <c r="E43" s="96">
        <f t="shared" si="0"/>
        <v>8.3502682348269297E-2</v>
      </c>
      <c r="G43" s="105"/>
    </row>
    <row r="44" spans="1:7" ht="15.6" x14ac:dyDescent="0.3">
      <c r="A44" s="94" t="s">
        <v>60</v>
      </c>
      <c r="B44" s="95">
        <f>SUM(B41,B42, B3,B6,B10,B14,B18,B19,B22,B23,B24,B25,B26,B27,B28,B29,B30,B34,B35, B39)</f>
        <v>16573747716</v>
      </c>
      <c r="C44" s="95">
        <f>SUM(C41,C42,C3,C6,C10,C14,C18,C19,C22,C23,C24,C25,C26,C27,C28,C29,C30,C34,C35, C39)</f>
        <v>14762618990</v>
      </c>
      <c r="D44" s="95">
        <f>B44+C44</f>
        <v>31336366706</v>
      </c>
      <c r="E44" s="96">
        <f t="shared" si="0"/>
        <v>1</v>
      </c>
      <c r="G44" s="105"/>
    </row>
    <row r="45" spans="1:7" ht="15.6" x14ac:dyDescent="0.3">
      <c r="A45" s="106" t="s">
        <v>136</v>
      </c>
      <c r="B45" s="46">
        <f>'C.1 Federal Expenditures'!$AS$4</f>
        <v>1434903289</v>
      </c>
      <c r="C45" s="120"/>
      <c r="D45" s="46">
        <f>'B. Total Expenditures'!$AS$4</f>
        <v>1434903289</v>
      </c>
      <c r="E45" s="123"/>
      <c r="G45" s="105"/>
    </row>
    <row r="46" spans="1:7" ht="15.6" x14ac:dyDescent="0.3">
      <c r="A46" s="106" t="s">
        <v>137</v>
      </c>
      <c r="B46" s="46">
        <f>'C.1 Federal Expenditures'!$AT$4</f>
        <v>3691137660</v>
      </c>
      <c r="C46" s="120"/>
      <c r="D46" s="46">
        <f>'B. Total Expenditures'!$AT$4</f>
        <v>3691137660</v>
      </c>
      <c r="E46" s="123"/>
      <c r="G46" s="105"/>
    </row>
    <row r="47" spans="1:7" x14ac:dyDescent="0.3">
      <c r="B47" s="16"/>
      <c r="C47" s="16"/>
      <c r="D47" s="16"/>
      <c r="G47" s="105"/>
    </row>
    <row r="48" spans="1:7" x14ac:dyDescent="0.3">
      <c r="B48" s="67"/>
      <c r="C48" s="67"/>
      <c r="D48" s="67"/>
      <c r="G48" s="105"/>
    </row>
    <row r="49" spans="2:7" x14ac:dyDescent="0.3">
      <c r="B49" s="67"/>
      <c r="G49" s="105"/>
    </row>
    <row r="50" spans="2:7" x14ac:dyDescent="0.3">
      <c r="B50" s="67"/>
      <c r="G50" s="105"/>
    </row>
    <row r="51" spans="2:7" x14ac:dyDescent="0.3">
      <c r="B51" s="16"/>
      <c r="G51" s="105"/>
    </row>
    <row r="52" spans="2:7" x14ac:dyDescent="0.3">
      <c r="G52" s="105"/>
    </row>
  </sheetData>
  <pageMargins left="0.25" right="0.25" top="0.75" bottom="0.75" header="0.3" footer="0.3"/>
  <pageSetup scale="79" orientation="portrait" r:id="rId1"/>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6">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338</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Expenditures'!$G$21</f>
        <v>13025973</v>
      </c>
      <c r="C3" s="46">
        <f>'C.2 State Expenditures'!$G$21</f>
        <v>0</v>
      </c>
      <c r="D3" s="46">
        <f>'B. Total Expenditures'!$G$21</f>
        <v>13025973</v>
      </c>
      <c r="E3" s="55">
        <f t="shared" ref="E3:E44" si="0">D3/($D$44)</f>
        <v>7.871610158478394E-2</v>
      </c>
    </row>
    <row r="4" spans="1:5" ht="43.8" x14ac:dyDescent="0.3">
      <c r="A4" s="107" t="s">
        <v>111</v>
      </c>
      <c r="B4" s="46">
        <f>'C.1 Federal Expenditures'!$H$21</f>
        <v>13025973</v>
      </c>
      <c r="C4" s="46">
        <f>'C.2 State Expenditures'!$H$21</f>
        <v>0</v>
      </c>
      <c r="D4" s="46">
        <f>'B. Total Expenditures'!$H$21</f>
        <v>13025973</v>
      </c>
      <c r="E4" s="55">
        <f t="shared" si="0"/>
        <v>7.871610158478394E-2</v>
      </c>
    </row>
    <row r="5" spans="1:5" ht="43.8" x14ac:dyDescent="0.3">
      <c r="A5" s="107" t="s">
        <v>110</v>
      </c>
      <c r="B5" s="46">
        <f>'C.1 Federal Expenditures'!$I$21</f>
        <v>0</v>
      </c>
      <c r="C5" s="46">
        <f>'C.2 State Expenditures'!$I$21</f>
        <v>0</v>
      </c>
      <c r="D5" s="46">
        <f>'B. Total Expenditures'!$I$21</f>
        <v>0</v>
      </c>
      <c r="E5" s="55">
        <f t="shared" si="0"/>
        <v>0</v>
      </c>
    </row>
    <row r="6" spans="1:5" ht="30.75" x14ac:dyDescent="0.3">
      <c r="A6" s="106" t="s">
        <v>83</v>
      </c>
      <c r="B6" s="46">
        <f>'C.1 Federal Expenditures'!$J$21</f>
        <v>16654008</v>
      </c>
      <c r="C6" s="120"/>
      <c r="D6" s="46">
        <f>'B. Total Expenditures'!$J$21</f>
        <v>16654008</v>
      </c>
      <c r="E6" s="55">
        <f t="shared" si="0"/>
        <v>0.10064035796188157</v>
      </c>
    </row>
    <row r="7" spans="1:5" ht="15" x14ac:dyDescent="0.3">
      <c r="A7" s="107" t="s">
        <v>112</v>
      </c>
      <c r="B7" s="46">
        <f>'C.1 Federal Expenditures'!$K$21</f>
        <v>16654008</v>
      </c>
      <c r="C7" s="120"/>
      <c r="D7" s="46">
        <f>'B. Total Expenditures'!$K$21</f>
        <v>16654008</v>
      </c>
      <c r="E7" s="55">
        <f t="shared" si="0"/>
        <v>0.10064035796188157</v>
      </c>
    </row>
    <row r="8" spans="1:5" ht="15" x14ac:dyDescent="0.3">
      <c r="A8" s="107" t="s">
        <v>113</v>
      </c>
      <c r="B8" s="46">
        <f>'C.1 Federal Expenditures'!$L$21</f>
        <v>0</v>
      </c>
      <c r="C8" s="120"/>
      <c r="D8" s="46">
        <f>'B. Total Expenditures'!$L$21</f>
        <v>0</v>
      </c>
      <c r="E8" s="55">
        <f t="shared" si="0"/>
        <v>0</v>
      </c>
    </row>
    <row r="9" spans="1:5" ht="29.4" x14ac:dyDescent="0.3">
      <c r="A9" s="107" t="s">
        <v>114</v>
      </c>
      <c r="B9" s="46">
        <f>'C.1 Federal Expenditures'!$M$21</f>
        <v>0</v>
      </c>
      <c r="C9" s="120"/>
      <c r="D9" s="46">
        <f>'B. Total Expenditures'!$M$21</f>
        <v>0</v>
      </c>
      <c r="E9" s="55">
        <f t="shared" si="0"/>
        <v>0</v>
      </c>
    </row>
    <row r="10" spans="1:5" ht="30.75" x14ac:dyDescent="0.3">
      <c r="A10" s="106" t="s">
        <v>82</v>
      </c>
      <c r="B10" s="46">
        <f>'C.1 Federal Expenditures'!$N$21</f>
        <v>2797385</v>
      </c>
      <c r="C10" s="120"/>
      <c r="D10" s="46">
        <f>'B. Total Expenditures'!$N$21</f>
        <v>2797385</v>
      </c>
      <c r="E10" s="55">
        <f t="shared" si="0"/>
        <v>1.6904629069302599E-2</v>
      </c>
    </row>
    <row r="11" spans="1:5" ht="15" x14ac:dyDescent="0.3">
      <c r="A11" s="107" t="s">
        <v>115</v>
      </c>
      <c r="B11" s="46">
        <f>'C.1 Federal Expenditures'!$O$21</f>
        <v>2797385</v>
      </c>
      <c r="C11" s="120"/>
      <c r="D11" s="46">
        <f>'B. Total Expenditures'!$O$21</f>
        <v>2797385</v>
      </c>
      <c r="E11" s="55">
        <f t="shared" si="0"/>
        <v>1.6904629069302599E-2</v>
      </c>
    </row>
    <row r="12" spans="1:5" ht="15" x14ac:dyDescent="0.3">
      <c r="A12" s="107" t="s">
        <v>116</v>
      </c>
      <c r="B12" s="46">
        <f>'C.1 Federal Expenditures'!$P$21</f>
        <v>0</v>
      </c>
      <c r="C12" s="120"/>
      <c r="D12" s="46">
        <f>'B. Total Expenditures'!$P$21</f>
        <v>0</v>
      </c>
      <c r="E12" s="55">
        <f t="shared" si="0"/>
        <v>0</v>
      </c>
    </row>
    <row r="13" spans="1:5" ht="29.4" x14ac:dyDescent="0.3">
      <c r="A13" s="107" t="s">
        <v>117</v>
      </c>
      <c r="B13" s="46">
        <f>'C.1 Federal Expenditures'!$Q$21</f>
        <v>0</v>
      </c>
      <c r="C13" s="120"/>
      <c r="D13" s="46">
        <f>'B. Total Expenditures'!$Q$21</f>
        <v>0</v>
      </c>
      <c r="E13" s="55">
        <f t="shared" si="0"/>
        <v>0</v>
      </c>
    </row>
    <row r="14" spans="1:5" ht="15.75" x14ac:dyDescent="0.3">
      <c r="A14" s="106" t="s">
        <v>118</v>
      </c>
      <c r="B14" s="46">
        <f>'C.1 Federal Expenditures'!$R$21</f>
        <v>1020628</v>
      </c>
      <c r="C14" s="46">
        <f>'C.2 State Expenditures'!$R$21</f>
        <v>0</v>
      </c>
      <c r="D14" s="46">
        <f>'B. Total Expenditures'!$R$21</f>
        <v>1020628</v>
      </c>
      <c r="E14" s="55">
        <f t="shared" si="0"/>
        <v>6.1676665020167672E-3</v>
      </c>
    </row>
    <row r="15" spans="1:5" ht="15" x14ac:dyDescent="0.3">
      <c r="A15" s="107" t="s">
        <v>119</v>
      </c>
      <c r="B15" s="46">
        <f>'C.1 Federal Expenditures'!$S$21</f>
        <v>0</v>
      </c>
      <c r="C15" s="46">
        <f>'C.2 State Expenditures'!$S$21</f>
        <v>0</v>
      </c>
      <c r="D15" s="46">
        <f>'B. Total Expenditures'!$S$21</f>
        <v>0</v>
      </c>
      <c r="E15" s="55">
        <f t="shared" si="0"/>
        <v>0</v>
      </c>
    </row>
    <row r="16" spans="1:5" ht="15" x14ac:dyDescent="0.3">
      <c r="A16" s="107" t="s">
        <v>120</v>
      </c>
      <c r="B16" s="46">
        <f>'C.1 Federal Expenditures'!$T$21</f>
        <v>500631</v>
      </c>
      <c r="C16" s="46">
        <f>'C.2 State Expenditures'!$T$21</f>
        <v>0</v>
      </c>
      <c r="D16" s="46">
        <f>'B. Total Expenditures'!$T$21</f>
        <v>500631</v>
      </c>
      <c r="E16" s="55">
        <f t="shared" si="0"/>
        <v>3.0253187729232947E-3</v>
      </c>
    </row>
    <row r="17" spans="1:5" ht="15" x14ac:dyDescent="0.3">
      <c r="A17" s="107" t="s">
        <v>121</v>
      </c>
      <c r="B17" s="46">
        <f>'C.1 Federal Expenditures'!$U$21</f>
        <v>519997</v>
      </c>
      <c r="C17" s="46">
        <f>'C.2 State Expenditures'!$U$21</f>
        <v>0</v>
      </c>
      <c r="D17" s="46">
        <f>'B. Total Expenditures'!$U$21</f>
        <v>519997</v>
      </c>
      <c r="E17" s="55">
        <f t="shared" si="0"/>
        <v>3.1423477290934729E-3</v>
      </c>
    </row>
    <row r="18" spans="1:5" ht="15.75" x14ac:dyDescent="0.3">
      <c r="A18" s="106" t="s">
        <v>122</v>
      </c>
      <c r="B18" s="46">
        <f>'C.1 Federal Expenditures'!$V$21</f>
        <v>1437822</v>
      </c>
      <c r="C18" s="46">
        <f>'C.2 State Expenditures'!$V$21</f>
        <v>0</v>
      </c>
      <c r="D18" s="46">
        <f>'B. Total Expenditures'!$V$21</f>
        <v>1437822</v>
      </c>
      <c r="E18" s="55">
        <f t="shared" si="0"/>
        <v>8.6887745439697441E-3</v>
      </c>
    </row>
    <row r="19" spans="1:5" ht="15.75" x14ac:dyDescent="0.3">
      <c r="A19" s="106" t="s">
        <v>87</v>
      </c>
      <c r="B19" s="46">
        <f>'C.1 Federal Expenditures'!$W$21</f>
        <v>0</v>
      </c>
      <c r="C19" s="46">
        <f>'C.2 State Expenditures'!$W$21</f>
        <v>21870621</v>
      </c>
      <c r="D19" s="46">
        <f>'B. Total Expenditures'!$W$21</f>
        <v>21870621</v>
      </c>
      <c r="E19" s="55">
        <f t="shared" si="0"/>
        <v>0.13216440908931015</v>
      </c>
    </row>
    <row r="20" spans="1:5" ht="29.4" x14ac:dyDescent="0.3">
      <c r="A20" s="107" t="s">
        <v>124</v>
      </c>
      <c r="B20" s="46">
        <f>'C.1 Federal Expenditures'!$X$21</f>
        <v>0</v>
      </c>
      <c r="C20" s="46">
        <f>'C.2 State Expenditures'!$X$21</f>
        <v>6673023</v>
      </c>
      <c r="D20" s="46">
        <f>'B. Total Expenditures'!$X$21</f>
        <v>6673023</v>
      </c>
      <c r="E20" s="55">
        <f t="shared" si="0"/>
        <v>4.0325153164803861E-2</v>
      </c>
    </row>
    <row r="21" spans="1:5" ht="15" x14ac:dyDescent="0.3">
      <c r="A21" s="107" t="s">
        <v>123</v>
      </c>
      <c r="B21" s="46">
        <f>'C.1 Federal Expenditures'!$Y$21</f>
        <v>0</v>
      </c>
      <c r="C21" s="46">
        <f>'C.2 State Expenditures'!$Y$21</f>
        <v>15197598</v>
      </c>
      <c r="D21" s="46">
        <f>'B. Total Expenditures'!$Y$21</f>
        <v>15197598</v>
      </c>
      <c r="E21" s="55">
        <f t="shared" si="0"/>
        <v>9.1839255924506299E-2</v>
      </c>
    </row>
    <row r="22" spans="1:5" ht="30.75" x14ac:dyDescent="0.3">
      <c r="A22" s="106" t="s">
        <v>88</v>
      </c>
      <c r="B22" s="46">
        <f>'C.1 Federal Expenditures'!$Z$21</f>
        <v>0</v>
      </c>
      <c r="C22" s="46">
        <f>'C.2 State Expenditures'!$Z$21</f>
        <v>0</v>
      </c>
      <c r="D22" s="46">
        <f>'B. Total Expenditures'!$Z$21</f>
        <v>0</v>
      </c>
      <c r="E22" s="55">
        <f t="shared" si="0"/>
        <v>0</v>
      </c>
    </row>
    <row r="23" spans="1:5" ht="15.75" x14ac:dyDescent="0.3">
      <c r="A23" s="106" t="s">
        <v>84</v>
      </c>
      <c r="B23" s="46">
        <f>'C.1 Federal Expenditures'!$AA$21</f>
        <v>0</v>
      </c>
      <c r="C23" s="46">
        <f>'C.2 State Expenditures'!$AA$21</f>
        <v>49901778</v>
      </c>
      <c r="D23" s="46">
        <f>'B. Total Expenditures'!$AA$21</f>
        <v>49901778</v>
      </c>
      <c r="E23" s="55">
        <f t="shared" si="0"/>
        <v>0.30155700662893559</v>
      </c>
    </row>
    <row r="24" spans="1:5" ht="15.75" x14ac:dyDescent="0.3">
      <c r="A24" s="106" t="s">
        <v>89</v>
      </c>
      <c r="B24" s="46">
        <f>'C.1 Federal Expenditures'!$AB$21</f>
        <v>0</v>
      </c>
      <c r="C24" s="46">
        <f>'C.2 State Expenditures'!$AB$21</f>
        <v>0</v>
      </c>
      <c r="D24" s="46">
        <f>'B. Total Expenditures'!$AB$21</f>
        <v>0</v>
      </c>
      <c r="E24" s="55">
        <f t="shared" si="0"/>
        <v>0</v>
      </c>
    </row>
    <row r="25" spans="1:5" ht="15.75" x14ac:dyDescent="0.3">
      <c r="A25" s="106" t="s">
        <v>62</v>
      </c>
      <c r="B25" s="46">
        <f>'C.1 Federal Expenditures'!$AC$21</f>
        <v>701</v>
      </c>
      <c r="C25" s="46">
        <f>'C.2 State Expenditures'!$AC$21</f>
        <v>0</v>
      </c>
      <c r="D25" s="46">
        <f>'B. Total Expenditures'!$AC$21</f>
        <v>701</v>
      </c>
      <c r="E25" s="55">
        <f t="shared" si="0"/>
        <v>4.236150897206185E-6</v>
      </c>
    </row>
    <row r="26" spans="1:5" ht="15.75" x14ac:dyDescent="0.3">
      <c r="A26" s="106" t="s">
        <v>125</v>
      </c>
      <c r="B26" s="46">
        <f>'C.1 Federal Expenditures'!$AD$21</f>
        <v>3186011</v>
      </c>
      <c r="C26" s="46">
        <f>'C.2 State Expenditures'!$AD$21</f>
        <v>0</v>
      </c>
      <c r="D26" s="46">
        <f>'B. Total Expenditures'!$AD$21</f>
        <v>3186011</v>
      </c>
      <c r="E26" s="55">
        <f t="shared" si="0"/>
        <v>1.9253100365419079E-2</v>
      </c>
    </row>
    <row r="27" spans="1:5" s="11" customFormat="1" ht="15.75" x14ac:dyDescent="0.3">
      <c r="A27" s="106" t="s">
        <v>126</v>
      </c>
      <c r="B27" s="46">
        <f>'C.1 Federal Expenditures'!$AE$21</f>
        <v>17646613</v>
      </c>
      <c r="C27" s="46">
        <f>'C.2 State Expenditures'!$AE$21</f>
        <v>0</v>
      </c>
      <c r="D27" s="46">
        <f>'B. Total Expenditures'!$AE$21</f>
        <v>17646613</v>
      </c>
      <c r="E27" s="55">
        <f t="shared" si="0"/>
        <v>0.10663868115920161</v>
      </c>
    </row>
    <row r="28" spans="1:5" ht="30.6" x14ac:dyDescent="0.3">
      <c r="A28" s="106" t="s">
        <v>127</v>
      </c>
      <c r="B28" s="46">
        <f>'C.1 Federal Expenditures'!$AF$21</f>
        <v>0</v>
      </c>
      <c r="C28" s="46">
        <f>'C.2 State Expenditures'!$AF$21</f>
        <v>0</v>
      </c>
      <c r="D28" s="46">
        <f>'B. Total Expenditures'!$AF$21</f>
        <v>0</v>
      </c>
      <c r="E28" s="55">
        <f t="shared" si="0"/>
        <v>0</v>
      </c>
    </row>
    <row r="29" spans="1:5" ht="30.6" x14ac:dyDescent="0.3">
      <c r="A29" s="106" t="s">
        <v>90</v>
      </c>
      <c r="B29" s="46">
        <f>'C.1 Federal Expenditures'!$AG$21</f>
        <v>1289560</v>
      </c>
      <c r="C29" s="46">
        <f>'C.2 State Expenditures'!$AG$21</f>
        <v>0</v>
      </c>
      <c r="D29" s="46">
        <f>'B. Total Expenditures'!$AG$21</f>
        <v>1289560</v>
      </c>
      <c r="E29" s="55">
        <f t="shared" si="0"/>
        <v>7.7928256077050041E-3</v>
      </c>
    </row>
    <row r="30" spans="1:5" ht="15.6" x14ac:dyDescent="0.3">
      <c r="A30" s="106" t="s">
        <v>128</v>
      </c>
      <c r="B30" s="46">
        <f>'C.1 Federal Expenditures'!$AH$21</f>
        <v>5159918</v>
      </c>
      <c r="C30" s="46">
        <f>'C.2 State Expenditures'!$AH$21</f>
        <v>0</v>
      </c>
      <c r="D30" s="46">
        <f>'B. Total Expenditures'!$AH$21</f>
        <v>5159918</v>
      </c>
      <c r="E30" s="55">
        <f t="shared" si="0"/>
        <v>3.1181442603723741E-2</v>
      </c>
    </row>
    <row r="31" spans="1:5" ht="28.8" x14ac:dyDescent="0.3">
      <c r="A31" s="107" t="s">
        <v>129</v>
      </c>
      <c r="B31" s="46">
        <f>'C.1 Federal Expenditures'!$AI$21</f>
        <v>5159918</v>
      </c>
      <c r="C31" s="46">
        <f>'C.2 State Expenditures'!$AI$21</f>
        <v>0</v>
      </c>
      <c r="D31" s="46">
        <f>'B. Total Expenditures'!$AI$21</f>
        <v>5159918</v>
      </c>
      <c r="E31" s="55">
        <f t="shared" si="0"/>
        <v>3.1181442603723741E-2</v>
      </c>
    </row>
    <row r="32" spans="1:5" x14ac:dyDescent="0.3">
      <c r="A32" s="107" t="s">
        <v>130</v>
      </c>
      <c r="B32" s="46">
        <f>'C.1 Federal Expenditures'!$AJ$21</f>
        <v>0</v>
      </c>
      <c r="C32" s="46">
        <f>'C.2 State Expenditures'!$AJ$21</f>
        <v>0</v>
      </c>
      <c r="D32" s="46">
        <f>'B. Total Expenditures'!$AJ$21</f>
        <v>0</v>
      </c>
      <c r="E32" s="55">
        <f t="shared" si="0"/>
        <v>0</v>
      </c>
    </row>
    <row r="33" spans="1:5" x14ac:dyDescent="0.3">
      <c r="A33" s="107" t="s">
        <v>131</v>
      </c>
      <c r="B33" s="46">
        <f>'C.1 Federal Expenditures'!$AK$21</f>
        <v>0</v>
      </c>
      <c r="C33" s="46">
        <f>'C.2 State Expenditures'!$AK$21</f>
        <v>0</v>
      </c>
      <c r="D33" s="46">
        <f>'B. Total Expenditures'!$AK$21</f>
        <v>0</v>
      </c>
      <c r="E33" s="55">
        <f t="shared" si="0"/>
        <v>0</v>
      </c>
    </row>
    <row r="34" spans="1:5" ht="15.6" x14ac:dyDescent="0.3">
      <c r="A34" s="106" t="s">
        <v>132</v>
      </c>
      <c r="B34" s="46">
        <f>'C.1 Federal Expenditures'!$AL$21</f>
        <v>5437143</v>
      </c>
      <c r="C34" s="46">
        <f>'C.2 State Expenditures'!$AL$21</f>
        <v>0</v>
      </c>
      <c r="D34" s="46">
        <f>'B. Total Expenditures'!$AL$21</f>
        <v>5437143</v>
      </c>
      <c r="E34" s="55">
        <f t="shared" si="0"/>
        <v>3.2856716401837842E-2</v>
      </c>
    </row>
    <row r="35" spans="1:5" ht="15.6" x14ac:dyDescent="0.3">
      <c r="A35" s="106" t="s">
        <v>91</v>
      </c>
      <c r="B35" s="46">
        <f>'C.1 Federal Expenditures'!$AM$21</f>
        <v>15916244</v>
      </c>
      <c r="C35" s="46">
        <f>'C.2 State Expenditures'!$AM$21</f>
        <v>0</v>
      </c>
      <c r="D35" s="46">
        <f>'B. Total Expenditures'!$AM$21</f>
        <v>15916244</v>
      </c>
      <c r="E35" s="55">
        <f t="shared" si="0"/>
        <v>9.6182041798505785E-2</v>
      </c>
    </row>
    <row r="36" spans="1:5" x14ac:dyDescent="0.3">
      <c r="A36" s="107" t="s">
        <v>133</v>
      </c>
      <c r="B36" s="46">
        <f>'C.1 Federal Expenditures'!$AN$21</f>
        <v>8281972</v>
      </c>
      <c r="C36" s="46">
        <f>'C.2 State Expenditures'!$AN$21</f>
        <v>0</v>
      </c>
      <c r="D36" s="46">
        <f>'B. Total Expenditures'!$AN$21</f>
        <v>8281972</v>
      </c>
      <c r="E36" s="55">
        <f t="shared" si="0"/>
        <v>5.0048050097626959E-2</v>
      </c>
    </row>
    <row r="37" spans="1:5" x14ac:dyDescent="0.3">
      <c r="A37" s="107" t="s">
        <v>134</v>
      </c>
      <c r="B37" s="46">
        <f>'C.1 Federal Expenditures'!$AO$21</f>
        <v>4470671</v>
      </c>
      <c r="C37" s="46">
        <f>'C.2 State Expenditures'!$AO$21</f>
        <v>0</v>
      </c>
      <c r="D37" s="46">
        <f>'B. Total Expenditures'!$AO$21</f>
        <v>4470671</v>
      </c>
      <c r="E37" s="55">
        <f t="shared" si="0"/>
        <v>2.7016315217922499E-2</v>
      </c>
    </row>
    <row r="38" spans="1:5" x14ac:dyDescent="0.3">
      <c r="A38" s="107" t="s">
        <v>135</v>
      </c>
      <c r="B38" s="46">
        <f>'C.1 Federal Expenditures'!$AP$21</f>
        <v>3163601</v>
      </c>
      <c r="C38" s="46">
        <f>'C.2 State Expenditures'!$AP$21</f>
        <v>0</v>
      </c>
      <c r="D38" s="46">
        <f>'B. Total Expenditures'!$AP$21</f>
        <v>3163601</v>
      </c>
      <c r="E38" s="55">
        <f t="shared" si="0"/>
        <v>1.9117676482956324E-2</v>
      </c>
    </row>
    <row r="39" spans="1:5" ht="15.6" x14ac:dyDescent="0.3">
      <c r="A39" s="106" t="s">
        <v>85</v>
      </c>
      <c r="B39" s="46">
        <f>'C.1 Federal Expenditures'!$AQ$21</f>
        <v>0</v>
      </c>
      <c r="C39" s="46">
        <f>'C.2 State Expenditures'!$AQ$21</f>
        <v>0</v>
      </c>
      <c r="D39" s="46">
        <f>'B. Total Expenditures'!$AQ$21</f>
        <v>0</v>
      </c>
      <c r="E39" s="55">
        <f t="shared" si="0"/>
        <v>0</v>
      </c>
    </row>
    <row r="40" spans="1:5" ht="15.6" x14ac:dyDescent="0.3">
      <c r="A40" s="94" t="s">
        <v>138</v>
      </c>
      <c r="B40" s="121">
        <f>'C.1 Federal Expenditures'!$AR$21</f>
        <v>83572006</v>
      </c>
      <c r="C40" s="121">
        <f>'C.2 State Expenditures'!$AR$21</f>
        <v>71772399</v>
      </c>
      <c r="D40" s="121">
        <f>'B. Total Expenditures'!$AR$21</f>
        <v>155344405</v>
      </c>
      <c r="E40" s="96">
        <f t="shared" si="0"/>
        <v>0.93874798946749061</v>
      </c>
    </row>
    <row r="41" spans="1:5" ht="15.6" x14ac:dyDescent="0.3">
      <c r="A41" s="106" t="s">
        <v>86</v>
      </c>
      <c r="B41" s="46">
        <f>'C.1 Federal Expenditures'!$C$21</f>
        <v>0</v>
      </c>
      <c r="C41" s="120"/>
      <c r="D41" s="46">
        <f>'B. Total Expenditures'!$C$21</f>
        <v>0</v>
      </c>
      <c r="E41" s="55">
        <f t="shared" si="0"/>
        <v>0</v>
      </c>
    </row>
    <row r="42" spans="1:5" ht="15.6" x14ac:dyDescent="0.3">
      <c r="A42" s="106" t="s">
        <v>246</v>
      </c>
      <c r="B42" s="46">
        <f>'C.1 Federal Expenditures'!$D$21</f>
        <v>10136008</v>
      </c>
      <c r="C42" s="120"/>
      <c r="D42" s="46">
        <f>'B. Total Expenditures'!$D$21</f>
        <v>10136008</v>
      </c>
      <c r="E42" s="55">
        <f t="shared" si="0"/>
        <v>6.1252010532509366E-2</v>
      </c>
    </row>
    <row r="43" spans="1:5" ht="15.6" x14ac:dyDescent="0.3">
      <c r="A43" s="108" t="s">
        <v>109</v>
      </c>
      <c r="B43" s="121">
        <f>B41+B42</f>
        <v>10136008</v>
      </c>
      <c r="C43" s="124"/>
      <c r="D43" s="121">
        <f>D41+D42</f>
        <v>10136008</v>
      </c>
      <c r="E43" s="96">
        <f t="shared" si="0"/>
        <v>6.1252010532509366E-2</v>
      </c>
    </row>
    <row r="44" spans="1:5" ht="15.6" x14ac:dyDescent="0.3">
      <c r="A44" s="94" t="s">
        <v>60</v>
      </c>
      <c r="B44" s="95">
        <f>SUM(B41,B42, B3,B6,B10,B14,B18,B19,B22,B23,B24,B25,B26,B27,B28,B29,B30,B34,B35, B39)</f>
        <v>93708014</v>
      </c>
      <c r="C44" s="95">
        <f>SUM(C41,C42,C3,C6,C10,C14,C18,C19,C22,C23,C24,C25,C26,C27,C28,C29,C30,C34,C35, C39)</f>
        <v>71772399</v>
      </c>
      <c r="D44" s="95">
        <f>B44+C44</f>
        <v>165480413</v>
      </c>
      <c r="E44" s="96">
        <f t="shared" si="0"/>
        <v>1</v>
      </c>
    </row>
    <row r="45" spans="1:5" ht="15.6" x14ac:dyDescent="0.3">
      <c r="A45" s="106" t="s">
        <v>136</v>
      </c>
      <c r="B45" s="46">
        <f>'C.1 Federal Expenditures'!$AS$21</f>
        <v>2044789</v>
      </c>
      <c r="C45" s="120"/>
      <c r="D45" s="46">
        <f>'B. Total Expenditures'!$AS$21</f>
        <v>2044789</v>
      </c>
      <c r="E45" s="123"/>
    </row>
    <row r="46" spans="1:5" ht="15.6" x14ac:dyDescent="0.3">
      <c r="A46" s="106" t="s">
        <v>137</v>
      </c>
      <c r="B46" s="46">
        <f>'C.1 Federal Expenditures'!$AT$21</f>
        <v>73754611</v>
      </c>
      <c r="C46" s="120"/>
      <c r="D46" s="46">
        <f>'B. Total Expenditures'!$AT$21</f>
        <v>73754611</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7">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337</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Expenditures'!$G$22</f>
        <v>141309259</v>
      </c>
      <c r="C3" s="46">
        <f>'C.2 State Expenditures'!$G$22</f>
        <v>30808643</v>
      </c>
      <c r="D3" s="46">
        <f>'B. Total Expenditures'!$G$22</f>
        <v>172117902</v>
      </c>
      <c r="E3" s="55">
        <f t="shared" ref="E3:E44" si="0">D3/($D$44)</f>
        <v>0.65807012390026309</v>
      </c>
    </row>
    <row r="4" spans="1:5" ht="43.8" x14ac:dyDescent="0.3">
      <c r="A4" s="107" t="s">
        <v>111</v>
      </c>
      <c r="B4" s="46">
        <f>'C.1 Federal Expenditures'!$H$22</f>
        <v>95707481</v>
      </c>
      <c r="C4" s="46">
        <f>'C.2 State Expenditures'!$H$22</f>
        <v>18583446</v>
      </c>
      <c r="D4" s="46">
        <f>'B. Total Expenditures'!$H$22</f>
        <v>114290927</v>
      </c>
      <c r="E4" s="55">
        <f t="shared" si="0"/>
        <v>0.43697630297379481</v>
      </c>
    </row>
    <row r="5" spans="1:5" ht="43.8" x14ac:dyDescent="0.3">
      <c r="A5" s="107" t="s">
        <v>110</v>
      </c>
      <c r="B5" s="46">
        <f>'C.1 Federal Expenditures'!$I$22</f>
        <v>45601778</v>
      </c>
      <c r="C5" s="46">
        <f>'C.2 State Expenditures'!$I$22</f>
        <v>12225197</v>
      </c>
      <c r="D5" s="46">
        <f>'B. Total Expenditures'!$I$22</f>
        <v>57826975</v>
      </c>
      <c r="E5" s="55">
        <f t="shared" si="0"/>
        <v>0.22109382092646829</v>
      </c>
    </row>
    <row r="6" spans="1:5" ht="30.75" x14ac:dyDescent="0.3">
      <c r="A6" s="106" t="s">
        <v>83</v>
      </c>
      <c r="B6" s="46">
        <f>'C.1 Federal Expenditures'!$J$22</f>
        <v>0</v>
      </c>
      <c r="C6" s="120"/>
      <c r="D6" s="46">
        <f>'B. Total Expenditures'!$J$22</f>
        <v>0</v>
      </c>
      <c r="E6" s="55">
        <f t="shared" si="0"/>
        <v>0</v>
      </c>
    </row>
    <row r="7" spans="1:5" ht="15" x14ac:dyDescent="0.3">
      <c r="A7" s="107" t="s">
        <v>112</v>
      </c>
      <c r="B7" s="46">
        <f>'C.1 Federal Expenditures'!$K$22</f>
        <v>0</v>
      </c>
      <c r="C7" s="120"/>
      <c r="D7" s="46">
        <f>'B. Total Expenditures'!$K$22</f>
        <v>0</v>
      </c>
      <c r="E7" s="55">
        <f t="shared" si="0"/>
        <v>0</v>
      </c>
    </row>
    <row r="8" spans="1:5" ht="15" x14ac:dyDescent="0.3">
      <c r="A8" s="107" t="s">
        <v>113</v>
      </c>
      <c r="B8" s="46">
        <f>'C.1 Federal Expenditures'!$L$22</f>
        <v>0</v>
      </c>
      <c r="C8" s="120"/>
      <c r="D8" s="46">
        <f>'B. Total Expenditures'!$L$22</f>
        <v>0</v>
      </c>
      <c r="E8" s="55">
        <f t="shared" si="0"/>
        <v>0</v>
      </c>
    </row>
    <row r="9" spans="1:5" ht="29.4" x14ac:dyDescent="0.3">
      <c r="A9" s="107" t="s">
        <v>114</v>
      </c>
      <c r="B9" s="46">
        <f>'C.1 Federal Expenditures'!$M$22</f>
        <v>0</v>
      </c>
      <c r="C9" s="120"/>
      <c r="D9" s="46">
        <f>'B. Total Expenditures'!$M$22</f>
        <v>0</v>
      </c>
      <c r="E9" s="55">
        <f t="shared" si="0"/>
        <v>0</v>
      </c>
    </row>
    <row r="10" spans="1:5" ht="30.75" x14ac:dyDescent="0.3">
      <c r="A10" s="106" t="s">
        <v>82</v>
      </c>
      <c r="B10" s="46">
        <f>'C.1 Federal Expenditures'!$N$22</f>
        <v>0</v>
      </c>
      <c r="C10" s="120"/>
      <c r="D10" s="46">
        <f>'B. Total Expenditures'!$N$22</f>
        <v>0</v>
      </c>
      <c r="E10" s="55">
        <f t="shared" si="0"/>
        <v>0</v>
      </c>
    </row>
    <row r="11" spans="1:5" ht="15" x14ac:dyDescent="0.3">
      <c r="A11" s="107" t="s">
        <v>115</v>
      </c>
      <c r="B11" s="46">
        <f>'C.1 Federal Expenditures'!$O$22</f>
        <v>0</v>
      </c>
      <c r="C11" s="120"/>
      <c r="D11" s="46">
        <f>'B. Total Expenditures'!$O$22</f>
        <v>0</v>
      </c>
      <c r="E11" s="55">
        <f t="shared" si="0"/>
        <v>0</v>
      </c>
    </row>
    <row r="12" spans="1:5" ht="15" x14ac:dyDescent="0.3">
      <c r="A12" s="107" t="s">
        <v>116</v>
      </c>
      <c r="B12" s="46">
        <f>'C.1 Federal Expenditures'!$P$22</f>
        <v>0</v>
      </c>
      <c r="C12" s="120"/>
      <c r="D12" s="46">
        <f>'B. Total Expenditures'!$P$22</f>
        <v>0</v>
      </c>
      <c r="E12" s="55">
        <f t="shared" si="0"/>
        <v>0</v>
      </c>
    </row>
    <row r="13" spans="1:5" ht="29.4" x14ac:dyDescent="0.3">
      <c r="A13" s="107" t="s">
        <v>117</v>
      </c>
      <c r="B13" s="46">
        <f>'C.1 Federal Expenditures'!$Q$22</f>
        <v>0</v>
      </c>
      <c r="C13" s="120"/>
      <c r="D13" s="46">
        <f>'B. Total Expenditures'!$Q$22</f>
        <v>0</v>
      </c>
      <c r="E13" s="55">
        <f t="shared" si="0"/>
        <v>0</v>
      </c>
    </row>
    <row r="14" spans="1:5" ht="15.75" x14ac:dyDescent="0.3">
      <c r="A14" s="106" t="s">
        <v>118</v>
      </c>
      <c r="B14" s="46">
        <f>'C.1 Federal Expenditures'!$R$22</f>
        <v>18496816</v>
      </c>
      <c r="C14" s="46">
        <f>'C.2 State Expenditures'!$R$22</f>
        <v>10528943</v>
      </c>
      <c r="D14" s="46">
        <f>'B. Total Expenditures'!$R$22</f>
        <v>29025759</v>
      </c>
      <c r="E14" s="55">
        <f t="shared" si="0"/>
        <v>0.11097616575310787</v>
      </c>
    </row>
    <row r="15" spans="1:5" ht="15" x14ac:dyDescent="0.3">
      <c r="A15" s="107" t="s">
        <v>119</v>
      </c>
      <c r="B15" s="46">
        <f>'C.1 Federal Expenditures'!$S$22</f>
        <v>3945430</v>
      </c>
      <c r="C15" s="46">
        <f>'C.2 State Expenditures'!$S$22</f>
        <v>5236489</v>
      </c>
      <c r="D15" s="46">
        <f>'B. Total Expenditures'!$S$22</f>
        <v>9181919</v>
      </c>
      <c r="E15" s="55">
        <f t="shared" si="0"/>
        <v>3.5105857692665693E-2</v>
      </c>
    </row>
    <row r="16" spans="1:5" ht="15" x14ac:dyDescent="0.3">
      <c r="A16" s="107" t="s">
        <v>120</v>
      </c>
      <c r="B16" s="46">
        <f>'C.1 Federal Expenditures'!$T$22</f>
        <v>212975</v>
      </c>
      <c r="C16" s="46">
        <f>'C.2 State Expenditures'!$T$22</f>
        <v>0</v>
      </c>
      <c r="D16" s="46">
        <f>'B. Total Expenditures'!$T$22</f>
        <v>212975</v>
      </c>
      <c r="E16" s="55">
        <f t="shared" si="0"/>
        <v>8.1428185568784429E-4</v>
      </c>
    </row>
    <row r="17" spans="1:5" ht="15" x14ac:dyDescent="0.3">
      <c r="A17" s="107" t="s">
        <v>121</v>
      </c>
      <c r="B17" s="46">
        <f>'C.1 Federal Expenditures'!$U$22</f>
        <v>14338411</v>
      </c>
      <c r="C17" s="46">
        <f>'C.2 State Expenditures'!$U$22</f>
        <v>5292454</v>
      </c>
      <c r="D17" s="46">
        <f>'B. Total Expenditures'!$U$22</f>
        <v>19630865</v>
      </c>
      <c r="E17" s="55">
        <f t="shared" si="0"/>
        <v>7.5056026204754336E-2</v>
      </c>
    </row>
    <row r="18" spans="1:5" ht="15.75" x14ac:dyDescent="0.3">
      <c r="A18" s="106" t="s">
        <v>122</v>
      </c>
      <c r="B18" s="46">
        <f>'C.1 Federal Expenditures'!$V$22</f>
        <v>0</v>
      </c>
      <c r="C18" s="46">
        <f>'C.2 State Expenditures'!$V$22</f>
        <v>0</v>
      </c>
      <c r="D18" s="46">
        <f>'B. Total Expenditures'!$V$22</f>
        <v>0</v>
      </c>
      <c r="E18" s="55">
        <f t="shared" si="0"/>
        <v>0</v>
      </c>
    </row>
    <row r="19" spans="1:5" ht="15.75" x14ac:dyDescent="0.3">
      <c r="A19" s="106" t="s">
        <v>87</v>
      </c>
      <c r="B19" s="46">
        <f>'C.1 Federal Expenditures'!$W$22</f>
        <v>6570655</v>
      </c>
      <c r="C19" s="46">
        <f>'C.2 State Expenditures'!$W$22</f>
        <v>29480574</v>
      </c>
      <c r="D19" s="46">
        <f>'B. Total Expenditures'!$W$22</f>
        <v>36051229</v>
      </c>
      <c r="E19" s="55">
        <f t="shared" si="0"/>
        <v>0.1378371247796569</v>
      </c>
    </row>
    <row r="20" spans="1:5" ht="29.4" x14ac:dyDescent="0.3">
      <c r="A20" s="107" t="s">
        <v>124</v>
      </c>
      <c r="B20" s="46">
        <f>'C.1 Federal Expenditures'!$X$22</f>
        <v>6570655</v>
      </c>
      <c r="C20" s="46">
        <f>'C.2 State Expenditures'!$X$22</f>
        <v>29480574</v>
      </c>
      <c r="D20" s="46">
        <f>'B. Total Expenditures'!$X$22</f>
        <v>36051229</v>
      </c>
      <c r="E20" s="55">
        <f t="shared" si="0"/>
        <v>0.1378371247796569</v>
      </c>
    </row>
    <row r="21" spans="1:5" ht="15" x14ac:dyDescent="0.3">
      <c r="A21" s="107" t="s">
        <v>123</v>
      </c>
      <c r="B21" s="46">
        <f>'C.1 Federal Expenditures'!$Y$22</f>
        <v>0</v>
      </c>
      <c r="C21" s="46">
        <f>'C.2 State Expenditures'!$Y$22</f>
        <v>0</v>
      </c>
      <c r="D21" s="46">
        <f>'B. Total Expenditures'!$Y$22</f>
        <v>0</v>
      </c>
      <c r="E21" s="55">
        <f t="shared" si="0"/>
        <v>0</v>
      </c>
    </row>
    <row r="22" spans="1:5" ht="30.75" x14ac:dyDescent="0.3">
      <c r="A22" s="106" t="s">
        <v>88</v>
      </c>
      <c r="B22" s="46">
        <f>'C.1 Federal Expenditures'!$Z$22</f>
        <v>0</v>
      </c>
      <c r="C22" s="46">
        <f>'C.2 State Expenditures'!$Z$22</f>
        <v>0</v>
      </c>
      <c r="D22" s="46">
        <f>'B. Total Expenditures'!$Z$22</f>
        <v>0</v>
      </c>
      <c r="E22" s="55">
        <f t="shared" si="0"/>
        <v>0</v>
      </c>
    </row>
    <row r="23" spans="1:5" ht="15.75" x14ac:dyDescent="0.3">
      <c r="A23" s="106" t="s">
        <v>84</v>
      </c>
      <c r="B23" s="46">
        <f>'C.1 Federal Expenditures'!$AA$22</f>
        <v>0</v>
      </c>
      <c r="C23" s="46">
        <f>'C.2 State Expenditures'!$AA$22</f>
        <v>0</v>
      </c>
      <c r="D23" s="46">
        <f>'B. Total Expenditures'!$AA$22</f>
        <v>0</v>
      </c>
      <c r="E23" s="55">
        <f t="shared" si="0"/>
        <v>0</v>
      </c>
    </row>
    <row r="24" spans="1:5" ht="15.75" x14ac:dyDescent="0.3">
      <c r="A24" s="106" t="s">
        <v>89</v>
      </c>
      <c r="B24" s="46">
        <f>'C.1 Federal Expenditures'!$AB$22</f>
        <v>0</v>
      </c>
      <c r="C24" s="46">
        <f>'C.2 State Expenditures'!$AB$22</f>
        <v>0</v>
      </c>
      <c r="D24" s="46">
        <f>'B. Total Expenditures'!$AB$22</f>
        <v>0</v>
      </c>
      <c r="E24" s="55">
        <f t="shared" si="0"/>
        <v>0</v>
      </c>
    </row>
    <row r="25" spans="1:5" ht="15.75" x14ac:dyDescent="0.3">
      <c r="A25" s="106" t="s">
        <v>62</v>
      </c>
      <c r="B25" s="46">
        <f>'C.1 Federal Expenditures'!$AC$22</f>
        <v>0</v>
      </c>
      <c r="C25" s="46">
        <f>'C.2 State Expenditures'!$AC$22</f>
        <v>0</v>
      </c>
      <c r="D25" s="46">
        <f>'B. Total Expenditures'!$AC$22</f>
        <v>0</v>
      </c>
      <c r="E25" s="55">
        <f t="shared" si="0"/>
        <v>0</v>
      </c>
    </row>
    <row r="26" spans="1:5" ht="15.75" x14ac:dyDescent="0.3">
      <c r="A26" s="106" t="s">
        <v>125</v>
      </c>
      <c r="B26" s="46">
        <f>'C.1 Federal Expenditures'!$AD$22</f>
        <v>6043839</v>
      </c>
      <c r="C26" s="46">
        <f>'C.2 State Expenditures'!$AD$22</f>
        <v>2473405</v>
      </c>
      <c r="D26" s="46">
        <f>'B. Total Expenditures'!$AD$22</f>
        <v>8517244</v>
      </c>
      <c r="E26" s="55">
        <f t="shared" si="0"/>
        <v>3.2564560392844971E-2</v>
      </c>
    </row>
    <row r="27" spans="1:5" s="11" customFormat="1" ht="15.75" x14ac:dyDescent="0.3">
      <c r="A27" s="106" t="s">
        <v>126</v>
      </c>
      <c r="B27" s="46">
        <f>'C.1 Federal Expenditures'!$AE$22</f>
        <v>0</v>
      </c>
      <c r="C27" s="46">
        <f>'C.2 State Expenditures'!$AE$22</f>
        <v>0</v>
      </c>
      <c r="D27" s="46">
        <f>'B. Total Expenditures'!$AE$22</f>
        <v>0</v>
      </c>
      <c r="E27" s="55">
        <f t="shared" si="0"/>
        <v>0</v>
      </c>
    </row>
    <row r="28" spans="1:5" ht="30.6" x14ac:dyDescent="0.3">
      <c r="A28" s="106" t="s">
        <v>127</v>
      </c>
      <c r="B28" s="46">
        <f>'C.1 Federal Expenditures'!$AF$22</f>
        <v>0</v>
      </c>
      <c r="C28" s="46">
        <f>'C.2 State Expenditures'!$AF$22</f>
        <v>0</v>
      </c>
      <c r="D28" s="46">
        <f>'B. Total Expenditures'!$AF$22</f>
        <v>0</v>
      </c>
      <c r="E28" s="55">
        <f t="shared" si="0"/>
        <v>0</v>
      </c>
    </row>
    <row r="29" spans="1:5" ht="30.6" x14ac:dyDescent="0.3">
      <c r="A29" s="106" t="s">
        <v>90</v>
      </c>
      <c r="B29" s="46">
        <f>'C.1 Federal Expenditures'!$AG$22</f>
        <v>0</v>
      </c>
      <c r="C29" s="46">
        <f>'C.2 State Expenditures'!$AG$22</f>
        <v>4636349</v>
      </c>
      <c r="D29" s="46">
        <f>'B. Total Expenditures'!$AG$22</f>
        <v>4636349</v>
      </c>
      <c r="E29" s="55">
        <f t="shared" si="0"/>
        <v>1.7726469620079732E-2</v>
      </c>
    </row>
    <row r="30" spans="1:5" ht="15.6" x14ac:dyDescent="0.3">
      <c r="A30" s="106" t="s">
        <v>128</v>
      </c>
      <c r="B30" s="46">
        <f>'C.1 Federal Expenditures'!$AH$22</f>
        <v>0</v>
      </c>
      <c r="C30" s="46">
        <f>'C.2 State Expenditures'!$AH$22</f>
        <v>0</v>
      </c>
      <c r="D30" s="46">
        <f>'B. Total Expenditures'!$AH$22</f>
        <v>0</v>
      </c>
      <c r="E30" s="55">
        <f t="shared" si="0"/>
        <v>0</v>
      </c>
    </row>
    <row r="31" spans="1:5" ht="28.8" x14ac:dyDescent="0.3">
      <c r="A31" s="107" t="s">
        <v>129</v>
      </c>
      <c r="B31" s="46">
        <f>'C.1 Federal Expenditures'!$AI$22</f>
        <v>0</v>
      </c>
      <c r="C31" s="46">
        <f>'C.2 State Expenditures'!$AI$22</f>
        <v>0</v>
      </c>
      <c r="D31" s="46">
        <f>'B. Total Expenditures'!$AI$22</f>
        <v>0</v>
      </c>
      <c r="E31" s="55">
        <f t="shared" si="0"/>
        <v>0</v>
      </c>
    </row>
    <row r="32" spans="1:5" x14ac:dyDescent="0.3">
      <c r="A32" s="107" t="s">
        <v>130</v>
      </c>
      <c r="B32" s="46">
        <f>'C.1 Federal Expenditures'!$AJ$22</f>
        <v>0</v>
      </c>
      <c r="C32" s="46">
        <f>'C.2 State Expenditures'!$AJ$22</f>
        <v>0</v>
      </c>
      <c r="D32" s="46">
        <f>'B. Total Expenditures'!$AJ$22</f>
        <v>0</v>
      </c>
      <c r="E32" s="55">
        <f t="shared" si="0"/>
        <v>0</v>
      </c>
    </row>
    <row r="33" spans="1:5" x14ac:dyDescent="0.3">
      <c r="A33" s="107" t="s">
        <v>131</v>
      </c>
      <c r="B33" s="46">
        <f>'C.1 Federal Expenditures'!$AK$22</f>
        <v>0</v>
      </c>
      <c r="C33" s="46">
        <f>'C.2 State Expenditures'!$AK$22</f>
        <v>0</v>
      </c>
      <c r="D33" s="46">
        <f>'B. Total Expenditures'!$AK$22</f>
        <v>0</v>
      </c>
      <c r="E33" s="55">
        <f t="shared" si="0"/>
        <v>0</v>
      </c>
    </row>
    <row r="34" spans="1:5" ht="15.6" x14ac:dyDescent="0.3">
      <c r="A34" s="106" t="s">
        <v>132</v>
      </c>
      <c r="B34" s="46">
        <f>'C.1 Federal Expenditures'!$AL$22</f>
        <v>0</v>
      </c>
      <c r="C34" s="46">
        <f>'C.2 State Expenditures'!$AL$22</f>
        <v>0</v>
      </c>
      <c r="D34" s="46">
        <f>'B. Total Expenditures'!$AL$22</f>
        <v>0</v>
      </c>
      <c r="E34" s="55">
        <f t="shared" si="0"/>
        <v>0</v>
      </c>
    </row>
    <row r="35" spans="1:5" ht="15.6" x14ac:dyDescent="0.3">
      <c r="A35" s="106" t="s">
        <v>91</v>
      </c>
      <c r="B35" s="46">
        <f>'C.1 Federal Expenditures'!$AM$22</f>
        <v>10983214</v>
      </c>
      <c r="C35" s="46">
        <f>'C.2 State Expenditures'!$AM$22</f>
        <v>217788</v>
      </c>
      <c r="D35" s="46">
        <f>'B. Total Expenditures'!$AM$22</f>
        <v>11201002</v>
      </c>
      <c r="E35" s="55">
        <f t="shared" si="0"/>
        <v>4.2825555554047448E-2</v>
      </c>
    </row>
    <row r="36" spans="1:5" x14ac:dyDescent="0.3">
      <c r="A36" s="107" t="s">
        <v>133</v>
      </c>
      <c r="B36" s="46">
        <f>'C.1 Federal Expenditures'!$AN$22</f>
        <v>9800417</v>
      </c>
      <c r="C36" s="46">
        <f>'C.2 State Expenditures'!$AN$22</f>
        <v>190314</v>
      </c>
      <c r="D36" s="46">
        <f>'B. Total Expenditures'!$AN$22</f>
        <v>9990731</v>
      </c>
      <c r="E36" s="55">
        <f t="shared" si="0"/>
        <v>3.8198243823726129E-2</v>
      </c>
    </row>
    <row r="37" spans="1:5" x14ac:dyDescent="0.3">
      <c r="A37" s="107" t="s">
        <v>134</v>
      </c>
      <c r="B37" s="46">
        <f>'C.1 Federal Expenditures'!$AO$22</f>
        <v>0</v>
      </c>
      <c r="C37" s="46">
        <f>'C.2 State Expenditures'!$AO$22</f>
        <v>0</v>
      </c>
      <c r="D37" s="46">
        <f>'B. Total Expenditures'!$AO$22</f>
        <v>0</v>
      </c>
      <c r="E37" s="55">
        <f t="shared" si="0"/>
        <v>0</v>
      </c>
    </row>
    <row r="38" spans="1:5" x14ac:dyDescent="0.3">
      <c r="A38" s="107" t="s">
        <v>135</v>
      </c>
      <c r="B38" s="46">
        <f>'C.1 Federal Expenditures'!$AP$22</f>
        <v>1182797</v>
      </c>
      <c r="C38" s="46">
        <f>'C.2 State Expenditures'!$AP$22</f>
        <v>27474</v>
      </c>
      <c r="D38" s="46">
        <f>'B. Total Expenditures'!$AP$22</f>
        <v>1210271</v>
      </c>
      <c r="E38" s="55">
        <f t="shared" si="0"/>
        <v>4.6273117303213193E-3</v>
      </c>
    </row>
    <row r="39" spans="1:5" ht="15.6" x14ac:dyDescent="0.3">
      <c r="A39" s="106" t="s">
        <v>85</v>
      </c>
      <c r="B39" s="46">
        <f>'C.1 Federal Expenditures'!$AQ$22</f>
        <v>0</v>
      </c>
      <c r="C39" s="46">
        <f>'C.2 State Expenditures'!$AQ$22</f>
        <v>0</v>
      </c>
      <c r="D39" s="46">
        <f>'B. Total Expenditures'!$AQ$22</f>
        <v>0</v>
      </c>
      <c r="E39" s="55">
        <f t="shared" si="0"/>
        <v>0</v>
      </c>
    </row>
    <row r="40" spans="1:5" ht="15.6" x14ac:dyDescent="0.3">
      <c r="A40" s="94" t="s">
        <v>138</v>
      </c>
      <c r="B40" s="121">
        <f>'C.1 Federal Expenditures'!$AR$22</f>
        <v>183403783</v>
      </c>
      <c r="C40" s="121">
        <f>'C.2 State Expenditures'!$AR$22</f>
        <v>78145702</v>
      </c>
      <c r="D40" s="121">
        <f>'B. Total Expenditures'!$AR$22</f>
        <v>261549485</v>
      </c>
      <c r="E40" s="96">
        <f t="shared" si="0"/>
        <v>1</v>
      </c>
    </row>
    <row r="41" spans="1:5" ht="15.6" x14ac:dyDescent="0.3">
      <c r="A41" s="106" t="s">
        <v>86</v>
      </c>
      <c r="B41" s="46">
        <f>'C.1 Federal Expenditures'!$C$22</f>
        <v>0</v>
      </c>
      <c r="C41" s="120"/>
      <c r="D41" s="46">
        <f>'B. Total Expenditures'!$C$22</f>
        <v>0</v>
      </c>
      <c r="E41" s="55">
        <f t="shared" si="0"/>
        <v>0</v>
      </c>
    </row>
    <row r="42" spans="1:5" ht="15.6" x14ac:dyDescent="0.3">
      <c r="A42" s="106" t="s">
        <v>246</v>
      </c>
      <c r="B42" s="46">
        <f>'C.1 Federal Expenditures'!$D$22</f>
        <v>0</v>
      </c>
      <c r="C42" s="120"/>
      <c r="D42" s="46">
        <f>'B. Total Expenditures'!$D$22</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183403783</v>
      </c>
      <c r="C44" s="95">
        <f>SUM(C41,C42,C3,C6,C10,C14,C18,C19,C22,C23,C24,C25,C26,C27,C28,C29,C30,C34,C35, C39)</f>
        <v>78145702</v>
      </c>
      <c r="D44" s="95">
        <f>B44+C44</f>
        <v>261549485</v>
      </c>
      <c r="E44" s="96">
        <f t="shared" si="0"/>
        <v>1</v>
      </c>
    </row>
    <row r="45" spans="1:5" ht="15.6" x14ac:dyDescent="0.3">
      <c r="A45" s="106" t="s">
        <v>136</v>
      </c>
      <c r="B45" s="46">
        <f>'C.1 Federal Expenditures'!$AS$22</f>
        <v>0</v>
      </c>
      <c r="C45" s="120"/>
      <c r="D45" s="46">
        <f>'B. Total Expenditures'!$AS$22</f>
        <v>0</v>
      </c>
      <c r="E45" s="123"/>
    </row>
    <row r="46" spans="1:5" ht="15.6" x14ac:dyDescent="0.3">
      <c r="A46" s="106" t="s">
        <v>137</v>
      </c>
      <c r="B46" s="46">
        <f>'C.1 Federal Expenditures'!$AT$22</f>
        <v>63783395</v>
      </c>
      <c r="C46" s="120"/>
      <c r="D46" s="46">
        <f>'B. Total Expenditures'!$AT$22</f>
        <v>63783395</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8">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336</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Expenditures'!$G$23</f>
        <v>19673217</v>
      </c>
      <c r="C3" s="46">
        <f>'C.2 State Expenditures'!$G$23</f>
        <v>0</v>
      </c>
      <c r="D3" s="46">
        <f>'B. Total Expenditures'!$G$23</f>
        <v>19673217</v>
      </c>
      <c r="E3" s="55">
        <f t="shared" ref="E3:E44" si="0">D3/($D$44)</f>
        <v>8.7236620966379533E-2</v>
      </c>
    </row>
    <row r="4" spans="1:5" ht="43.8" x14ac:dyDescent="0.3">
      <c r="A4" s="107" t="s">
        <v>111</v>
      </c>
      <c r="B4" s="46">
        <f>'C.1 Federal Expenditures'!$H$23</f>
        <v>19673217</v>
      </c>
      <c r="C4" s="46">
        <f>'C.2 State Expenditures'!$H$23</f>
        <v>0</v>
      </c>
      <c r="D4" s="46">
        <f>'B. Total Expenditures'!$H$23</f>
        <v>19673217</v>
      </c>
      <c r="E4" s="55">
        <f t="shared" si="0"/>
        <v>8.7236620966379533E-2</v>
      </c>
    </row>
    <row r="5" spans="1:5" ht="43.8" x14ac:dyDescent="0.3">
      <c r="A5" s="107" t="s">
        <v>110</v>
      </c>
      <c r="B5" s="46">
        <f>'C.1 Federal Expenditures'!$I$23</f>
        <v>0</v>
      </c>
      <c r="C5" s="46">
        <f>'C.2 State Expenditures'!$I$23</f>
        <v>0</v>
      </c>
      <c r="D5" s="46">
        <f>'B. Total Expenditures'!$I$23</f>
        <v>0</v>
      </c>
      <c r="E5" s="55">
        <f t="shared" si="0"/>
        <v>0</v>
      </c>
    </row>
    <row r="6" spans="1:5" ht="30.75" x14ac:dyDescent="0.3">
      <c r="A6" s="106" t="s">
        <v>83</v>
      </c>
      <c r="B6" s="46">
        <f>'C.1 Federal Expenditures'!$J$23</f>
        <v>0</v>
      </c>
      <c r="C6" s="120"/>
      <c r="D6" s="46">
        <f>'B. Total Expenditures'!$J$23</f>
        <v>0</v>
      </c>
      <c r="E6" s="55">
        <f t="shared" si="0"/>
        <v>0</v>
      </c>
    </row>
    <row r="7" spans="1:5" ht="15" x14ac:dyDescent="0.3">
      <c r="A7" s="107" t="s">
        <v>112</v>
      </c>
      <c r="B7" s="46">
        <f>'C.1 Federal Expenditures'!$K$23</f>
        <v>0</v>
      </c>
      <c r="C7" s="120"/>
      <c r="D7" s="46">
        <f>'B. Total Expenditures'!$K$23</f>
        <v>0</v>
      </c>
      <c r="E7" s="55">
        <f t="shared" si="0"/>
        <v>0</v>
      </c>
    </row>
    <row r="8" spans="1:5" ht="15" x14ac:dyDescent="0.3">
      <c r="A8" s="107" t="s">
        <v>113</v>
      </c>
      <c r="B8" s="46">
        <f>'C.1 Federal Expenditures'!$L$23</f>
        <v>0</v>
      </c>
      <c r="C8" s="120"/>
      <c r="D8" s="46">
        <f>'B. Total Expenditures'!$L$23</f>
        <v>0</v>
      </c>
      <c r="E8" s="55">
        <f t="shared" si="0"/>
        <v>0</v>
      </c>
    </row>
    <row r="9" spans="1:5" ht="29.4" x14ac:dyDescent="0.3">
      <c r="A9" s="107" t="s">
        <v>114</v>
      </c>
      <c r="B9" s="46">
        <f>'C.1 Federal Expenditures'!$M$23</f>
        <v>0</v>
      </c>
      <c r="C9" s="120"/>
      <c r="D9" s="46">
        <f>'B. Total Expenditures'!$M$23</f>
        <v>0</v>
      </c>
      <c r="E9" s="55">
        <f t="shared" si="0"/>
        <v>0</v>
      </c>
    </row>
    <row r="10" spans="1:5" ht="30.75" x14ac:dyDescent="0.3">
      <c r="A10" s="106" t="s">
        <v>82</v>
      </c>
      <c r="B10" s="46">
        <f>'C.1 Federal Expenditures'!$N$23</f>
        <v>11686443</v>
      </c>
      <c r="C10" s="120"/>
      <c r="D10" s="46">
        <f>'B. Total Expenditures'!$N$23</f>
        <v>11686443</v>
      </c>
      <c r="E10" s="55">
        <f t="shared" si="0"/>
        <v>5.1821001030802408E-2</v>
      </c>
    </row>
    <row r="11" spans="1:5" ht="15" x14ac:dyDescent="0.3">
      <c r="A11" s="107" t="s">
        <v>115</v>
      </c>
      <c r="B11" s="46">
        <f>'C.1 Federal Expenditures'!$O$23</f>
        <v>0</v>
      </c>
      <c r="C11" s="120"/>
      <c r="D11" s="46">
        <f>'B. Total Expenditures'!$O$23</f>
        <v>0</v>
      </c>
      <c r="E11" s="55">
        <f t="shared" si="0"/>
        <v>0</v>
      </c>
    </row>
    <row r="12" spans="1:5" ht="15" x14ac:dyDescent="0.3">
      <c r="A12" s="107" t="s">
        <v>116</v>
      </c>
      <c r="B12" s="46">
        <f>'C.1 Federal Expenditures'!$P$23</f>
        <v>0</v>
      </c>
      <c r="C12" s="120"/>
      <c r="D12" s="46">
        <f>'B. Total Expenditures'!$P$23</f>
        <v>0</v>
      </c>
      <c r="E12" s="55">
        <f t="shared" si="0"/>
        <v>0</v>
      </c>
    </row>
    <row r="13" spans="1:5" ht="29.4" x14ac:dyDescent="0.3">
      <c r="A13" s="107" t="s">
        <v>117</v>
      </c>
      <c r="B13" s="46">
        <f>'C.1 Federal Expenditures'!$Q$23</f>
        <v>11686443</v>
      </c>
      <c r="C13" s="120"/>
      <c r="D13" s="46">
        <f>'B. Total Expenditures'!$Q$23</f>
        <v>11686443</v>
      </c>
      <c r="E13" s="55">
        <f t="shared" si="0"/>
        <v>5.1821001030802408E-2</v>
      </c>
    </row>
    <row r="14" spans="1:5" ht="15.75" x14ac:dyDescent="0.3">
      <c r="A14" s="106" t="s">
        <v>118</v>
      </c>
      <c r="B14" s="46">
        <f>'C.1 Federal Expenditures'!$R$23</f>
        <v>2395326</v>
      </c>
      <c r="C14" s="46">
        <f>'C.2 State Expenditures'!$R$23</f>
        <v>30621165</v>
      </c>
      <c r="D14" s="46">
        <f>'B. Total Expenditures'!$R$23</f>
        <v>33016491</v>
      </c>
      <c r="E14" s="55">
        <f t="shared" si="0"/>
        <v>0.14640448031488096</v>
      </c>
    </row>
    <row r="15" spans="1:5" ht="15" x14ac:dyDescent="0.3">
      <c r="A15" s="107" t="s">
        <v>119</v>
      </c>
      <c r="B15" s="46">
        <f>'C.1 Federal Expenditures'!$S$23</f>
        <v>0</v>
      </c>
      <c r="C15" s="46">
        <f>'C.2 State Expenditures'!$S$23</f>
        <v>0</v>
      </c>
      <c r="D15" s="46">
        <f>'B. Total Expenditures'!$S$23</f>
        <v>0</v>
      </c>
      <c r="E15" s="55">
        <f t="shared" si="0"/>
        <v>0</v>
      </c>
    </row>
    <row r="16" spans="1:5" ht="15" x14ac:dyDescent="0.3">
      <c r="A16" s="107" t="s">
        <v>120</v>
      </c>
      <c r="B16" s="46">
        <f>'C.1 Federal Expenditures'!$T$23</f>
        <v>2395326</v>
      </c>
      <c r="C16" s="46">
        <f>'C.2 State Expenditures'!$T$23</f>
        <v>30621165</v>
      </c>
      <c r="D16" s="46">
        <f>'B. Total Expenditures'!$T$23</f>
        <v>33016491</v>
      </c>
      <c r="E16" s="55">
        <f t="shared" si="0"/>
        <v>0.14640448031488096</v>
      </c>
    </row>
    <row r="17" spans="1:5" ht="15" x14ac:dyDescent="0.3">
      <c r="A17" s="107" t="s">
        <v>121</v>
      </c>
      <c r="B17" s="46">
        <f>'C.1 Federal Expenditures'!$U$23</f>
        <v>0</v>
      </c>
      <c r="C17" s="46">
        <f>'C.2 State Expenditures'!$U$23</f>
        <v>0</v>
      </c>
      <c r="D17" s="46">
        <f>'B. Total Expenditures'!$U$23</f>
        <v>0</v>
      </c>
      <c r="E17" s="55">
        <f t="shared" si="0"/>
        <v>0</v>
      </c>
    </row>
    <row r="18" spans="1:5" ht="15.75" x14ac:dyDescent="0.3">
      <c r="A18" s="106" t="s">
        <v>122</v>
      </c>
      <c r="B18" s="46">
        <f>'C.1 Federal Expenditures'!$V$23</f>
        <v>727399</v>
      </c>
      <c r="C18" s="46">
        <f>'C.2 State Expenditures'!$V$23</f>
        <v>0</v>
      </c>
      <c r="D18" s="46">
        <f>'B. Total Expenditures'!$V$23</f>
        <v>727399</v>
      </c>
      <c r="E18" s="55">
        <f t="shared" si="0"/>
        <v>3.2254933625915634E-3</v>
      </c>
    </row>
    <row r="19" spans="1:5" ht="15.75" x14ac:dyDescent="0.3">
      <c r="A19" s="106" t="s">
        <v>87</v>
      </c>
      <c r="B19" s="46">
        <f>'C.1 Federal Expenditures'!$W$23</f>
        <v>40180504</v>
      </c>
      <c r="C19" s="46">
        <f>'C.2 State Expenditures'!$W$23</f>
        <v>16430909</v>
      </c>
      <c r="D19" s="46">
        <f>'B. Total Expenditures'!$W$23</f>
        <v>56611413</v>
      </c>
      <c r="E19" s="55">
        <f t="shared" si="0"/>
        <v>0.25103105294127398</v>
      </c>
    </row>
    <row r="20" spans="1:5" ht="29.4" x14ac:dyDescent="0.3">
      <c r="A20" s="107" t="s">
        <v>124</v>
      </c>
      <c r="B20" s="46">
        <f>'C.1 Federal Expenditures'!$X$23</f>
        <v>0</v>
      </c>
      <c r="C20" s="46">
        <f>'C.2 State Expenditures'!$X$23</f>
        <v>11121773</v>
      </c>
      <c r="D20" s="46">
        <f>'B. Total Expenditures'!$X$23</f>
        <v>11121773</v>
      </c>
      <c r="E20" s="55">
        <f t="shared" si="0"/>
        <v>4.9317094183178777E-2</v>
      </c>
    </row>
    <row r="21" spans="1:5" ht="15" x14ac:dyDescent="0.3">
      <c r="A21" s="107" t="s">
        <v>123</v>
      </c>
      <c r="B21" s="46">
        <f>'C.1 Federal Expenditures'!$Y$23</f>
        <v>40180504</v>
      </c>
      <c r="C21" s="46">
        <f>'C.2 State Expenditures'!$Y$23</f>
        <v>5309136</v>
      </c>
      <c r="D21" s="46">
        <f>'B. Total Expenditures'!$Y$23</f>
        <v>45489640</v>
      </c>
      <c r="E21" s="55">
        <f t="shared" si="0"/>
        <v>0.2017139587580952</v>
      </c>
    </row>
    <row r="22" spans="1:5" ht="30.75" x14ac:dyDescent="0.3">
      <c r="A22" s="106" t="s">
        <v>88</v>
      </c>
      <c r="B22" s="46">
        <f>'C.1 Federal Expenditures'!$Z$23</f>
        <v>0</v>
      </c>
      <c r="C22" s="46">
        <f>'C.2 State Expenditures'!$Z$23</f>
        <v>0</v>
      </c>
      <c r="D22" s="46">
        <f>'B. Total Expenditures'!$Z$23</f>
        <v>0</v>
      </c>
      <c r="E22" s="55">
        <f t="shared" si="0"/>
        <v>0</v>
      </c>
    </row>
    <row r="23" spans="1:5" ht="15.75" x14ac:dyDescent="0.3">
      <c r="A23" s="106" t="s">
        <v>84</v>
      </c>
      <c r="B23" s="46">
        <f>'C.1 Federal Expenditures'!$AA$23</f>
        <v>0</v>
      </c>
      <c r="C23" s="46">
        <f>'C.2 State Expenditures'!$AA$23</f>
        <v>13627017</v>
      </c>
      <c r="D23" s="46">
        <f>'B. Total Expenditures'!$AA$23</f>
        <v>13627017</v>
      </c>
      <c r="E23" s="55">
        <f t="shared" si="0"/>
        <v>6.042605624344053E-2</v>
      </c>
    </row>
    <row r="24" spans="1:5" ht="15.75" x14ac:dyDescent="0.3">
      <c r="A24" s="106" t="s">
        <v>89</v>
      </c>
      <c r="B24" s="46">
        <f>'C.1 Federal Expenditures'!$AB$23</f>
        <v>0</v>
      </c>
      <c r="C24" s="46">
        <f>'C.2 State Expenditures'!$AB$23</f>
        <v>0</v>
      </c>
      <c r="D24" s="46">
        <f>'B. Total Expenditures'!$AB$23</f>
        <v>0</v>
      </c>
      <c r="E24" s="55">
        <f t="shared" si="0"/>
        <v>0</v>
      </c>
    </row>
    <row r="25" spans="1:5" ht="15.75" x14ac:dyDescent="0.3">
      <c r="A25" s="106" t="s">
        <v>62</v>
      </c>
      <c r="B25" s="46">
        <f>'C.1 Federal Expenditures'!$AC$23</f>
        <v>0</v>
      </c>
      <c r="C25" s="46">
        <f>'C.2 State Expenditures'!$AC$23</f>
        <v>0</v>
      </c>
      <c r="D25" s="46">
        <f>'B. Total Expenditures'!$AC$23</f>
        <v>0</v>
      </c>
      <c r="E25" s="55">
        <f t="shared" si="0"/>
        <v>0</v>
      </c>
    </row>
    <row r="26" spans="1:5" ht="15.75" x14ac:dyDescent="0.3">
      <c r="A26" s="106" t="s">
        <v>125</v>
      </c>
      <c r="B26" s="46">
        <f>'C.1 Federal Expenditures'!$AD$23</f>
        <v>9165771</v>
      </c>
      <c r="C26" s="46">
        <f>'C.2 State Expenditures'!$AD$23</f>
        <v>0</v>
      </c>
      <c r="D26" s="46">
        <f>'B. Total Expenditures'!$AD$23</f>
        <v>9165771</v>
      </c>
      <c r="E26" s="55">
        <f t="shared" si="0"/>
        <v>4.0643626845148585E-2</v>
      </c>
    </row>
    <row r="27" spans="1:5" s="11" customFormat="1" ht="15.75" x14ac:dyDescent="0.3">
      <c r="A27" s="106" t="s">
        <v>126</v>
      </c>
      <c r="B27" s="46">
        <f>'C.1 Federal Expenditures'!$AE$23</f>
        <v>809999</v>
      </c>
      <c r="C27" s="46">
        <f>'C.2 State Expenditures'!$AE$23</f>
        <v>0</v>
      </c>
      <c r="D27" s="46">
        <f>'B. Total Expenditures'!$AE$23</f>
        <v>809999</v>
      </c>
      <c r="E27" s="55">
        <f t="shared" si="0"/>
        <v>3.591765177304071E-3</v>
      </c>
    </row>
    <row r="28" spans="1:5" ht="30.6" x14ac:dyDescent="0.3">
      <c r="A28" s="106" t="s">
        <v>127</v>
      </c>
      <c r="B28" s="46">
        <f>'C.1 Federal Expenditures'!$AF$23</f>
        <v>1075581</v>
      </c>
      <c r="C28" s="46">
        <f>'C.2 State Expenditures'!$AF$23</f>
        <v>0</v>
      </c>
      <c r="D28" s="46">
        <f>'B. Total Expenditures'!$AF$23</f>
        <v>1075581</v>
      </c>
      <c r="E28" s="55">
        <f t="shared" si="0"/>
        <v>4.7694310501246173E-3</v>
      </c>
    </row>
    <row r="29" spans="1:5" ht="30.6" x14ac:dyDescent="0.3">
      <c r="A29" s="106" t="s">
        <v>90</v>
      </c>
      <c r="B29" s="46">
        <f>'C.1 Federal Expenditures'!$AG$23</f>
        <v>0</v>
      </c>
      <c r="C29" s="46">
        <f>'C.2 State Expenditures'!$AG$23</f>
        <v>2957040</v>
      </c>
      <c r="D29" s="46">
        <f>'B. Total Expenditures'!$AG$23</f>
        <v>2957040</v>
      </c>
      <c r="E29" s="55">
        <f t="shared" si="0"/>
        <v>1.3112353595368919E-2</v>
      </c>
    </row>
    <row r="30" spans="1:5" ht="15.6" x14ac:dyDescent="0.3">
      <c r="A30" s="106" t="s">
        <v>128</v>
      </c>
      <c r="B30" s="46">
        <f>'C.1 Federal Expenditures'!$AH$23</f>
        <v>37556075</v>
      </c>
      <c r="C30" s="46">
        <f>'C.2 State Expenditures'!$AH$23</f>
        <v>0</v>
      </c>
      <c r="D30" s="46">
        <f>'B. Total Expenditures'!$AH$23</f>
        <v>37556075</v>
      </c>
      <c r="E30" s="55">
        <f t="shared" si="0"/>
        <v>0.16653428261173159</v>
      </c>
    </row>
    <row r="31" spans="1:5" ht="28.8" x14ac:dyDescent="0.3">
      <c r="A31" s="107" t="s">
        <v>129</v>
      </c>
      <c r="B31" s="46">
        <f>'C.1 Federal Expenditures'!$AI$23</f>
        <v>573529</v>
      </c>
      <c r="C31" s="46">
        <f>'C.2 State Expenditures'!$AI$23</f>
        <v>0</v>
      </c>
      <c r="D31" s="46">
        <f>'B. Total Expenditures'!$AI$23</f>
        <v>573529</v>
      </c>
      <c r="E31" s="55">
        <f t="shared" si="0"/>
        <v>2.5431901648940635E-3</v>
      </c>
    </row>
    <row r="32" spans="1:5" x14ac:dyDescent="0.3">
      <c r="A32" s="107" t="s">
        <v>130</v>
      </c>
      <c r="B32" s="46">
        <f>'C.1 Federal Expenditures'!$AJ$23</f>
        <v>0</v>
      </c>
      <c r="C32" s="46">
        <f>'C.2 State Expenditures'!$AJ$23</f>
        <v>0</v>
      </c>
      <c r="D32" s="46">
        <f>'B. Total Expenditures'!$AJ$23</f>
        <v>0</v>
      </c>
      <c r="E32" s="55">
        <f t="shared" si="0"/>
        <v>0</v>
      </c>
    </row>
    <row r="33" spans="1:5" x14ac:dyDescent="0.3">
      <c r="A33" s="107" t="s">
        <v>131</v>
      </c>
      <c r="B33" s="46">
        <f>'C.1 Federal Expenditures'!$AK$23</f>
        <v>36982546</v>
      </c>
      <c r="C33" s="46">
        <f>'C.2 State Expenditures'!$AK$23</f>
        <v>0</v>
      </c>
      <c r="D33" s="46">
        <f>'B. Total Expenditures'!$AK$23</f>
        <v>36982546</v>
      </c>
      <c r="E33" s="55">
        <f t="shared" si="0"/>
        <v>0.16399109244683754</v>
      </c>
    </row>
    <row r="34" spans="1:5" ht="15.6" x14ac:dyDescent="0.3">
      <c r="A34" s="106" t="s">
        <v>132</v>
      </c>
      <c r="B34" s="46">
        <f>'C.1 Federal Expenditures'!$AL$23</f>
        <v>2586504</v>
      </c>
      <c r="C34" s="46">
        <f>'C.2 State Expenditures'!$AL$23</f>
        <v>0</v>
      </c>
      <c r="D34" s="46">
        <f>'B. Total Expenditures'!$AL$23</f>
        <v>2586504</v>
      </c>
      <c r="E34" s="55">
        <f t="shared" si="0"/>
        <v>1.1469291935122992E-2</v>
      </c>
    </row>
    <row r="35" spans="1:5" ht="15.6" x14ac:dyDescent="0.3">
      <c r="A35" s="106" t="s">
        <v>91</v>
      </c>
      <c r="B35" s="46">
        <f>'C.1 Federal Expenditures'!$AM$23</f>
        <v>19679540</v>
      </c>
      <c r="C35" s="46">
        <f>'C.2 State Expenditures'!$AM$23</f>
        <v>0</v>
      </c>
      <c r="D35" s="46">
        <f>'B. Total Expenditures'!$AM$23</f>
        <v>19679540</v>
      </c>
      <c r="E35" s="55">
        <f t="shared" si="0"/>
        <v>8.7264658940767278E-2</v>
      </c>
    </row>
    <row r="36" spans="1:5" x14ac:dyDescent="0.3">
      <c r="A36" s="107" t="s">
        <v>133</v>
      </c>
      <c r="B36" s="46">
        <f>'C.1 Federal Expenditures'!$AN$23</f>
        <v>16723671</v>
      </c>
      <c r="C36" s="46">
        <f>'C.2 State Expenditures'!$AN$23</f>
        <v>0</v>
      </c>
      <c r="D36" s="46">
        <f>'B. Total Expenditures'!$AN$23</f>
        <v>16723671</v>
      </c>
      <c r="E36" s="55">
        <f t="shared" si="0"/>
        <v>7.4157497891343016E-2</v>
      </c>
    </row>
    <row r="37" spans="1:5" x14ac:dyDescent="0.3">
      <c r="A37" s="107" t="s">
        <v>134</v>
      </c>
      <c r="B37" s="46">
        <f>'C.1 Federal Expenditures'!$AO$23</f>
        <v>1250683</v>
      </c>
      <c r="C37" s="46">
        <f>'C.2 State Expenditures'!$AO$23</f>
        <v>0</v>
      </c>
      <c r="D37" s="46">
        <f>'B. Total Expenditures'!$AO$23</f>
        <v>1250683</v>
      </c>
      <c r="E37" s="55">
        <f t="shared" si="0"/>
        <v>5.545882954480422E-3</v>
      </c>
    </row>
    <row r="38" spans="1:5" x14ac:dyDescent="0.3">
      <c r="A38" s="107" t="s">
        <v>135</v>
      </c>
      <c r="B38" s="46">
        <f>'C.1 Federal Expenditures'!$AP$23</f>
        <v>1705186</v>
      </c>
      <c r="C38" s="46">
        <f>'C.2 State Expenditures'!$AP$23</f>
        <v>0</v>
      </c>
      <c r="D38" s="46">
        <f>'B. Total Expenditures'!$AP$23</f>
        <v>1705186</v>
      </c>
      <c r="E38" s="55">
        <f t="shared" si="0"/>
        <v>7.5612780949438447E-3</v>
      </c>
    </row>
    <row r="39" spans="1:5" ht="15.6" x14ac:dyDescent="0.3">
      <c r="A39" s="106" t="s">
        <v>85</v>
      </c>
      <c r="B39" s="46">
        <f>'C.1 Federal Expenditures'!$AQ$23</f>
        <v>0</v>
      </c>
      <c r="C39" s="46">
        <f>'C.2 State Expenditures'!$AQ$23</f>
        <v>0</v>
      </c>
      <c r="D39" s="46">
        <f>'B. Total Expenditures'!$AQ$23</f>
        <v>0</v>
      </c>
      <c r="E39" s="55">
        <f t="shared" si="0"/>
        <v>0</v>
      </c>
    </row>
    <row r="40" spans="1:5" ht="15.6" x14ac:dyDescent="0.3">
      <c r="A40" s="94" t="s">
        <v>138</v>
      </c>
      <c r="B40" s="121">
        <f>'C.1 Federal Expenditures'!$AR$23</f>
        <v>145536359</v>
      </c>
      <c r="C40" s="121">
        <f>'C.2 State Expenditures'!$AR$23</f>
        <v>63636131</v>
      </c>
      <c r="D40" s="121">
        <f>'B. Total Expenditures'!$AR$23</f>
        <v>209172490</v>
      </c>
      <c r="E40" s="96">
        <f t="shared" si="0"/>
        <v>0.92753011501493698</v>
      </c>
    </row>
    <row r="41" spans="1:5" ht="15.6" x14ac:dyDescent="0.3">
      <c r="A41" s="106" t="s">
        <v>86</v>
      </c>
      <c r="B41" s="46">
        <f>'C.1 Federal Expenditures'!$C$23</f>
        <v>0</v>
      </c>
      <c r="C41" s="120"/>
      <c r="D41" s="46">
        <f>'B. Total Expenditures'!$C$23</f>
        <v>0</v>
      </c>
      <c r="E41" s="55">
        <f t="shared" si="0"/>
        <v>0</v>
      </c>
    </row>
    <row r="42" spans="1:5" ht="15.6" x14ac:dyDescent="0.3">
      <c r="A42" s="106" t="s">
        <v>246</v>
      </c>
      <c r="B42" s="46">
        <f>'C.1 Federal Expenditures'!$D$23</f>
        <v>16343088</v>
      </c>
      <c r="C42" s="120"/>
      <c r="D42" s="46">
        <f>'B. Total Expenditures'!$D$23</f>
        <v>16343088</v>
      </c>
      <c r="E42" s="55">
        <f t="shared" si="0"/>
        <v>7.2469884985062988E-2</v>
      </c>
    </row>
    <row r="43" spans="1:5" ht="15.6" x14ac:dyDescent="0.3">
      <c r="A43" s="108" t="s">
        <v>109</v>
      </c>
      <c r="B43" s="121">
        <f>B41+B42</f>
        <v>16343088</v>
      </c>
      <c r="C43" s="124"/>
      <c r="D43" s="121">
        <f>D41+D42</f>
        <v>16343088</v>
      </c>
      <c r="E43" s="96">
        <f t="shared" si="0"/>
        <v>7.2469884985062988E-2</v>
      </c>
    </row>
    <row r="44" spans="1:5" ht="15.6" x14ac:dyDescent="0.3">
      <c r="A44" s="94" t="s">
        <v>60</v>
      </c>
      <c r="B44" s="95">
        <f>SUM(B41,B42, B3,B6,B10,B14,B18,B19,B22,B23,B24,B25,B26,B27,B28,B29,B30,B34,B35, B39)</f>
        <v>161879447</v>
      </c>
      <c r="C44" s="95">
        <f>SUM(C41,C42,C3,C6,C10,C14,C18,C19,C22,C23,C24,C25,C26,C27,C28,C29,C30,C34,C35, C39)</f>
        <v>63636131</v>
      </c>
      <c r="D44" s="95">
        <f>B44+C44</f>
        <v>225515578</v>
      </c>
      <c r="E44" s="96">
        <f t="shared" si="0"/>
        <v>1</v>
      </c>
    </row>
    <row r="45" spans="1:5" ht="15.6" x14ac:dyDescent="0.3">
      <c r="A45" s="106" t="s">
        <v>136</v>
      </c>
      <c r="B45" s="46">
        <f>'C.1 Federal Expenditures'!$AS$23</f>
        <v>9501343</v>
      </c>
      <c r="C45" s="120"/>
      <c r="D45" s="46">
        <f>'B. Total Expenditures'!$AS$23</f>
        <v>9501343</v>
      </c>
      <c r="E45" s="123"/>
    </row>
    <row r="46" spans="1:5" ht="15.6" x14ac:dyDescent="0.3">
      <c r="A46" s="106" t="s">
        <v>137</v>
      </c>
      <c r="B46" s="46">
        <f>'C.1 Federal Expenditures'!$AT$23</f>
        <v>0</v>
      </c>
      <c r="C46" s="120"/>
      <c r="D46" s="46">
        <f>'B. Total Expenditures'!$AT$23</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9">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335</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Expenditures'!$G$24</f>
        <v>8759257</v>
      </c>
      <c r="C3" s="46">
        <f>'C.2 State Expenditures'!$G$24</f>
        <v>21633565</v>
      </c>
      <c r="D3" s="46">
        <f>'B. Total Expenditures'!$G$24</f>
        <v>30392822</v>
      </c>
      <c r="E3" s="55">
        <f t="shared" ref="E3:E44" si="0">D3/($D$44)</f>
        <v>0.25968328348087993</v>
      </c>
    </row>
    <row r="4" spans="1:5" ht="43.8" x14ac:dyDescent="0.3">
      <c r="A4" s="107" t="s">
        <v>111</v>
      </c>
      <c r="B4" s="46">
        <f>'C.1 Federal Expenditures'!$H$24</f>
        <v>8759257</v>
      </c>
      <c r="C4" s="46">
        <f>'C.2 State Expenditures'!$H$24</f>
        <v>21633565</v>
      </c>
      <c r="D4" s="46">
        <f>'B. Total Expenditures'!$H$24</f>
        <v>30392822</v>
      </c>
      <c r="E4" s="55">
        <f t="shared" si="0"/>
        <v>0.25968328348087993</v>
      </c>
    </row>
    <row r="5" spans="1:5" ht="43.8" x14ac:dyDescent="0.3">
      <c r="A5" s="107" t="s">
        <v>110</v>
      </c>
      <c r="B5" s="46">
        <f>'C.1 Federal Expenditures'!$I$24</f>
        <v>0</v>
      </c>
      <c r="C5" s="46">
        <f>'C.2 State Expenditures'!$I$24</f>
        <v>0</v>
      </c>
      <c r="D5" s="46">
        <f>'B. Total Expenditures'!$I$24</f>
        <v>0</v>
      </c>
      <c r="E5" s="55">
        <f t="shared" si="0"/>
        <v>0</v>
      </c>
    </row>
    <row r="6" spans="1:5" ht="30.75" x14ac:dyDescent="0.3">
      <c r="A6" s="106" t="s">
        <v>83</v>
      </c>
      <c r="B6" s="46">
        <f>'C.1 Federal Expenditures'!$J$24</f>
        <v>0</v>
      </c>
      <c r="C6" s="120"/>
      <c r="D6" s="46">
        <f>'B. Total Expenditures'!$J$24</f>
        <v>0</v>
      </c>
      <c r="E6" s="55">
        <f t="shared" si="0"/>
        <v>0</v>
      </c>
    </row>
    <row r="7" spans="1:5" ht="15" x14ac:dyDescent="0.3">
      <c r="A7" s="107" t="s">
        <v>112</v>
      </c>
      <c r="B7" s="46">
        <f>'C.1 Federal Expenditures'!$K$24</f>
        <v>0</v>
      </c>
      <c r="C7" s="120"/>
      <c r="D7" s="46">
        <f>'B. Total Expenditures'!$K$24</f>
        <v>0</v>
      </c>
      <c r="E7" s="55">
        <f t="shared" si="0"/>
        <v>0</v>
      </c>
    </row>
    <row r="8" spans="1:5" ht="15" x14ac:dyDescent="0.3">
      <c r="A8" s="107" t="s">
        <v>113</v>
      </c>
      <c r="B8" s="46">
        <f>'C.1 Federal Expenditures'!$L$24</f>
        <v>0</v>
      </c>
      <c r="C8" s="120"/>
      <c r="D8" s="46">
        <f>'B. Total Expenditures'!$L$24</f>
        <v>0</v>
      </c>
      <c r="E8" s="55">
        <f t="shared" si="0"/>
        <v>0</v>
      </c>
    </row>
    <row r="9" spans="1:5" ht="29.4" x14ac:dyDescent="0.3">
      <c r="A9" s="107" t="s">
        <v>114</v>
      </c>
      <c r="B9" s="46">
        <f>'C.1 Federal Expenditures'!$M$24</f>
        <v>0</v>
      </c>
      <c r="C9" s="120"/>
      <c r="D9" s="46">
        <f>'B. Total Expenditures'!$M$24</f>
        <v>0</v>
      </c>
      <c r="E9" s="55">
        <f t="shared" si="0"/>
        <v>0</v>
      </c>
    </row>
    <row r="10" spans="1:5" ht="30.75" x14ac:dyDescent="0.3">
      <c r="A10" s="106" t="s">
        <v>82</v>
      </c>
      <c r="B10" s="46">
        <f>'C.1 Federal Expenditures'!$N$24</f>
        <v>0</v>
      </c>
      <c r="C10" s="120"/>
      <c r="D10" s="46">
        <f>'B. Total Expenditures'!$N$24</f>
        <v>0</v>
      </c>
      <c r="E10" s="55">
        <f t="shared" si="0"/>
        <v>0</v>
      </c>
    </row>
    <row r="11" spans="1:5" ht="15" x14ac:dyDescent="0.3">
      <c r="A11" s="107" t="s">
        <v>115</v>
      </c>
      <c r="B11" s="46">
        <f>'C.1 Federal Expenditures'!$O$24</f>
        <v>0</v>
      </c>
      <c r="C11" s="120"/>
      <c r="D11" s="46">
        <f>'B. Total Expenditures'!$O$24</f>
        <v>0</v>
      </c>
      <c r="E11" s="55">
        <f t="shared" si="0"/>
        <v>0</v>
      </c>
    </row>
    <row r="12" spans="1:5" ht="15" x14ac:dyDescent="0.3">
      <c r="A12" s="107" t="s">
        <v>116</v>
      </c>
      <c r="B12" s="46">
        <f>'C.1 Federal Expenditures'!$P$24</f>
        <v>0</v>
      </c>
      <c r="C12" s="120"/>
      <c r="D12" s="46">
        <f>'B. Total Expenditures'!$P$24</f>
        <v>0</v>
      </c>
      <c r="E12" s="55">
        <f t="shared" si="0"/>
        <v>0</v>
      </c>
    </row>
    <row r="13" spans="1:5" ht="29.4" x14ac:dyDescent="0.3">
      <c r="A13" s="107" t="s">
        <v>117</v>
      </c>
      <c r="B13" s="46">
        <f>'C.1 Federal Expenditures'!$Q$24</f>
        <v>0</v>
      </c>
      <c r="C13" s="120"/>
      <c r="D13" s="46">
        <f>'B. Total Expenditures'!$Q$24</f>
        <v>0</v>
      </c>
      <c r="E13" s="55">
        <f t="shared" si="0"/>
        <v>0</v>
      </c>
    </row>
    <row r="14" spans="1:5" ht="15.75" x14ac:dyDescent="0.3">
      <c r="A14" s="106" t="s">
        <v>118</v>
      </c>
      <c r="B14" s="46">
        <f>'C.1 Federal Expenditures'!$R$24</f>
        <v>11780240</v>
      </c>
      <c r="C14" s="46">
        <f>'C.2 State Expenditures'!$R$24</f>
        <v>676545</v>
      </c>
      <c r="D14" s="46">
        <f>'B. Total Expenditures'!$R$24</f>
        <v>12456785</v>
      </c>
      <c r="E14" s="55">
        <f t="shared" si="0"/>
        <v>0.10643364510262894</v>
      </c>
    </row>
    <row r="15" spans="1:5" ht="15" x14ac:dyDescent="0.3">
      <c r="A15" s="107" t="s">
        <v>119</v>
      </c>
      <c r="B15" s="46">
        <f>'C.1 Federal Expenditures'!$S$24</f>
        <v>56360</v>
      </c>
      <c r="C15" s="46">
        <f>'C.2 State Expenditures'!$S$24</f>
        <v>0</v>
      </c>
      <c r="D15" s="46">
        <f>'B. Total Expenditures'!$S$24</f>
        <v>56360</v>
      </c>
      <c r="E15" s="55">
        <f t="shared" si="0"/>
        <v>4.8155284352938317E-4</v>
      </c>
    </row>
    <row r="16" spans="1:5" ht="15" x14ac:dyDescent="0.3">
      <c r="A16" s="107" t="s">
        <v>120</v>
      </c>
      <c r="B16" s="46">
        <f>'C.1 Federal Expenditures'!$T$24</f>
        <v>217709</v>
      </c>
      <c r="C16" s="46">
        <f>'C.2 State Expenditures'!$T$24</f>
        <v>676545</v>
      </c>
      <c r="D16" s="46">
        <f>'B. Total Expenditures'!$T$24</f>
        <v>894254</v>
      </c>
      <c r="E16" s="55">
        <f t="shared" si="0"/>
        <v>7.6407125006658092E-3</v>
      </c>
    </row>
    <row r="17" spans="1:5" ht="15" x14ac:dyDescent="0.3">
      <c r="A17" s="107" t="s">
        <v>121</v>
      </c>
      <c r="B17" s="46">
        <f>'C.1 Federal Expenditures'!$U$24</f>
        <v>11506171</v>
      </c>
      <c r="C17" s="46">
        <f>'C.2 State Expenditures'!$U$24</f>
        <v>0</v>
      </c>
      <c r="D17" s="46">
        <f>'B. Total Expenditures'!$U$24</f>
        <v>11506171</v>
      </c>
      <c r="E17" s="55">
        <f t="shared" si="0"/>
        <v>9.8311379758433751E-2</v>
      </c>
    </row>
    <row r="18" spans="1:5" ht="15.75" x14ac:dyDescent="0.3">
      <c r="A18" s="106" t="s">
        <v>122</v>
      </c>
      <c r="B18" s="46">
        <f>'C.1 Federal Expenditures'!$V$24</f>
        <v>3246784</v>
      </c>
      <c r="C18" s="46">
        <f>'C.2 State Expenditures'!$V$24</f>
        <v>600617</v>
      </c>
      <c r="D18" s="46">
        <f>'B. Total Expenditures'!$V$24</f>
        <v>3847401</v>
      </c>
      <c r="E18" s="55">
        <f t="shared" si="0"/>
        <v>3.2873081826610938E-2</v>
      </c>
    </row>
    <row r="19" spans="1:5" ht="15.75" x14ac:dyDescent="0.3">
      <c r="A19" s="106" t="s">
        <v>87</v>
      </c>
      <c r="B19" s="46">
        <f>'C.1 Federal Expenditures'!$W$24</f>
        <v>10356684</v>
      </c>
      <c r="C19" s="46">
        <f>'C.2 State Expenditures'!$W$24</f>
        <v>1774161</v>
      </c>
      <c r="D19" s="46">
        <f>'B. Total Expenditures'!$W$24</f>
        <v>12130845</v>
      </c>
      <c r="E19" s="55">
        <f t="shared" si="0"/>
        <v>0.10364873854088361</v>
      </c>
    </row>
    <row r="20" spans="1:5" ht="29.4" x14ac:dyDescent="0.3">
      <c r="A20" s="107" t="s">
        <v>124</v>
      </c>
      <c r="B20" s="46">
        <f>'C.1 Federal Expenditures'!$X$24</f>
        <v>9638177</v>
      </c>
      <c r="C20" s="46">
        <f>'C.2 State Expenditures'!$X$24</f>
        <v>1774161</v>
      </c>
      <c r="D20" s="46">
        <f>'B. Total Expenditures'!$X$24</f>
        <v>11412338</v>
      </c>
      <c r="E20" s="55">
        <f t="shared" si="0"/>
        <v>9.7509648957033956E-2</v>
      </c>
    </row>
    <row r="21" spans="1:5" ht="15" x14ac:dyDescent="0.3">
      <c r="A21" s="107" t="s">
        <v>123</v>
      </c>
      <c r="B21" s="46">
        <f>'C.1 Federal Expenditures'!$Y$24</f>
        <v>718507</v>
      </c>
      <c r="C21" s="46">
        <f>'C.2 State Expenditures'!$Y$24</f>
        <v>0</v>
      </c>
      <c r="D21" s="46">
        <f>'B. Total Expenditures'!$Y$24</f>
        <v>718507</v>
      </c>
      <c r="E21" s="55">
        <f t="shared" si="0"/>
        <v>6.1390895838496539E-3</v>
      </c>
    </row>
    <row r="22" spans="1:5" ht="30.75" x14ac:dyDescent="0.3">
      <c r="A22" s="106" t="s">
        <v>88</v>
      </c>
      <c r="B22" s="46">
        <f>'C.1 Federal Expenditures'!$Z$24</f>
        <v>194183</v>
      </c>
      <c r="C22" s="46">
        <f>'C.2 State Expenditures'!$Z$24</f>
        <v>0</v>
      </c>
      <c r="D22" s="46">
        <f>'B. Total Expenditures'!$Z$24</f>
        <v>194183</v>
      </c>
      <c r="E22" s="55">
        <f t="shared" si="0"/>
        <v>1.6591443544192017E-3</v>
      </c>
    </row>
    <row r="23" spans="1:5" ht="15.75" x14ac:dyDescent="0.3">
      <c r="A23" s="106" t="s">
        <v>84</v>
      </c>
      <c r="B23" s="46">
        <f>'C.1 Federal Expenditures'!$AA$24</f>
        <v>7187021</v>
      </c>
      <c r="C23" s="46">
        <f>'C.2 State Expenditures'!$AA$24</f>
        <v>0</v>
      </c>
      <c r="D23" s="46">
        <f>'B. Total Expenditures'!$AA$24</f>
        <v>7187021</v>
      </c>
      <c r="E23" s="55">
        <f t="shared" si="0"/>
        <v>6.1407565632636461E-2</v>
      </c>
    </row>
    <row r="24" spans="1:5" ht="15.75" x14ac:dyDescent="0.3">
      <c r="A24" s="106" t="s">
        <v>89</v>
      </c>
      <c r="B24" s="46">
        <f>'C.1 Federal Expenditures'!$AB$24</f>
        <v>0</v>
      </c>
      <c r="C24" s="46">
        <f>'C.2 State Expenditures'!$AB$24</f>
        <v>405054</v>
      </c>
      <c r="D24" s="46">
        <f>'B. Total Expenditures'!$AB$24</f>
        <v>405054</v>
      </c>
      <c r="E24" s="55">
        <f t="shared" si="0"/>
        <v>3.4608748311382321E-3</v>
      </c>
    </row>
    <row r="25" spans="1:5" ht="15.75" x14ac:dyDescent="0.3">
      <c r="A25" s="106" t="s">
        <v>62</v>
      </c>
      <c r="B25" s="46">
        <f>'C.1 Federal Expenditures'!$AC$24</f>
        <v>1192313</v>
      </c>
      <c r="C25" s="46">
        <f>'C.2 State Expenditures'!$AC$24</f>
        <v>3675001</v>
      </c>
      <c r="D25" s="46">
        <f>'B. Total Expenditures'!$AC$24</f>
        <v>4867314</v>
      </c>
      <c r="E25" s="55">
        <f t="shared" si="0"/>
        <v>4.1587453815656067E-2</v>
      </c>
    </row>
    <row r="26" spans="1:5" ht="15.75" x14ac:dyDescent="0.3">
      <c r="A26" s="106" t="s">
        <v>125</v>
      </c>
      <c r="B26" s="46">
        <f>'C.1 Federal Expenditures'!$AD$24</f>
        <v>2334300</v>
      </c>
      <c r="C26" s="46">
        <f>'C.2 State Expenditures'!$AD$24</f>
        <v>0</v>
      </c>
      <c r="D26" s="46">
        <f>'B. Total Expenditures'!$AD$24</f>
        <v>2334300</v>
      </c>
      <c r="E26" s="55">
        <f t="shared" si="0"/>
        <v>1.9944797775916238E-2</v>
      </c>
    </row>
    <row r="27" spans="1:5" s="11" customFormat="1" ht="15.75" x14ac:dyDescent="0.3">
      <c r="A27" s="106" t="s">
        <v>126</v>
      </c>
      <c r="B27" s="46">
        <f>'C.1 Federal Expenditures'!$AE$24</f>
        <v>5350808</v>
      </c>
      <c r="C27" s="46">
        <f>'C.2 State Expenditures'!$AE$24</f>
        <v>4957534</v>
      </c>
      <c r="D27" s="46">
        <f>'B. Total Expenditures'!$AE$24</f>
        <v>10308342</v>
      </c>
      <c r="E27" s="55">
        <f t="shared" si="0"/>
        <v>8.8076852416134999E-2</v>
      </c>
    </row>
    <row r="28" spans="1:5" ht="30.6" x14ac:dyDescent="0.3">
      <c r="A28" s="106" t="s">
        <v>127</v>
      </c>
      <c r="B28" s="46">
        <f>'C.1 Federal Expenditures'!$AF$24</f>
        <v>223657</v>
      </c>
      <c r="C28" s="46">
        <f>'C.2 State Expenditures'!$AF$24</f>
        <v>0</v>
      </c>
      <c r="D28" s="46">
        <f>'B. Total Expenditures'!$AF$24</f>
        <v>223657</v>
      </c>
      <c r="E28" s="55">
        <f t="shared" si="0"/>
        <v>1.9109770107390216E-3</v>
      </c>
    </row>
    <row r="29" spans="1:5" ht="30.6" x14ac:dyDescent="0.3">
      <c r="A29" s="106" t="s">
        <v>90</v>
      </c>
      <c r="B29" s="46">
        <f>'C.1 Federal Expenditures'!$AG$24</f>
        <v>0</v>
      </c>
      <c r="C29" s="46">
        <f>'C.2 State Expenditures'!$AG$24</f>
        <v>0</v>
      </c>
      <c r="D29" s="46">
        <f>'B. Total Expenditures'!$AG$24</f>
        <v>0</v>
      </c>
      <c r="E29" s="55">
        <f t="shared" si="0"/>
        <v>0</v>
      </c>
    </row>
    <row r="30" spans="1:5" ht="15.6" x14ac:dyDescent="0.3">
      <c r="A30" s="106" t="s">
        <v>128</v>
      </c>
      <c r="B30" s="46">
        <f>'C.1 Federal Expenditures'!$AH$24</f>
        <v>6251547</v>
      </c>
      <c r="C30" s="46">
        <f>'C.2 State Expenditures'!$AH$24</f>
        <v>2173633</v>
      </c>
      <c r="D30" s="46">
        <f>'B. Total Expenditures'!$AH$24</f>
        <v>8425180</v>
      </c>
      <c r="E30" s="55">
        <f t="shared" si="0"/>
        <v>7.1986681799980273E-2</v>
      </c>
    </row>
    <row r="31" spans="1:5" ht="28.8" x14ac:dyDescent="0.3">
      <c r="A31" s="107" t="s">
        <v>129</v>
      </c>
      <c r="B31" s="46">
        <f>'C.1 Federal Expenditures'!$AI$24</f>
        <v>6251547</v>
      </c>
      <c r="C31" s="46">
        <f>'C.2 State Expenditures'!$AI$24</f>
        <v>0</v>
      </c>
      <c r="D31" s="46">
        <f>'B. Total Expenditures'!$AI$24</f>
        <v>6251547</v>
      </c>
      <c r="E31" s="55">
        <f t="shared" si="0"/>
        <v>5.3414659941582412E-2</v>
      </c>
    </row>
    <row r="32" spans="1:5" x14ac:dyDescent="0.3">
      <c r="A32" s="107" t="s">
        <v>130</v>
      </c>
      <c r="B32" s="46">
        <f>'C.1 Federal Expenditures'!$AJ$24</f>
        <v>0</v>
      </c>
      <c r="C32" s="46">
        <f>'C.2 State Expenditures'!$AJ$24</f>
        <v>0</v>
      </c>
      <c r="D32" s="46">
        <f>'B. Total Expenditures'!$AJ$24</f>
        <v>0</v>
      </c>
      <c r="E32" s="55">
        <f t="shared" si="0"/>
        <v>0</v>
      </c>
    </row>
    <row r="33" spans="1:5" x14ac:dyDescent="0.3">
      <c r="A33" s="107" t="s">
        <v>131</v>
      </c>
      <c r="B33" s="46">
        <f>'C.1 Federal Expenditures'!$AK$24</f>
        <v>0</v>
      </c>
      <c r="C33" s="46">
        <f>'C.2 State Expenditures'!$AK$24</f>
        <v>2173633</v>
      </c>
      <c r="D33" s="46">
        <f>'B. Total Expenditures'!$AK$24</f>
        <v>2173633</v>
      </c>
      <c r="E33" s="55">
        <f t="shared" si="0"/>
        <v>1.8572021858397864E-2</v>
      </c>
    </row>
    <row r="34" spans="1:5" ht="15.6" x14ac:dyDescent="0.3">
      <c r="A34" s="106" t="s">
        <v>132</v>
      </c>
      <c r="B34" s="46">
        <f>'C.1 Federal Expenditures'!$AL$24</f>
        <v>3095385</v>
      </c>
      <c r="C34" s="46">
        <f>'C.2 State Expenditures'!$AL$24</f>
        <v>0</v>
      </c>
      <c r="D34" s="46">
        <f>'B. Total Expenditures'!$AL$24</f>
        <v>3095385</v>
      </c>
      <c r="E34" s="55">
        <f t="shared" si="0"/>
        <v>2.644768361547551E-2</v>
      </c>
    </row>
    <row r="35" spans="1:5" ht="15.6" x14ac:dyDescent="0.3">
      <c r="A35" s="106" t="s">
        <v>91</v>
      </c>
      <c r="B35" s="46">
        <f>'C.1 Federal Expenditures'!$AM$24</f>
        <v>7441395</v>
      </c>
      <c r="C35" s="46">
        <f>'C.2 State Expenditures'!$AM$24</f>
        <v>1627834</v>
      </c>
      <c r="D35" s="46">
        <f>'B. Total Expenditures'!$AM$24</f>
        <v>9069229</v>
      </c>
      <c r="E35" s="55">
        <f t="shared" si="0"/>
        <v>7.7489585052681761E-2</v>
      </c>
    </row>
    <row r="36" spans="1:5" x14ac:dyDescent="0.3">
      <c r="A36" s="107" t="s">
        <v>133</v>
      </c>
      <c r="B36" s="46">
        <f>'C.1 Federal Expenditures'!$AN$24</f>
        <v>2805004</v>
      </c>
      <c r="C36" s="46">
        <f>'C.2 State Expenditures'!$AN$24</f>
        <v>1617510</v>
      </c>
      <c r="D36" s="46">
        <f>'B. Total Expenditures'!$AN$24</f>
        <v>4422514</v>
      </c>
      <c r="E36" s="55">
        <f t="shared" si="0"/>
        <v>3.7786979990214804E-2</v>
      </c>
    </row>
    <row r="37" spans="1:5" x14ac:dyDescent="0.3">
      <c r="A37" s="107" t="s">
        <v>134</v>
      </c>
      <c r="B37" s="46">
        <f>'C.1 Federal Expenditures'!$AO$24</f>
        <v>3959411</v>
      </c>
      <c r="C37" s="46">
        <f>'C.2 State Expenditures'!$AO$24</f>
        <v>10324</v>
      </c>
      <c r="D37" s="46">
        <f>'B. Total Expenditures'!$AO$24</f>
        <v>3969735</v>
      </c>
      <c r="E37" s="55">
        <f t="shared" si="0"/>
        <v>3.3918331747837399E-2</v>
      </c>
    </row>
    <row r="38" spans="1:5" x14ac:dyDescent="0.3">
      <c r="A38" s="107" t="s">
        <v>135</v>
      </c>
      <c r="B38" s="46">
        <f>'C.1 Federal Expenditures'!$AP$24</f>
        <v>676980</v>
      </c>
      <c r="C38" s="46">
        <f>'C.2 State Expenditures'!$AP$24</f>
        <v>0</v>
      </c>
      <c r="D38" s="46">
        <f>'B. Total Expenditures'!$AP$24</f>
        <v>676980</v>
      </c>
      <c r="E38" s="55">
        <f t="shared" si="0"/>
        <v>5.7842733146295563E-3</v>
      </c>
    </row>
    <row r="39" spans="1:5" ht="15.6" x14ac:dyDescent="0.3">
      <c r="A39" s="106" t="s">
        <v>85</v>
      </c>
      <c r="B39" s="46">
        <f>'C.1 Federal Expenditures'!$AQ$24</f>
        <v>0</v>
      </c>
      <c r="C39" s="46">
        <f>'C.2 State Expenditures'!$AQ$24</f>
        <v>0</v>
      </c>
      <c r="D39" s="46">
        <f>'B. Total Expenditures'!$AQ$24</f>
        <v>0</v>
      </c>
      <c r="E39" s="55">
        <f t="shared" si="0"/>
        <v>0</v>
      </c>
    </row>
    <row r="40" spans="1:5" ht="15.6" x14ac:dyDescent="0.3">
      <c r="A40" s="94" t="s">
        <v>138</v>
      </c>
      <c r="B40" s="121">
        <f>'C.1 Federal Expenditures'!$AR$24</f>
        <v>67413574</v>
      </c>
      <c r="C40" s="121">
        <f>'C.2 State Expenditures'!$AR$24</f>
        <v>37523944</v>
      </c>
      <c r="D40" s="121">
        <f>'B. Total Expenditures'!$AR$24</f>
        <v>104937518</v>
      </c>
      <c r="E40" s="96">
        <f t="shared" si="0"/>
        <v>0.89661036525578119</v>
      </c>
    </row>
    <row r="41" spans="1:5" ht="15.6" x14ac:dyDescent="0.3">
      <c r="A41" s="106" t="s">
        <v>86</v>
      </c>
      <c r="B41" s="46">
        <f>'C.1 Federal Expenditures'!$C$24</f>
        <v>5000160</v>
      </c>
      <c r="C41" s="120"/>
      <c r="D41" s="46">
        <f>'B. Total Expenditures'!$C$24</f>
        <v>5000160</v>
      </c>
      <c r="E41" s="55">
        <f t="shared" si="0"/>
        <v>4.2722520690239185E-2</v>
      </c>
    </row>
    <row r="42" spans="1:5" ht="15.6" x14ac:dyDescent="0.3">
      <c r="A42" s="106" t="s">
        <v>246</v>
      </c>
      <c r="B42" s="46">
        <f>'C.1 Federal Expenditures'!$D$24</f>
        <v>7100360</v>
      </c>
      <c r="C42" s="120"/>
      <c r="D42" s="46">
        <f>'B. Total Expenditures'!$D$24</f>
        <v>7100360</v>
      </c>
      <c r="E42" s="55">
        <f t="shared" si="0"/>
        <v>6.0667114053979614E-2</v>
      </c>
    </row>
    <row r="43" spans="1:5" ht="15.6" x14ac:dyDescent="0.3">
      <c r="A43" s="108" t="s">
        <v>109</v>
      </c>
      <c r="B43" s="121">
        <f>B41+B42</f>
        <v>12100520</v>
      </c>
      <c r="C43" s="124"/>
      <c r="D43" s="121">
        <f>D41+D42</f>
        <v>12100520</v>
      </c>
      <c r="E43" s="96">
        <f t="shared" si="0"/>
        <v>0.10338963474421879</v>
      </c>
    </row>
    <row r="44" spans="1:5" ht="15.6" x14ac:dyDescent="0.3">
      <c r="A44" s="94" t="s">
        <v>60</v>
      </c>
      <c r="B44" s="95">
        <f>SUM(B41,B42, B3,B6,B10,B14,B18,B19,B22,B23,B24,B25,B26,B27,B28,B29,B30,B34,B35, B39)</f>
        <v>79514094</v>
      </c>
      <c r="C44" s="95">
        <f>SUM(C41,C42,C3,C6,C10,C14,C18,C19,C22,C23,C24,C25,C26,C27,C28,C29,C30,C34,C35, C39)</f>
        <v>37523944</v>
      </c>
      <c r="D44" s="95">
        <f>B44+C44</f>
        <v>117038038</v>
      </c>
      <c r="E44" s="96">
        <f t="shared" si="0"/>
        <v>1</v>
      </c>
    </row>
    <row r="45" spans="1:5" ht="15.6" x14ac:dyDescent="0.3">
      <c r="A45" s="106" t="s">
        <v>136</v>
      </c>
      <c r="B45" s="46">
        <f>'C.1 Federal Expenditures'!$AS$24</f>
        <v>14231823</v>
      </c>
      <c r="C45" s="120"/>
      <c r="D45" s="46">
        <f>'B. Total Expenditures'!$AS$24</f>
        <v>14231823</v>
      </c>
      <c r="E45" s="123"/>
    </row>
    <row r="46" spans="1:5" ht="15.6" x14ac:dyDescent="0.3">
      <c r="A46" s="106" t="s">
        <v>137</v>
      </c>
      <c r="B46" s="46">
        <f>'C.1 Federal Expenditures'!$AT$24</f>
        <v>130826189</v>
      </c>
      <c r="C46" s="120"/>
      <c r="D46" s="46">
        <f>'B. Total Expenditures'!$AT$24</f>
        <v>130826189</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0">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334</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Expenditures'!$G$25</f>
        <v>100713507</v>
      </c>
      <c r="C3" s="46">
        <f>'C.2 State Expenditures'!$G$25</f>
        <v>11095439</v>
      </c>
      <c r="D3" s="46">
        <f>'B. Total Expenditures'!$G$25</f>
        <v>111808946</v>
      </c>
      <c r="E3" s="55">
        <f t="shared" ref="E3:E44" si="0">D3/($D$44)</f>
        <v>0.22346295664056876</v>
      </c>
    </row>
    <row r="4" spans="1:5" ht="43.8" x14ac:dyDescent="0.3">
      <c r="A4" s="107" t="s">
        <v>111</v>
      </c>
      <c r="B4" s="46">
        <f>'C.1 Federal Expenditures'!$H$25</f>
        <v>100713507</v>
      </c>
      <c r="C4" s="46">
        <f>'C.2 State Expenditures'!$H$25</f>
        <v>11095439</v>
      </c>
      <c r="D4" s="46">
        <f>'B. Total Expenditures'!$H$25</f>
        <v>111808946</v>
      </c>
      <c r="E4" s="55">
        <f t="shared" si="0"/>
        <v>0.22346295664056876</v>
      </c>
    </row>
    <row r="5" spans="1:5" ht="43.8" x14ac:dyDescent="0.3">
      <c r="A5" s="107" t="s">
        <v>110</v>
      </c>
      <c r="B5" s="46">
        <f>'C.1 Federal Expenditures'!$I$25</f>
        <v>0</v>
      </c>
      <c r="C5" s="46">
        <f>'C.2 State Expenditures'!$I$25</f>
        <v>0</v>
      </c>
      <c r="D5" s="46">
        <f>'B. Total Expenditures'!$I$25</f>
        <v>0</v>
      </c>
      <c r="E5" s="55">
        <f t="shared" si="0"/>
        <v>0</v>
      </c>
    </row>
    <row r="6" spans="1:5" ht="30.75" x14ac:dyDescent="0.3">
      <c r="A6" s="106" t="s">
        <v>83</v>
      </c>
      <c r="B6" s="46">
        <f>'C.1 Federal Expenditures'!$J$25</f>
        <v>0</v>
      </c>
      <c r="C6" s="120"/>
      <c r="D6" s="46">
        <f>'B. Total Expenditures'!$J$25</f>
        <v>0</v>
      </c>
      <c r="E6" s="55">
        <f t="shared" si="0"/>
        <v>0</v>
      </c>
    </row>
    <row r="7" spans="1:5" ht="15" x14ac:dyDescent="0.3">
      <c r="A7" s="107" t="s">
        <v>112</v>
      </c>
      <c r="B7" s="46">
        <f>'C.1 Federal Expenditures'!$K$25</f>
        <v>0</v>
      </c>
      <c r="C7" s="120"/>
      <c r="D7" s="46">
        <f>'B. Total Expenditures'!$K$25</f>
        <v>0</v>
      </c>
      <c r="E7" s="55">
        <f t="shared" si="0"/>
        <v>0</v>
      </c>
    </row>
    <row r="8" spans="1:5" ht="15" x14ac:dyDescent="0.3">
      <c r="A8" s="107" t="s">
        <v>113</v>
      </c>
      <c r="B8" s="46">
        <f>'C.1 Federal Expenditures'!$L$25</f>
        <v>0</v>
      </c>
      <c r="C8" s="120"/>
      <c r="D8" s="46">
        <f>'B. Total Expenditures'!$L$25</f>
        <v>0</v>
      </c>
      <c r="E8" s="55">
        <f t="shared" si="0"/>
        <v>0</v>
      </c>
    </row>
    <row r="9" spans="1:5" ht="29.4" x14ac:dyDescent="0.3">
      <c r="A9" s="107" t="s">
        <v>114</v>
      </c>
      <c r="B9" s="46">
        <f>'C.1 Federal Expenditures'!$M$25</f>
        <v>0</v>
      </c>
      <c r="C9" s="120"/>
      <c r="D9" s="46">
        <f>'B. Total Expenditures'!$M$25</f>
        <v>0</v>
      </c>
      <c r="E9" s="55">
        <f t="shared" si="0"/>
        <v>0</v>
      </c>
    </row>
    <row r="10" spans="1:5" ht="30.75" x14ac:dyDescent="0.3">
      <c r="A10" s="106" t="s">
        <v>82</v>
      </c>
      <c r="B10" s="46">
        <f>'C.1 Federal Expenditures'!$N$25</f>
        <v>0</v>
      </c>
      <c r="C10" s="120"/>
      <c r="D10" s="46">
        <f>'B. Total Expenditures'!$N$25</f>
        <v>0</v>
      </c>
      <c r="E10" s="55">
        <f t="shared" si="0"/>
        <v>0</v>
      </c>
    </row>
    <row r="11" spans="1:5" ht="15" x14ac:dyDescent="0.3">
      <c r="A11" s="107" t="s">
        <v>115</v>
      </c>
      <c r="B11" s="46">
        <f>'C.1 Federal Expenditures'!$O$25</f>
        <v>0</v>
      </c>
      <c r="C11" s="120"/>
      <c r="D11" s="46">
        <f>'B. Total Expenditures'!$O$25</f>
        <v>0</v>
      </c>
      <c r="E11" s="55">
        <f t="shared" si="0"/>
        <v>0</v>
      </c>
    </row>
    <row r="12" spans="1:5" ht="15" x14ac:dyDescent="0.3">
      <c r="A12" s="107" t="s">
        <v>116</v>
      </c>
      <c r="B12" s="46">
        <f>'C.1 Federal Expenditures'!$P$25</f>
        <v>0</v>
      </c>
      <c r="C12" s="120"/>
      <c r="D12" s="46">
        <f>'B. Total Expenditures'!$P$25</f>
        <v>0</v>
      </c>
      <c r="E12" s="55">
        <f t="shared" si="0"/>
        <v>0</v>
      </c>
    </row>
    <row r="13" spans="1:5" ht="29.4" x14ac:dyDescent="0.3">
      <c r="A13" s="107" t="s">
        <v>117</v>
      </c>
      <c r="B13" s="46">
        <f>'C.1 Federal Expenditures'!$Q$25</f>
        <v>0</v>
      </c>
      <c r="C13" s="120"/>
      <c r="D13" s="46">
        <f>'B. Total Expenditures'!$Q$25</f>
        <v>0</v>
      </c>
      <c r="E13" s="55">
        <f t="shared" si="0"/>
        <v>0</v>
      </c>
    </row>
    <row r="14" spans="1:5" ht="15.75" x14ac:dyDescent="0.3">
      <c r="A14" s="106" t="s">
        <v>118</v>
      </c>
      <c r="B14" s="46">
        <f>'C.1 Federal Expenditures'!$R$25</f>
        <v>27953058</v>
      </c>
      <c r="C14" s="46">
        <f>'C.2 State Expenditures'!$R$25</f>
        <v>293833</v>
      </c>
      <c r="D14" s="46">
        <f>'B. Total Expenditures'!$R$25</f>
        <v>28246891</v>
      </c>
      <c r="E14" s="55">
        <f t="shared" si="0"/>
        <v>5.6454639852913657E-2</v>
      </c>
    </row>
    <row r="15" spans="1:5" ht="15" x14ac:dyDescent="0.3">
      <c r="A15" s="107" t="s">
        <v>119</v>
      </c>
      <c r="B15" s="46">
        <f>'C.1 Federal Expenditures'!$S$25</f>
        <v>7487947</v>
      </c>
      <c r="C15" s="46">
        <f>'C.2 State Expenditures'!$S$25</f>
        <v>8605</v>
      </c>
      <c r="D15" s="46">
        <f>'B. Total Expenditures'!$S$25</f>
        <v>7496552</v>
      </c>
      <c r="E15" s="55">
        <f t="shared" si="0"/>
        <v>1.4982715913713817E-2</v>
      </c>
    </row>
    <row r="16" spans="1:5" ht="15" x14ac:dyDescent="0.3">
      <c r="A16" s="107" t="s">
        <v>120</v>
      </c>
      <c r="B16" s="46">
        <f>'C.1 Federal Expenditures'!$T$25</f>
        <v>1034673</v>
      </c>
      <c r="C16" s="46">
        <f>'C.2 State Expenditures'!$T$25</f>
        <v>0</v>
      </c>
      <c r="D16" s="46">
        <f>'B. Total Expenditures'!$T$25</f>
        <v>1034673</v>
      </c>
      <c r="E16" s="55">
        <f t="shared" si="0"/>
        <v>2.0679122378648232E-3</v>
      </c>
    </row>
    <row r="17" spans="1:5" ht="15" x14ac:dyDescent="0.3">
      <c r="A17" s="107" t="s">
        <v>121</v>
      </c>
      <c r="B17" s="46">
        <f>'C.1 Federal Expenditures'!$U$25</f>
        <v>19430438</v>
      </c>
      <c r="C17" s="46">
        <f>'C.2 State Expenditures'!$U$25</f>
        <v>285228</v>
      </c>
      <c r="D17" s="46">
        <f>'B. Total Expenditures'!$U$25</f>
        <v>19715666</v>
      </c>
      <c r="E17" s="55">
        <f t="shared" si="0"/>
        <v>3.9404011701335021E-2</v>
      </c>
    </row>
    <row r="18" spans="1:5" ht="15.75" x14ac:dyDescent="0.3">
      <c r="A18" s="106" t="s">
        <v>122</v>
      </c>
      <c r="B18" s="46">
        <f>'C.1 Federal Expenditures'!$V$25</f>
        <v>6149883</v>
      </c>
      <c r="C18" s="46">
        <f>'C.2 State Expenditures'!$V$25</f>
        <v>0</v>
      </c>
      <c r="D18" s="46">
        <f>'B. Total Expenditures'!$V$25</f>
        <v>6149883</v>
      </c>
      <c r="E18" s="55">
        <f t="shared" si="0"/>
        <v>1.2291244013458196E-2</v>
      </c>
    </row>
    <row r="19" spans="1:5" ht="15.75" x14ac:dyDescent="0.3">
      <c r="A19" s="106" t="s">
        <v>87</v>
      </c>
      <c r="B19" s="46">
        <f>'C.1 Federal Expenditures'!$W$25</f>
        <v>6864425</v>
      </c>
      <c r="C19" s="46">
        <f>'C.2 State Expenditures'!$W$25</f>
        <v>58659773</v>
      </c>
      <c r="D19" s="46">
        <f>'B. Total Expenditures'!$W$25</f>
        <v>65524198</v>
      </c>
      <c r="E19" s="55">
        <f t="shared" si="0"/>
        <v>0.1309575981208341</v>
      </c>
    </row>
    <row r="20" spans="1:5" ht="29.4" x14ac:dyDescent="0.3">
      <c r="A20" s="107" t="s">
        <v>124</v>
      </c>
      <c r="B20" s="46">
        <f>'C.1 Federal Expenditures'!$X$25</f>
        <v>6864425</v>
      </c>
      <c r="C20" s="46">
        <f>'C.2 State Expenditures'!$X$25</f>
        <v>471575</v>
      </c>
      <c r="D20" s="46">
        <f>'B. Total Expenditures'!$X$25</f>
        <v>7336000</v>
      </c>
      <c r="E20" s="55">
        <f t="shared" si="0"/>
        <v>1.466183439306558E-2</v>
      </c>
    </row>
    <row r="21" spans="1:5" ht="15" x14ac:dyDescent="0.3">
      <c r="A21" s="107" t="s">
        <v>123</v>
      </c>
      <c r="B21" s="46">
        <f>'C.1 Federal Expenditures'!$Y$25</f>
        <v>0</v>
      </c>
      <c r="C21" s="46">
        <f>'C.2 State Expenditures'!$Y$25</f>
        <v>58188198</v>
      </c>
      <c r="D21" s="46">
        <f>'B. Total Expenditures'!$Y$25</f>
        <v>58188198</v>
      </c>
      <c r="E21" s="55">
        <f t="shared" si="0"/>
        <v>0.11629576372776852</v>
      </c>
    </row>
    <row r="22" spans="1:5" ht="30.75" x14ac:dyDescent="0.3">
      <c r="A22" s="106" t="s">
        <v>88</v>
      </c>
      <c r="B22" s="46">
        <f>'C.1 Federal Expenditures'!$Z$25</f>
        <v>0</v>
      </c>
      <c r="C22" s="46">
        <f>'C.2 State Expenditures'!$Z$25</f>
        <v>0</v>
      </c>
      <c r="D22" s="46">
        <f>'B. Total Expenditures'!$Z$25</f>
        <v>0</v>
      </c>
      <c r="E22" s="55">
        <f t="shared" si="0"/>
        <v>0</v>
      </c>
    </row>
    <row r="23" spans="1:5" ht="15.75" x14ac:dyDescent="0.3">
      <c r="A23" s="106" t="s">
        <v>84</v>
      </c>
      <c r="B23" s="46">
        <f>'C.1 Federal Expenditures'!$AA$25</f>
        <v>0</v>
      </c>
      <c r="C23" s="46">
        <f>'C.2 State Expenditures'!$AA$25</f>
        <v>152657685</v>
      </c>
      <c r="D23" s="46">
        <f>'B. Total Expenditures'!$AA$25</f>
        <v>152657685</v>
      </c>
      <c r="E23" s="55">
        <f t="shared" si="0"/>
        <v>0.3051038299207704</v>
      </c>
    </row>
    <row r="24" spans="1:5" ht="15.75" x14ac:dyDescent="0.3">
      <c r="A24" s="106" t="s">
        <v>89</v>
      </c>
      <c r="B24" s="46">
        <f>'C.1 Federal Expenditures'!$AB$25</f>
        <v>0</v>
      </c>
      <c r="C24" s="46">
        <f>'C.2 State Expenditures'!$AB$25</f>
        <v>0</v>
      </c>
      <c r="D24" s="46">
        <f>'B. Total Expenditures'!$AB$25</f>
        <v>0</v>
      </c>
      <c r="E24" s="55">
        <f t="shared" si="0"/>
        <v>0</v>
      </c>
    </row>
    <row r="25" spans="1:5" ht="15.75" x14ac:dyDescent="0.3">
      <c r="A25" s="106" t="s">
        <v>62</v>
      </c>
      <c r="B25" s="46">
        <f>'C.1 Federal Expenditures'!$AC$25</f>
        <v>12405999</v>
      </c>
      <c r="C25" s="46">
        <f>'C.2 State Expenditures'!$AC$25</f>
        <v>30380158</v>
      </c>
      <c r="D25" s="46">
        <f>'B. Total Expenditures'!$AC$25</f>
        <v>42786157</v>
      </c>
      <c r="E25" s="55">
        <f t="shared" si="0"/>
        <v>8.5513024570570292E-2</v>
      </c>
    </row>
    <row r="26" spans="1:5" ht="15.75" x14ac:dyDescent="0.3">
      <c r="A26" s="106" t="s">
        <v>125</v>
      </c>
      <c r="B26" s="46">
        <f>'C.1 Federal Expenditures'!$AD$25</f>
        <v>0</v>
      </c>
      <c r="C26" s="46">
        <f>'C.2 State Expenditures'!$AD$25</f>
        <v>0</v>
      </c>
      <c r="D26" s="46">
        <f>'B. Total Expenditures'!$AD$25</f>
        <v>0</v>
      </c>
      <c r="E26" s="55">
        <f t="shared" si="0"/>
        <v>0</v>
      </c>
    </row>
    <row r="27" spans="1:5" s="11" customFormat="1" ht="15.75" x14ac:dyDescent="0.3">
      <c r="A27" s="106" t="s">
        <v>126</v>
      </c>
      <c r="B27" s="46">
        <f>'C.1 Federal Expenditures'!$AE$25</f>
        <v>0</v>
      </c>
      <c r="C27" s="46">
        <f>'C.2 State Expenditures'!$AE$25</f>
        <v>0</v>
      </c>
      <c r="D27" s="46">
        <f>'B. Total Expenditures'!$AE$25</f>
        <v>0</v>
      </c>
      <c r="E27" s="55">
        <f t="shared" si="0"/>
        <v>0</v>
      </c>
    </row>
    <row r="28" spans="1:5" ht="30.6" x14ac:dyDescent="0.3">
      <c r="A28" s="106" t="s">
        <v>127</v>
      </c>
      <c r="B28" s="46">
        <f>'C.1 Federal Expenditures'!$AF$25</f>
        <v>98436</v>
      </c>
      <c r="C28" s="46">
        <f>'C.2 State Expenditures'!$AF$25</f>
        <v>0</v>
      </c>
      <c r="D28" s="46">
        <f>'B. Total Expenditures'!$AF$25</f>
        <v>98436</v>
      </c>
      <c r="E28" s="55">
        <f t="shared" si="0"/>
        <v>1.9673559573552392E-4</v>
      </c>
    </row>
    <row r="29" spans="1:5" ht="30.6" x14ac:dyDescent="0.3">
      <c r="A29" s="106" t="s">
        <v>90</v>
      </c>
      <c r="B29" s="46">
        <f>'C.1 Federal Expenditures'!$AG$25</f>
        <v>848621</v>
      </c>
      <c r="C29" s="46">
        <f>'C.2 State Expenditures'!$AG$25</f>
        <v>0</v>
      </c>
      <c r="D29" s="46">
        <f>'B. Total Expenditures'!$AG$25</f>
        <v>848621</v>
      </c>
      <c r="E29" s="55">
        <f t="shared" si="0"/>
        <v>1.6960660529549763E-3</v>
      </c>
    </row>
    <row r="30" spans="1:5" ht="15.6" x14ac:dyDescent="0.3">
      <c r="A30" s="106" t="s">
        <v>128</v>
      </c>
      <c r="B30" s="46">
        <f>'C.1 Federal Expenditures'!$AH$25</f>
        <v>26004543</v>
      </c>
      <c r="C30" s="46">
        <f>'C.2 State Expenditures'!$AH$25</f>
        <v>12792</v>
      </c>
      <c r="D30" s="46">
        <f>'B. Total Expenditures'!$AH$25</f>
        <v>26017335</v>
      </c>
      <c r="E30" s="55">
        <f t="shared" si="0"/>
        <v>5.1998617382621168E-2</v>
      </c>
    </row>
    <row r="31" spans="1:5" ht="28.8" x14ac:dyDescent="0.3">
      <c r="A31" s="107" t="s">
        <v>129</v>
      </c>
      <c r="B31" s="46">
        <f>'C.1 Federal Expenditures'!$AI$25</f>
        <v>13474430</v>
      </c>
      <c r="C31" s="46">
        <f>'C.2 State Expenditures'!$AI$25</f>
        <v>12792</v>
      </c>
      <c r="D31" s="46">
        <f>'B. Total Expenditures'!$AI$25</f>
        <v>13487222</v>
      </c>
      <c r="E31" s="55">
        <f t="shared" si="0"/>
        <v>2.6955754551051082E-2</v>
      </c>
    </row>
    <row r="32" spans="1:5" x14ac:dyDescent="0.3">
      <c r="A32" s="107" t="s">
        <v>130</v>
      </c>
      <c r="B32" s="46">
        <f>'C.1 Federal Expenditures'!$AJ$25</f>
        <v>4572148</v>
      </c>
      <c r="C32" s="46">
        <f>'C.2 State Expenditures'!$AJ$25</f>
        <v>0</v>
      </c>
      <c r="D32" s="46">
        <f>'B. Total Expenditures'!$AJ$25</f>
        <v>4572148</v>
      </c>
      <c r="E32" s="55">
        <f t="shared" si="0"/>
        <v>9.1379603048781372E-3</v>
      </c>
    </row>
    <row r="33" spans="1:5" x14ac:dyDescent="0.3">
      <c r="A33" s="107" t="s">
        <v>131</v>
      </c>
      <c r="B33" s="46">
        <f>'C.1 Federal Expenditures'!$AK$25</f>
        <v>7957965</v>
      </c>
      <c r="C33" s="46">
        <f>'C.2 State Expenditures'!$AK$25</f>
        <v>0</v>
      </c>
      <c r="D33" s="46">
        <f>'B. Total Expenditures'!$AK$25</f>
        <v>7957965</v>
      </c>
      <c r="E33" s="55">
        <f t="shared" si="0"/>
        <v>1.5904902526691949E-2</v>
      </c>
    </row>
    <row r="34" spans="1:5" ht="15.6" x14ac:dyDescent="0.3">
      <c r="A34" s="106" t="s">
        <v>132</v>
      </c>
      <c r="B34" s="46">
        <f>'C.1 Federal Expenditures'!$AL$25</f>
        <v>965645</v>
      </c>
      <c r="C34" s="46">
        <f>'C.2 State Expenditures'!$AL$25</f>
        <v>0</v>
      </c>
      <c r="D34" s="46">
        <f>'B. Total Expenditures'!$AL$25</f>
        <v>965645</v>
      </c>
      <c r="E34" s="55">
        <f t="shared" si="0"/>
        <v>1.9299518910157868E-3</v>
      </c>
    </row>
    <row r="35" spans="1:5" ht="15.6" x14ac:dyDescent="0.3">
      <c r="A35" s="106" t="s">
        <v>91</v>
      </c>
      <c r="B35" s="46">
        <f>'C.1 Federal Expenditures'!$AM$25</f>
        <v>40349392</v>
      </c>
      <c r="C35" s="46">
        <f>'C.2 State Expenditures'!$AM$25</f>
        <v>2059279</v>
      </c>
      <c r="D35" s="46">
        <f>'B. Total Expenditures'!$AM$25</f>
        <v>42408671</v>
      </c>
      <c r="E35" s="55">
        <f t="shared" si="0"/>
        <v>8.4758575658669968E-2</v>
      </c>
    </row>
    <row r="36" spans="1:5" x14ac:dyDescent="0.3">
      <c r="A36" s="107" t="s">
        <v>133</v>
      </c>
      <c r="B36" s="46">
        <f>'C.1 Federal Expenditures'!$AN$25</f>
        <v>16446497</v>
      </c>
      <c r="C36" s="46">
        <f>'C.2 State Expenditures'!$AN$25</f>
        <v>0</v>
      </c>
      <c r="D36" s="46">
        <f>'B. Total Expenditures'!$AN$25</f>
        <v>16446497</v>
      </c>
      <c r="E36" s="55">
        <f t="shared" si="0"/>
        <v>3.2870203838610945E-2</v>
      </c>
    </row>
    <row r="37" spans="1:5" x14ac:dyDescent="0.3">
      <c r="A37" s="107" t="s">
        <v>134</v>
      </c>
      <c r="B37" s="46">
        <f>'C.1 Federal Expenditures'!$AO$25</f>
        <v>18504601</v>
      </c>
      <c r="C37" s="46">
        <f>'C.2 State Expenditures'!$AO$25</f>
        <v>2059279</v>
      </c>
      <c r="D37" s="46">
        <f>'B. Total Expenditures'!$AO$25</f>
        <v>20563880</v>
      </c>
      <c r="E37" s="55">
        <f t="shared" si="0"/>
        <v>4.1099264318276096E-2</v>
      </c>
    </row>
    <row r="38" spans="1:5" x14ac:dyDescent="0.3">
      <c r="A38" s="107" t="s">
        <v>135</v>
      </c>
      <c r="B38" s="46">
        <f>'C.1 Federal Expenditures'!$AP$25</f>
        <v>5398294</v>
      </c>
      <c r="C38" s="46">
        <f>'C.2 State Expenditures'!$AP$25</f>
        <v>0</v>
      </c>
      <c r="D38" s="46">
        <f>'B. Total Expenditures'!$AP$25</f>
        <v>5398294</v>
      </c>
      <c r="E38" s="55">
        <f t="shared" si="0"/>
        <v>1.0789107501782929E-2</v>
      </c>
    </row>
    <row r="39" spans="1:5" ht="15.6" x14ac:dyDescent="0.3">
      <c r="A39" s="106" t="s">
        <v>85</v>
      </c>
      <c r="B39" s="46">
        <f>'C.1 Federal Expenditures'!$AQ$25</f>
        <v>0</v>
      </c>
      <c r="C39" s="46">
        <f>'C.2 State Expenditures'!$AQ$25</f>
        <v>0</v>
      </c>
      <c r="D39" s="46">
        <f>'B. Total Expenditures'!$AQ$25</f>
        <v>0</v>
      </c>
      <c r="E39" s="55">
        <f t="shared" si="0"/>
        <v>0</v>
      </c>
    </row>
    <row r="40" spans="1:5" ht="15.6" x14ac:dyDescent="0.3">
      <c r="A40" s="94" t="s">
        <v>138</v>
      </c>
      <c r="B40" s="121">
        <f>'C.1 Federal Expenditures'!$AR$25</f>
        <v>222353509</v>
      </c>
      <c r="C40" s="121">
        <f>'C.2 State Expenditures'!$AR$25</f>
        <v>255158959</v>
      </c>
      <c r="D40" s="121">
        <f>'B. Total Expenditures'!$AR$25</f>
        <v>477512468</v>
      </c>
      <c r="E40" s="96">
        <f t="shared" si="0"/>
        <v>0.95436323970011283</v>
      </c>
    </row>
    <row r="41" spans="1:5" ht="15.6" x14ac:dyDescent="0.3">
      <c r="A41" s="106" t="s">
        <v>86</v>
      </c>
      <c r="B41" s="46">
        <f>'C.1 Federal Expenditures'!$C$25</f>
        <v>0</v>
      </c>
      <c r="C41" s="120"/>
      <c r="D41" s="46">
        <f>'B. Total Expenditures'!$C$25</f>
        <v>0</v>
      </c>
      <c r="E41" s="55">
        <f t="shared" si="0"/>
        <v>0</v>
      </c>
    </row>
    <row r="42" spans="1:5" ht="15.6" x14ac:dyDescent="0.3">
      <c r="A42" s="106" t="s">
        <v>246</v>
      </c>
      <c r="B42" s="46">
        <f>'C.1 Federal Expenditures'!$D$25</f>
        <v>22834201</v>
      </c>
      <c r="C42" s="120"/>
      <c r="D42" s="46">
        <f>'B. Total Expenditures'!$D$25</f>
        <v>22834201</v>
      </c>
      <c r="E42" s="55">
        <f t="shared" si="0"/>
        <v>4.5636760299887197E-2</v>
      </c>
    </row>
    <row r="43" spans="1:5" ht="15.6" x14ac:dyDescent="0.3">
      <c r="A43" s="108" t="s">
        <v>109</v>
      </c>
      <c r="B43" s="121">
        <f>B41+B42</f>
        <v>22834201</v>
      </c>
      <c r="C43" s="124"/>
      <c r="D43" s="121">
        <f>D41+D42</f>
        <v>22834201</v>
      </c>
      <c r="E43" s="96">
        <f t="shared" si="0"/>
        <v>4.5636760299887197E-2</v>
      </c>
    </row>
    <row r="44" spans="1:5" ht="15.6" x14ac:dyDescent="0.3">
      <c r="A44" s="94" t="s">
        <v>60</v>
      </c>
      <c r="B44" s="95">
        <f>SUM(B41,B42, B3,B6,B10,B14,B18,B19,B22,B23,B24,B25,B26,B27,B28,B29,B30,B34,B35, B39)</f>
        <v>245187710</v>
      </c>
      <c r="C44" s="95">
        <f>SUM(C41,C42,C3,C6,C10,C14,C18,C19,C22,C23,C24,C25,C26,C27,C28,C29,C30,C34,C35, C39)</f>
        <v>255158959</v>
      </c>
      <c r="D44" s="95">
        <f>B44+C44</f>
        <v>500346669</v>
      </c>
      <c r="E44" s="96">
        <f t="shared" si="0"/>
        <v>1</v>
      </c>
    </row>
    <row r="45" spans="1:5" ht="15.6" x14ac:dyDescent="0.3">
      <c r="A45" s="106" t="s">
        <v>136</v>
      </c>
      <c r="B45" s="46">
        <f>'C.1 Federal Expenditures'!$AS$25</f>
        <v>0</v>
      </c>
      <c r="C45" s="120"/>
      <c r="D45" s="46">
        <f>'B. Total Expenditures'!$AS$25</f>
        <v>0</v>
      </c>
      <c r="E45" s="123"/>
    </row>
    <row r="46" spans="1:5" ht="15.6" x14ac:dyDescent="0.3">
      <c r="A46" s="106" t="s">
        <v>137</v>
      </c>
      <c r="B46" s="46">
        <f>'C.1 Federal Expenditures'!$AT$25</f>
        <v>8569735</v>
      </c>
      <c r="C46" s="120"/>
      <c r="D46" s="46">
        <f>'B. Total Expenditures'!$AT$25</f>
        <v>8569735</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333</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Expenditures'!$G$26</f>
        <v>12840829</v>
      </c>
      <c r="C3" s="46">
        <f>'C.2 State Expenditures'!$G$26</f>
        <v>184254881</v>
      </c>
      <c r="D3" s="46">
        <f>'B. Total Expenditures'!$G$26</f>
        <v>197095710</v>
      </c>
      <c r="E3" s="55">
        <f t="shared" ref="E3:E44" si="0">D3/($D$44)</f>
        <v>0.17994366879153084</v>
      </c>
    </row>
    <row r="4" spans="1:5" ht="43.8" x14ac:dyDescent="0.3">
      <c r="A4" s="107" t="s">
        <v>111</v>
      </c>
      <c r="B4" s="46">
        <f>'C.1 Federal Expenditures'!$H$26</f>
        <v>12840829</v>
      </c>
      <c r="C4" s="46">
        <f>'C.2 State Expenditures'!$H$26</f>
        <v>184254881</v>
      </c>
      <c r="D4" s="46">
        <f>'B. Total Expenditures'!$H$26</f>
        <v>197095710</v>
      </c>
      <c r="E4" s="55">
        <f t="shared" si="0"/>
        <v>0.17994366879153084</v>
      </c>
    </row>
    <row r="5" spans="1:5" ht="43.8" x14ac:dyDescent="0.3">
      <c r="A5" s="107" t="s">
        <v>110</v>
      </c>
      <c r="B5" s="46">
        <f>'C.1 Federal Expenditures'!$I$26</f>
        <v>0</v>
      </c>
      <c r="C5" s="46">
        <f>'C.2 State Expenditures'!$I$26</f>
        <v>0</v>
      </c>
      <c r="D5" s="46">
        <f>'B. Total Expenditures'!$I$26</f>
        <v>0</v>
      </c>
      <c r="E5" s="55">
        <f t="shared" si="0"/>
        <v>0</v>
      </c>
    </row>
    <row r="6" spans="1:5" ht="30.75" x14ac:dyDescent="0.3">
      <c r="A6" s="106" t="s">
        <v>83</v>
      </c>
      <c r="B6" s="46">
        <f>'C.1 Federal Expenditures'!$J$26</f>
        <v>0</v>
      </c>
      <c r="C6" s="120"/>
      <c r="D6" s="46">
        <f>'B. Total Expenditures'!$J$26</f>
        <v>0</v>
      </c>
      <c r="E6" s="55">
        <f t="shared" si="0"/>
        <v>0</v>
      </c>
    </row>
    <row r="7" spans="1:5" ht="15" x14ac:dyDescent="0.3">
      <c r="A7" s="107" t="s">
        <v>112</v>
      </c>
      <c r="B7" s="46">
        <f>'C.1 Federal Expenditures'!$K$26</f>
        <v>0</v>
      </c>
      <c r="C7" s="120"/>
      <c r="D7" s="46">
        <f>'B. Total Expenditures'!$K$26</f>
        <v>0</v>
      </c>
      <c r="E7" s="55">
        <f t="shared" si="0"/>
        <v>0</v>
      </c>
    </row>
    <row r="8" spans="1:5" ht="15" x14ac:dyDescent="0.3">
      <c r="A8" s="107" t="s">
        <v>113</v>
      </c>
      <c r="B8" s="46">
        <f>'C.1 Federal Expenditures'!$L$26</f>
        <v>0</v>
      </c>
      <c r="C8" s="120"/>
      <c r="D8" s="46">
        <f>'B. Total Expenditures'!$L$26</f>
        <v>0</v>
      </c>
      <c r="E8" s="55">
        <f t="shared" si="0"/>
        <v>0</v>
      </c>
    </row>
    <row r="9" spans="1:5" ht="29.4" x14ac:dyDescent="0.3">
      <c r="A9" s="107" t="s">
        <v>114</v>
      </c>
      <c r="B9" s="46">
        <f>'C.1 Federal Expenditures'!$M$26</f>
        <v>0</v>
      </c>
      <c r="C9" s="120"/>
      <c r="D9" s="46">
        <f>'B. Total Expenditures'!$M$26</f>
        <v>0</v>
      </c>
      <c r="E9" s="55">
        <f t="shared" si="0"/>
        <v>0</v>
      </c>
    </row>
    <row r="10" spans="1:5" ht="30.75" x14ac:dyDescent="0.3">
      <c r="A10" s="106" t="s">
        <v>82</v>
      </c>
      <c r="B10" s="46">
        <f>'C.1 Federal Expenditures'!$N$26</f>
        <v>0</v>
      </c>
      <c r="C10" s="120"/>
      <c r="D10" s="46">
        <f>'B. Total Expenditures'!$N$26</f>
        <v>0</v>
      </c>
      <c r="E10" s="55">
        <f t="shared" si="0"/>
        <v>0</v>
      </c>
    </row>
    <row r="11" spans="1:5" ht="15" x14ac:dyDescent="0.3">
      <c r="A11" s="107" t="s">
        <v>115</v>
      </c>
      <c r="B11" s="46">
        <f>'C.1 Federal Expenditures'!$O$26</f>
        <v>0</v>
      </c>
      <c r="C11" s="120"/>
      <c r="D11" s="46">
        <f>'B. Total Expenditures'!$O$26</f>
        <v>0</v>
      </c>
      <c r="E11" s="55">
        <f t="shared" si="0"/>
        <v>0</v>
      </c>
    </row>
    <row r="12" spans="1:5" ht="15" x14ac:dyDescent="0.3">
      <c r="A12" s="107" t="s">
        <v>116</v>
      </c>
      <c r="B12" s="46">
        <f>'C.1 Federal Expenditures'!$P$26</f>
        <v>0</v>
      </c>
      <c r="C12" s="120"/>
      <c r="D12" s="46">
        <f>'B. Total Expenditures'!$P$26</f>
        <v>0</v>
      </c>
      <c r="E12" s="55">
        <f t="shared" si="0"/>
        <v>0</v>
      </c>
    </row>
    <row r="13" spans="1:5" ht="29.4" x14ac:dyDescent="0.3">
      <c r="A13" s="107" t="s">
        <v>117</v>
      </c>
      <c r="B13" s="46">
        <f>'C.1 Federal Expenditures'!$Q$26</f>
        <v>0</v>
      </c>
      <c r="C13" s="120"/>
      <c r="D13" s="46">
        <f>'B. Total Expenditures'!$Q$26</f>
        <v>0</v>
      </c>
      <c r="E13" s="55">
        <f t="shared" si="0"/>
        <v>0</v>
      </c>
    </row>
    <row r="14" spans="1:5" ht="15.75" x14ac:dyDescent="0.3">
      <c r="A14" s="106" t="s">
        <v>118</v>
      </c>
      <c r="B14" s="46">
        <f>'C.1 Federal Expenditures'!$R$26</f>
        <v>156435753</v>
      </c>
      <c r="C14" s="46">
        <f>'C.2 State Expenditures'!$R$26</f>
        <v>12059779</v>
      </c>
      <c r="D14" s="46">
        <f>'B. Total Expenditures'!$R$26</f>
        <v>168495532</v>
      </c>
      <c r="E14" s="55">
        <f t="shared" si="0"/>
        <v>0.15383239038059623</v>
      </c>
    </row>
    <row r="15" spans="1:5" ht="15" x14ac:dyDescent="0.3">
      <c r="A15" s="107" t="s">
        <v>119</v>
      </c>
      <c r="B15" s="46">
        <f>'C.1 Federal Expenditures'!$S$26</f>
        <v>0</v>
      </c>
      <c r="C15" s="46">
        <f>'C.2 State Expenditures'!$S$26</f>
        <v>0</v>
      </c>
      <c r="D15" s="46">
        <f>'B. Total Expenditures'!$S$26</f>
        <v>0</v>
      </c>
      <c r="E15" s="55">
        <f t="shared" si="0"/>
        <v>0</v>
      </c>
    </row>
    <row r="16" spans="1:5" ht="15" x14ac:dyDescent="0.3">
      <c r="A16" s="107" t="s">
        <v>120</v>
      </c>
      <c r="B16" s="46">
        <f>'C.1 Federal Expenditures'!$T$26</f>
        <v>156435753</v>
      </c>
      <c r="C16" s="46">
        <f>'C.2 State Expenditures'!$T$26</f>
        <v>8254085</v>
      </c>
      <c r="D16" s="46">
        <f>'B. Total Expenditures'!$T$26</f>
        <v>164689838</v>
      </c>
      <c r="E16" s="55">
        <f t="shared" si="0"/>
        <v>0.15035788278904128</v>
      </c>
    </row>
    <row r="17" spans="1:5" ht="15" x14ac:dyDescent="0.3">
      <c r="A17" s="107" t="s">
        <v>121</v>
      </c>
      <c r="B17" s="46">
        <f>'C.1 Federal Expenditures'!$U$26</f>
        <v>0</v>
      </c>
      <c r="C17" s="46">
        <f>'C.2 State Expenditures'!$U$26</f>
        <v>3805694</v>
      </c>
      <c r="D17" s="46">
        <f>'B. Total Expenditures'!$U$26</f>
        <v>3805694</v>
      </c>
      <c r="E17" s="55">
        <f t="shared" si="0"/>
        <v>3.4745075915549668E-3</v>
      </c>
    </row>
    <row r="18" spans="1:5" ht="15.75" x14ac:dyDescent="0.3">
      <c r="A18" s="106" t="s">
        <v>122</v>
      </c>
      <c r="B18" s="46">
        <f>'C.1 Federal Expenditures'!$V$26</f>
        <v>0</v>
      </c>
      <c r="C18" s="46">
        <f>'C.2 State Expenditures'!$V$26</f>
        <v>699596</v>
      </c>
      <c r="D18" s="46">
        <f>'B. Total Expenditures'!$V$26</f>
        <v>699596</v>
      </c>
      <c r="E18" s="55">
        <f t="shared" si="0"/>
        <v>6.387144139863816E-4</v>
      </c>
    </row>
    <row r="19" spans="1:5" ht="15.75" x14ac:dyDescent="0.3">
      <c r="A19" s="106" t="s">
        <v>87</v>
      </c>
      <c r="B19" s="46">
        <f>'C.1 Federal Expenditures'!$W$26</f>
        <v>202184099</v>
      </c>
      <c r="C19" s="46">
        <f>'C.2 State Expenditures'!$W$26</f>
        <v>44973368</v>
      </c>
      <c r="D19" s="46">
        <f>'B. Total Expenditures'!$W$26</f>
        <v>247157467</v>
      </c>
      <c r="E19" s="55">
        <f t="shared" si="0"/>
        <v>0.22564885547839533</v>
      </c>
    </row>
    <row r="20" spans="1:5" ht="29.4" x14ac:dyDescent="0.3">
      <c r="A20" s="107" t="s">
        <v>124</v>
      </c>
      <c r="B20" s="46">
        <f>'C.1 Federal Expenditures'!$X$26</f>
        <v>202184099</v>
      </c>
      <c r="C20" s="46">
        <f>'C.2 State Expenditures'!$X$26</f>
        <v>44973368</v>
      </c>
      <c r="D20" s="46">
        <f>'B. Total Expenditures'!$X$26</f>
        <v>247157467</v>
      </c>
      <c r="E20" s="55">
        <f t="shared" si="0"/>
        <v>0.22564885547839533</v>
      </c>
    </row>
    <row r="21" spans="1:5" ht="15" x14ac:dyDescent="0.3">
      <c r="A21" s="107" t="s">
        <v>123</v>
      </c>
      <c r="B21" s="46">
        <f>'C.1 Federal Expenditures'!$Y$26</f>
        <v>0</v>
      </c>
      <c r="C21" s="46">
        <f>'C.2 State Expenditures'!$Y$26</f>
        <v>0</v>
      </c>
      <c r="D21" s="46">
        <f>'B. Total Expenditures'!$Y$26</f>
        <v>0</v>
      </c>
      <c r="E21" s="55">
        <f t="shared" si="0"/>
        <v>0</v>
      </c>
    </row>
    <row r="22" spans="1:5" ht="30.75" x14ac:dyDescent="0.3">
      <c r="A22" s="106" t="s">
        <v>88</v>
      </c>
      <c r="B22" s="46">
        <f>'C.1 Federal Expenditures'!$Z$26</f>
        <v>0</v>
      </c>
      <c r="C22" s="46">
        <f>'C.2 State Expenditures'!$Z$26</f>
        <v>0</v>
      </c>
      <c r="D22" s="46">
        <f>'B. Total Expenditures'!$Z$26</f>
        <v>0</v>
      </c>
      <c r="E22" s="55">
        <f t="shared" si="0"/>
        <v>0</v>
      </c>
    </row>
    <row r="23" spans="1:5" ht="15.75" x14ac:dyDescent="0.3">
      <c r="A23" s="106" t="s">
        <v>84</v>
      </c>
      <c r="B23" s="46">
        <f>'C.1 Federal Expenditures'!$AA$26</f>
        <v>0</v>
      </c>
      <c r="C23" s="46">
        <f>'C.2 State Expenditures'!$AA$26</f>
        <v>173120286</v>
      </c>
      <c r="D23" s="46">
        <f>'B. Total Expenditures'!$AA$26</f>
        <v>173120286</v>
      </c>
      <c r="E23" s="55">
        <f t="shared" si="0"/>
        <v>0.15805468016061383</v>
      </c>
    </row>
    <row r="24" spans="1:5" ht="15.75" x14ac:dyDescent="0.3">
      <c r="A24" s="106" t="s">
        <v>89</v>
      </c>
      <c r="B24" s="46">
        <f>'C.1 Federal Expenditures'!$AB$26</f>
        <v>0</v>
      </c>
      <c r="C24" s="46">
        <f>'C.2 State Expenditures'!$AB$26</f>
        <v>0</v>
      </c>
      <c r="D24" s="46">
        <f>'B. Total Expenditures'!$AB$26</f>
        <v>0</v>
      </c>
      <c r="E24" s="55">
        <f t="shared" si="0"/>
        <v>0</v>
      </c>
    </row>
    <row r="25" spans="1:5" ht="15.75" x14ac:dyDescent="0.3">
      <c r="A25" s="106" t="s">
        <v>62</v>
      </c>
      <c r="B25" s="46">
        <f>'C.1 Federal Expenditures'!$AC$26</f>
        <v>0</v>
      </c>
      <c r="C25" s="46">
        <f>'C.2 State Expenditures'!$AC$26</f>
        <v>106279586</v>
      </c>
      <c r="D25" s="46">
        <f>'B. Total Expenditures'!$AC$26</f>
        <v>106279586</v>
      </c>
      <c r="E25" s="55">
        <f t="shared" si="0"/>
        <v>9.7030719859326306E-2</v>
      </c>
    </row>
    <row r="26" spans="1:5" ht="15.75" x14ac:dyDescent="0.3">
      <c r="A26" s="106" t="s">
        <v>125</v>
      </c>
      <c r="B26" s="46">
        <f>'C.1 Federal Expenditures'!$AD$26</f>
        <v>0</v>
      </c>
      <c r="C26" s="46">
        <f>'C.2 State Expenditures'!$AD$26</f>
        <v>12598778</v>
      </c>
      <c r="D26" s="46">
        <f>'B. Total Expenditures'!$AD$26</f>
        <v>12598778</v>
      </c>
      <c r="E26" s="55">
        <f t="shared" si="0"/>
        <v>1.150238295704166E-2</v>
      </c>
    </row>
    <row r="27" spans="1:5" s="11" customFormat="1" ht="15.75" x14ac:dyDescent="0.3">
      <c r="A27" s="106" t="s">
        <v>126</v>
      </c>
      <c r="B27" s="46">
        <f>'C.1 Federal Expenditures'!$AE$26</f>
        <v>0</v>
      </c>
      <c r="C27" s="46">
        <f>'C.2 State Expenditures'!$AE$26</f>
        <v>0</v>
      </c>
      <c r="D27" s="46">
        <f>'B. Total Expenditures'!$AE$26</f>
        <v>0</v>
      </c>
      <c r="E27" s="55">
        <f t="shared" si="0"/>
        <v>0</v>
      </c>
    </row>
    <row r="28" spans="1:5" ht="30.6" x14ac:dyDescent="0.3">
      <c r="A28" s="106" t="s">
        <v>127</v>
      </c>
      <c r="B28" s="46">
        <f>'C.1 Federal Expenditures'!$AF$26</f>
        <v>0</v>
      </c>
      <c r="C28" s="46">
        <f>'C.2 State Expenditures'!$AF$26</f>
        <v>9303812</v>
      </c>
      <c r="D28" s="46">
        <f>'B. Total Expenditures'!$AF$26</f>
        <v>9303812</v>
      </c>
      <c r="E28" s="55">
        <f t="shared" si="0"/>
        <v>8.494157813108515E-3</v>
      </c>
    </row>
    <row r="29" spans="1:5" ht="30.6" x14ac:dyDescent="0.3">
      <c r="A29" s="106" t="s">
        <v>90</v>
      </c>
      <c r="B29" s="46">
        <f>'C.1 Federal Expenditures'!$AG$26</f>
        <v>0</v>
      </c>
      <c r="C29" s="46">
        <f>'C.2 State Expenditures'!$AG$26</f>
        <v>0</v>
      </c>
      <c r="D29" s="46">
        <f>'B. Total Expenditures'!$AG$26</f>
        <v>0</v>
      </c>
      <c r="E29" s="55">
        <f t="shared" si="0"/>
        <v>0</v>
      </c>
    </row>
    <row r="30" spans="1:5" ht="15.6" x14ac:dyDescent="0.3">
      <c r="A30" s="106" t="s">
        <v>128</v>
      </c>
      <c r="B30" s="46">
        <f>'C.1 Federal Expenditures'!$AH$26</f>
        <v>0</v>
      </c>
      <c r="C30" s="46">
        <f>'C.2 State Expenditures'!$AH$26</f>
        <v>5412212</v>
      </c>
      <c r="D30" s="46">
        <f>'B. Total Expenditures'!$AH$26</f>
        <v>5412212</v>
      </c>
      <c r="E30" s="55">
        <f t="shared" si="0"/>
        <v>4.9412200983854427E-3</v>
      </c>
    </row>
    <row r="31" spans="1:5" ht="28.8" x14ac:dyDescent="0.3">
      <c r="A31" s="107" t="s">
        <v>129</v>
      </c>
      <c r="B31" s="46">
        <f>'C.1 Federal Expenditures'!$AI$26</f>
        <v>0</v>
      </c>
      <c r="C31" s="46">
        <f>'C.2 State Expenditures'!$AI$26</f>
        <v>5412212</v>
      </c>
      <c r="D31" s="46">
        <f>'B. Total Expenditures'!$AI$26</f>
        <v>5412212</v>
      </c>
      <c r="E31" s="55">
        <f t="shared" si="0"/>
        <v>4.9412200983854427E-3</v>
      </c>
    </row>
    <row r="32" spans="1:5" x14ac:dyDescent="0.3">
      <c r="A32" s="107" t="s">
        <v>130</v>
      </c>
      <c r="B32" s="46">
        <f>'C.1 Federal Expenditures'!$AJ$26</f>
        <v>0</v>
      </c>
      <c r="C32" s="46">
        <f>'C.2 State Expenditures'!$AJ$26</f>
        <v>0</v>
      </c>
      <c r="D32" s="46">
        <f>'B. Total Expenditures'!$AJ$26</f>
        <v>0</v>
      </c>
      <c r="E32" s="55">
        <f t="shared" si="0"/>
        <v>0</v>
      </c>
    </row>
    <row r="33" spans="1:5" x14ac:dyDescent="0.3">
      <c r="A33" s="107" t="s">
        <v>131</v>
      </c>
      <c r="B33" s="46">
        <f>'C.1 Federal Expenditures'!$AK$26</f>
        <v>0</v>
      </c>
      <c r="C33" s="46">
        <f>'C.2 State Expenditures'!$AK$26</f>
        <v>0</v>
      </c>
      <c r="D33" s="46">
        <f>'B. Total Expenditures'!$AK$26</f>
        <v>0</v>
      </c>
      <c r="E33" s="55">
        <f t="shared" si="0"/>
        <v>0</v>
      </c>
    </row>
    <row r="34" spans="1:5" ht="15.6" x14ac:dyDescent="0.3">
      <c r="A34" s="106" t="s">
        <v>132</v>
      </c>
      <c r="B34" s="46">
        <f>'C.1 Federal Expenditures'!$AL$26</f>
        <v>0</v>
      </c>
      <c r="C34" s="46">
        <f>'C.2 State Expenditures'!$AL$26</f>
        <v>0</v>
      </c>
      <c r="D34" s="46">
        <f>'B. Total Expenditures'!$AL$26</f>
        <v>0</v>
      </c>
      <c r="E34" s="55">
        <f t="shared" si="0"/>
        <v>0</v>
      </c>
    </row>
    <row r="35" spans="1:5" ht="15.6" x14ac:dyDescent="0.3">
      <c r="A35" s="106" t="s">
        <v>91</v>
      </c>
      <c r="B35" s="46">
        <f>'C.1 Federal Expenditures'!$AM$26</f>
        <v>0</v>
      </c>
      <c r="C35" s="46">
        <f>'C.2 State Expenditures'!$AM$26</f>
        <v>37800226</v>
      </c>
      <c r="D35" s="46">
        <f>'B. Total Expenditures'!$AM$26</f>
        <v>37800226</v>
      </c>
      <c r="E35" s="55">
        <f t="shared" si="0"/>
        <v>3.4510702174030135E-2</v>
      </c>
    </row>
    <row r="36" spans="1:5" x14ac:dyDescent="0.3">
      <c r="A36" s="107" t="s">
        <v>133</v>
      </c>
      <c r="B36" s="46">
        <f>'C.1 Federal Expenditures'!$AN$26</f>
        <v>0</v>
      </c>
      <c r="C36" s="46">
        <f>'C.2 State Expenditures'!$AN$26</f>
        <v>37800226</v>
      </c>
      <c r="D36" s="46">
        <f>'B. Total Expenditures'!$AN$26</f>
        <v>37800226</v>
      </c>
      <c r="E36" s="55">
        <f t="shared" si="0"/>
        <v>3.4510702174030135E-2</v>
      </c>
    </row>
    <row r="37" spans="1:5" x14ac:dyDescent="0.3">
      <c r="A37" s="107" t="s">
        <v>134</v>
      </c>
      <c r="B37" s="46">
        <f>'C.1 Federal Expenditures'!$AO$26</f>
        <v>0</v>
      </c>
      <c r="C37" s="46">
        <f>'C.2 State Expenditures'!$AO$26</f>
        <v>0</v>
      </c>
      <c r="D37" s="46">
        <f>'B. Total Expenditures'!$AO$26</f>
        <v>0</v>
      </c>
      <c r="E37" s="55">
        <f t="shared" si="0"/>
        <v>0</v>
      </c>
    </row>
    <row r="38" spans="1:5" x14ac:dyDescent="0.3">
      <c r="A38" s="107" t="s">
        <v>135</v>
      </c>
      <c r="B38" s="46">
        <f>'C.1 Federal Expenditures'!$AP$26</f>
        <v>0</v>
      </c>
      <c r="C38" s="46">
        <f>'C.2 State Expenditures'!$AP$26</f>
        <v>0</v>
      </c>
      <c r="D38" s="46">
        <f>'B. Total Expenditures'!$AP$26</f>
        <v>0</v>
      </c>
      <c r="E38" s="55">
        <f t="shared" si="0"/>
        <v>0</v>
      </c>
    </row>
    <row r="39" spans="1:5" ht="15.6" x14ac:dyDescent="0.3">
      <c r="A39" s="106" t="s">
        <v>85</v>
      </c>
      <c r="B39" s="46">
        <f>'C.1 Federal Expenditures'!$AQ$26</f>
        <v>0</v>
      </c>
      <c r="C39" s="46">
        <f>'C.2 State Expenditures'!$AQ$26</f>
        <v>0</v>
      </c>
      <c r="D39" s="46">
        <f>'B. Total Expenditures'!$AQ$26</f>
        <v>0</v>
      </c>
      <c r="E39" s="55">
        <f t="shared" si="0"/>
        <v>0</v>
      </c>
    </row>
    <row r="40" spans="1:5" ht="15.6" x14ac:dyDescent="0.3">
      <c r="A40" s="94" t="s">
        <v>138</v>
      </c>
      <c r="B40" s="121">
        <f>'C.1 Federal Expenditures'!$AR$26</f>
        <v>371460681</v>
      </c>
      <c r="C40" s="121">
        <f>'C.2 State Expenditures'!$AR$26</f>
        <v>586502524</v>
      </c>
      <c r="D40" s="121">
        <f>'B. Total Expenditures'!$AR$26</f>
        <v>957963205</v>
      </c>
      <c r="E40" s="96">
        <f t="shared" si="0"/>
        <v>0.87459749212701465</v>
      </c>
    </row>
    <row r="41" spans="1:5" ht="15.6" x14ac:dyDescent="0.3">
      <c r="A41" s="106" t="s">
        <v>86</v>
      </c>
      <c r="B41" s="46">
        <f>'C.1 Federal Expenditures'!$C$26</f>
        <v>91570224</v>
      </c>
      <c r="C41" s="120"/>
      <c r="D41" s="46">
        <f>'B. Total Expenditures'!$C$26</f>
        <v>91570224</v>
      </c>
      <c r="E41" s="55">
        <f t="shared" si="0"/>
        <v>8.3601424194480384E-2</v>
      </c>
    </row>
    <row r="42" spans="1:5" ht="15.6" x14ac:dyDescent="0.3">
      <c r="A42" s="106" t="s">
        <v>246</v>
      </c>
      <c r="B42" s="46">
        <f>'C.1 Federal Expenditures'!$D$26</f>
        <v>45785519</v>
      </c>
      <c r="C42" s="120"/>
      <c r="D42" s="46">
        <f>'B. Total Expenditures'!$D$26</f>
        <v>45785519</v>
      </c>
      <c r="E42" s="55">
        <f t="shared" si="0"/>
        <v>4.1801083678504936E-2</v>
      </c>
    </row>
    <row r="43" spans="1:5" ht="15.6" x14ac:dyDescent="0.3">
      <c r="A43" s="108" t="s">
        <v>109</v>
      </c>
      <c r="B43" s="121">
        <f>B41+B42</f>
        <v>137355743</v>
      </c>
      <c r="C43" s="124"/>
      <c r="D43" s="121">
        <f>D41+D42</f>
        <v>137355743</v>
      </c>
      <c r="E43" s="96">
        <f t="shared" si="0"/>
        <v>0.12540250787298532</v>
      </c>
    </row>
    <row r="44" spans="1:5" ht="15.6" x14ac:dyDescent="0.3">
      <c r="A44" s="94" t="s">
        <v>60</v>
      </c>
      <c r="B44" s="95">
        <f>SUM(B41,B42, B3,B6,B10,B14,B18,B19,B22,B23,B24,B25,B26,B27,B28,B29,B30,B34,B35, B39)</f>
        <v>508816424</v>
      </c>
      <c r="C44" s="95">
        <f>SUM(C41,C42,C3,C6,C10,C14,C18,C19,C22,C23,C24,C25,C26,C27,C28,C29,C30,C34,C35, C39)</f>
        <v>586502524</v>
      </c>
      <c r="D44" s="95">
        <f>B44+C44</f>
        <v>1095318948</v>
      </c>
      <c r="E44" s="96">
        <f t="shared" si="0"/>
        <v>1</v>
      </c>
    </row>
    <row r="45" spans="1:5" ht="15.6" x14ac:dyDescent="0.3">
      <c r="A45" s="106" t="s">
        <v>136</v>
      </c>
      <c r="B45" s="46">
        <f>'C.1 Federal Expenditures'!$AS$26</f>
        <v>0</v>
      </c>
      <c r="C45" s="120"/>
      <c r="D45" s="46">
        <f>'B. Total Expenditures'!$AS$26</f>
        <v>0</v>
      </c>
      <c r="E45" s="123"/>
    </row>
    <row r="46" spans="1:5" ht="15.6" x14ac:dyDescent="0.3">
      <c r="A46" s="106" t="s">
        <v>137</v>
      </c>
      <c r="B46" s="46">
        <f>'C.1 Federal Expenditures'!$AT$26</f>
        <v>0</v>
      </c>
      <c r="C46" s="120"/>
      <c r="D46" s="46">
        <f>'B. Total Expenditures'!$AT$26</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2">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332</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Expenditures'!$G$27</f>
        <v>137198148</v>
      </c>
      <c r="C3" s="46">
        <f>'C.2 State Expenditures'!$G$27</f>
        <v>31528117</v>
      </c>
      <c r="D3" s="46">
        <f>'B. Total Expenditures'!$G$27</f>
        <v>168726265</v>
      </c>
      <c r="E3" s="55">
        <f t="shared" ref="E3:E44" si="0">D3/($D$44)</f>
        <v>0.12021341751752375</v>
      </c>
    </row>
    <row r="4" spans="1:5" ht="43.8" x14ac:dyDescent="0.3">
      <c r="A4" s="107" t="s">
        <v>111</v>
      </c>
      <c r="B4" s="46">
        <f>'C.1 Federal Expenditures'!$H$27</f>
        <v>67797386</v>
      </c>
      <c r="C4" s="46">
        <f>'C.2 State Expenditures'!$H$27</f>
        <v>31528117</v>
      </c>
      <c r="D4" s="46">
        <f>'B. Total Expenditures'!$H$27</f>
        <v>99325503</v>
      </c>
      <c r="E4" s="55">
        <f t="shared" si="0"/>
        <v>7.076703892116061E-2</v>
      </c>
    </row>
    <row r="5" spans="1:5" ht="43.8" x14ac:dyDescent="0.3">
      <c r="A5" s="107" t="s">
        <v>110</v>
      </c>
      <c r="B5" s="46">
        <f>'C.1 Federal Expenditures'!$I$27</f>
        <v>69400762</v>
      </c>
      <c r="C5" s="46">
        <f>'C.2 State Expenditures'!$I$27</f>
        <v>0</v>
      </c>
      <c r="D5" s="46">
        <f>'B. Total Expenditures'!$I$27</f>
        <v>69400762</v>
      </c>
      <c r="E5" s="55">
        <f t="shared" si="0"/>
        <v>4.9446378596363152E-2</v>
      </c>
    </row>
    <row r="6" spans="1:5" ht="30.75" x14ac:dyDescent="0.3">
      <c r="A6" s="106" t="s">
        <v>83</v>
      </c>
      <c r="B6" s="46">
        <f>'C.1 Federal Expenditures'!$J$27</f>
        <v>35926619</v>
      </c>
      <c r="C6" s="120"/>
      <c r="D6" s="46">
        <f>'B. Total Expenditures'!$J$27</f>
        <v>35926619</v>
      </c>
      <c r="E6" s="55">
        <f t="shared" si="0"/>
        <v>2.5596854466256345E-2</v>
      </c>
    </row>
    <row r="7" spans="1:5" ht="15" x14ac:dyDescent="0.3">
      <c r="A7" s="107" t="s">
        <v>112</v>
      </c>
      <c r="B7" s="46">
        <f>'C.1 Federal Expenditures'!$K$27</f>
        <v>35926619</v>
      </c>
      <c r="C7" s="120"/>
      <c r="D7" s="46">
        <f>'B. Total Expenditures'!$K$27</f>
        <v>35926619</v>
      </c>
      <c r="E7" s="55">
        <f t="shared" si="0"/>
        <v>2.5596854466256345E-2</v>
      </c>
    </row>
    <row r="8" spans="1:5" ht="15" x14ac:dyDescent="0.3">
      <c r="A8" s="107" t="s">
        <v>113</v>
      </c>
      <c r="B8" s="46">
        <f>'C.1 Federal Expenditures'!$L$27</f>
        <v>0</v>
      </c>
      <c r="C8" s="120"/>
      <c r="D8" s="46">
        <f>'B. Total Expenditures'!$L$27</f>
        <v>0</v>
      </c>
      <c r="E8" s="55">
        <f t="shared" si="0"/>
        <v>0</v>
      </c>
    </row>
    <row r="9" spans="1:5" ht="29.4" x14ac:dyDescent="0.3">
      <c r="A9" s="107" t="s">
        <v>114</v>
      </c>
      <c r="B9" s="46">
        <f>'C.1 Federal Expenditures'!$M$27</f>
        <v>0</v>
      </c>
      <c r="C9" s="120"/>
      <c r="D9" s="46">
        <f>'B. Total Expenditures'!$M$27</f>
        <v>0</v>
      </c>
      <c r="E9" s="55">
        <f t="shared" si="0"/>
        <v>0</v>
      </c>
    </row>
    <row r="10" spans="1:5" ht="30.75" x14ac:dyDescent="0.3">
      <c r="A10" s="106" t="s">
        <v>82</v>
      </c>
      <c r="B10" s="46">
        <f>'C.1 Federal Expenditures'!$N$27</f>
        <v>268358</v>
      </c>
      <c r="C10" s="120"/>
      <c r="D10" s="46">
        <f>'B. Total Expenditures'!$N$27</f>
        <v>268358</v>
      </c>
      <c r="E10" s="55">
        <f t="shared" si="0"/>
        <v>1.9119863939480697E-4</v>
      </c>
    </row>
    <row r="11" spans="1:5" ht="15" x14ac:dyDescent="0.3">
      <c r="A11" s="107" t="s">
        <v>115</v>
      </c>
      <c r="B11" s="46">
        <f>'C.1 Federal Expenditures'!$O$27</f>
        <v>0</v>
      </c>
      <c r="C11" s="120"/>
      <c r="D11" s="46">
        <f>'B. Total Expenditures'!$O$27</f>
        <v>0</v>
      </c>
      <c r="E11" s="55">
        <f t="shared" si="0"/>
        <v>0</v>
      </c>
    </row>
    <row r="12" spans="1:5" ht="15" x14ac:dyDescent="0.3">
      <c r="A12" s="107" t="s">
        <v>116</v>
      </c>
      <c r="B12" s="46">
        <f>'C.1 Federal Expenditures'!$P$27</f>
        <v>0</v>
      </c>
      <c r="C12" s="120"/>
      <c r="D12" s="46">
        <f>'B. Total Expenditures'!$P$27</f>
        <v>0</v>
      </c>
      <c r="E12" s="55">
        <f t="shared" si="0"/>
        <v>0</v>
      </c>
    </row>
    <row r="13" spans="1:5" ht="29.4" x14ac:dyDescent="0.3">
      <c r="A13" s="107" t="s">
        <v>117</v>
      </c>
      <c r="B13" s="46">
        <f>'C.1 Federal Expenditures'!$Q$27</f>
        <v>268358</v>
      </c>
      <c r="C13" s="120"/>
      <c r="D13" s="46">
        <f>'B. Total Expenditures'!$Q$27</f>
        <v>268358</v>
      </c>
      <c r="E13" s="55">
        <f t="shared" si="0"/>
        <v>1.9119863939480697E-4</v>
      </c>
    </row>
    <row r="14" spans="1:5" ht="15.75" x14ac:dyDescent="0.3">
      <c r="A14" s="106" t="s">
        <v>118</v>
      </c>
      <c r="B14" s="46">
        <f>'C.1 Federal Expenditures'!$R$27</f>
        <v>4662607</v>
      </c>
      <c r="C14" s="46">
        <f>'C.2 State Expenditures'!$R$27</f>
        <v>205244</v>
      </c>
      <c r="D14" s="46">
        <f>'B. Total Expenditures'!$R$27</f>
        <v>4867851</v>
      </c>
      <c r="E14" s="55">
        <f t="shared" si="0"/>
        <v>3.4682270995336473E-3</v>
      </c>
    </row>
    <row r="15" spans="1:5" ht="15" x14ac:dyDescent="0.3">
      <c r="A15" s="107" t="s">
        <v>119</v>
      </c>
      <c r="B15" s="46">
        <f>'C.1 Federal Expenditures'!$S$27</f>
        <v>1701958</v>
      </c>
      <c r="C15" s="46">
        <f>'C.2 State Expenditures'!$S$27</f>
        <v>8549</v>
      </c>
      <c r="D15" s="46">
        <f>'B. Total Expenditures'!$S$27</f>
        <v>1710507</v>
      </c>
      <c r="E15" s="55">
        <f t="shared" si="0"/>
        <v>1.2186952171177796E-3</v>
      </c>
    </row>
    <row r="16" spans="1:5" ht="15" x14ac:dyDescent="0.3">
      <c r="A16" s="107" t="s">
        <v>120</v>
      </c>
      <c r="B16" s="46">
        <f>'C.1 Federal Expenditures'!$T$27</f>
        <v>2960649</v>
      </c>
      <c r="C16" s="46">
        <f>'C.2 State Expenditures'!$T$27</f>
        <v>196695</v>
      </c>
      <c r="D16" s="46">
        <f>'B. Total Expenditures'!$T$27</f>
        <v>3157344</v>
      </c>
      <c r="E16" s="55">
        <f t="shared" si="0"/>
        <v>2.2495318824158677E-3</v>
      </c>
    </row>
    <row r="17" spans="1:5" ht="15" x14ac:dyDescent="0.3">
      <c r="A17" s="107" t="s">
        <v>121</v>
      </c>
      <c r="B17" s="46">
        <f>'C.1 Federal Expenditures'!$U$27</f>
        <v>0</v>
      </c>
      <c r="C17" s="46">
        <f>'C.2 State Expenditures'!$U$27</f>
        <v>0</v>
      </c>
      <c r="D17" s="46">
        <f>'B. Total Expenditures'!$U$27</f>
        <v>0</v>
      </c>
      <c r="E17" s="55">
        <f t="shared" si="0"/>
        <v>0</v>
      </c>
    </row>
    <row r="18" spans="1:5" ht="15.75" x14ac:dyDescent="0.3">
      <c r="A18" s="106" t="s">
        <v>122</v>
      </c>
      <c r="B18" s="46">
        <f>'C.1 Federal Expenditures'!$V$27</f>
        <v>72857031</v>
      </c>
      <c r="C18" s="46">
        <f>'C.2 State Expenditures'!$V$27</f>
        <v>8711928</v>
      </c>
      <c r="D18" s="46">
        <f>'B. Total Expenditures'!$V$27</f>
        <v>81568959</v>
      </c>
      <c r="E18" s="55">
        <f t="shared" si="0"/>
        <v>5.8115927148252686E-2</v>
      </c>
    </row>
    <row r="19" spans="1:5" ht="15.75" x14ac:dyDescent="0.3">
      <c r="A19" s="106" t="s">
        <v>87</v>
      </c>
      <c r="B19" s="46">
        <f>'C.1 Federal Expenditures'!$W$27</f>
        <v>0</v>
      </c>
      <c r="C19" s="46">
        <f>'C.2 State Expenditures'!$W$27</f>
        <v>206686039</v>
      </c>
      <c r="D19" s="46">
        <f>'B. Total Expenditures'!$W$27</f>
        <v>206686039</v>
      </c>
      <c r="E19" s="55">
        <f t="shared" si="0"/>
        <v>0.14725884616334153</v>
      </c>
    </row>
    <row r="20" spans="1:5" ht="29.4" x14ac:dyDescent="0.3">
      <c r="A20" s="107" t="s">
        <v>124</v>
      </c>
      <c r="B20" s="46">
        <f>'C.1 Federal Expenditures'!$X$27</f>
        <v>0</v>
      </c>
      <c r="C20" s="46">
        <f>'C.2 State Expenditures'!$X$27</f>
        <v>19529091</v>
      </c>
      <c r="D20" s="46">
        <f>'B. Total Expenditures'!$X$27</f>
        <v>19529091</v>
      </c>
      <c r="E20" s="55">
        <f t="shared" si="0"/>
        <v>1.3914009002218567E-2</v>
      </c>
    </row>
    <row r="21" spans="1:5" ht="15" x14ac:dyDescent="0.3">
      <c r="A21" s="107" t="s">
        <v>123</v>
      </c>
      <c r="B21" s="46">
        <f>'C.1 Federal Expenditures'!$Y$27</f>
        <v>0</v>
      </c>
      <c r="C21" s="46">
        <f>'C.2 State Expenditures'!$Y$27</f>
        <v>187156948</v>
      </c>
      <c r="D21" s="46">
        <f>'B. Total Expenditures'!$Y$27</f>
        <v>187156948</v>
      </c>
      <c r="E21" s="55">
        <f t="shared" si="0"/>
        <v>0.13334483716112297</v>
      </c>
    </row>
    <row r="22" spans="1:5" ht="30.75" x14ac:dyDescent="0.3">
      <c r="A22" s="106" t="s">
        <v>88</v>
      </c>
      <c r="B22" s="46">
        <f>'C.1 Federal Expenditures'!$Z$27</f>
        <v>0</v>
      </c>
      <c r="C22" s="46">
        <f>'C.2 State Expenditures'!$Z$27</f>
        <v>0</v>
      </c>
      <c r="D22" s="46">
        <f>'B. Total Expenditures'!$Z$27</f>
        <v>0</v>
      </c>
      <c r="E22" s="55">
        <f t="shared" si="0"/>
        <v>0</v>
      </c>
    </row>
    <row r="23" spans="1:5" ht="15.75" x14ac:dyDescent="0.3">
      <c r="A23" s="106" t="s">
        <v>84</v>
      </c>
      <c r="B23" s="46">
        <f>'C.1 Federal Expenditures'!$AA$27</f>
        <v>0</v>
      </c>
      <c r="C23" s="46">
        <f>'C.2 State Expenditures'!$AA$27</f>
        <v>47087390</v>
      </c>
      <c r="D23" s="46">
        <f>'B. Total Expenditures'!$AA$27</f>
        <v>47087390</v>
      </c>
      <c r="E23" s="55">
        <f t="shared" si="0"/>
        <v>3.3548636152649219E-2</v>
      </c>
    </row>
    <row r="24" spans="1:5" ht="15.75" x14ac:dyDescent="0.3">
      <c r="A24" s="106" t="s">
        <v>89</v>
      </c>
      <c r="B24" s="46">
        <f>'C.1 Federal Expenditures'!$AB$27</f>
        <v>0</v>
      </c>
      <c r="C24" s="46">
        <f>'C.2 State Expenditures'!$AB$27</f>
        <v>0</v>
      </c>
      <c r="D24" s="46">
        <f>'B. Total Expenditures'!$AB$27</f>
        <v>0</v>
      </c>
      <c r="E24" s="55">
        <f t="shared" si="0"/>
        <v>0</v>
      </c>
    </row>
    <row r="25" spans="1:5" ht="15.75" x14ac:dyDescent="0.3">
      <c r="A25" s="106" t="s">
        <v>62</v>
      </c>
      <c r="B25" s="46">
        <f>'C.1 Federal Expenditures'!$AC$27</f>
        <v>18392168</v>
      </c>
      <c r="C25" s="46">
        <f>'C.2 State Expenditures'!$AC$27</f>
        <v>47346626</v>
      </c>
      <c r="D25" s="46">
        <f>'B. Total Expenditures'!$AC$27</f>
        <v>65738794</v>
      </c>
      <c r="E25" s="55">
        <f t="shared" si="0"/>
        <v>4.6837314215546023E-2</v>
      </c>
    </row>
    <row r="26" spans="1:5" ht="15.75" x14ac:dyDescent="0.3">
      <c r="A26" s="106" t="s">
        <v>125</v>
      </c>
      <c r="B26" s="46">
        <f>'C.1 Federal Expenditures'!$AD$27</f>
        <v>18605951</v>
      </c>
      <c r="C26" s="46">
        <f>'C.2 State Expenditures'!$AD$27</f>
        <v>0</v>
      </c>
      <c r="D26" s="46">
        <f>'B. Total Expenditures'!$AD$27</f>
        <v>18605951</v>
      </c>
      <c r="E26" s="55">
        <f t="shared" si="0"/>
        <v>1.3256293890424166E-2</v>
      </c>
    </row>
    <row r="27" spans="1:5" s="11" customFormat="1" ht="15.75" x14ac:dyDescent="0.3">
      <c r="A27" s="106" t="s">
        <v>126</v>
      </c>
      <c r="B27" s="46">
        <f>'C.1 Federal Expenditures'!$AE$27</f>
        <v>109500291</v>
      </c>
      <c r="C27" s="46">
        <f>'C.2 State Expenditures'!$AE$27</f>
        <v>214689224</v>
      </c>
      <c r="D27" s="46">
        <f>'B. Total Expenditures'!$AE$27</f>
        <v>324189515</v>
      </c>
      <c r="E27" s="55">
        <f t="shared" si="0"/>
        <v>0.23097725491344534</v>
      </c>
    </row>
    <row r="28" spans="1:5" ht="30.6" x14ac:dyDescent="0.3">
      <c r="A28" s="106" t="s">
        <v>127</v>
      </c>
      <c r="B28" s="46">
        <f>'C.1 Federal Expenditures'!$AF$27</f>
        <v>0</v>
      </c>
      <c r="C28" s="46">
        <f>'C.2 State Expenditures'!$AF$27</f>
        <v>0</v>
      </c>
      <c r="D28" s="46">
        <f>'B. Total Expenditures'!$AF$27</f>
        <v>0</v>
      </c>
      <c r="E28" s="55">
        <f t="shared" si="0"/>
        <v>0</v>
      </c>
    </row>
    <row r="29" spans="1:5" ht="30.6" x14ac:dyDescent="0.3">
      <c r="A29" s="106" t="s">
        <v>90</v>
      </c>
      <c r="B29" s="46">
        <f>'C.1 Federal Expenditures'!$AG$27</f>
        <v>0</v>
      </c>
      <c r="C29" s="46">
        <f>'C.2 State Expenditures'!$AG$27</f>
        <v>0</v>
      </c>
      <c r="D29" s="46">
        <f>'B. Total Expenditures'!$AG$27</f>
        <v>0</v>
      </c>
      <c r="E29" s="55">
        <f t="shared" si="0"/>
        <v>0</v>
      </c>
    </row>
    <row r="30" spans="1:5" ht="15.6" x14ac:dyDescent="0.3">
      <c r="A30" s="106" t="s">
        <v>128</v>
      </c>
      <c r="B30" s="46">
        <f>'C.1 Federal Expenditures'!$AH$27</f>
        <v>49413071</v>
      </c>
      <c r="C30" s="46">
        <f>'C.2 State Expenditures'!$AH$27</f>
        <v>12858592</v>
      </c>
      <c r="D30" s="46">
        <f>'B. Total Expenditures'!$AH$27</f>
        <v>62271663</v>
      </c>
      <c r="E30" s="55">
        <f t="shared" si="0"/>
        <v>4.4367066524761488E-2</v>
      </c>
    </row>
    <row r="31" spans="1:5" ht="28.8" x14ac:dyDescent="0.3">
      <c r="A31" s="107" t="s">
        <v>129</v>
      </c>
      <c r="B31" s="46">
        <f>'C.1 Federal Expenditures'!$AI$27</f>
        <v>49413071</v>
      </c>
      <c r="C31" s="46">
        <f>'C.2 State Expenditures'!$AI$27</f>
        <v>12858592</v>
      </c>
      <c r="D31" s="46">
        <f>'B. Total Expenditures'!$AI$27</f>
        <v>62271663</v>
      </c>
      <c r="E31" s="55">
        <f t="shared" si="0"/>
        <v>4.4367066524761488E-2</v>
      </c>
    </row>
    <row r="32" spans="1:5" x14ac:dyDescent="0.3">
      <c r="A32" s="107" t="s">
        <v>130</v>
      </c>
      <c r="B32" s="46">
        <f>'C.1 Federal Expenditures'!$AJ$27</f>
        <v>0</v>
      </c>
      <c r="C32" s="46">
        <f>'C.2 State Expenditures'!$AJ$27</f>
        <v>0</v>
      </c>
      <c r="D32" s="46">
        <f>'B. Total Expenditures'!$AJ$27</f>
        <v>0</v>
      </c>
      <c r="E32" s="55">
        <f t="shared" si="0"/>
        <v>0</v>
      </c>
    </row>
    <row r="33" spans="1:5" x14ac:dyDescent="0.3">
      <c r="A33" s="107" t="s">
        <v>131</v>
      </c>
      <c r="B33" s="46">
        <f>'C.1 Federal Expenditures'!$AK$27</f>
        <v>0</v>
      </c>
      <c r="C33" s="46">
        <f>'C.2 State Expenditures'!$AK$27</f>
        <v>0</v>
      </c>
      <c r="D33" s="46">
        <f>'B. Total Expenditures'!$AK$27</f>
        <v>0</v>
      </c>
      <c r="E33" s="55">
        <f t="shared" si="0"/>
        <v>0</v>
      </c>
    </row>
    <row r="34" spans="1:5" ht="15.6" x14ac:dyDescent="0.3">
      <c r="A34" s="106" t="s">
        <v>132</v>
      </c>
      <c r="B34" s="46">
        <f>'C.1 Federal Expenditures'!$AL$27</f>
        <v>0</v>
      </c>
      <c r="C34" s="46">
        <f>'C.2 State Expenditures'!$AL$27</f>
        <v>0</v>
      </c>
      <c r="D34" s="46">
        <f>'B. Total Expenditures'!$AL$27</f>
        <v>0</v>
      </c>
      <c r="E34" s="55">
        <f t="shared" si="0"/>
        <v>0</v>
      </c>
    </row>
    <row r="35" spans="1:5" ht="15.6" x14ac:dyDescent="0.3">
      <c r="A35" s="106" t="s">
        <v>91</v>
      </c>
      <c r="B35" s="46">
        <f>'C.1 Federal Expenditures'!$AM$27</f>
        <v>301085562</v>
      </c>
      <c r="C35" s="46">
        <f>'C.2 State Expenditures'!$AM$27</f>
        <v>953628</v>
      </c>
      <c r="D35" s="46">
        <f>'B. Total Expenditures'!$AM$27</f>
        <v>302039190</v>
      </c>
      <c r="E35" s="55">
        <f t="shared" si="0"/>
        <v>0.21519567954713326</v>
      </c>
    </row>
    <row r="36" spans="1:5" x14ac:dyDescent="0.3">
      <c r="A36" s="107" t="s">
        <v>133</v>
      </c>
      <c r="B36" s="46">
        <f>'C.1 Federal Expenditures'!$AN$27</f>
        <v>48001687</v>
      </c>
      <c r="C36" s="46">
        <f>'C.2 State Expenditures'!$AN$27</f>
        <v>827262</v>
      </c>
      <c r="D36" s="46">
        <f>'B. Total Expenditures'!$AN$27</f>
        <v>48828949</v>
      </c>
      <c r="E36" s="55">
        <f t="shared" si="0"/>
        <v>3.4789455175096032E-2</v>
      </c>
    </row>
    <row r="37" spans="1:5" x14ac:dyDescent="0.3">
      <c r="A37" s="107" t="s">
        <v>134</v>
      </c>
      <c r="B37" s="46">
        <f>'C.1 Federal Expenditures'!$AO$27</f>
        <v>248798083</v>
      </c>
      <c r="C37" s="46">
        <f>'C.2 State Expenditures'!$AO$27</f>
        <v>0</v>
      </c>
      <c r="D37" s="46">
        <f>'B. Total Expenditures'!$AO$27</f>
        <v>248798083</v>
      </c>
      <c r="E37" s="55">
        <f t="shared" si="0"/>
        <v>0.17726266760683956</v>
      </c>
    </row>
    <row r="38" spans="1:5" x14ac:dyDescent="0.3">
      <c r="A38" s="107" t="s">
        <v>135</v>
      </c>
      <c r="B38" s="46">
        <f>'C.1 Federal Expenditures'!$AP$27</f>
        <v>4285792</v>
      </c>
      <c r="C38" s="46">
        <f>'C.2 State Expenditures'!$AP$27</f>
        <v>126366</v>
      </c>
      <c r="D38" s="46">
        <f>'B. Total Expenditures'!$AP$27</f>
        <v>4412158</v>
      </c>
      <c r="E38" s="55">
        <f t="shared" si="0"/>
        <v>3.1435567651976566E-3</v>
      </c>
    </row>
    <row r="39" spans="1:5" ht="15.6" x14ac:dyDescent="0.3">
      <c r="A39" s="106" t="s">
        <v>85</v>
      </c>
      <c r="B39" s="46">
        <f>'C.1 Federal Expenditures'!$AQ$27</f>
        <v>0</v>
      </c>
      <c r="C39" s="46">
        <f>'C.2 State Expenditures'!$AQ$27</f>
        <v>0</v>
      </c>
      <c r="D39" s="46">
        <f>'B. Total Expenditures'!$AQ$27</f>
        <v>0</v>
      </c>
      <c r="E39" s="55">
        <f t="shared" si="0"/>
        <v>0</v>
      </c>
    </row>
    <row r="40" spans="1:5" ht="15.6" x14ac:dyDescent="0.3">
      <c r="A40" s="94" t="s">
        <v>138</v>
      </c>
      <c r="B40" s="121">
        <f>'C.1 Federal Expenditures'!$AR$27</f>
        <v>747909806</v>
      </c>
      <c r="C40" s="121">
        <f>'C.2 State Expenditures'!$AR$27</f>
        <v>570066788</v>
      </c>
      <c r="D40" s="121">
        <f>'B. Total Expenditures'!$AR$27</f>
        <v>1317976594</v>
      </c>
      <c r="E40" s="96">
        <f t="shared" si="0"/>
        <v>0.93902671627826229</v>
      </c>
    </row>
    <row r="41" spans="1:5" ht="15.6" x14ac:dyDescent="0.3">
      <c r="A41" s="106" t="s">
        <v>86</v>
      </c>
      <c r="B41" s="46">
        <f>'C.1 Federal Expenditures'!$C$27</f>
        <v>8300000</v>
      </c>
      <c r="C41" s="120"/>
      <c r="D41" s="46">
        <f>'B. Total Expenditures'!$C$27</f>
        <v>8300000</v>
      </c>
      <c r="E41" s="55">
        <f t="shared" si="0"/>
        <v>5.9135509542361242E-3</v>
      </c>
    </row>
    <row r="42" spans="1:5" ht="15.6" x14ac:dyDescent="0.3">
      <c r="A42" s="106" t="s">
        <v>246</v>
      </c>
      <c r="B42" s="46">
        <f>'C.1 Federal Expenditures'!$D$27</f>
        <v>77279419</v>
      </c>
      <c r="C42" s="120"/>
      <c r="D42" s="46">
        <f>'B. Total Expenditures'!$D$27</f>
        <v>77279419</v>
      </c>
      <c r="E42" s="55">
        <f t="shared" si="0"/>
        <v>5.5059732767501597E-2</v>
      </c>
    </row>
    <row r="43" spans="1:5" ht="15.6" x14ac:dyDescent="0.3">
      <c r="A43" s="108" t="s">
        <v>109</v>
      </c>
      <c r="B43" s="121">
        <f>B41+B42</f>
        <v>85579419</v>
      </c>
      <c r="C43" s="124"/>
      <c r="D43" s="121">
        <f>D41+D42</f>
        <v>85579419</v>
      </c>
      <c r="E43" s="96">
        <f t="shared" si="0"/>
        <v>6.0973283721737721E-2</v>
      </c>
    </row>
    <row r="44" spans="1:5" ht="15.6" x14ac:dyDescent="0.3">
      <c r="A44" s="94" t="s">
        <v>60</v>
      </c>
      <c r="B44" s="95">
        <f>SUM(B41,B42, B3,B6,B10,B14,B18,B19,B22,B23,B24,B25,B26,B27,B28,B29,B30,B34,B35, B39)</f>
        <v>833489225</v>
      </c>
      <c r="C44" s="95">
        <f>SUM(C41,C42,C3,C6,C10,C14,C18,C19,C22,C23,C24,C25,C26,C27,C28,C29,C30,C34,C35, C39)</f>
        <v>570066788</v>
      </c>
      <c r="D44" s="95">
        <f>B44+C44</f>
        <v>1403556013</v>
      </c>
      <c r="E44" s="96">
        <f t="shared" si="0"/>
        <v>1</v>
      </c>
    </row>
    <row r="45" spans="1:5" ht="15.6" x14ac:dyDescent="0.3">
      <c r="A45" s="106" t="s">
        <v>136</v>
      </c>
      <c r="B45" s="46">
        <f>'C.1 Federal Expenditures'!$AS$27</f>
        <v>0</v>
      </c>
      <c r="C45" s="120"/>
      <c r="D45" s="46">
        <f>'B. Total Expenditures'!$AS$27</f>
        <v>0</v>
      </c>
      <c r="E45" s="123"/>
    </row>
    <row r="46" spans="1:5" ht="15.6" x14ac:dyDescent="0.3">
      <c r="A46" s="106" t="s">
        <v>137</v>
      </c>
      <c r="B46" s="46">
        <f>'C.1 Federal Expenditures'!$AT$27</f>
        <v>56129398</v>
      </c>
      <c r="C46" s="120"/>
      <c r="D46" s="46">
        <f>'B. Total Expenditures'!$AT$27</f>
        <v>56129398</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tabColor theme="0" tint="-0.34998626667073579"/>
    <pageSetUpPr fitToPage="1"/>
  </sheetPr>
  <dimension ref="A1:E56"/>
  <sheetViews>
    <sheetView topLeftCell="A28"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331</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Expenditures'!$G$28</f>
        <v>61204300</v>
      </c>
      <c r="C3" s="46">
        <f>'C.2 State Expenditures'!$G$28</f>
        <v>24364544</v>
      </c>
      <c r="D3" s="46">
        <f>'B. Total Expenditures'!$G$28</f>
        <v>85568844</v>
      </c>
      <c r="E3" s="55">
        <f t="shared" ref="E3:E44" si="0">D3/($D$44)</f>
        <v>0.15194151545215659</v>
      </c>
    </row>
    <row r="4" spans="1:5" ht="43.8" x14ac:dyDescent="0.3">
      <c r="A4" s="107" t="s">
        <v>111</v>
      </c>
      <c r="B4" s="46">
        <f>'C.1 Federal Expenditures'!$H$28</f>
        <v>61204300</v>
      </c>
      <c r="C4" s="46">
        <f>'C.2 State Expenditures'!$H$28</f>
        <v>24364544</v>
      </c>
      <c r="D4" s="46">
        <f>'B. Total Expenditures'!$H$28</f>
        <v>85568844</v>
      </c>
      <c r="E4" s="55">
        <f t="shared" si="0"/>
        <v>0.15194151545215659</v>
      </c>
    </row>
    <row r="5" spans="1:5" ht="43.8" x14ac:dyDescent="0.3">
      <c r="A5" s="107" t="s">
        <v>110</v>
      </c>
      <c r="B5" s="46">
        <f>'C.1 Federal Expenditures'!$I$28</f>
        <v>0</v>
      </c>
      <c r="C5" s="46">
        <f>'C.2 State Expenditures'!$I$28</f>
        <v>0</v>
      </c>
      <c r="D5" s="46">
        <f>'B. Total Expenditures'!$I$28</f>
        <v>0</v>
      </c>
      <c r="E5" s="55">
        <f t="shared" si="0"/>
        <v>0</v>
      </c>
    </row>
    <row r="6" spans="1:5" ht="30.75" x14ac:dyDescent="0.3">
      <c r="A6" s="106" t="s">
        <v>83</v>
      </c>
      <c r="B6" s="46">
        <f>'C.1 Federal Expenditures'!$J$28</f>
        <v>0</v>
      </c>
      <c r="C6" s="120"/>
      <c r="D6" s="46">
        <f>'B. Total Expenditures'!$J$28</f>
        <v>0</v>
      </c>
      <c r="E6" s="55">
        <f t="shared" si="0"/>
        <v>0</v>
      </c>
    </row>
    <row r="7" spans="1:5" ht="15" x14ac:dyDescent="0.3">
      <c r="A7" s="107" t="s">
        <v>112</v>
      </c>
      <c r="B7" s="46">
        <f>'C.1 Federal Expenditures'!$K$28</f>
        <v>0</v>
      </c>
      <c r="C7" s="120"/>
      <c r="D7" s="46">
        <f>'B. Total Expenditures'!$K$28</f>
        <v>0</v>
      </c>
      <c r="E7" s="55">
        <f t="shared" si="0"/>
        <v>0</v>
      </c>
    </row>
    <row r="8" spans="1:5" ht="15" x14ac:dyDescent="0.3">
      <c r="A8" s="107" t="s">
        <v>113</v>
      </c>
      <c r="B8" s="46">
        <f>'C.1 Federal Expenditures'!$L$28</f>
        <v>0</v>
      </c>
      <c r="C8" s="120"/>
      <c r="D8" s="46">
        <f>'B. Total Expenditures'!$L$28</f>
        <v>0</v>
      </c>
      <c r="E8" s="55">
        <f t="shared" si="0"/>
        <v>0</v>
      </c>
    </row>
    <row r="9" spans="1:5" ht="29.4" x14ac:dyDescent="0.3">
      <c r="A9" s="107" t="s">
        <v>114</v>
      </c>
      <c r="B9" s="46">
        <f>'C.1 Federal Expenditures'!$M$28</f>
        <v>0</v>
      </c>
      <c r="C9" s="120"/>
      <c r="D9" s="46">
        <f>'B. Total Expenditures'!$M$28</f>
        <v>0</v>
      </c>
      <c r="E9" s="55">
        <f t="shared" si="0"/>
        <v>0</v>
      </c>
    </row>
    <row r="10" spans="1:5" ht="30.75" x14ac:dyDescent="0.3">
      <c r="A10" s="106" t="s">
        <v>82</v>
      </c>
      <c r="B10" s="46">
        <f>'C.1 Federal Expenditures'!$N$28</f>
        <v>0</v>
      </c>
      <c r="C10" s="120"/>
      <c r="D10" s="46">
        <f>'B. Total Expenditures'!$N$28</f>
        <v>0</v>
      </c>
      <c r="E10" s="55">
        <f t="shared" si="0"/>
        <v>0</v>
      </c>
    </row>
    <row r="11" spans="1:5" ht="15" x14ac:dyDescent="0.3">
      <c r="A11" s="107" t="s">
        <v>115</v>
      </c>
      <c r="B11" s="46">
        <f>'C.1 Federal Expenditures'!$O$28</f>
        <v>0</v>
      </c>
      <c r="C11" s="120"/>
      <c r="D11" s="46">
        <f>'B. Total Expenditures'!$O$28</f>
        <v>0</v>
      </c>
      <c r="E11" s="55">
        <f t="shared" si="0"/>
        <v>0</v>
      </c>
    </row>
    <row r="12" spans="1:5" ht="15" x14ac:dyDescent="0.3">
      <c r="A12" s="107" t="s">
        <v>116</v>
      </c>
      <c r="B12" s="46">
        <f>'C.1 Federal Expenditures'!$P$28</f>
        <v>0</v>
      </c>
      <c r="C12" s="120"/>
      <c r="D12" s="46">
        <f>'B. Total Expenditures'!$P$28</f>
        <v>0</v>
      </c>
      <c r="E12" s="55">
        <f t="shared" si="0"/>
        <v>0</v>
      </c>
    </row>
    <row r="13" spans="1:5" ht="29.4" x14ac:dyDescent="0.3">
      <c r="A13" s="107" t="s">
        <v>117</v>
      </c>
      <c r="B13" s="46">
        <f>'C.1 Federal Expenditures'!$Q$28</f>
        <v>0</v>
      </c>
      <c r="C13" s="120"/>
      <c r="D13" s="46">
        <f>'B. Total Expenditures'!$Q$28</f>
        <v>0</v>
      </c>
      <c r="E13" s="55">
        <f t="shared" si="0"/>
        <v>0</v>
      </c>
    </row>
    <row r="14" spans="1:5" ht="15.75" x14ac:dyDescent="0.3">
      <c r="A14" s="106" t="s">
        <v>118</v>
      </c>
      <c r="B14" s="46">
        <f>'C.1 Federal Expenditures'!$R$28</f>
        <v>54552975</v>
      </c>
      <c r="C14" s="46">
        <f>'C.2 State Expenditures'!$R$28</f>
        <v>6880677</v>
      </c>
      <c r="D14" s="46">
        <f>'B. Total Expenditures'!$R$28</f>
        <v>61433652</v>
      </c>
      <c r="E14" s="55">
        <f t="shared" si="0"/>
        <v>0.10908552398628187</v>
      </c>
    </row>
    <row r="15" spans="1:5" ht="15" x14ac:dyDescent="0.3">
      <c r="A15" s="107" t="s">
        <v>119</v>
      </c>
      <c r="B15" s="46">
        <f>'C.1 Federal Expenditures'!$S$28</f>
        <v>0</v>
      </c>
      <c r="C15" s="46">
        <f>'C.2 State Expenditures'!$S$28</f>
        <v>0</v>
      </c>
      <c r="D15" s="46">
        <f>'B. Total Expenditures'!$S$28</f>
        <v>0</v>
      </c>
      <c r="E15" s="55">
        <f t="shared" si="0"/>
        <v>0</v>
      </c>
    </row>
    <row r="16" spans="1:5" ht="15" x14ac:dyDescent="0.3">
      <c r="A16" s="107" t="s">
        <v>120</v>
      </c>
      <c r="B16" s="46">
        <f>'C.1 Federal Expenditures'!$T$28</f>
        <v>886098</v>
      </c>
      <c r="C16" s="46">
        <f>'C.2 State Expenditures'!$T$28</f>
        <v>0</v>
      </c>
      <c r="D16" s="46">
        <f>'B. Total Expenditures'!$T$28</f>
        <v>886098</v>
      </c>
      <c r="E16" s="55">
        <f t="shared" si="0"/>
        <v>1.5734123153413764E-3</v>
      </c>
    </row>
    <row r="17" spans="1:5" ht="15" x14ac:dyDescent="0.3">
      <c r="A17" s="107" t="s">
        <v>121</v>
      </c>
      <c r="B17" s="46">
        <f>'C.1 Federal Expenditures'!$U$28</f>
        <v>53666877</v>
      </c>
      <c r="C17" s="46">
        <f>'C.2 State Expenditures'!$U$28</f>
        <v>6880677</v>
      </c>
      <c r="D17" s="46">
        <f>'B. Total Expenditures'!$U$28</f>
        <v>60547554</v>
      </c>
      <c r="E17" s="55">
        <f t="shared" si="0"/>
        <v>0.10751211167094048</v>
      </c>
    </row>
    <row r="18" spans="1:5" ht="15.75" x14ac:dyDescent="0.3">
      <c r="A18" s="106" t="s">
        <v>122</v>
      </c>
      <c r="B18" s="46">
        <f>'C.1 Federal Expenditures'!$V$28</f>
        <v>2523819</v>
      </c>
      <c r="C18" s="46">
        <f>'C.2 State Expenditures'!$V$28</f>
        <v>0</v>
      </c>
      <c r="D18" s="46">
        <f>'B. Total Expenditures'!$V$28</f>
        <v>2523819</v>
      </c>
      <c r="E18" s="55">
        <f t="shared" si="0"/>
        <v>4.481454530190292E-3</v>
      </c>
    </row>
    <row r="19" spans="1:5" ht="15.75" x14ac:dyDescent="0.3">
      <c r="A19" s="106" t="s">
        <v>87</v>
      </c>
      <c r="B19" s="46">
        <f>'C.1 Federal Expenditures'!$W$28</f>
        <v>0</v>
      </c>
      <c r="C19" s="46">
        <f>'C.2 State Expenditures'!$W$28</f>
        <v>123446793</v>
      </c>
      <c r="D19" s="46">
        <f>'B. Total Expenditures'!$W$28</f>
        <v>123446793</v>
      </c>
      <c r="E19" s="55">
        <f t="shared" si="0"/>
        <v>0.21920002572581998</v>
      </c>
    </row>
    <row r="20" spans="1:5" ht="29.4" x14ac:dyDescent="0.3">
      <c r="A20" s="107" t="s">
        <v>124</v>
      </c>
      <c r="B20" s="46">
        <f>'C.1 Federal Expenditures'!$X$28</f>
        <v>0</v>
      </c>
      <c r="C20" s="46">
        <f>'C.2 State Expenditures'!$X$28</f>
        <v>117746793</v>
      </c>
      <c r="D20" s="46">
        <f>'B. Total Expenditures'!$X$28</f>
        <v>117746793</v>
      </c>
      <c r="E20" s="55">
        <f t="shared" si="0"/>
        <v>0.20907874094981793</v>
      </c>
    </row>
    <row r="21" spans="1:5" ht="15" x14ac:dyDescent="0.3">
      <c r="A21" s="107" t="s">
        <v>123</v>
      </c>
      <c r="B21" s="46">
        <f>'C.1 Federal Expenditures'!$Y$28</f>
        <v>0</v>
      </c>
      <c r="C21" s="46">
        <f>'C.2 State Expenditures'!$Y$28</f>
        <v>5700000</v>
      </c>
      <c r="D21" s="46">
        <f>'B. Total Expenditures'!$Y$28</f>
        <v>5700000</v>
      </c>
      <c r="E21" s="55">
        <f t="shared" si="0"/>
        <v>1.0121284776002029E-2</v>
      </c>
    </row>
    <row r="22" spans="1:5" ht="30.75" x14ac:dyDescent="0.3">
      <c r="A22" s="106" t="s">
        <v>88</v>
      </c>
      <c r="B22" s="46">
        <f>'C.1 Federal Expenditures'!$Z$28</f>
        <v>0</v>
      </c>
      <c r="C22" s="46">
        <f>'C.2 State Expenditures'!$Z$28</f>
        <v>0</v>
      </c>
      <c r="D22" s="46">
        <f>'B. Total Expenditures'!$Z$28</f>
        <v>0</v>
      </c>
      <c r="E22" s="55">
        <f t="shared" si="0"/>
        <v>0</v>
      </c>
    </row>
    <row r="23" spans="1:5" ht="15.75" x14ac:dyDescent="0.3">
      <c r="A23" s="106" t="s">
        <v>84</v>
      </c>
      <c r="B23" s="46">
        <f>'C.1 Federal Expenditures'!$AA$28</f>
        <v>25507889</v>
      </c>
      <c r="C23" s="46">
        <f>'C.2 State Expenditures'!$AA$28</f>
        <v>119087543</v>
      </c>
      <c r="D23" s="46">
        <f>'B. Total Expenditures'!$AA$28</f>
        <v>144595432</v>
      </c>
      <c r="E23" s="55">
        <f t="shared" si="0"/>
        <v>0.25675290255807659</v>
      </c>
    </row>
    <row r="24" spans="1:5" ht="15.75" x14ac:dyDescent="0.3">
      <c r="A24" s="106" t="s">
        <v>89</v>
      </c>
      <c r="B24" s="46">
        <f>'C.1 Federal Expenditures'!$AB$28</f>
        <v>0</v>
      </c>
      <c r="C24" s="46">
        <f>'C.2 State Expenditures'!$AB$28</f>
        <v>8183562</v>
      </c>
      <c r="D24" s="46">
        <f>'B. Total Expenditures'!$AB$28</f>
        <v>8183562</v>
      </c>
      <c r="E24" s="55">
        <f t="shared" si="0"/>
        <v>1.453125640071381E-2</v>
      </c>
    </row>
    <row r="25" spans="1:5" ht="15.75" x14ac:dyDescent="0.3">
      <c r="A25" s="106" t="s">
        <v>62</v>
      </c>
      <c r="B25" s="46">
        <f>'C.1 Federal Expenditures'!$AC$28</f>
        <v>24531212</v>
      </c>
      <c r="C25" s="46">
        <f>'C.2 State Expenditures'!$AC$28</f>
        <v>146704</v>
      </c>
      <c r="D25" s="46">
        <f>'B. Total Expenditures'!$AC$28</f>
        <v>24677916</v>
      </c>
      <c r="E25" s="55">
        <f t="shared" si="0"/>
        <v>4.3819686932325769E-2</v>
      </c>
    </row>
    <row r="26" spans="1:5" ht="15.75" x14ac:dyDescent="0.3">
      <c r="A26" s="106" t="s">
        <v>125</v>
      </c>
      <c r="B26" s="46">
        <f>'C.1 Federal Expenditures'!$AD$28</f>
        <v>0</v>
      </c>
      <c r="C26" s="46">
        <f>'C.2 State Expenditures'!$AD$28</f>
        <v>0</v>
      </c>
      <c r="D26" s="46">
        <f>'B. Total Expenditures'!$AD$28</f>
        <v>0</v>
      </c>
      <c r="E26" s="55">
        <f t="shared" si="0"/>
        <v>0</v>
      </c>
    </row>
    <row r="27" spans="1:5" s="11" customFormat="1" ht="15.75" x14ac:dyDescent="0.3">
      <c r="A27" s="106" t="s">
        <v>126</v>
      </c>
      <c r="B27" s="46">
        <f>'C.1 Federal Expenditures'!$AE$28</f>
        <v>0</v>
      </c>
      <c r="C27" s="46">
        <f>'C.2 State Expenditures'!$AE$28</f>
        <v>0</v>
      </c>
      <c r="D27" s="46">
        <f>'B. Total Expenditures'!$AE$28</f>
        <v>0</v>
      </c>
      <c r="E27" s="55">
        <f t="shared" si="0"/>
        <v>0</v>
      </c>
    </row>
    <row r="28" spans="1:5" ht="30.75" x14ac:dyDescent="0.3">
      <c r="A28" s="106" t="s">
        <v>127</v>
      </c>
      <c r="B28" s="46">
        <f>'C.1 Federal Expenditures'!$AF$28</f>
        <v>157133</v>
      </c>
      <c r="C28" s="46">
        <f>'C.2 State Expenditures'!$AF$28</f>
        <v>0</v>
      </c>
      <c r="D28" s="46">
        <f>'B. Total Expenditures'!$AF$28</f>
        <v>157133</v>
      </c>
      <c r="E28" s="55">
        <f t="shared" si="0"/>
        <v>2.7901541065044331E-4</v>
      </c>
    </row>
    <row r="29" spans="1:5" ht="30.75" x14ac:dyDescent="0.3">
      <c r="A29" s="106" t="s">
        <v>90</v>
      </c>
      <c r="B29" s="46">
        <f>'C.1 Federal Expenditures'!$AG$28</f>
        <v>0</v>
      </c>
      <c r="C29" s="46">
        <f>'C.2 State Expenditures'!$AG$28</f>
        <v>0</v>
      </c>
      <c r="D29" s="46">
        <f>'B. Total Expenditures'!$AG$28</f>
        <v>0</v>
      </c>
      <c r="E29" s="55">
        <f t="shared" si="0"/>
        <v>0</v>
      </c>
    </row>
    <row r="30" spans="1:5" ht="15.75" x14ac:dyDescent="0.3">
      <c r="A30" s="106" t="s">
        <v>128</v>
      </c>
      <c r="B30" s="46">
        <f>'C.1 Federal Expenditures'!$AH$28</f>
        <v>0</v>
      </c>
      <c r="C30" s="46">
        <f>'C.2 State Expenditures'!$AH$28</f>
        <v>0</v>
      </c>
      <c r="D30" s="46">
        <f>'B. Total Expenditures'!$AH$28</f>
        <v>0</v>
      </c>
      <c r="E30" s="55">
        <f t="shared" si="0"/>
        <v>0</v>
      </c>
    </row>
    <row r="31" spans="1:5" ht="29.4" x14ac:dyDescent="0.3">
      <c r="A31" s="107" t="s">
        <v>129</v>
      </c>
      <c r="B31" s="46">
        <f>'C.1 Federal Expenditures'!$AI$28</f>
        <v>0</v>
      </c>
      <c r="C31" s="46">
        <f>'C.2 State Expenditures'!$AI$28</f>
        <v>0</v>
      </c>
      <c r="D31" s="46">
        <f>'B. Total Expenditures'!$AI$28</f>
        <v>0</v>
      </c>
      <c r="E31" s="55">
        <f t="shared" si="0"/>
        <v>0</v>
      </c>
    </row>
    <row r="32" spans="1:5" ht="15" x14ac:dyDescent="0.3">
      <c r="A32" s="107" t="s">
        <v>130</v>
      </c>
      <c r="B32" s="46">
        <f>'C.1 Federal Expenditures'!$AJ$28</f>
        <v>0</v>
      </c>
      <c r="C32" s="46">
        <f>'C.2 State Expenditures'!$AJ$28</f>
        <v>0</v>
      </c>
      <c r="D32" s="46">
        <f>'B. Total Expenditures'!$AJ$28</f>
        <v>0</v>
      </c>
      <c r="E32" s="55">
        <f t="shared" si="0"/>
        <v>0</v>
      </c>
    </row>
    <row r="33" spans="1:5" ht="15" x14ac:dyDescent="0.3">
      <c r="A33" s="107" t="s">
        <v>131</v>
      </c>
      <c r="B33" s="46">
        <f>'C.1 Federal Expenditures'!$AK$28</f>
        <v>0</v>
      </c>
      <c r="C33" s="46">
        <f>'C.2 State Expenditures'!$AK$28</f>
        <v>0</v>
      </c>
      <c r="D33" s="46">
        <f>'B. Total Expenditures'!$AK$28</f>
        <v>0</v>
      </c>
      <c r="E33" s="55">
        <f t="shared" si="0"/>
        <v>0</v>
      </c>
    </row>
    <row r="34" spans="1:5" ht="15.75" x14ac:dyDescent="0.3">
      <c r="A34" s="106" t="s">
        <v>132</v>
      </c>
      <c r="B34" s="46">
        <f>'C.1 Federal Expenditures'!$AL$28</f>
        <v>10212026</v>
      </c>
      <c r="C34" s="46">
        <f>'C.2 State Expenditures'!$AL$28</f>
        <v>0</v>
      </c>
      <c r="D34" s="46">
        <f>'B. Total Expenditures'!$AL$28</f>
        <v>10212026</v>
      </c>
      <c r="E34" s="55">
        <f t="shared" si="0"/>
        <v>1.8133126892269629E-2</v>
      </c>
    </row>
    <row r="35" spans="1:5" ht="15.75" x14ac:dyDescent="0.3">
      <c r="A35" s="106" t="s">
        <v>91</v>
      </c>
      <c r="B35" s="46">
        <f>'C.1 Federal Expenditures'!$AM$28</f>
        <v>34621105</v>
      </c>
      <c r="C35" s="46">
        <f>'C.2 State Expenditures'!$AM$28</f>
        <v>20011270</v>
      </c>
      <c r="D35" s="46">
        <f>'B. Total Expenditures'!$AM$28</f>
        <v>54632375</v>
      </c>
      <c r="E35" s="55">
        <f t="shared" si="0"/>
        <v>9.7008741291988387E-2</v>
      </c>
    </row>
    <row r="36" spans="1:5" ht="15" x14ac:dyDescent="0.3">
      <c r="A36" s="107" t="s">
        <v>133</v>
      </c>
      <c r="B36" s="46">
        <f>'C.1 Federal Expenditures'!$AN$28</f>
        <v>34101818</v>
      </c>
      <c r="C36" s="46">
        <f>'C.2 State Expenditures'!$AN$28</f>
        <v>20011270</v>
      </c>
      <c r="D36" s="46">
        <f>'B. Total Expenditures'!$AN$28</f>
        <v>54113088</v>
      </c>
      <c r="E36" s="55">
        <f t="shared" si="0"/>
        <v>9.6086662062606687E-2</v>
      </c>
    </row>
    <row r="37" spans="1:5" ht="15" x14ac:dyDescent="0.3">
      <c r="A37" s="107" t="s">
        <v>134</v>
      </c>
      <c r="B37" s="46">
        <f>'C.1 Federal Expenditures'!$AO$28</f>
        <v>0</v>
      </c>
      <c r="C37" s="46">
        <f>'C.2 State Expenditures'!$AO$28</f>
        <v>0</v>
      </c>
      <c r="D37" s="46">
        <f>'B. Total Expenditures'!$AO$28</f>
        <v>0</v>
      </c>
      <c r="E37" s="55">
        <f t="shared" si="0"/>
        <v>0</v>
      </c>
    </row>
    <row r="38" spans="1:5" ht="15" x14ac:dyDescent="0.3">
      <c r="A38" s="107" t="s">
        <v>135</v>
      </c>
      <c r="B38" s="46">
        <f>'C.1 Federal Expenditures'!$AP$28</f>
        <v>519287</v>
      </c>
      <c r="C38" s="46">
        <f>'C.2 State Expenditures'!$AP$28</f>
        <v>0</v>
      </c>
      <c r="D38" s="46">
        <f>'B. Total Expenditures'!$AP$28</f>
        <v>519287</v>
      </c>
      <c r="E38" s="55">
        <f t="shared" si="0"/>
        <v>9.220792293817133E-4</v>
      </c>
    </row>
    <row r="39" spans="1:5" ht="15.75" x14ac:dyDescent="0.3">
      <c r="A39" s="106" t="s">
        <v>85</v>
      </c>
      <c r="B39" s="46">
        <f>'C.1 Federal Expenditures'!$AQ$28</f>
        <v>4497058</v>
      </c>
      <c r="C39" s="46">
        <f>'C.2 State Expenditures'!$AQ$28</f>
        <v>0</v>
      </c>
      <c r="D39" s="46">
        <f>'B. Total Expenditures'!$AQ$28</f>
        <v>4497058</v>
      </c>
      <c r="E39" s="55">
        <f t="shared" si="0"/>
        <v>7.9852639775786199E-3</v>
      </c>
    </row>
    <row r="40" spans="1:5" ht="15" x14ac:dyDescent="0.3">
      <c r="A40" s="94" t="s">
        <v>138</v>
      </c>
      <c r="B40" s="121">
        <f>'C.1 Federal Expenditures'!$AR$28</f>
        <v>217807517</v>
      </c>
      <c r="C40" s="121">
        <f>'C.2 State Expenditures'!$AR$28</f>
        <v>302121093</v>
      </c>
      <c r="D40" s="121">
        <f>'B. Total Expenditures'!$AR$28</f>
        <v>519928610</v>
      </c>
      <c r="E40" s="96">
        <f t="shared" si="0"/>
        <v>0.92321851315805192</v>
      </c>
    </row>
    <row r="41" spans="1:5" ht="15.75" x14ac:dyDescent="0.3">
      <c r="A41" s="106" t="s">
        <v>86</v>
      </c>
      <c r="B41" s="46">
        <f>'C.1 Federal Expenditures'!$C$28</f>
        <v>38451000</v>
      </c>
      <c r="C41" s="120"/>
      <c r="D41" s="46">
        <f>'B. Total Expenditures'!$C$28</f>
        <v>38451000</v>
      </c>
      <c r="E41" s="55">
        <f t="shared" si="0"/>
        <v>6.8276056302114738E-2</v>
      </c>
    </row>
    <row r="42" spans="1:5" ht="15.75" x14ac:dyDescent="0.3">
      <c r="A42" s="106" t="s">
        <v>246</v>
      </c>
      <c r="B42" s="46">
        <f>'C.1 Federal Expenditures'!$D$28</f>
        <v>4790000</v>
      </c>
      <c r="C42" s="120"/>
      <c r="D42" s="46">
        <f>'B. Total Expenditures'!$D$28</f>
        <v>4790000</v>
      </c>
      <c r="E42" s="55">
        <f t="shared" si="0"/>
        <v>8.5054305398332836E-3</v>
      </c>
    </row>
    <row r="43" spans="1:5" ht="15.75" x14ac:dyDescent="0.3">
      <c r="A43" s="108" t="s">
        <v>109</v>
      </c>
      <c r="B43" s="121">
        <f>B41+B42</f>
        <v>43241000</v>
      </c>
      <c r="C43" s="124"/>
      <c r="D43" s="121">
        <f>D41+D42</f>
        <v>43241000</v>
      </c>
      <c r="E43" s="96">
        <f t="shared" si="0"/>
        <v>7.6781486841948021E-2</v>
      </c>
    </row>
    <row r="44" spans="1:5" ht="15" x14ac:dyDescent="0.3">
      <c r="A44" s="94" t="s">
        <v>60</v>
      </c>
      <c r="B44" s="95">
        <f>SUM(B41,B42, B3,B6,B10,B14,B18,B19,B22,B23,B24,B25,B26,B27,B28,B29,B30,B34,B35, B39)</f>
        <v>261048517</v>
      </c>
      <c r="C44" s="95">
        <f>SUM(C41,C42,C3,C6,C10,C14,C18,C19,C22,C23,C24,C25,C26,C27,C28,C29,C30,C34,C35, C39)</f>
        <v>302121093</v>
      </c>
      <c r="D44" s="95">
        <f>B44+C44</f>
        <v>563169610</v>
      </c>
      <c r="E44" s="96">
        <f t="shared" si="0"/>
        <v>1</v>
      </c>
    </row>
    <row r="45" spans="1:5" ht="15.75" x14ac:dyDescent="0.3">
      <c r="A45" s="106" t="s">
        <v>136</v>
      </c>
      <c r="B45" s="46">
        <f>'C.1 Federal Expenditures'!$AS$28</f>
        <v>0</v>
      </c>
      <c r="C45" s="120"/>
      <c r="D45" s="46">
        <f>'B. Total Expenditures'!$AS$28</f>
        <v>0</v>
      </c>
      <c r="E45" s="123"/>
    </row>
    <row r="46" spans="1:5" ht="15.75" x14ac:dyDescent="0.3">
      <c r="A46" s="106" t="s">
        <v>137</v>
      </c>
      <c r="B46" s="46">
        <f>'C.1 Federal Expenditures'!$AT$28</f>
        <v>58031309</v>
      </c>
      <c r="C46" s="120"/>
      <c r="D46" s="46">
        <f>'B. Total Expenditures'!$AT$28</f>
        <v>58031309</v>
      </c>
      <c r="E46" s="123"/>
    </row>
    <row r="47" spans="1:5" ht="15" x14ac:dyDescent="0.3">
      <c r="A47" s="112"/>
      <c r="B47" s="16"/>
      <c r="C47" s="16"/>
      <c r="D47" s="16"/>
    </row>
    <row r="48" spans="1:5" ht="15" x14ac:dyDescent="0.3">
      <c r="A48" s="112"/>
      <c r="B48" s="67"/>
      <c r="C48" s="67"/>
      <c r="D48" s="67"/>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330</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Expenditures'!$G$29</f>
        <v>6147736</v>
      </c>
      <c r="C3" s="46">
        <f>'C.2 State Expenditures'!$G$29</f>
        <v>1135530</v>
      </c>
      <c r="D3" s="46">
        <f>'B. Total Expenditures'!$G$29</f>
        <v>7283266</v>
      </c>
      <c r="E3" s="55">
        <f t="shared" ref="E3:E44" si="0">D3/($D$44)</f>
        <v>5.4031408572599665E-2</v>
      </c>
    </row>
    <row r="4" spans="1:5" ht="43.8" x14ac:dyDescent="0.3">
      <c r="A4" s="107" t="s">
        <v>111</v>
      </c>
      <c r="B4" s="46">
        <f>'C.1 Federal Expenditures'!$H$29</f>
        <v>6147736</v>
      </c>
      <c r="C4" s="46">
        <f>'C.2 State Expenditures'!$H$29</f>
        <v>1135530</v>
      </c>
      <c r="D4" s="46">
        <f>'B. Total Expenditures'!$H$29</f>
        <v>7283266</v>
      </c>
      <c r="E4" s="55">
        <f t="shared" si="0"/>
        <v>5.4031408572599665E-2</v>
      </c>
    </row>
    <row r="5" spans="1:5" ht="43.8" x14ac:dyDescent="0.3">
      <c r="A5" s="107" t="s">
        <v>110</v>
      </c>
      <c r="B5" s="46">
        <f>'C.1 Federal Expenditures'!$I$29</f>
        <v>0</v>
      </c>
      <c r="C5" s="46">
        <f>'C.2 State Expenditures'!$I$29</f>
        <v>0</v>
      </c>
      <c r="D5" s="46">
        <f>'B. Total Expenditures'!$I$29</f>
        <v>0</v>
      </c>
      <c r="E5" s="55">
        <f t="shared" si="0"/>
        <v>0</v>
      </c>
    </row>
    <row r="6" spans="1:5" ht="30.75" x14ac:dyDescent="0.3">
      <c r="A6" s="106" t="s">
        <v>83</v>
      </c>
      <c r="B6" s="46">
        <f>'C.1 Federal Expenditures'!$J$29</f>
        <v>0</v>
      </c>
      <c r="C6" s="120"/>
      <c r="D6" s="46">
        <f>'B. Total Expenditures'!$J$29</f>
        <v>0</v>
      </c>
      <c r="E6" s="55">
        <f t="shared" si="0"/>
        <v>0</v>
      </c>
    </row>
    <row r="7" spans="1:5" ht="15" x14ac:dyDescent="0.3">
      <c r="A7" s="107" t="s">
        <v>112</v>
      </c>
      <c r="B7" s="46">
        <f>'C.1 Federal Expenditures'!$K$29</f>
        <v>0</v>
      </c>
      <c r="C7" s="120"/>
      <c r="D7" s="46">
        <f>'B. Total Expenditures'!$K$29</f>
        <v>0</v>
      </c>
      <c r="E7" s="55">
        <f t="shared" si="0"/>
        <v>0</v>
      </c>
    </row>
    <row r="8" spans="1:5" ht="15" x14ac:dyDescent="0.3">
      <c r="A8" s="107" t="s">
        <v>113</v>
      </c>
      <c r="B8" s="46">
        <f>'C.1 Federal Expenditures'!$L$29</f>
        <v>0</v>
      </c>
      <c r="C8" s="120"/>
      <c r="D8" s="46">
        <f>'B. Total Expenditures'!$L$29</f>
        <v>0</v>
      </c>
      <c r="E8" s="55">
        <f t="shared" si="0"/>
        <v>0</v>
      </c>
    </row>
    <row r="9" spans="1:5" ht="29.4" x14ac:dyDescent="0.3">
      <c r="A9" s="107" t="s">
        <v>114</v>
      </c>
      <c r="B9" s="46">
        <f>'C.1 Federal Expenditures'!$M$29</f>
        <v>0</v>
      </c>
      <c r="C9" s="120"/>
      <c r="D9" s="46">
        <f>'B. Total Expenditures'!$M$29</f>
        <v>0</v>
      </c>
      <c r="E9" s="55">
        <f t="shared" si="0"/>
        <v>0</v>
      </c>
    </row>
    <row r="10" spans="1:5" ht="30.75" x14ac:dyDescent="0.3">
      <c r="A10" s="106" t="s">
        <v>82</v>
      </c>
      <c r="B10" s="46">
        <f>'C.1 Federal Expenditures'!$N$29</f>
        <v>0</v>
      </c>
      <c r="C10" s="120"/>
      <c r="D10" s="46">
        <f>'B. Total Expenditures'!$N$29</f>
        <v>0</v>
      </c>
      <c r="E10" s="55">
        <f t="shared" si="0"/>
        <v>0</v>
      </c>
    </row>
    <row r="11" spans="1:5" ht="15" x14ac:dyDescent="0.3">
      <c r="A11" s="107" t="s">
        <v>115</v>
      </c>
      <c r="B11" s="46">
        <f>'C.1 Federal Expenditures'!$O$29</f>
        <v>0</v>
      </c>
      <c r="C11" s="120"/>
      <c r="D11" s="46">
        <f>'B. Total Expenditures'!$O$29</f>
        <v>0</v>
      </c>
      <c r="E11" s="55">
        <f t="shared" si="0"/>
        <v>0</v>
      </c>
    </row>
    <row r="12" spans="1:5" ht="15" x14ac:dyDescent="0.3">
      <c r="A12" s="107" t="s">
        <v>116</v>
      </c>
      <c r="B12" s="46">
        <f>'C.1 Federal Expenditures'!$P$29</f>
        <v>0</v>
      </c>
      <c r="C12" s="120"/>
      <c r="D12" s="46">
        <f>'B. Total Expenditures'!$P$29</f>
        <v>0</v>
      </c>
      <c r="E12" s="55">
        <f t="shared" si="0"/>
        <v>0</v>
      </c>
    </row>
    <row r="13" spans="1:5" ht="29.4" x14ac:dyDescent="0.3">
      <c r="A13" s="107" t="s">
        <v>117</v>
      </c>
      <c r="B13" s="46">
        <f>'C.1 Federal Expenditures'!$Q$29</f>
        <v>0</v>
      </c>
      <c r="C13" s="120"/>
      <c r="D13" s="46">
        <f>'B. Total Expenditures'!$Q$29</f>
        <v>0</v>
      </c>
      <c r="E13" s="55">
        <f t="shared" si="0"/>
        <v>0</v>
      </c>
    </row>
    <row r="14" spans="1:5" ht="15.75" x14ac:dyDescent="0.3">
      <c r="A14" s="106" t="s">
        <v>118</v>
      </c>
      <c r="B14" s="46">
        <f>'C.1 Federal Expenditures'!$R$29</f>
        <v>9788931</v>
      </c>
      <c r="C14" s="46">
        <f>'C.2 State Expenditures'!$R$29</f>
        <v>18493163</v>
      </c>
      <c r="D14" s="46">
        <f>'B. Total Expenditures'!$R$29</f>
        <v>28282094</v>
      </c>
      <c r="E14" s="55">
        <f t="shared" si="0"/>
        <v>0.20981265495488832</v>
      </c>
    </row>
    <row r="15" spans="1:5" ht="15" x14ac:dyDescent="0.3">
      <c r="A15" s="107" t="s">
        <v>119</v>
      </c>
      <c r="B15" s="46">
        <f>'C.1 Federal Expenditures'!$S$29</f>
        <v>0</v>
      </c>
      <c r="C15" s="46">
        <f>'C.2 State Expenditures'!$S$29</f>
        <v>0</v>
      </c>
      <c r="D15" s="46">
        <f>'B. Total Expenditures'!$S$29</f>
        <v>0</v>
      </c>
      <c r="E15" s="55">
        <f t="shared" si="0"/>
        <v>0</v>
      </c>
    </row>
    <row r="16" spans="1:5" ht="15" x14ac:dyDescent="0.3">
      <c r="A16" s="107" t="s">
        <v>120</v>
      </c>
      <c r="B16" s="46">
        <f>'C.1 Federal Expenditures'!$T$29</f>
        <v>0</v>
      </c>
      <c r="C16" s="46">
        <f>'C.2 State Expenditures'!$T$29</f>
        <v>18345371</v>
      </c>
      <c r="D16" s="46">
        <f>'B. Total Expenditures'!$T$29</f>
        <v>18345371</v>
      </c>
      <c r="E16" s="55">
        <f t="shared" si="0"/>
        <v>0.13609639355708295</v>
      </c>
    </row>
    <row r="17" spans="1:5" ht="15" x14ac:dyDescent="0.3">
      <c r="A17" s="107" t="s">
        <v>121</v>
      </c>
      <c r="B17" s="46">
        <f>'C.1 Federal Expenditures'!$U$29</f>
        <v>9788931</v>
      </c>
      <c r="C17" s="46">
        <f>'C.2 State Expenditures'!$U$29</f>
        <v>147792</v>
      </c>
      <c r="D17" s="46">
        <f>'B. Total Expenditures'!$U$29</f>
        <v>9936723</v>
      </c>
      <c r="E17" s="55">
        <f t="shared" si="0"/>
        <v>7.3716261397805363E-2</v>
      </c>
    </row>
    <row r="18" spans="1:5" ht="15.75" x14ac:dyDescent="0.3">
      <c r="A18" s="106" t="s">
        <v>122</v>
      </c>
      <c r="B18" s="46">
        <f>'C.1 Federal Expenditures'!$V$29</f>
        <v>4596627</v>
      </c>
      <c r="C18" s="46">
        <f>'C.2 State Expenditures'!$V$29</f>
        <v>271738</v>
      </c>
      <c r="D18" s="46">
        <f>'B. Total Expenditures'!$V$29</f>
        <v>4868365</v>
      </c>
      <c r="E18" s="55">
        <f t="shared" si="0"/>
        <v>3.6116299802251374E-2</v>
      </c>
    </row>
    <row r="19" spans="1:5" ht="15.75" x14ac:dyDescent="0.3">
      <c r="A19" s="106" t="s">
        <v>87</v>
      </c>
      <c r="B19" s="46">
        <f>'C.1 Federal Expenditures'!$W$29</f>
        <v>0</v>
      </c>
      <c r="C19" s="46">
        <f>'C.2 State Expenditures'!$W$29</f>
        <v>1715430</v>
      </c>
      <c r="D19" s="46">
        <f>'B. Total Expenditures'!$W$29</f>
        <v>1715430</v>
      </c>
      <c r="E19" s="55">
        <f t="shared" si="0"/>
        <v>1.2726035161656137E-2</v>
      </c>
    </row>
    <row r="20" spans="1:5" ht="29.4" x14ac:dyDescent="0.3">
      <c r="A20" s="107" t="s">
        <v>124</v>
      </c>
      <c r="B20" s="46">
        <f>'C.1 Federal Expenditures'!$X$29</f>
        <v>0</v>
      </c>
      <c r="C20" s="46">
        <f>'C.2 State Expenditures'!$X$29</f>
        <v>1715430</v>
      </c>
      <c r="D20" s="46">
        <f>'B. Total Expenditures'!$X$29</f>
        <v>1715430</v>
      </c>
      <c r="E20" s="55">
        <f t="shared" si="0"/>
        <v>1.2726035161656137E-2</v>
      </c>
    </row>
    <row r="21" spans="1:5" ht="15" x14ac:dyDescent="0.3">
      <c r="A21" s="107" t="s">
        <v>123</v>
      </c>
      <c r="B21" s="46">
        <f>'C.1 Federal Expenditures'!$Y$29</f>
        <v>0</v>
      </c>
      <c r="C21" s="46">
        <f>'C.2 State Expenditures'!$Y$29</f>
        <v>0</v>
      </c>
      <c r="D21" s="46">
        <f>'B. Total Expenditures'!$Y$29</f>
        <v>0</v>
      </c>
      <c r="E21" s="55">
        <f t="shared" si="0"/>
        <v>0</v>
      </c>
    </row>
    <row r="22" spans="1:5" ht="30.75" x14ac:dyDescent="0.3">
      <c r="A22" s="106" t="s">
        <v>88</v>
      </c>
      <c r="B22" s="46">
        <f>'C.1 Federal Expenditures'!$Z$29</f>
        <v>0</v>
      </c>
      <c r="C22" s="46">
        <f>'C.2 State Expenditures'!$Z$29</f>
        <v>0</v>
      </c>
      <c r="D22" s="46">
        <f>'B. Total Expenditures'!$Z$29</f>
        <v>0</v>
      </c>
      <c r="E22" s="55">
        <f t="shared" si="0"/>
        <v>0</v>
      </c>
    </row>
    <row r="23" spans="1:5" ht="15.75" x14ac:dyDescent="0.3">
      <c r="A23" s="106" t="s">
        <v>84</v>
      </c>
      <c r="B23" s="46">
        <f>'C.1 Federal Expenditures'!$AA$29</f>
        <v>0</v>
      </c>
      <c r="C23" s="46">
        <f>'C.2 State Expenditures'!$AA$29</f>
        <v>0</v>
      </c>
      <c r="D23" s="46">
        <f>'B. Total Expenditures'!$AA$29</f>
        <v>0</v>
      </c>
      <c r="E23" s="55">
        <f t="shared" si="0"/>
        <v>0</v>
      </c>
    </row>
    <row r="24" spans="1:5" ht="15.75" x14ac:dyDescent="0.3">
      <c r="A24" s="106" t="s">
        <v>89</v>
      </c>
      <c r="B24" s="46">
        <f>'C.1 Federal Expenditures'!$AB$29</f>
        <v>0</v>
      </c>
      <c r="C24" s="46">
        <f>'C.2 State Expenditures'!$AB$29</f>
        <v>0</v>
      </c>
      <c r="D24" s="46">
        <f>'B. Total Expenditures'!$AB$29</f>
        <v>0</v>
      </c>
      <c r="E24" s="55">
        <f t="shared" si="0"/>
        <v>0</v>
      </c>
    </row>
    <row r="25" spans="1:5" ht="15.75" x14ac:dyDescent="0.3">
      <c r="A25" s="106" t="s">
        <v>62</v>
      </c>
      <c r="B25" s="46">
        <f>'C.1 Federal Expenditures'!$AC$29</f>
        <v>0</v>
      </c>
      <c r="C25" s="46">
        <f>'C.2 State Expenditures'!$AC$29</f>
        <v>0</v>
      </c>
      <c r="D25" s="46">
        <f>'B. Total Expenditures'!$AC$29</f>
        <v>0</v>
      </c>
      <c r="E25" s="55">
        <f t="shared" si="0"/>
        <v>0</v>
      </c>
    </row>
    <row r="26" spans="1:5" ht="15.75" x14ac:dyDescent="0.3">
      <c r="A26" s="106" t="s">
        <v>125</v>
      </c>
      <c r="B26" s="46">
        <f>'C.1 Federal Expenditures'!$AD$29</f>
        <v>6922321</v>
      </c>
      <c r="C26" s="46">
        <f>'C.2 State Expenditures'!$AD$29</f>
        <v>0</v>
      </c>
      <c r="D26" s="46">
        <f>'B. Total Expenditures'!$AD$29</f>
        <v>6922321</v>
      </c>
      <c r="E26" s="55">
        <f t="shared" si="0"/>
        <v>5.1353713323347892E-2</v>
      </c>
    </row>
    <row r="27" spans="1:5" s="11" customFormat="1" ht="15.75" x14ac:dyDescent="0.3">
      <c r="A27" s="106" t="s">
        <v>126</v>
      </c>
      <c r="B27" s="46">
        <f>'C.1 Federal Expenditures'!$AE$29</f>
        <v>43662</v>
      </c>
      <c r="C27" s="46">
        <f>'C.2 State Expenditures'!$AE$29</f>
        <v>0</v>
      </c>
      <c r="D27" s="46">
        <f>'B. Total Expenditures'!$AE$29</f>
        <v>43662</v>
      </c>
      <c r="E27" s="55">
        <f t="shared" si="0"/>
        <v>3.2390954292989526E-4</v>
      </c>
    </row>
    <row r="28" spans="1:5" ht="30.6" x14ac:dyDescent="0.3">
      <c r="A28" s="106" t="s">
        <v>127</v>
      </c>
      <c r="B28" s="46">
        <f>'C.1 Federal Expenditures'!$AF$29</f>
        <v>42000</v>
      </c>
      <c r="C28" s="46">
        <f>'C.2 State Expenditures'!$AF$29</f>
        <v>0</v>
      </c>
      <c r="D28" s="46">
        <f>'B. Total Expenditures'!$AF$29</f>
        <v>42000</v>
      </c>
      <c r="E28" s="55">
        <f t="shared" si="0"/>
        <v>3.1157988188941418E-4</v>
      </c>
    </row>
    <row r="29" spans="1:5" ht="30.6" x14ac:dyDescent="0.3">
      <c r="A29" s="106" t="s">
        <v>90</v>
      </c>
      <c r="B29" s="46">
        <f>'C.1 Federal Expenditures'!$AG$29</f>
        <v>39888321</v>
      </c>
      <c r="C29" s="46">
        <f>'C.2 State Expenditures'!$AG$29</f>
        <v>0</v>
      </c>
      <c r="D29" s="46">
        <f>'B. Total Expenditures'!$AG$29</f>
        <v>39888321</v>
      </c>
      <c r="E29" s="55">
        <f t="shared" si="0"/>
        <v>0.29591424633207236</v>
      </c>
    </row>
    <row r="30" spans="1:5" ht="15.6" x14ac:dyDescent="0.3">
      <c r="A30" s="106" t="s">
        <v>128</v>
      </c>
      <c r="B30" s="46">
        <f>'C.1 Federal Expenditures'!$AH$29</f>
        <v>20757677</v>
      </c>
      <c r="C30" s="46">
        <f>'C.2 State Expenditures'!$AH$29</f>
        <v>0</v>
      </c>
      <c r="D30" s="46">
        <f>'B. Total Expenditures'!$AH$29</f>
        <v>20757677</v>
      </c>
      <c r="E30" s="55">
        <f t="shared" si="0"/>
        <v>0.15399225114187165</v>
      </c>
    </row>
    <row r="31" spans="1:5" ht="28.8" x14ac:dyDescent="0.3">
      <c r="A31" s="107" t="s">
        <v>129</v>
      </c>
      <c r="B31" s="46">
        <f>'C.1 Federal Expenditures'!$AI$29</f>
        <v>0</v>
      </c>
      <c r="C31" s="46">
        <f>'C.2 State Expenditures'!$AI$29</f>
        <v>0</v>
      </c>
      <c r="D31" s="46">
        <f>'B. Total Expenditures'!$AI$29</f>
        <v>0</v>
      </c>
      <c r="E31" s="55">
        <f t="shared" si="0"/>
        <v>0</v>
      </c>
    </row>
    <row r="32" spans="1:5" x14ac:dyDescent="0.3">
      <c r="A32" s="107" t="s">
        <v>130</v>
      </c>
      <c r="B32" s="46">
        <f>'C.1 Federal Expenditures'!$AJ$29</f>
        <v>0</v>
      </c>
      <c r="C32" s="46">
        <f>'C.2 State Expenditures'!$AJ$29</f>
        <v>0</v>
      </c>
      <c r="D32" s="46">
        <f>'B. Total Expenditures'!$AJ$29</f>
        <v>0</v>
      </c>
      <c r="E32" s="55">
        <f t="shared" si="0"/>
        <v>0</v>
      </c>
    </row>
    <row r="33" spans="1:5" x14ac:dyDescent="0.3">
      <c r="A33" s="107" t="s">
        <v>131</v>
      </c>
      <c r="B33" s="46">
        <f>'C.1 Federal Expenditures'!$AK$29</f>
        <v>20757677</v>
      </c>
      <c r="C33" s="46">
        <f>'C.2 State Expenditures'!$AK$29</f>
        <v>0</v>
      </c>
      <c r="D33" s="46">
        <f>'B. Total Expenditures'!$AK$29</f>
        <v>20757677</v>
      </c>
      <c r="E33" s="55">
        <f t="shared" si="0"/>
        <v>0.15399225114187165</v>
      </c>
    </row>
    <row r="34" spans="1:5" ht="15.6" x14ac:dyDescent="0.3">
      <c r="A34" s="106" t="s">
        <v>132</v>
      </c>
      <c r="B34" s="46">
        <f>'C.1 Federal Expenditures'!$AL$29</f>
        <v>0</v>
      </c>
      <c r="C34" s="46">
        <f>'C.2 State Expenditures'!$AL$29</f>
        <v>0</v>
      </c>
      <c r="D34" s="46">
        <f>'B. Total Expenditures'!$AL$29</f>
        <v>0</v>
      </c>
      <c r="E34" s="55">
        <f t="shared" si="0"/>
        <v>0</v>
      </c>
    </row>
    <row r="35" spans="1:5" ht="15.6" x14ac:dyDescent="0.3">
      <c r="A35" s="106" t="s">
        <v>91</v>
      </c>
      <c r="B35" s="46">
        <f>'C.1 Federal Expenditures'!$AM$29</f>
        <v>16237008</v>
      </c>
      <c r="C35" s="46">
        <f>'C.2 State Expenditures'!$AM$29</f>
        <v>108447</v>
      </c>
      <c r="D35" s="46">
        <f>'B. Total Expenditures'!$AM$29</f>
        <v>16345455</v>
      </c>
      <c r="E35" s="55">
        <f t="shared" si="0"/>
        <v>0.12125987948401748</v>
      </c>
    </row>
    <row r="36" spans="1:5" x14ac:dyDescent="0.3">
      <c r="A36" s="107" t="s">
        <v>133</v>
      </c>
      <c r="B36" s="46">
        <f>'C.1 Federal Expenditures'!$AN$29</f>
        <v>16100448</v>
      </c>
      <c r="C36" s="46">
        <f>'C.2 State Expenditures'!$AN$29</f>
        <v>20966</v>
      </c>
      <c r="D36" s="46">
        <f>'B. Total Expenditures'!$AN$29</f>
        <v>16121414</v>
      </c>
      <c r="E36" s="55">
        <f t="shared" si="0"/>
        <v>0.11959781595262733</v>
      </c>
    </row>
    <row r="37" spans="1:5" x14ac:dyDescent="0.3">
      <c r="A37" s="107" t="s">
        <v>134</v>
      </c>
      <c r="B37" s="46">
        <f>'C.1 Federal Expenditures'!$AO$29</f>
        <v>0</v>
      </c>
      <c r="C37" s="46">
        <f>'C.2 State Expenditures'!$AO$29</f>
        <v>0</v>
      </c>
      <c r="D37" s="46">
        <f>'B. Total Expenditures'!$AO$29</f>
        <v>0</v>
      </c>
      <c r="E37" s="55">
        <f t="shared" si="0"/>
        <v>0</v>
      </c>
    </row>
    <row r="38" spans="1:5" x14ac:dyDescent="0.3">
      <c r="A38" s="107" t="s">
        <v>135</v>
      </c>
      <c r="B38" s="46">
        <f>'C.1 Federal Expenditures'!$AP$29</f>
        <v>136560</v>
      </c>
      <c r="C38" s="46">
        <f>'C.2 State Expenditures'!$AP$29</f>
        <v>87481</v>
      </c>
      <c r="D38" s="46">
        <f>'B. Total Expenditures'!$AP$29</f>
        <v>224041</v>
      </c>
      <c r="E38" s="55">
        <f t="shared" si="0"/>
        <v>1.6620635313901485E-3</v>
      </c>
    </row>
    <row r="39" spans="1:5" ht="15.6" x14ac:dyDescent="0.3">
      <c r="A39" s="106" t="s">
        <v>85</v>
      </c>
      <c r="B39" s="46">
        <f>'C.1 Federal Expenditures'!$AQ$29</f>
        <v>177</v>
      </c>
      <c r="C39" s="46">
        <f>'C.2 State Expenditures'!$AQ$29</f>
        <v>0</v>
      </c>
      <c r="D39" s="46">
        <f>'B. Total Expenditures'!$AQ$29</f>
        <v>177</v>
      </c>
      <c r="E39" s="55">
        <f t="shared" si="0"/>
        <v>1.3130866451053884E-6</v>
      </c>
    </row>
    <row r="40" spans="1:5" ht="15.6" x14ac:dyDescent="0.3">
      <c r="A40" s="94" t="s">
        <v>138</v>
      </c>
      <c r="B40" s="121">
        <f>'C.1 Federal Expenditures'!$AR$29</f>
        <v>104424460</v>
      </c>
      <c r="C40" s="121">
        <f>'C.2 State Expenditures'!$AR$29</f>
        <v>21724308</v>
      </c>
      <c r="D40" s="121">
        <f>'B. Total Expenditures'!$AR$29</f>
        <v>126148768</v>
      </c>
      <c r="E40" s="96">
        <f t="shared" si="0"/>
        <v>0.93584329128416932</v>
      </c>
    </row>
    <row r="41" spans="1:5" ht="15.6" x14ac:dyDescent="0.3">
      <c r="A41" s="106" t="s">
        <v>86</v>
      </c>
      <c r="B41" s="46">
        <f>'C.1 Federal Expenditures'!$C$29</f>
        <v>0</v>
      </c>
      <c r="C41" s="120"/>
      <c r="D41" s="46">
        <f>'B. Total Expenditures'!$C$29</f>
        <v>0</v>
      </c>
      <c r="E41" s="55">
        <f t="shared" si="0"/>
        <v>0</v>
      </c>
    </row>
    <row r="42" spans="1:5" ht="15.6" x14ac:dyDescent="0.3">
      <c r="A42" s="106" t="s">
        <v>246</v>
      </c>
      <c r="B42" s="46">
        <f>'C.1 Federal Expenditures'!$D$29</f>
        <v>8648125</v>
      </c>
      <c r="C42" s="120"/>
      <c r="D42" s="46">
        <f>'B. Total Expenditures'!$D$29</f>
        <v>8648125</v>
      </c>
      <c r="E42" s="55">
        <f t="shared" si="0"/>
        <v>6.4156708715830707E-2</v>
      </c>
    </row>
    <row r="43" spans="1:5" ht="15.6" x14ac:dyDescent="0.3">
      <c r="A43" s="108" t="s">
        <v>109</v>
      </c>
      <c r="B43" s="121">
        <f>B41+B42</f>
        <v>8648125</v>
      </c>
      <c r="C43" s="124"/>
      <c r="D43" s="121">
        <f>D41+D42</f>
        <v>8648125</v>
      </c>
      <c r="E43" s="96">
        <f t="shared" si="0"/>
        <v>6.4156708715830707E-2</v>
      </c>
    </row>
    <row r="44" spans="1:5" ht="15.6" x14ac:dyDescent="0.3">
      <c r="A44" s="94" t="s">
        <v>60</v>
      </c>
      <c r="B44" s="95">
        <f>SUM(B41,B42, B3,B6,B10,B14,B18,B19,B22,B23,B24,B25,B26,B27,B28,B29,B30,B34,B35, B39)</f>
        <v>113072585</v>
      </c>
      <c r="C44" s="95">
        <f>SUM(C41,C42,C3,C6,C10,C14,C18,C19,C22,C23,C24,C25,C26,C27,C28,C29,C30,C34,C35, C39)</f>
        <v>21724308</v>
      </c>
      <c r="D44" s="95">
        <f>B44+C44</f>
        <v>134796893</v>
      </c>
      <c r="E44" s="96">
        <f t="shared" si="0"/>
        <v>1</v>
      </c>
    </row>
    <row r="45" spans="1:5" ht="15.6" x14ac:dyDescent="0.3">
      <c r="A45" s="106" t="s">
        <v>136</v>
      </c>
      <c r="B45" s="46">
        <f>'C.1 Federal Expenditures'!$AS$29</f>
        <v>0</v>
      </c>
      <c r="C45" s="120"/>
      <c r="D45" s="46">
        <f>'B. Total Expenditures'!$AS$29</f>
        <v>0</v>
      </c>
      <c r="E45" s="123"/>
    </row>
    <row r="46" spans="1:5" ht="15.6" x14ac:dyDescent="0.3">
      <c r="A46" s="106" t="s">
        <v>137</v>
      </c>
      <c r="B46" s="46">
        <f>'C.1 Federal Expenditures'!$AT$29</f>
        <v>8415640</v>
      </c>
      <c r="C46" s="120"/>
      <c r="D46" s="46">
        <f>'B. Total Expenditures'!$AT$29</f>
        <v>8415640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5">
    <tabColor theme="0" tint="-0.34998626667073579"/>
    <pageSetUpPr fitToPage="1"/>
  </sheetPr>
  <dimension ref="A1:E56"/>
  <sheetViews>
    <sheetView topLeftCell="A25" zoomScaleNormal="100" workbookViewId="0">
      <selection activeCell="B39" sqref="B38:E39"/>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329</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Expenditures'!$G$30</f>
        <v>1079016</v>
      </c>
      <c r="C3" s="46">
        <f>'C.2 State Expenditures'!$G$30</f>
        <v>34521371</v>
      </c>
      <c r="D3" s="46">
        <f>'B. Total Expenditures'!$G$30</f>
        <v>35600387</v>
      </c>
      <c r="E3" s="55">
        <f t="shared" ref="E3:E44" si="0">D3/($D$44)</f>
        <v>8.5687925891590688E-2</v>
      </c>
    </row>
    <row r="4" spans="1:5" ht="43.8" x14ac:dyDescent="0.3">
      <c r="A4" s="107" t="s">
        <v>111</v>
      </c>
      <c r="B4" s="46">
        <f>'C.1 Federal Expenditures'!$H$30</f>
        <v>1079016</v>
      </c>
      <c r="C4" s="46">
        <f>'C.2 State Expenditures'!$H$30</f>
        <v>34521371</v>
      </c>
      <c r="D4" s="46">
        <f>'B. Total Expenditures'!$H$30</f>
        <v>35600387</v>
      </c>
      <c r="E4" s="55">
        <f t="shared" si="0"/>
        <v>8.5687925891590688E-2</v>
      </c>
    </row>
    <row r="5" spans="1:5" ht="43.8" x14ac:dyDescent="0.3">
      <c r="A5" s="107" t="s">
        <v>110</v>
      </c>
      <c r="B5" s="46">
        <f>'C.1 Federal Expenditures'!$I$30</f>
        <v>0</v>
      </c>
      <c r="C5" s="46">
        <f>'C.2 State Expenditures'!$I$30</f>
        <v>0</v>
      </c>
      <c r="D5" s="46">
        <f>'B. Total Expenditures'!$I$30</f>
        <v>0</v>
      </c>
      <c r="E5" s="55">
        <f t="shared" si="0"/>
        <v>0</v>
      </c>
    </row>
    <row r="6" spans="1:5" ht="30.75" x14ac:dyDescent="0.3">
      <c r="A6" s="106" t="s">
        <v>83</v>
      </c>
      <c r="B6" s="46">
        <f>'C.1 Federal Expenditures'!$J$30</f>
        <v>0</v>
      </c>
      <c r="C6" s="120"/>
      <c r="D6" s="46">
        <f>'B. Total Expenditures'!$J$30</f>
        <v>0</v>
      </c>
      <c r="E6" s="55">
        <f t="shared" si="0"/>
        <v>0</v>
      </c>
    </row>
    <row r="7" spans="1:5" ht="15" x14ac:dyDescent="0.3">
      <c r="A7" s="107" t="s">
        <v>112</v>
      </c>
      <c r="B7" s="46">
        <f>'C.1 Federal Expenditures'!$K$30</f>
        <v>0</v>
      </c>
      <c r="C7" s="120"/>
      <c r="D7" s="46">
        <f>'B. Total Expenditures'!$K$30</f>
        <v>0</v>
      </c>
      <c r="E7" s="55">
        <f t="shared" si="0"/>
        <v>0</v>
      </c>
    </row>
    <row r="8" spans="1:5" ht="15" x14ac:dyDescent="0.3">
      <c r="A8" s="107" t="s">
        <v>113</v>
      </c>
      <c r="B8" s="46">
        <f>'C.1 Federal Expenditures'!$L$30</f>
        <v>0</v>
      </c>
      <c r="C8" s="120"/>
      <c r="D8" s="46">
        <f>'B. Total Expenditures'!$L$30</f>
        <v>0</v>
      </c>
      <c r="E8" s="55">
        <f t="shared" si="0"/>
        <v>0</v>
      </c>
    </row>
    <row r="9" spans="1:5" ht="29.4" x14ac:dyDescent="0.3">
      <c r="A9" s="107" t="s">
        <v>114</v>
      </c>
      <c r="B9" s="46">
        <f>'C.1 Federal Expenditures'!$M$30</f>
        <v>0</v>
      </c>
      <c r="C9" s="120"/>
      <c r="D9" s="46">
        <f>'B. Total Expenditures'!$M$30</f>
        <v>0</v>
      </c>
      <c r="E9" s="55">
        <f t="shared" si="0"/>
        <v>0</v>
      </c>
    </row>
    <row r="10" spans="1:5" ht="30.75" x14ac:dyDescent="0.3">
      <c r="A10" s="106" t="s">
        <v>82</v>
      </c>
      <c r="B10" s="46">
        <f>'C.1 Federal Expenditures'!$N$30</f>
        <v>131817363</v>
      </c>
      <c r="C10" s="120"/>
      <c r="D10" s="46">
        <f>'B. Total Expenditures'!$N$30</f>
        <v>131817363</v>
      </c>
      <c r="E10" s="55">
        <f t="shared" si="0"/>
        <v>0.31727622601318656</v>
      </c>
    </row>
    <row r="11" spans="1:5" ht="15" x14ac:dyDescent="0.3">
      <c r="A11" s="107" t="s">
        <v>115</v>
      </c>
      <c r="B11" s="46">
        <f>'C.1 Federal Expenditures'!$O$30</f>
        <v>131817363</v>
      </c>
      <c r="C11" s="120"/>
      <c r="D11" s="46">
        <f>'B. Total Expenditures'!$O$30</f>
        <v>131817363</v>
      </c>
      <c r="E11" s="55">
        <f t="shared" si="0"/>
        <v>0.31727622601318656</v>
      </c>
    </row>
    <row r="12" spans="1:5" ht="15" x14ac:dyDescent="0.3">
      <c r="A12" s="107" t="s">
        <v>116</v>
      </c>
      <c r="B12" s="46">
        <f>'C.1 Federal Expenditures'!$P$30</f>
        <v>0</v>
      </c>
      <c r="C12" s="120"/>
      <c r="D12" s="46">
        <f>'B. Total Expenditures'!$P$30</f>
        <v>0</v>
      </c>
      <c r="E12" s="55">
        <f t="shared" si="0"/>
        <v>0</v>
      </c>
    </row>
    <row r="13" spans="1:5" ht="29.4" x14ac:dyDescent="0.3">
      <c r="A13" s="107" t="s">
        <v>117</v>
      </c>
      <c r="B13" s="46">
        <f>'C.1 Federal Expenditures'!$Q$30</f>
        <v>0</v>
      </c>
      <c r="C13" s="120"/>
      <c r="D13" s="46">
        <f>'B. Total Expenditures'!$Q$30</f>
        <v>0</v>
      </c>
      <c r="E13" s="55">
        <f t="shared" si="0"/>
        <v>0</v>
      </c>
    </row>
    <row r="14" spans="1:5" ht="15.75" x14ac:dyDescent="0.3">
      <c r="A14" s="106" t="s">
        <v>118</v>
      </c>
      <c r="B14" s="46">
        <f>'C.1 Federal Expenditures'!$R$30</f>
        <v>55483218</v>
      </c>
      <c r="C14" s="46">
        <f>'C.2 State Expenditures'!$R$30</f>
        <v>21770047</v>
      </c>
      <c r="D14" s="46">
        <f>'B. Total Expenditures'!$R$30</f>
        <v>77253265</v>
      </c>
      <c r="E14" s="55">
        <f t="shared" si="0"/>
        <v>0.18594382263887796</v>
      </c>
    </row>
    <row r="15" spans="1:5" ht="15" x14ac:dyDescent="0.3">
      <c r="A15" s="107" t="s">
        <v>119</v>
      </c>
      <c r="B15" s="46">
        <f>'C.1 Federal Expenditures'!$S$30</f>
        <v>0</v>
      </c>
      <c r="C15" s="46">
        <f>'C.2 State Expenditures'!$S$30</f>
        <v>312384</v>
      </c>
      <c r="D15" s="46">
        <f>'B. Total Expenditures'!$S$30</f>
        <v>312384</v>
      </c>
      <c r="E15" s="55">
        <f t="shared" si="0"/>
        <v>7.5188893428935664E-4</v>
      </c>
    </row>
    <row r="16" spans="1:5" ht="15" x14ac:dyDescent="0.3">
      <c r="A16" s="107" t="s">
        <v>120</v>
      </c>
      <c r="B16" s="46">
        <f>'C.1 Federal Expenditures'!$T$30</f>
        <v>55483218</v>
      </c>
      <c r="C16" s="46">
        <f>'C.2 State Expenditures'!$T$30</f>
        <v>5792466</v>
      </c>
      <c r="D16" s="46">
        <f>'B. Total Expenditures'!$T$30</f>
        <v>61275684</v>
      </c>
      <c r="E16" s="55">
        <f t="shared" si="0"/>
        <v>0.147486775060859</v>
      </c>
    </row>
    <row r="17" spans="1:5" ht="15" x14ac:dyDescent="0.3">
      <c r="A17" s="107" t="s">
        <v>121</v>
      </c>
      <c r="B17" s="46">
        <f>'C.1 Federal Expenditures'!$U$30</f>
        <v>0</v>
      </c>
      <c r="C17" s="46">
        <f>'C.2 State Expenditures'!$U$30</f>
        <v>15665197</v>
      </c>
      <c r="D17" s="46">
        <f>'B. Total Expenditures'!$U$30</f>
        <v>15665197</v>
      </c>
      <c r="E17" s="55">
        <f t="shared" si="0"/>
        <v>3.77051586437296E-2</v>
      </c>
    </row>
    <row r="18" spans="1:5" ht="15.75" x14ac:dyDescent="0.3">
      <c r="A18" s="106" t="s">
        <v>122</v>
      </c>
      <c r="B18" s="46">
        <f>'C.1 Federal Expenditures'!$V$30</f>
        <v>0</v>
      </c>
      <c r="C18" s="46">
        <f>'C.2 State Expenditures'!$V$30</f>
        <v>3883369</v>
      </c>
      <c r="D18" s="46">
        <f>'B. Total Expenditures'!$V$30</f>
        <v>3883369</v>
      </c>
      <c r="E18" s="55">
        <f t="shared" si="0"/>
        <v>9.3470285893718138E-3</v>
      </c>
    </row>
    <row r="19" spans="1:5" ht="15.75" x14ac:dyDescent="0.3">
      <c r="A19" s="106" t="s">
        <v>87</v>
      </c>
      <c r="B19" s="46">
        <f>'C.1 Federal Expenditures'!$W$30</f>
        <v>28062837</v>
      </c>
      <c r="C19" s="46">
        <f>'C.2 State Expenditures'!$W$30</f>
        <v>20595071</v>
      </c>
      <c r="D19" s="46">
        <f>'B. Total Expenditures'!$W$30</f>
        <v>48657908</v>
      </c>
      <c r="E19" s="55">
        <f t="shared" si="0"/>
        <v>0.11711656996155231</v>
      </c>
    </row>
    <row r="20" spans="1:5" ht="29.4" x14ac:dyDescent="0.3">
      <c r="A20" s="107" t="s">
        <v>124</v>
      </c>
      <c r="B20" s="46">
        <f>'C.1 Federal Expenditures'!$X$30</f>
        <v>28062837</v>
      </c>
      <c r="C20" s="46">
        <f>'C.2 State Expenditures'!$X$30</f>
        <v>20595071</v>
      </c>
      <c r="D20" s="46">
        <f>'B. Total Expenditures'!$X$30</f>
        <v>48657908</v>
      </c>
      <c r="E20" s="55">
        <f t="shared" si="0"/>
        <v>0.11711656996155231</v>
      </c>
    </row>
    <row r="21" spans="1:5" ht="15" x14ac:dyDescent="0.3">
      <c r="A21" s="107" t="s">
        <v>123</v>
      </c>
      <c r="B21" s="46">
        <f>'C.1 Federal Expenditures'!$Y$30</f>
        <v>0</v>
      </c>
      <c r="C21" s="46">
        <f>'C.2 State Expenditures'!$Y$30</f>
        <v>0</v>
      </c>
      <c r="D21" s="46">
        <f>'B. Total Expenditures'!$Y$30</f>
        <v>0</v>
      </c>
      <c r="E21" s="55">
        <f t="shared" si="0"/>
        <v>0</v>
      </c>
    </row>
    <row r="22" spans="1:5" ht="30.75" x14ac:dyDescent="0.3">
      <c r="A22" s="106" t="s">
        <v>88</v>
      </c>
      <c r="B22" s="46">
        <f>'C.1 Federal Expenditures'!$Z$30</f>
        <v>0</v>
      </c>
      <c r="C22" s="46">
        <f>'C.2 State Expenditures'!$Z$30</f>
        <v>0</v>
      </c>
      <c r="D22" s="46">
        <f>'B. Total Expenditures'!$Z$30</f>
        <v>0</v>
      </c>
      <c r="E22" s="55">
        <f t="shared" si="0"/>
        <v>0</v>
      </c>
    </row>
    <row r="23" spans="1:5" ht="15.75" x14ac:dyDescent="0.3">
      <c r="A23" s="106" t="s">
        <v>84</v>
      </c>
      <c r="B23" s="46">
        <f>'C.1 Federal Expenditures'!$AA$30</f>
        <v>0</v>
      </c>
      <c r="C23" s="46">
        <f>'C.2 State Expenditures'!$AA$30</f>
        <v>0</v>
      </c>
      <c r="D23" s="46">
        <f>'B. Total Expenditures'!$AA$30</f>
        <v>0</v>
      </c>
      <c r="E23" s="55">
        <f t="shared" si="0"/>
        <v>0</v>
      </c>
    </row>
    <row r="24" spans="1:5" ht="15.75" x14ac:dyDescent="0.3">
      <c r="A24" s="106" t="s">
        <v>89</v>
      </c>
      <c r="B24" s="46">
        <f>'C.1 Federal Expenditures'!$AB$30</f>
        <v>0</v>
      </c>
      <c r="C24" s="46">
        <f>'C.2 State Expenditures'!$AB$30</f>
        <v>0</v>
      </c>
      <c r="D24" s="46">
        <f>'B. Total Expenditures'!$AB$30</f>
        <v>0</v>
      </c>
      <c r="E24" s="55">
        <f t="shared" si="0"/>
        <v>0</v>
      </c>
    </row>
    <row r="25" spans="1:5" ht="15.75" x14ac:dyDescent="0.3">
      <c r="A25" s="106" t="s">
        <v>62</v>
      </c>
      <c r="B25" s="46">
        <f>'C.1 Federal Expenditures'!$AC$30</f>
        <v>0</v>
      </c>
      <c r="C25" s="46">
        <f>'C.2 State Expenditures'!$AC$30</f>
        <v>76644403</v>
      </c>
      <c r="D25" s="46">
        <f>'B. Total Expenditures'!$AC$30</f>
        <v>76644403</v>
      </c>
      <c r="E25" s="55">
        <f t="shared" si="0"/>
        <v>0.18447832952684506</v>
      </c>
    </row>
    <row r="26" spans="1:5" ht="15.75" x14ac:dyDescent="0.3">
      <c r="A26" s="106" t="s">
        <v>125</v>
      </c>
      <c r="B26" s="46">
        <f>'C.1 Federal Expenditures'!$AD$30</f>
        <v>546555</v>
      </c>
      <c r="C26" s="46">
        <f>'C.2 State Expenditures'!$AD$30</f>
        <v>5948252</v>
      </c>
      <c r="D26" s="46">
        <f>'B. Total Expenditures'!$AD$30</f>
        <v>6494807</v>
      </c>
      <c r="E26" s="55">
        <f t="shared" si="0"/>
        <v>1.5632598064065552E-2</v>
      </c>
    </row>
    <row r="27" spans="1:5" s="11" customFormat="1" ht="15.75" x14ac:dyDescent="0.3">
      <c r="A27" s="106" t="s">
        <v>126</v>
      </c>
      <c r="B27" s="46">
        <f>'C.1 Federal Expenditures'!$AE$30</f>
        <v>0</v>
      </c>
      <c r="C27" s="46">
        <f>'C.2 State Expenditures'!$AE$30</f>
        <v>0</v>
      </c>
      <c r="D27" s="46">
        <f>'B. Total Expenditures'!$AE$30</f>
        <v>0</v>
      </c>
      <c r="E27" s="55">
        <f t="shared" si="0"/>
        <v>0</v>
      </c>
    </row>
    <row r="28" spans="1:5" ht="30.75" x14ac:dyDescent="0.3">
      <c r="A28" s="106" t="s">
        <v>127</v>
      </c>
      <c r="B28" s="46">
        <f>'C.1 Federal Expenditures'!$AF$30</f>
        <v>600000</v>
      </c>
      <c r="C28" s="46">
        <f>'C.2 State Expenditures'!$AF$30</f>
        <v>3915564</v>
      </c>
      <c r="D28" s="46">
        <f>'B. Total Expenditures'!$AF$30</f>
        <v>4515564</v>
      </c>
      <c r="E28" s="55">
        <f t="shared" si="0"/>
        <v>1.0868682786811695E-2</v>
      </c>
    </row>
    <row r="29" spans="1:5" ht="30.75" x14ac:dyDescent="0.3">
      <c r="A29" s="106" t="s">
        <v>90</v>
      </c>
      <c r="B29" s="46">
        <f>'C.1 Federal Expenditures'!$AG$30</f>
        <v>1191992</v>
      </c>
      <c r="C29" s="46">
        <f>'C.2 State Expenditures'!$AG$30</f>
        <v>5269159</v>
      </c>
      <c r="D29" s="46">
        <f>'B. Total Expenditures'!$AG$30</f>
        <v>6461151</v>
      </c>
      <c r="E29" s="55">
        <f t="shared" si="0"/>
        <v>1.5551590157218714E-2</v>
      </c>
    </row>
    <row r="30" spans="1:5" ht="15.75" x14ac:dyDescent="0.3">
      <c r="A30" s="106" t="s">
        <v>128</v>
      </c>
      <c r="B30" s="46">
        <f>'C.1 Federal Expenditures'!$AH$30</f>
        <v>0</v>
      </c>
      <c r="C30" s="46">
        <f>'C.2 State Expenditures'!$AH$30</f>
        <v>0</v>
      </c>
      <c r="D30" s="46">
        <f>'B. Total Expenditures'!$AH$30</f>
        <v>0</v>
      </c>
      <c r="E30" s="55">
        <f t="shared" si="0"/>
        <v>0</v>
      </c>
    </row>
    <row r="31" spans="1:5" ht="29.4" x14ac:dyDescent="0.3">
      <c r="A31" s="107" t="s">
        <v>129</v>
      </c>
      <c r="B31" s="46">
        <f>'C.1 Federal Expenditures'!$AI$30</f>
        <v>0</v>
      </c>
      <c r="C31" s="46">
        <f>'C.2 State Expenditures'!$AI$30</f>
        <v>0</v>
      </c>
      <c r="D31" s="46">
        <f>'B. Total Expenditures'!$AI$30</f>
        <v>0</v>
      </c>
      <c r="E31" s="55">
        <f t="shared" si="0"/>
        <v>0</v>
      </c>
    </row>
    <row r="32" spans="1:5" ht="15" x14ac:dyDescent="0.3">
      <c r="A32" s="107" t="s">
        <v>130</v>
      </c>
      <c r="B32" s="46">
        <f>'C.1 Federal Expenditures'!$AJ$30</f>
        <v>0</v>
      </c>
      <c r="C32" s="46">
        <f>'C.2 State Expenditures'!$AJ$30</f>
        <v>0</v>
      </c>
      <c r="D32" s="46">
        <f>'B. Total Expenditures'!$AJ$30</f>
        <v>0</v>
      </c>
      <c r="E32" s="55">
        <f t="shared" si="0"/>
        <v>0</v>
      </c>
    </row>
    <row r="33" spans="1:5" ht="15" x14ac:dyDescent="0.3">
      <c r="A33" s="107" t="s">
        <v>131</v>
      </c>
      <c r="B33" s="46">
        <f>'C.1 Federal Expenditures'!$AK$30</f>
        <v>0</v>
      </c>
      <c r="C33" s="46">
        <f>'C.2 State Expenditures'!$AK$30</f>
        <v>0</v>
      </c>
      <c r="D33" s="46">
        <f>'B. Total Expenditures'!$AK$30</f>
        <v>0</v>
      </c>
      <c r="E33" s="55">
        <f t="shared" si="0"/>
        <v>0</v>
      </c>
    </row>
    <row r="34" spans="1:5" ht="15.75" x14ac:dyDescent="0.3">
      <c r="A34" s="106" t="s">
        <v>132</v>
      </c>
      <c r="B34" s="46">
        <f>'C.1 Federal Expenditures'!$AL$30</f>
        <v>0</v>
      </c>
      <c r="C34" s="46">
        <f>'C.2 State Expenditures'!$AL$30</f>
        <v>0</v>
      </c>
      <c r="D34" s="46">
        <f>'B. Total Expenditures'!$AL$30</f>
        <v>0</v>
      </c>
      <c r="E34" s="55">
        <f t="shared" si="0"/>
        <v>0</v>
      </c>
    </row>
    <row r="35" spans="1:5" ht="15.75" x14ac:dyDescent="0.3">
      <c r="A35" s="106" t="s">
        <v>91</v>
      </c>
      <c r="B35" s="46">
        <f>'C.1 Federal Expenditures'!$AM$30</f>
        <v>0</v>
      </c>
      <c r="C35" s="46">
        <f>'C.2 State Expenditures'!$AM$30</f>
        <v>7821500</v>
      </c>
      <c r="D35" s="46">
        <f>'B. Total Expenditures'!$AM$30</f>
        <v>7821500</v>
      </c>
      <c r="E35" s="55">
        <f t="shared" si="0"/>
        <v>1.882586591997094E-2</v>
      </c>
    </row>
    <row r="36" spans="1:5" ht="15" x14ac:dyDescent="0.3">
      <c r="A36" s="107" t="s">
        <v>133</v>
      </c>
      <c r="B36" s="46">
        <f>'C.1 Federal Expenditures'!$AN$30</f>
        <v>0</v>
      </c>
      <c r="C36" s="46">
        <f>'C.2 State Expenditures'!$AN$30</f>
        <v>6271066</v>
      </c>
      <c r="D36" s="46">
        <f>'B. Total Expenditures'!$AN$30</f>
        <v>6271066</v>
      </c>
      <c r="E36" s="55">
        <f t="shared" si="0"/>
        <v>1.5094067338910503E-2</v>
      </c>
    </row>
    <row r="37" spans="1:5" ht="15" x14ac:dyDescent="0.3">
      <c r="A37" s="107" t="s">
        <v>134</v>
      </c>
      <c r="B37" s="46">
        <f>'C.1 Federal Expenditures'!$AO$30</f>
        <v>0</v>
      </c>
      <c r="C37" s="46">
        <f>'C.2 State Expenditures'!$AO$30</f>
        <v>0</v>
      </c>
      <c r="D37" s="46">
        <f>'B. Total Expenditures'!$AO$30</f>
        <v>0</v>
      </c>
      <c r="E37" s="55">
        <f t="shared" si="0"/>
        <v>0</v>
      </c>
    </row>
    <row r="38" spans="1:5" ht="15" x14ac:dyDescent="0.3">
      <c r="A38" s="107" t="s">
        <v>135</v>
      </c>
      <c r="B38" s="46">
        <f>'C.1 Federal Expenditures'!$AP$30</f>
        <v>0</v>
      </c>
      <c r="C38" s="46">
        <f>'C.2 State Expenditures'!$AP$30</f>
        <v>1550434</v>
      </c>
      <c r="D38" s="46">
        <f>'B. Total Expenditures'!$AP$30</f>
        <v>1550434</v>
      </c>
      <c r="E38" s="55">
        <f t="shared" si="0"/>
        <v>3.7317985810604395E-3</v>
      </c>
    </row>
    <row r="39" spans="1:5" ht="15.75" x14ac:dyDescent="0.3">
      <c r="A39" s="106" t="s">
        <v>85</v>
      </c>
      <c r="B39" s="46">
        <f>'C.1 Federal Expenditures'!$AQ$30</f>
        <v>0</v>
      </c>
      <c r="C39" s="46">
        <f>'C.2 State Expenditures'!$AQ$30</f>
        <v>0</v>
      </c>
      <c r="D39" s="46">
        <f>'B. Total Expenditures'!$AQ$30</f>
        <v>0</v>
      </c>
      <c r="E39" s="55">
        <f t="shared" si="0"/>
        <v>0</v>
      </c>
    </row>
    <row r="40" spans="1:5" ht="15" x14ac:dyDescent="0.3">
      <c r="A40" s="94" t="s">
        <v>138</v>
      </c>
      <c r="B40" s="121">
        <f>'C.1 Federal Expenditures'!$AR$30</f>
        <v>218780981</v>
      </c>
      <c r="C40" s="121">
        <f>'C.2 State Expenditures'!$AR$30</f>
        <v>180368736</v>
      </c>
      <c r="D40" s="121">
        <f>'B. Total Expenditures'!$AR$30</f>
        <v>399149717</v>
      </c>
      <c r="E40" s="96">
        <f t="shared" si="0"/>
        <v>0.96072863954949128</v>
      </c>
    </row>
    <row r="41" spans="1:5" ht="15.75" x14ac:dyDescent="0.3">
      <c r="A41" s="106" t="s">
        <v>86</v>
      </c>
      <c r="B41" s="46">
        <f>'C.1 Federal Expenditures'!$C$30</f>
        <v>0</v>
      </c>
      <c r="C41" s="120"/>
      <c r="D41" s="46">
        <f>'B. Total Expenditures'!$C$30</f>
        <v>0</v>
      </c>
      <c r="E41" s="55">
        <f t="shared" si="0"/>
        <v>0</v>
      </c>
    </row>
    <row r="42" spans="1:5" ht="15.75" x14ac:dyDescent="0.3">
      <c r="A42" s="106" t="s">
        <v>246</v>
      </c>
      <c r="B42" s="46">
        <f>'C.1 Federal Expenditures'!$D$30</f>
        <v>16315900</v>
      </c>
      <c r="C42" s="120"/>
      <c r="D42" s="46">
        <f>'B. Total Expenditures'!$D$30</f>
        <v>16315900</v>
      </c>
      <c r="E42" s="55">
        <f t="shared" si="0"/>
        <v>3.9271360450508712E-2</v>
      </c>
    </row>
    <row r="43" spans="1:5" ht="15.75" x14ac:dyDescent="0.3">
      <c r="A43" s="108" t="s">
        <v>109</v>
      </c>
      <c r="B43" s="121">
        <f>B41+B42</f>
        <v>16315900</v>
      </c>
      <c r="C43" s="124"/>
      <c r="D43" s="121">
        <f>D41+D42</f>
        <v>16315900</v>
      </c>
      <c r="E43" s="96">
        <f t="shared" si="0"/>
        <v>3.9271360450508712E-2</v>
      </c>
    </row>
    <row r="44" spans="1:5" ht="15" x14ac:dyDescent="0.3">
      <c r="A44" s="94" t="s">
        <v>60</v>
      </c>
      <c r="B44" s="95">
        <f>SUM(B41,B42, B3,B6,B10,B14,B18,B19,B22,B23,B24,B25,B26,B27,B28,B29,B30,B34,B35, B39)</f>
        <v>235096881</v>
      </c>
      <c r="C44" s="95">
        <f>SUM(C41,C42,C3,C6,C10,C14,C18,C19,C22,C23,C24,C25,C26,C27,C28,C29,C30,C34,C35, C39)</f>
        <v>180368736</v>
      </c>
      <c r="D44" s="95">
        <f>B44+C44</f>
        <v>415465617</v>
      </c>
      <c r="E44" s="96">
        <f t="shared" si="0"/>
        <v>1</v>
      </c>
    </row>
    <row r="45" spans="1:5" ht="15.75" x14ac:dyDescent="0.3">
      <c r="A45" s="106" t="s">
        <v>136</v>
      </c>
      <c r="B45" s="46">
        <f>'C.1 Federal Expenditures'!$AS$30</f>
        <v>0</v>
      </c>
      <c r="C45" s="120"/>
      <c r="D45" s="46">
        <f>'B. Total Expenditures'!$AS$30</f>
        <v>0</v>
      </c>
      <c r="E45" s="123"/>
    </row>
    <row r="46" spans="1:5" ht="15.75" x14ac:dyDescent="0.3">
      <c r="A46" s="106" t="s">
        <v>137</v>
      </c>
      <c r="B46" s="46">
        <f>'C.1 Federal Expenditures'!$AT$30</f>
        <v>5317646</v>
      </c>
      <c r="C46" s="120"/>
      <c r="D46" s="46">
        <f>'B. Total Expenditures'!$AT$30</f>
        <v>5317646</v>
      </c>
      <c r="E46" s="123"/>
    </row>
    <row r="47" spans="1:5" ht="15" x14ac:dyDescent="0.3">
      <c r="A47" s="112"/>
    </row>
    <row r="48" spans="1:5" ht="15" x14ac:dyDescent="0.3">
      <c r="A48" s="112"/>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6">
    <tabColor theme="6"/>
  </sheetPr>
  <dimension ref="A1:J54"/>
  <sheetViews>
    <sheetView zoomScaleNormal="100" workbookViewId="0">
      <pane ySplit="3" topLeftCell="A4" activePane="bottomLeft" state="frozenSplit"/>
      <selection activeCell="F4" sqref="F4:F47"/>
      <selection pane="bottomLeft"/>
    </sheetView>
  </sheetViews>
  <sheetFormatPr defaultRowHeight="14.4" x14ac:dyDescent="0.3"/>
  <cols>
    <col min="1" max="1" width="45.6640625" style="11" customWidth="1"/>
    <col min="2" max="9" width="16.5546875" customWidth="1"/>
  </cols>
  <sheetData>
    <row r="1" spans="1:9" s="126" customFormat="1" ht="17.7" x14ac:dyDescent="0.3">
      <c r="A1" s="242" t="s">
        <v>373</v>
      </c>
      <c r="B1" s="170"/>
      <c r="C1" s="171"/>
      <c r="D1" s="170"/>
      <c r="E1" s="170"/>
      <c r="F1" s="170"/>
      <c r="G1" s="170"/>
      <c r="H1" s="172"/>
      <c r="I1" s="172"/>
    </row>
    <row r="2" spans="1:9" ht="33.75" customHeight="1" x14ac:dyDescent="0.3">
      <c r="A2" s="253" t="s">
        <v>58</v>
      </c>
      <c r="B2" s="255" t="s">
        <v>73</v>
      </c>
      <c r="C2" s="255"/>
      <c r="D2" s="255" t="s">
        <v>59</v>
      </c>
      <c r="E2" s="255"/>
      <c r="F2" s="255" t="s">
        <v>71</v>
      </c>
      <c r="G2" s="255"/>
      <c r="H2" s="256" t="s">
        <v>72</v>
      </c>
      <c r="I2" s="256"/>
    </row>
    <row r="3" spans="1:9" ht="15.75" customHeight="1" x14ac:dyDescent="0.3">
      <c r="A3" s="254"/>
      <c r="B3" s="122" t="s">
        <v>275</v>
      </c>
      <c r="C3" s="122" t="s">
        <v>366</v>
      </c>
      <c r="D3" s="122" t="s">
        <v>275</v>
      </c>
      <c r="E3" s="122" t="s">
        <v>366</v>
      </c>
      <c r="F3" s="122" t="s">
        <v>275</v>
      </c>
      <c r="G3" s="122" t="s">
        <v>366</v>
      </c>
      <c r="H3" s="122" t="s">
        <v>275</v>
      </c>
      <c r="I3" s="122" t="s">
        <v>366</v>
      </c>
    </row>
    <row r="4" spans="1:9" ht="15.75" x14ac:dyDescent="0.3">
      <c r="A4" s="106" t="s">
        <v>61</v>
      </c>
      <c r="B4" s="227">
        <v>3579956738</v>
      </c>
      <c r="C4" s="227">
        <f>'A.1 Fed &amp; State by Category'!B3</f>
        <v>3155388015</v>
      </c>
      <c r="D4" s="227">
        <v>3468364379</v>
      </c>
      <c r="E4" s="227">
        <f>'A.1 Fed &amp; State by Category'!C3</f>
        <v>3555545523</v>
      </c>
      <c r="F4" s="227">
        <v>7048321117</v>
      </c>
      <c r="G4" s="227">
        <f t="shared" ref="G4" si="0">C4+E4</f>
        <v>6710933538</v>
      </c>
      <c r="H4" s="228">
        <f>F4/$F$45</f>
        <v>0.2268166713110987</v>
      </c>
      <c r="I4" s="228">
        <f>G4/$G$45</f>
        <v>0.21415799735056879</v>
      </c>
    </row>
    <row r="5" spans="1:9" ht="28.5" customHeight="1" x14ac:dyDescent="0.3">
      <c r="A5" s="229" t="s">
        <v>111</v>
      </c>
      <c r="B5" s="230">
        <v>3359312659</v>
      </c>
      <c r="C5" s="227">
        <f>'A.1 Fed &amp; State by Category'!B4</f>
        <v>2923657284</v>
      </c>
      <c r="D5" s="227">
        <v>3282070195</v>
      </c>
      <c r="E5" s="227">
        <f>'A.1 Fed &amp; State by Category'!C4</f>
        <v>3350044389</v>
      </c>
      <c r="F5" s="227">
        <v>6641382854</v>
      </c>
      <c r="G5" s="227">
        <f t="shared" ref="G5:G47" si="1">C5+E5</f>
        <v>6273701673</v>
      </c>
      <c r="H5" s="228">
        <f t="shared" ref="H5:H45" si="2">F5/$F$45</f>
        <v>0.21372129998640704</v>
      </c>
      <c r="I5" s="228">
        <f t="shared" ref="I5:I45" si="3">G5/$G$45</f>
        <v>0.20020513966600886</v>
      </c>
    </row>
    <row r="6" spans="1:9" ht="29.4" x14ac:dyDescent="0.3">
      <c r="A6" s="229" t="s">
        <v>110</v>
      </c>
      <c r="B6" s="227">
        <v>220644079</v>
      </c>
      <c r="C6" s="227">
        <f>'A.1 Fed &amp; State by Category'!B5</f>
        <v>231730731</v>
      </c>
      <c r="D6" s="227">
        <v>186294184</v>
      </c>
      <c r="E6" s="227">
        <f>'A.1 Fed &amp; State by Category'!C5</f>
        <v>205501134</v>
      </c>
      <c r="F6" s="227">
        <v>406938263</v>
      </c>
      <c r="G6" s="227">
        <f t="shared" si="1"/>
        <v>437231865</v>
      </c>
      <c r="H6" s="228">
        <f t="shared" si="2"/>
        <v>1.3095371324691652E-2</v>
      </c>
      <c r="I6" s="228">
        <f t="shared" si="3"/>
        <v>1.3952857684559929E-2</v>
      </c>
    </row>
    <row r="7" spans="1:9" ht="15.75" x14ac:dyDescent="0.3">
      <c r="A7" s="106" t="s">
        <v>83</v>
      </c>
      <c r="B7" s="227">
        <v>565878173</v>
      </c>
      <c r="C7" s="227">
        <f>'A.1 Fed &amp; State by Category'!B6</f>
        <v>563246283</v>
      </c>
      <c r="D7" s="237"/>
      <c r="E7" s="237"/>
      <c r="F7" s="227">
        <v>565878173</v>
      </c>
      <c r="G7" s="227">
        <f t="shared" si="1"/>
        <v>563246283</v>
      </c>
      <c r="H7" s="228">
        <f t="shared" si="2"/>
        <v>1.8210095913180575E-2</v>
      </c>
      <c r="I7" s="228">
        <f t="shared" si="3"/>
        <v>1.7974205123536379E-2</v>
      </c>
    </row>
    <row r="8" spans="1:9" ht="15" x14ac:dyDescent="0.3">
      <c r="A8" s="229" t="s">
        <v>112</v>
      </c>
      <c r="B8" s="231">
        <v>269380416</v>
      </c>
      <c r="C8" s="227">
        <f>'A.1 Fed &amp; State by Category'!B7</f>
        <v>260138260</v>
      </c>
      <c r="D8" s="237"/>
      <c r="E8" s="237"/>
      <c r="F8" s="227">
        <v>269380416</v>
      </c>
      <c r="G8" s="227">
        <f t="shared" si="1"/>
        <v>260138260</v>
      </c>
      <c r="H8" s="228">
        <f t="shared" si="2"/>
        <v>8.668726673952281E-3</v>
      </c>
      <c r="I8" s="228">
        <f t="shared" si="3"/>
        <v>8.3014812291621262E-3</v>
      </c>
    </row>
    <row r="9" spans="1:9" ht="15" x14ac:dyDescent="0.3">
      <c r="A9" s="229" t="s">
        <v>113</v>
      </c>
      <c r="B9" s="227">
        <v>38910485</v>
      </c>
      <c r="C9" s="227">
        <f>'A.1 Fed &amp; State by Category'!B8</f>
        <v>29607526</v>
      </c>
      <c r="D9" s="237"/>
      <c r="E9" s="237"/>
      <c r="F9" s="227">
        <v>38910485</v>
      </c>
      <c r="G9" s="227">
        <f t="shared" si="1"/>
        <v>29607526</v>
      </c>
      <c r="H9" s="228">
        <f t="shared" si="2"/>
        <v>1.2521487798724021E-3</v>
      </c>
      <c r="I9" s="228">
        <f t="shared" si="3"/>
        <v>9.4482957382328002E-4</v>
      </c>
    </row>
    <row r="10" spans="1:9" ht="29.4" x14ac:dyDescent="0.3">
      <c r="A10" s="229" t="s">
        <v>114</v>
      </c>
      <c r="B10" s="227">
        <v>257587272</v>
      </c>
      <c r="C10" s="227">
        <f>'A.1 Fed &amp; State by Category'!B9</f>
        <v>273500497</v>
      </c>
      <c r="D10" s="237"/>
      <c r="E10" s="237"/>
      <c r="F10" s="227">
        <v>257587272</v>
      </c>
      <c r="G10" s="227">
        <f t="shared" si="1"/>
        <v>273500497</v>
      </c>
      <c r="H10" s="228">
        <f t="shared" si="2"/>
        <v>8.2892204593558918E-3</v>
      </c>
      <c r="I10" s="228">
        <f t="shared" si="3"/>
        <v>8.7278943205509728E-3</v>
      </c>
    </row>
    <row r="11" spans="1:9" ht="30.75" x14ac:dyDescent="0.3">
      <c r="A11" s="106" t="s">
        <v>82</v>
      </c>
      <c r="B11" s="227">
        <v>581450005</v>
      </c>
      <c r="C11" s="227">
        <f>'A.1 Fed &amp; State by Category'!B10</f>
        <v>564949505</v>
      </c>
      <c r="D11" s="237"/>
      <c r="E11" s="237"/>
      <c r="F11" s="227">
        <v>581450005</v>
      </c>
      <c r="G11" s="227">
        <f t="shared" si="1"/>
        <v>564949505</v>
      </c>
      <c r="H11" s="228">
        <f t="shared" si="2"/>
        <v>1.871120121780934E-2</v>
      </c>
      <c r="I11" s="228">
        <f t="shared" si="3"/>
        <v>1.8028558010582275E-2</v>
      </c>
    </row>
    <row r="12" spans="1:9" ht="15" x14ac:dyDescent="0.3">
      <c r="A12" s="229" t="s">
        <v>115</v>
      </c>
      <c r="B12" s="227">
        <v>377749031</v>
      </c>
      <c r="C12" s="227">
        <f>'A.1 Fed &amp; State by Category'!B11</f>
        <v>424014755</v>
      </c>
      <c r="D12" s="237"/>
      <c r="E12" s="237"/>
      <c r="F12" s="227">
        <v>377749031</v>
      </c>
      <c r="G12" s="227">
        <f t="shared" si="1"/>
        <v>424014755</v>
      </c>
      <c r="H12" s="228">
        <f t="shared" si="2"/>
        <v>1.2156054807968397E-2</v>
      </c>
      <c r="I12" s="228">
        <f t="shared" si="3"/>
        <v>1.3531075857585416E-2</v>
      </c>
    </row>
    <row r="13" spans="1:9" ht="15" x14ac:dyDescent="0.3">
      <c r="A13" s="229" t="s">
        <v>116</v>
      </c>
      <c r="B13" s="227">
        <v>94646461</v>
      </c>
      <c r="C13" s="227">
        <f>'A.1 Fed &amp; State by Category'!B12</f>
        <v>69402640</v>
      </c>
      <c r="D13" s="237"/>
      <c r="E13" s="237"/>
      <c r="F13" s="227">
        <v>94646461</v>
      </c>
      <c r="G13" s="227">
        <f t="shared" si="1"/>
        <v>69402640</v>
      </c>
      <c r="H13" s="228">
        <f t="shared" si="2"/>
        <v>3.0457459129689824E-3</v>
      </c>
      <c r="I13" s="228">
        <f t="shared" si="3"/>
        <v>2.2147634616080563E-3</v>
      </c>
    </row>
    <row r="14" spans="1:9" ht="29.4" x14ac:dyDescent="0.3">
      <c r="A14" s="229" t="s">
        <v>117</v>
      </c>
      <c r="B14" s="227">
        <v>109054513</v>
      </c>
      <c r="C14" s="227">
        <f>'A.1 Fed &amp; State by Category'!B13</f>
        <v>71532110</v>
      </c>
      <c r="D14" s="237"/>
      <c r="E14" s="237"/>
      <c r="F14" s="227">
        <v>109054513</v>
      </c>
      <c r="G14" s="227">
        <f t="shared" si="1"/>
        <v>71532110</v>
      </c>
      <c r="H14" s="228">
        <f t="shared" si="2"/>
        <v>3.5094004968719617E-3</v>
      </c>
      <c r="I14" s="228">
        <f t="shared" si="3"/>
        <v>2.2827186913888038E-3</v>
      </c>
    </row>
    <row r="15" spans="1:9" ht="15.75" x14ac:dyDescent="0.3">
      <c r="A15" s="106" t="s">
        <v>118</v>
      </c>
      <c r="B15" s="227">
        <v>2799194119</v>
      </c>
      <c r="C15" s="227">
        <f>'A.1 Fed &amp; State by Category'!B14</f>
        <v>2880951750</v>
      </c>
      <c r="D15" s="227">
        <v>494960799</v>
      </c>
      <c r="E15" s="227">
        <f>'A.1 Fed &amp; State by Category'!C14</f>
        <v>459134285</v>
      </c>
      <c r="F15" s="227">
        <v>3294154918</v>
      </c>
      <c r="G15" s="227">
        <f t="shared" si="1"/>
        <v>3340086035</v>
      </c>
      <c r="H15" s="228">
        <f t="shared" si="2"/>
        <v>0.10600669874159556</v>
      </c>
      <c r="I15" s="228">
        <f t="shared" si="3"/>
        <v>0.10658817170276702</v>
      </c>
    </row>
    <row r="16" spans="1:9" ht="15" x14ac:dyDescent="0.3">
      <c r="A16" s="229" t="s">
        <v>119</v>
      </c>
      <c r="B16" s="227">
        <v>118912338</v>
      </c>
      <c r="C16" s="227">
        <f>'A.1 Fed &amp; State by Category'!B15</f>
        <v>109401796</v>
      </c>
      <c r="D16" s="227">
        <v>30969345</v>
      </c>
      <c r="E16" s="227">
        <f>'A.1 Fed &amp; State by Category'!C15</f>
        <v>26692398</v>
      </c>
      <c r="F16" s="227">
        <v>149881683</v>
      </c>
      <c r="G16" s="227">
        <f t="shared" si="1"/>
        <v>136094194</v>
      </c>
      <c r="H16" s="228">
        <f t="shared" si="2"/>
        <v>4.8232286617263228E-3</v>
      </c>
      <c r="I16" s="228">
        <f t="shared" si="3"/>
        <v>4.34301127749893E-3</v>
      </c>
    </row>
    <row r="17" spans="1:10" s="11" customFormat="1" ht="15" x14ac:dyDescent="0.3">
      <c r="A17" s="229" t="s">
        <v>120</v>
      </c>
      <c r="B17" s="227">
        <v>1421492951</v>
      </c>
      <c r="C17" s="227">
        <f>'A.1 Fed &amp; State by Category'!B16</f>
        <v>1516991832</v>
      </c>
      <c r="D17" s="227">
        <v>196642688</v>
      </c>
      <c r="E17" s="227">
        <f>'A.1 Fed &amp; State by Category'!C16</f>
        <v>218851121</v>
      </c>
      <c r="F17" s="227">
        <v>1618135639</v>
      </c>
      <c r="G17" s="227">
        <f t="shared" si="1"/>
        <v>1735842953</v>
      </c>
      <c r="H17" s="228">
        <f t="shared" si="2"/>
        <v>5.2071994631829946E-2</v>
      </c>
      <c r="I17" s="228">
        <f t="shared" si="3"/>
        <v>5.5393880512243199E-2</v>
      </c>
    </row>
    <row r="18" spans="1:10" ht="15" x14ac:dyDescent="0.3">
      <c r="A18" s="229" t="s">
        <v>121</v>
      </c>
      <c r="B18" s="230">
        <v>1258788830</v>
      </c>
      <c r="C18" s="227">
        <f>'A.1 Fed &amp; State by Category'!B17</f>
        <v>1254558122</v>
      </c>
      <c r="D18" s="227">
        <v>267348766</v>
      </c>
      <c r="E18" s="227">
        <f>'A.1 Fed &amp; State by Category'!C17</f>
        <v>213590766</v>
      </c>
      <c r="F18" s="227">
        <v>1526137596</v>
      </c>
      <c r="G18" s="227">
        <f t="shared" si="1"/>
        <v>1468148888</v>
      </c>
      <c r="H18" s="228">
        <f t="shared" si="2"/>
        <v>4.9111475448039288E-2</v>
      </c>
      <c r="I18" s="228">
        <f t="shared" si="3"/>
        <v>4.6851279913024901E-2</v>
      </c>
    </row>
    <row r="19" spans="1:10" s="11" customFormat="1" ht="15.75" x14ac:dyDescent="0.3">
      <c r="A19" s="106" t="s">
        <v>122</v>
      </c>
      <c r="B19" s="232">
        <v>398737453</v>
      </c>
      <c r="C19" s="227">
        <f>'A.1 Fed &amp; State by Category'!B18</f>
        <v>395579048</v>
      </c>
      <c r="D19" s="227">
        <v>47918333</v>
      </c>
      <c r="E19" s="227">
        <f>'A.1 Fed &amp; State by Category'!C18</f>
        <v>47920732</v>
      </c>
      <c r="F19" s="227">
        <v>446655786</v>
      </c>
      <c r="G19" s="227">
        <f t="shared" si="1"/>
        <v>443499780</v>
      </c>
      <c r="H19" s="228">
        <f t="shared" si="2"/>
        <v>1.4373490781799527E-2</v>
      </c>
      <c r="I19" s="228">
        <f t="shared" si="3"/>
        <v>1.4152878161049945E-2</v>
      </c>
    </row>
    <row r="20" spans="1:10" s="11" customFormat="1" ht="15.75" x14ac:dyDescent="0.3">
      <c r="A20" s="106" t="s">
        <v>87</v>
      </c>
      <c r="B20" s="232">
        <v>1535238868</v>
      </c>
      <c r="C20" s="227">
        <f>'A.1 Fed &amp; State by Category'!B19</f>
        <v>1614747956</v>
      </c>
      <c r="D20" s="227">
        <v>4720242979</v>
      </c>
      <c r="E20" s="227">
        <f>'A.1 Fed &amp; State by Category'!C19</f>
        <v>4816358633</v>
      </c>
      <c r="F20" s="227">
        <v>6255481847</v>
      </c>
      <c r="G20" s="227">
        <f t="shared" si="1"/>
        <v>6431106589</v>
      </c>
      <c r="H20" s="228">
        <f t="shared" si="2"/>
        <v>0.20130291262714947</v>
      </c>
      <c r="I20" s="228">
        <f t="shared" si="3"/>
        <v>0.20522821453224285</v>
      </c>
    </row>
    <row r="21" spans="1:10" s="11" customFormat="1" ht="15" x14ac:dyDescent="0.3">
      <c r="A21" s="229" t="s">
        <v>124</v>
      </c>
      <c r="B21" s="232">
        <v>1469933236</v>
      </c>
      <c r="C21" s="227">
        <f>'A.1 Fed &amp; State by Category'!B20</f>
        <v>1546537642</v>
      </c>
      <c r="D21" s="227">
        <v>2272194412</v>
      </c>
      <c r="E21" s="227">
        <f>'A.1 Fed &amp; State by Category'!C20</f>
        <v>2281741391</v>
      </c>
      <c r="F21" s="227">
        <v>3742127648</v>
      </c>
      <c r="G21" s="227">
        <f t="shared" si="1"/>
        <v>3828279033</v>
      </c>
      <c r="H21" s="228">
        <f t="shared" si="2"/>
        <v>0.12042256909853429</v>
      </c>
      <c r="I21" s="228">
        <f t="shared" si="3"/>
        <v>0.12216729108761024</v>
      </c>
    </row>
    <row r="22" spans="1:10" s="11" customFormat="1" ht="15" x14ac:dyDescent="0.3">
      <c r="A22" s="229" t="s">
        <v>123</v>
      </c>
      <c r="B22" s="232">
        <v>65305632</v>
      </c>
      <c r="C22" s="227">
        <f>'A.1 Fed &amp; State by Category'!B21</f>
        <v>68210314</v>
      </c>
      <c r="D22" s="227">
        <v>2448048567</v>
      </c>
      <c r="E22" s="227">
        <f>'A.1 Fed &amp; State by Category'!C21</f>
        <v>2534617242</v>
      </c>
      <c r="F22" s="227">
        <v>2513354199</v>
      </c>
      <c r="G22" s="227">
        <f t="shared" si="1"/>
        <v>2602827556</v>
      </c>
      <c r="H22" s="228">
        <f t="shared" si="2"/>
        <v>8.0880343528615187E-2</v>
      </c>
      <c r="I22" s="228">
        <f t="shared" si="3"/>
        <v>8.3060923444632603E-2</v>
      </c>
    </row>
    <row r="23" spans="1:10" s="11" customFormat="1" ht="15.75" customHeight="1" x14ac:dyDescent="0.3">
      <c r="A23" s="106" t="s">
        <v>88</v>
      </c>
      <c r="B23" s="232">
        <v>2264537</v>
      </c>
      <c r="C23" s="227">
        <f>'A.1 Fed &amp; State by Category'!B22</f>
        <v>2134026</v>
      </c>
      <c r="D23" s="227">
        <v>33487</v>
      </c>
      <c r="E23" s="227">
        <f>'A.1 Fed &amp; State by Category'!C22</f>
        <v>223428</v>
      </c>
      <c r="F23" s="227">
        <v>2298024</v>
      </c>
      <c r="G23" s="227">
        <f t="shared" si="1"/>
        <v>2357454</v>
      </c>
      <c r="H23" s="228">
        <f t="shared" si="2"/>
        <v>7.395096585708189E-5</v>
      </c>
      <c r="I23" s="228">
        <f t="shared" si="3"/>
        <v>7.5230610559220203E-5</v>
      </c>
    </row>
    <row r="24" spans="1:10" s="11" customFormat="1" ht="15.75" x14ac:dyDescent="0.3">
      <c r="A24" s="106" t="s">
        <v>84</v>
      </c>
      <c r="B24" s="232">
        <v>274685307</v>
      </c>
      <c r="C24" s="227">
        <f>'A.1 Fed &amp; State by Category'!B23</f>
        <v>310357059</v>
      </c>
      <c r="D24" s="227">
        <v>1942808859</v>
      </c>
      <c r="E24" s="227">
        <f>'A.1 Fed &amp; State by Category'!C23</f>
        <v>1971234385</v>
      </c>
      <c r="F24" s="227">
        <v>2217494166</v>
      </c>
      <c r="G24" s="227">
        <f t="shared" si="1"/>
        <v>2281591444</v>
      </c>
      <c r="H24" s="228">
        <f t="shared" si="2"/>
        <v>7.135949640131882E-2</v>
      </c>
      <c r="I24" s="228">
        <f t="shared" si="3"/>
        <v>7.2809699522795729E-2</v>
      </c>
    </row>
    <row r="25" spans="1:10" s="11" customFormat="1" ht="15.75" x14ac:dyDescent="0.3">
      <c r="A25" s="106" t="s">
        <v>89</v>
      </c>
      <c r="B25" s="232">
        <v>0</v>
      </c>
      <c r="C25" s="227">
        <f>'A.1 Fed &amp; State by Category'!B24</f>
        <v>0</v>
      </c>
      <c r="D25" s="227">
        <v>573172823</v>
      </c>
      <c r="E25" s="227">
        <f>'A.1 Fed &amp; State by Category'!C24</f>
        <v>541255441</v>
      </c>
      <c r="F25" s="227">
        <v>573172823</v>
      </c>
      <c r="G25" s="227">
        <f t="shared" si="1"/>
        <v>541255441</v>
      </c>
      <c r="H25" s="228">
        <f t="shared" si="2"/>
        <v>1.8444839507281142E-2</v>
      </c>
      <c r="I25" s="228">
        <f t="shared" si="3"/>
        <v>1.7272437678499765E-2</v>
      </c>
      <c r="J25" s="125"/>
    </row>
    <row r="26" spans="1:10" ht="15.75" x14ac:dyDescent="0.3">
      <c r="A26" s="106" t="s">
        <v>62</v>
      </c>
      <c r="B26" s="232">
        <v>303373509</v>
      </c>
      <c r="C26" s="227">
        <f>'A.1 Fed &amp; State by Category'!B25</f>
        <v>404369219</v>
      </c>
      <c r="D26" s="227">
        <v>583872594</v>
      </c>
      <c r="E26" s="227">
        <f>'A.1 Fed &amp; State by Category'!C25</f>
        <v>630065023</v>
      </c>
      <c r="F26" s="227">
        <v>887246103</v>
      </c>
      <c r="G26" s="227">
        <f t="shared" si="1"/>
        <v>1034434242</v>
      </c>
      <c r="H26" s="228">
        <f t="shared" si="2"/>
        <v>2.8551793310157753E-2</v>
      </c>
      <c r="I26" s="228">
        <f t="shared" si="3"/>
        <v>3.301066303267175E-2</v>
      </c>
    </row>
    <row r="27" spans="1:10" ht="15" customHeight="1" x14ac:dyDescent="0.3">
      <c r="A27" s="106" t="s">
        <v>125</v>
      </c>
      <c r="B27" s="232">
        <v>245165783</v>
      </c>
      <c r="C27" s="227">
        <f>'A.1 Fed &amp; State by Category'!B26</f>
        <v>206025495</v>
      </c>
      <c r="D27" s="227">
        <v>197205189</v>
      </c>
      <c r="E27" s="227">
        <f>'A.1 Fed &amp; State by Category'!C26</f>
        <v>202491537</v>
      </c>
      <c r="F27" s="227">
        <v>442370972</v>
      </c>
      <c r="G27" s="227">
        <f t="shared" si="1"/>
        <v>408517032</v>
      </c>
      <c r="H27" s="228">
        <f t="shared" si="2"/>
        <v>1.4235604435173927E-2</v>
      </c>
      <c r="I27" s="228">
        <f t="shared" si="3"/>
        <v>1.3036515555001496E-2</v>
      </c>
    </row>
    <row r="28" spans="1:10" ht="15.75" x14ac:dyDescent="0.3">
      <c r="A28" s="106" t="s">
        <v>126</v>
      </c>
      <c r="B28" s="232">
        <v>196908052</v>
      </c>
      <c r="C28" s="227">
        <f>'A.1 Fed &amp; State by Category'!B27</f>
        <v>197107493</v>
      </c>
      <c r="D28" s="227">
        <v>281247534</v>
      </c>
      <c r="E28" s="227">
        <f>'A.1 Fed &amp; State by Category'!C27</f>
        <v>401162760</v>
      </c>
      <c r="F28" s="227">
        <v>478155586</v>
      </c>
      <c r="G28" s="227">
        <f t="shared" si="1"/>
        <v>598270253</v>
      </c>
      <c r="H28" s="228">
        <f t="shared" si="2"/>
        <v>1.5387161933321403E-2</v>
      </c>
      <c r="I28" s="228">
        <f t="shared" si="3"/>
        <v>1.9091883197979321E-2</v>
      </c>
    </row>
    <row r="29" spans="1:10" s="11" customFormat="1" ht="15.75" x14ac:dyDescent="0.3">
      <c r="A29" s="106" t="s">
        <v>127</v>
      </c>
      <c r="B29" s="232">
        <v>143892511</v>
      </c>
      <c r="C29" s="227">
        <f>'A.1 Fed &amp; State by Category'!B28</f>
        <v>134988052</v>
      </c>
      <c r="D29" s="227">
        <v>268525030</v>
      </c>
      <c r="E29" s="227">
        <f>'A.1 Fed &amp; State by Category'!C28</f>
        <v>341190918</v>
      </c>
      <c r="F29" s="227">
        <v>412417541</v>
      </c>
      <c r="G29" s="227">
        <f t="shared" si="1"/>
        <v>476178970</v>
      </c>
      <c r="H29" s="228">
        <f t="shared" si="2"/>
        <v>1.3271695810554054E-2</v>
      </c>
      <c r="I29" s="228">
        <f t="shared" si="3"/>
        <v>1.519573007514064E-2</v>
      </c>
    </row>
    <row r="30" spans="1:10" ht="15.75" customHeight="1" x14ac:dyDescent="0.3">
      <c r="A30" s="106" t="s">
        <v>90</v>
      </c>
      <c r="B30" s="232">
        <v>119438883</v>
      </c>
      <c r="C30" s="227">
        <f>'A.1 Fed &amp; State by Category'!B29</f>
        <v>159681944</v>
      </c>
      <c r="D30" s="227">
        <v>35219068</v>
      </c>
      <c r="E30" s="227">
        <f>'A.1 Fed &amp; State by Category'!C29</f>
        <v>45398777</v>
      </c>
      <c r="F30" s="227">
        <v>154657951</v>
      </c>
      <c r="G30" s="227">
        <f t="shared" si="1"/>
        <v>205080721</v>
      </c>
      <c r="H30" s="228">
        <f t="shared" si="2"/>
        <v>4.9769301164510225E-3</v>
      </c>
      <c r="I30" s="228">
        <f t="shared" si="3"/>
        <v>6.5444958225081345E-3</v>
      </c>
    </row>
    <row r="31" spans="1:10" ht="15.75" customHeight="1" x14ac:dyDescent="0.3">
      <c r="A31" s="106" t="s">
        <v>128</v>
      </c>
      <c r="B31" s="232">
        <v>1078396847</v>
      </c>
      <c r="C31" s="227">
        <f>'A.1 Fed &amp; State by Category'!B30</f>
        <v>1128638502</v>
      </c>
      <c r="D31" s="227">
        <v>580313410</v>
      </c>
      <c r="E31" s="227">
        <f>'A.1 Fed &amp; State by Category'!C30</f>
        <v>540693254</v>
      </c>
      <c r="F31" s="227">
        <v>1658710257</v>
      </c>
      <c r="G31" s="227">
        <f t="shared" si="1"/>
        <v>1669331756</v>
      </c>
      <c r="H31" s="228">
        <f t="shared" si="2"/>
        <v>5.3377695612490783E-2</v>
      </c>
      <c r="I31" s="228">
        <f t="shared" si="3"/>
        <v>5.327138821363013E-2</v>
      </c>
    </row>
    <row r="32" spans="1:10" ht="29.4" x14ac:dyDescent="0.3">
      <c r="A32" s="229" t="s">
        <v>129</v>
      </c>
      <c r="B32" s="232">
        <v>560449253</v>
      </c>
      <c r="C32" s="227">
        <f>'A.1 Fed &amp; State by Category'!B31</f>
        <v>550521051</v>
      </c>
      <c r="D32" s="227">
        <v>241326541</v>
      </c>
      <c r="E32" s="227">
        <f>'A.1 Fed &amp; State by Category'!C31</f>
        <v>240073992</v>
      </c>
      <c r="F32" s="227">
        <v>801775794</v>
      </c>
      <c r="G32" s="227">
        <f t="shared" si="1"/>
        <v>790595043</v>
      </c>
      <c r="H32" s="228">
        <f t="shared" si="2"/>
        <v>2.5801338178856582E-2</v>
      </c>
      <c r="I32" s="228">
        <f t="shared" si="3"/>
        <v>2.5229314247481795E-2</v>
      </c>
    </row>
    <row r="33" spans="1:9" ht="15" x14ac:dyDescent="0.3">
      <c r="A33" s="229" t="s">
        <v>130</v>
      </c>
      <c r="B33" s="232">
        <v>15801176</v>
      </c>
      <c r="C33" s="227">
        <f>'A.1 Fed &amp; State by Category'!B32</f>
        <v>18910306</v>
      </c>
      <c r="D33" s="227">
        <v>26055182</v>
      </c>
      <c r="E33" s="227">
        <f>'A.1 Fed &amp; State by Category'!C32</f>
        <v>16486150</v>
      </c>
      <c r="F33" s="227">
        <v>41856358</v>
      </c>
      <c r="G33" s="227">
        <f t="shared" si="1"/>
        <v>35396456</v>
      </c>
      <c r="H33" s="228">
        <f t="shared" si="2"/>
        <v>1.3469476826002671E-3</v>
      </c>
      <c r="I33" s="228">
        <f t="shared" si="3"/>
        <v>1.1295647747580964E-3</v>
      </c>
    </row>
    <row r="34" spans="1:9" ht="15" x14ac:dyDescent="0.3">
      <c r="A34" s="229" t="s">
        <v>131</v>
      </c>
      <c r="B34" s="232">
        <v>502146418</v>
      </c>
      <c r="C34" s="227">
        <f>'A.1 Fed &amp; State by Category'!B33</f>
        <v>559207145</v>
      </c>
      <c r="D34" s="227">
        <v>312931687</v>
      </c>
      <c r="E34" s="227">
        <f>'A.1 Fed &amp; State by Category'!C33</f>
        <v>284133112</v>
      </c>
      <c r="F34" s="227">
        <v>815078105</v>
      </c>
      <c r="G34" s="227">
        <f t="shared" si="1"/>
        <v>843340257</v>
      </c>
      <c r="H34" s="228">
        <f t="shared" si="2"/>
        <v>2.6229409751033935E-2</v>
      </c>
      <c r="I34" s="228">
        <f t="shared" si="3"/>
        <v>2.6912509191390238E-2</v>
      </c>
    </row>
    <row r="35" spans="1:9" ht="15.75" x14ac:dyDescent="0.3">
      <c r="A35" s="106" t="s">
        <v>132</v>
      </c>
      <c r="B35" s="232">
        <v>69303048</v>
      </c>
      <c r="C35" s="227">
        <f>'A.1 Fed &amp; State by Category'!B34</f>
        <v>77248100</v>
      </c>
      <c r="D35" s="227">
        <v>22146146</v>
      </c>
      <c r="E35" s="227">
        <f>'A.1 Fed &amp; State by Category'!C34</f>
        <v>20581398</v>
      </c>
      <c r="F35" s="227">
        <v>91449194</v>
      </c>
      <c r="G35" s="227">
        <f t="shared" si="1"/>
        <v>97829498</v>
      </c>
      <c r="H35" s="228">
        <f t="shared" si="2"/>
        <v>2.9428570907665272E-3</v>
      </c>
      <c r="I35" s="228">
        <f t="shared" si="3"/>
        <v>3.1219157893396911E-3</v>
      </c>
    </row>
    <row r="36" spans="1:9" ht="15.75" x14ac:dyDescent="0.3">
      <c r="A36" s="106" t="s">
        <v>91</v>
      </c>
      <c r="B36" s="232">
        <v>2043960242</v>
      </c>
      <c r="C36" s="227">
        <f>'A.1 Fed &amp; State by Category'!B35</f>
        <v>2149121350</v>
      </c>
      <c r="D36" s="227">
        <v>1149906150</v>
      </c>
      <c r="E36" s="227">
        <f>'A.1 Fed &amp; State by Category'!C35</f>
        <v>967812045</v>
      </c>
      <c r="F36" s="227">
        <v>3193866392</v>
      </c>
      <c r="G36" s="227">
        <f t="shared" si="1"/>
        <v>3116933395</v>
      </c>
      <c r="H36" s="228">
        <f t="shared" si="2"/>
        <v>0.10277938981789282</v>
      </c>
      <c r="I36" s="228">
        <f t="shared" si="3"/>
        <v>9.9466968338840583E-2</v>
      </c>
    </row>
    <row r="37" spans="1:9" x14ac:dyDescent="0.3">
      <c r="A37" s="229" t="s">
        <v>133</v>
      </c>
      <c r="B37" s="232">
        <v>1042523113</v>
      </c>
      <c r="C37" s="227">
        <f>'A.1 Fed &amp; State by Category'!B36</f>
        <v>1176162331</v>
      </c>
      <c r="D37" s="227">
        <v>910625486</v>
      </c>
      <c r="E37" s="227">
        <f>'A.1 Fed &amp; State by Category'!C36</f>
        <v>791348833</v>
      </c>
      <c r="F37" s="227">
        <v>1953148599</v>
      </c>
      <c r="G37" s="227">
        <f t="shared" si="1"/>
        <v>1967511164</v>
      </c>
      <c r="H37" s="228">
        <f t="shared" si="2"/>
        <v>6.2852792380956993E-2</v>
      </c>
      <c r="I37" s="228">
        <f t="shared" si="3"/>
        <v>6.2786831110936636E-2</v>
      </c>
    </row>
    <row r="38" spans="1:9" x14ac:dyDescent="0.3">
      <c r="A38" s="229" t="s">
        <v>134</v>
      </c>
      <c r="B38" s="232">
        <v>823585496</v>
      </c>
      <c r="C38" s="227">
        <f>'A.1 Fed &amp; State by Category'!B37</f>
        <v>810840576</v>
      </c>
      <c r="D38" s="227">
        <v>183209931</v>
      </c>
      <c r="E38" s="227">
        <f>'A.1 Fed &amp; State by Category'!C37</f>
        <v>109309866</v>
      </c>
      <c r="F38" s="227">
        <v>1006795427</v>
      </c>
      <c r="G38" s="227">
        <f t="shared" si="1"/>
        <v>920150442</v>
      </c>
      <c r="H38" s="228">
        <f t="shared" si="2"/>
        <v>3.2398919352949827E-2</v>
      </c>
      <c r="I38" s="228">
        <f t="shared" si="3"/>
        <v>2.936366077895744E-2</v>
      </c>
    </row>
    <row r="39" spans="1:9" x14ac:dyDescent="0.3">
      <c r="A39" s="229" t="s">
        <v>135</v>
      </c>
      <c r="B39" s="232">
        <v>177851633</v>
      </c>
      <c r="C39" s="227">
        <f>'A.1 Fed &amp; State by Category'!B38</f>
        <v>162118443</v>
      </c>
      <c r="D39" s="227">
        <v>56070733</v>
      </c>
      <c r="E39" s="227">
        <f>'A.1 Fed &amp; State by Category'!C38</f>
        <v>67153346</v>
      </c>
      <c r="F39" s="227">
        <v>233922366</v>
      </c>
      <c r="G39" s="227">
        <f t="shared" si="1"/>
        <v>229271789</v>
      </c>
      <c r="H39" s="228">
        <f t="shared" si="2"/>
        <v>7.5276780839859869E-3</v>
      </c>
      <c r="I39" s="228">
        <f t="shared" si="3"/>
        <v>7.3164764489464934E-3</v>
      </c>
    </row>
    <row r="40" spans="1:9" ht="15.6" x14ac:dyDescent="0.3">
      <c r="A40" s="106" t="s">
        <v>85</v>
      </c>
      <c r="B40" s="232">
        <v>51143878</v>
      </c>
      <c r="C40" s="227">
        <f>'A.1 Fed &amp; State by Category'!B39</f>
        <v>12543244</v>
      </c>
      <c r="D40" s="227">
        <v>305441985</v>
      </c>
      <c r="E40" s="227">
        <f>'A.1 Fed &amp; State by Category'!C39</f>
        <v>221550851</v>
      </c>
      <c r="F40" s="227">
        <v>356585863</v>
      </c>
      <c r="G40" s="227">
        <f t="shared" si="1"/>
        <v>234094095</v>
      </c>
      <c r="H40" s="228">
        <f t="shared" si="2"/>
        <v>1.1475018964045233E-2</v>
      </c>
      <c r="I40" s="228">
        <f t="shared" si="3"/>
        <v>7.4703649340169933E-3</v>
      </c>
    </row>
    <row r="41" spans="1:9" ht="15.6" x14ac:dyDescent="0.3">
      <c r="A41" s="233" t="s">
        <v>138</v>
      </c>
      <c r="B41" s="234">
        <v>13988987953</v>
      </c>
      <c r="C41" s="235">
        <f>'A.1 Fed &amp; State by Category'!B40</f>
        <v>13957077041</v>
      </c>
      <c r="D41" s="235">
        <v>14671378765</v>
      </c>
      <c r="E41" s="235">
        <f>'A.1 Fed &amp; State by Category'!C40</f>
        <v>14762618990</v>
      </c>
      <c r="F41" s="235">
        <v>28660366718</v>
      </c>
      <c r="G41" s="235">
        <f t="shared" si="1"/>
        <v>28719696031</v>
      </c>
      <c r="H41" s="236">
        <f t="shared" si="2"/>
        <v>0.92229750455794379</v>
      </c>
      <c r="I41" s="236">
        <f t="shared" si="3"/>
        <v>0.9164973176517307</v>
      </c>
    </row>
    <row r="42" spans="1:9" ht="15.6" x14ac:dyDescent="0.3">
      <c r="A42" s="106" t="s">
        <v>86</v>
      </c>
      <c r="B42" s="232">
        <v>1275258897</v>
      </c>
      <c r="C42" s="227">
        <f>'A.1 Fed &amp; State by Category'!B41</f>
        <v>1497830673</v>
      </c>
      <c r="D42" s="237"/>
      <c r="E42" s="237"/>
      <c r="F42" s="227">
        <v>1275258897</v>
      </c>
      <c r="G42" s="227">
        <f t="shared" si="1"/>
        <v>1497830673</v>
      </c>
      <c r="H42" s="228">
        <f t="shared" si="2"/>
        <v>4.1038138483752526E-2</v>
      </c>
      <c r="I42" s="228">
        <f t="shared" si="3"/>
        <v>4.7798479225519441E-2</v>
      </c>
    </row>
    <row r="43" spans="1:9" ht="15.6" x14ac:dyDescent="0.3">
      <c r="A43" s="106" t="s">
        <v>246</v>
      </c>
      <c r="B43" s="232">
        <v>1139343770</v>
      </c>
      <c r="C43" s="227">
        <f>'A.1 Fed &amp; State by Category'!B42</f>
        <v>1118840002</v>
      </c>
      <c r="D43" s="237"/>
      <c r="E43" s="237"/>
      <c r="F43" s="227">
        <v>1139343770</v>
      </c>
      <c r="G43" s="227">
        <f t="shared" si="1"/>
        <v>1118840002</v>
      </c>
      <c r="H43" s="228">
        <f t="shared" si="2"/>
        <v>3.6664356958303723E-2</v>
      </c>
      <c r="I43" s="228">
        <f t="shared" si="3"/>
        <v>3.5704203122749863E-2</v>
      </c>
    </row>
    <row r="44" spans="1:9" ht="15.6" x14ac:dyDescent="0.3">
      <c r="A44" s="108" t="s">
        <v>109</v>
      </c>
      <c r="B44" s="234">
        <v>2414602667</v>
      </c>
      <c r="C44" s="235">
        <f>'A.1 Fed &amp; State by Category'!B43</f>
        <v>2616670675</v>
      </c>
      <c r="D44" s="238"/>
      <c r="E44" s="238"/>
      <c r="F44" s="235">
        <v>2414602667</v>
      </c>
      <c r="G44" s="235">
        <f t="shared" si="1"/>
        <v>2616670675</v>
      </c>
      <c r="H44" s="236">
        <f t="shared" si="2"/>
        <v>7.7702495442056249E-2</v>
      </c>
      <c r="I44" s="236">
        <f t="shared" si="3"/>
        <v>8.3502682348269297E-2</v>
      </c>
    </row>
    <row r="45" spans="1:9" ht="15.6" x14ac:dyDescent="0.3">
      <c r="A45" s="233" t="s">
        <v>60</v>
      </c>
      <c r="B45" s="234">
        <v>16403590620</v>
      </c>
      <c r="C45" s="235">
        <f>'A.1 Fed &amp; State by Category'!B44</f>
        <v>16573747716</v>
      </c>
      <c r="D45" s="235">
        <v>14671378765</v>
      </c>
      <c r="E45" s="235">
        <f>'A.1 Fed &amp; State by Category'!C44</f>
        <v>14762618990</v>
      </c>
      <c r="F45" s="235">
        <v>31074969385</v>
      </c>
      <c r="G45" s="235">
        <f t="shared" si="1"/>
        <v>31336366706</v>
      </c>
      <c r="H45" s="236">
        <f t="shared" si="2"/>
        <v>1</v>
      </c>
      <c r="I45" s="236">
        <f t="shared" si="3"/>
        <v>1</v>
      </c>
    </row>
    <row r="46" spans="1:9" ht="15.6" x14ac:dyDescent="0.3">
      <c r="A46" s="106" t="s">
        <v>136</v>
      </c>
      <c r="B46" s="232">
        <v>1628368068</v>
      </c>
      <c r="C46" s="227">
        <f>'A.1 Fed &amp; State by Category'!B45</f>
        <v>1434903289</v>
      </c>
      <c r="D46" s="237"/>
      <c r="E46" s="237"/>
      <c r="F46" s="227">
        <v>1628368068</v>
      </c>
      <c r="G46" s="227">
        <f t="shared" si="1"/>
        <v>1434903289</v>
      </c>
      <c r="H46" s="237"/>
      <c r="I46" s="237"/>
    </row>
    <row r="47" spans="1:9" ht="15.6" x14ac:dyDescent="0.3">
      <c r="A47" s="106" t="s">
        <v>137</v>
      </c>
      <c r="B47" s="232">
        <v>3349021524</v>
      </c>
      <c r="C47" s="227">
        <f>'A.1 Fed &amp; State by Category'!B46</f>
        <v>3691137660</v>
      </c>
      <c r="D47" s="238"/>
      <c r="E47" s="238"/>
      <c r="F47" s="227">
        <v>3349021524</v>
      </c>
      <c r="G47" s="227">
        <f t="shared" si="1"/>
        <v>3691137660</v>
      </c>
      <c r="H47" s="238"/>
      <c r="I47" s="238"/>
    </row>
    <row r="54" spans="2:4" x14ac:dyDescent="0.3">
      <c r="B54" s="11"/>
      <c r="C54" s="11"/>
      <c r="D54" s="11"/>
    </row>
  </sheetData>
  <mergeCells count="5">
    <mergeCell ref="A2:A3"/>
    <mergeCell ref="B2:C2"/>
    <mergeCell ref="D2:E2"/>
    <mergeCell ref="F2:G2"/>
    <mergeCell ref="H2:I2"/>
  </mergeCells>
  <pageMargins left="0.25" right="0.25" top="0" bottom="0" header="0" footer="0"/>
  <pageSetup scale="70" orientation="landscape" r:id="rId1"/>
  <headerFooter>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328</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Expenditures'!$G$31</f>
        <v>24143212</v>
      </c>
      <c r="C3" s="46">
        <f>'C.2 State Expenditures'!$G$31</f>
        <v>948162</v>
      </c>
      <c r="D3" s="46">
        <f>'B. Total Expenditures'!$G$31</f>
        <v>25091374</v>
      </c>
      <c r="E3" s="55">
        <f t="shared" ref="E3:E44" si="0">D3/($D$44)</f>
        <v>0.42227182321468487</v>
      </c>
    </row>
    <row r="4" spans="1:5" ht="43.8" x14ac:dyDescent="0.3">
      <c r="A4" s="107" t="s">
        <v>111</v>
      </c>
      <c r="B4" s="46">
        <f>'C.1 Federal Expenditures'!$H$31</f>
        <v>24143212</v>
      </c>
      <c r="C4" s="46">
        <f>'C.2 State Expenditures'!$H$31</f>
        <v>948162</v>
      </c>
      <c r="D4" s="46">
        <f>'B. Total Expenditures'!$H$31</f>
        <v>25091374</v>
      </c>
      <c r="E4" s="55">
        <f t="shared" si="0"/>
        <v>0.42227182321468487</v>
      </c>
    </row>
    <row r="5" spans="1:5" ht="43.8" x14ac:dyDescent="0.3">
      <c r="A5" s="107" t="s">
        <v>110</v>
      </c>
      <c r="B5" s="46">
        <f>'C.1 Federal Expenditures'!$I$31</f>
        <v>0</v>
      </c>
      <c r="C5" s="46">
        <f>'C.2 State Expenditures'!$I$31</f>
        <v>0</v>
      </c>
      <c r="D5" s="46">
        <f>'B. Total Expenditures'!$I$31</f>
        <v>0</v>
      </c>
      <c r="E5" s="55">
        <f t="shared" si="0"/>
        <v>0</v>
      </c>
    </row>
    <row r="6" spans="1:5" ht="30.75" x14ac:dyDescent="0.3">
      <c r="A6" s="106" t="s">
        <v>83</v>
      </c>
      <c r="B6" s="46">
        <f>'C.1 Federal Expenditures'!$J$31</f>
        <v>2531556</v>
      </c>
      <c r="C6" s="120"/>
      <c r="D6" s="46">
        <f>'B. Total Expenditures'!$J$31</f>
        <v>2531556</v>
      </c>
      <c r="E6" s="55">
        <f t="shared" si="0"/>
        <v>4.2604473062737611E-2</v>
      </c>
    </row>
    <row r="7" spans="1:5" ht="15" x14ac:dyDescent="0.3">
      <c r="A7" s="107" t="s">
        <v>112</v>
      </c>
      <c r="B7" s="46">
        <f>'C.1 Federal Expenditures'!$K$31</f>
        <v>0</v>
      </c>
      <c r="C7" s="120"/>
      <c r="D7" s="46">
        <f>'B. Total Expenditures'!$K$31</f>
        <v>0</v>
      </c>
      <c r="E7" s="55">
        <f t="shared" si="0"/>
        <v>0</v>
      </c>
    </row>
    <row r="8" spans="1:5" ht="15" x14ac:dyDescent="0.3">
      <c r="A8" s="107" t="s">
        <v>113</v>
      </c>
      <c r="B8" s="46">
        <f>'C.1 Federal Expenditures'!$L$31</f>
        <v>0</v>
      </c>
      <c r="C8" s="120"/>
      <c r="D8" s="46">
        <f>'B. Total Expenditures'!$L$31</f>
        <v>0</v>
      </c>
      <c r="E8" s="55">
        <f t="shared" si="0"/>
        <v>0</v>
      </c>
    </row>
    <row r="9" spans="1:5" ht="29.4" x14ac:dyDescent="0.3">
      <c r="A9" s="107" t="s">
        <v>114</v>
      </c>
      <c r="B9" s="46">
        <f>'C.1 Federal Expenditures'!$M$31</f>
        <v>2531556</v>
      </c>
      <c r="C9" s="120"/>
      <c r="D9" s="46">
        <f>'B. Total Expenditures'!$M$31</f>
        <v>2531556</v>
      </c>
      <c r="E9" s="55">
        <f t="shared" si="0"/>
        <v>4.2604473062737611E-2</v>
      </c>
    </row>
    <row r="10" spans="1:5" ht="30.75" x14ac:dyDescent="0.3">
      <c r="A10" s="106" t="s">
        <v>82</v>
      </c>
      <c r="B10" s="46">
        <f>'C.1 Federal Expenditures'!$N$31</f>
        <v>2459902</v>
      </c>
      <c r="C10" s="120"/>
      <c r="D10" s="46">
        <f>'B. Total Expenditures'!$N$31</f>
        <v>2459902</v>
      </c>
      <c r="E10" s="55">
        <f t="shared" si="0"/>
        <v>4.1398581937738835E-2</v>
      </c>
    </row>
    <row r="11" spans="1:5" ht="15" x14ac:dyDescent="0.3">
      <c r="A11" s="107" t="s">
        <v>115</v>
      </c>
      <c r="B11" s="46">
        <f>'C.1 Federal Expenditures'!$O$31</f>
        <v>2459902</v>
      </c>
      <c r="C11" s="120"/>
      <c r="D11" s="46">
        <f>'B. Total Expenditures'!$O$31</f>
        <v>2459902</v>
      </c>
      <c r="E11" s="55">
        <f t="shared" si="0"/>
        <v>4.1398581937738835E-2</v>
      </c>
    </row>
    <row r="12" spans="1:5" ht="15" x14ac:dyDescent="0.3">
      <c r="A12" s="107" t="s">
        <v>116</v>
      </c>
      <c r="B12" s="46">
        <f>'C.1 Federal Expenditures'!$P$31</f>
        <v>0</v>
      </c>
      <c r="C12" s="120"/>
      <c r="D12" s="46">
        <f>'B. Total Expenditures'!$P$31</f>
        <v>0</v>
      </c>
      <c r="E12" s="55">
        <f t="shared" si="0"/>
        <v>0</v>
      </c>
    </row>
    <row r="13" spans="1:5" ht="29.4" x14ac:dyDescent="0.3">
      <c r="A13" s="107" t="s">
        <v>117</v>
      </c>
      <c r="B13" s="46">
        <f>'C.1 Federal Expenditures'!$Q$31</f>
        <v>0</v>
      </c>
      <c r="C13" s="120"/>
      <c r="D13" s="46">
        <f>'B. Total Expenditures'!$Q$31</f>
        <v>0</v>
      </c>
      <c r="E13" s="55">
        <f t="shared" si="0"/>
        <v>0</v>
      </c>
    </row>
    <row r="14" spans="1:5" ht="15.75" x14ac:dyDescent="0.3">
      <c r="A14" s="106" t="s">
        <v>118</v>
      </c>
      <c r="B14" s="46">
        <f>'C.1 Federal Expenditures'!$R$31</f>
        <v>411558</v>
      </c>
      <c r="C14" s="46">
        <f>'C.2 State Expenditures'!$R$31</f>
        <v>3519553</v>
      </c>
      <c r="D14" s="46">
        <f>'B. Total Expenditures'!$R$31</f>
        <v>3931111</v>
      </c>
      <c r="E14" s="55">
        <f t="shared" si="0"/>
        <v>6.6158091192188323E-2</v>
      </c>
    </row>
    <row r="15" spans="1:5" ht="15" x14ac:dyDescent="0.3">
      <c r="A15" s="107" t="s">
        <v>119</v>
      </c>
      <c r="B15" s="46">
        <f>'C.1 Federal Expenditures'!$S$31</f>
        <v>411227</v>
      </c>
      <c r="C15" s="46">
        <f>'C.2 State Expenditures'!$S$31</f>
        <v>564688</v>
      </c>
      <c r="D15" s="46">
        <f>'B. Total Expenditures'!$S$31</f>
        <v>975915</v>
      </c>
      <c r="E15" s="55">
        <f t="shared" si="0"/>
        <v>1.6424027092042038E-2</v>
      </c>
    </row>
    <row r="16" spans="1:5" ht="15" x14ac:dyDescent="0.3">
      <c r="A16" s="107" t="s">
        <v>120</v>
      </c>
      <c r="B16" s="46">
        <f>'C.1 Federal Expenditures'!$T$31</f>
        <v>0</v>
      </c>
      <c r="C16" s="46">
        <f>'C.2 State Expenditures'!$T$31</f>
        <v>554960</v>
      </c>
      <c r="D16" s="46">
        <f>'B. Total Expenditures'!$T$31</f>
        <v>554960</v>
      </c>
      <c r="E16" s="55">
        <f t="shared" si="0"/>
        <v>9.3396228923621934E-3</v>
      </c>
    </row>
    <row r="17" spans="1:5" ht="15" x14ac:dyDescent="0.3">
      <c r="A17" s="107" t="s">
        <v>121</v>
      </c>
      <c r="B17" s="46">
        <f>'C.1 Federal Expenditures'!$U$31</f>
        <v>331</v>
      </c>
      <c r="C17" s="46">
        <f>'C.2 State Expenditures'!$U$31</f>
        <v>2399905</v>
      </c>
      <c r="D17" s="46">
        <f>'B. Total Expenditures'!$U$31</f>
        <v>2400236</v>
      </c>
      <c r="E17" s="55">
        <f t="shared" si="0"/>
        <v>4.0394441207784092E-2</v>
      </c>
    </row>
    <row r="18" spans="1:5" ht="15.75" x14ac:dyDescent="0.3">
      <c r="A18" s="106" t="s">
        <v>122</v>
      </c>
      <c r="B18" s="46">
        <f>'C.1 Federal Expenditures'!$V$31</f>
        <v>0</v>
      </c>
      <c r="C18" s="46">
        <f>'C.2 State Expenditures'!$V$31</f>
        <v>1009841</v>
      </c>
      <c r="D18" s="46">
        <f>'B. Total Expenditures'!$V$31</f>
        <v>1009841</v>
      </c>
      <c r="E18" s="55">
        <f t="shared" si="0"/>
        <v>1.6994980036842168E-2</v>
      </c>
    </row>
    <row r="19" spans="1:5" ht="15.75" x14ac:dyDescent="0.3">
      <c r="A19" s="106" t="s">
        <v>87</v>
      </c>
      <c r="B19" s="46">
        <f>'C.1 Federal Expenditures'!$W$31</f>
        <v>755783</v>
      </c>
      <c r="C19" s="46">
        <f>'C.2 State Expenditures'!$W$31</f>
        <v>1313990</v>
      </c>
      <c r="D19" s="46">
        <f>'B. Total Expenditures'!$W$31</f>
        <v>2069773</v>
      </c>
      <c r="E19" s="55">
        <f t="shared" si="0"/>
        <v>3.4832959659782996E-2</v>
      </c>
    </row>
    <row r="20" spans="1:5" ht="29.4" x14ac:dyDescent="0.3">
      <c r="A20" s="107" t="s">
        <v>124</v>
      </c>
      <c r="B20" s="46">
        <f>'C.1 Federal Expenditures'!$X$31</f>
        <v>755783</v>
      </c>
      <c r="C20" s="46">
        <f>'C.2 State Expenditures'!$X$31</f>
        <v>1313990</v>
      </c>
      <c r="D20" s="46">
        <f>'B. Total Expenditures'!$X$31</f>
        <v>2069773</v>
      </c>
      <c r="E20" s="55">
        <f t="shared" si="0"/>
        <v>3.4832959659782996E-2</v>
      </c>
    </row>
    <row r="21" spans="1:5" ht="15" x14ac:dyDescent="0.3">
      <c r="A21" s="107" t="s">
        <v>123</v>
      </c>
      <c r="B21" s="46">
        <f>'C.1 Federal Expenditures'!$Y$31</f>
        <v>0</v>
      </c>
      <c r="C21" s="46">
        <f>'C.2 State Expenditures'!$Y$31</f>
        <v>0</v>
      </c>
      <c r="D21" s="46">
        <f>'B. Total Expenditures'!$Y$31</f>
        <v>0</v>
      </c>
      <c r="E21" s="55">
        <f t="shared" si="0"/>
        <v>0</v>
      </c>
    </row>
    <row r="22" spans="1:5" ht="30.75" x14ac:dyDescent="0.3">
      <c r="A22" s="106" t="s">
        <v>88</v>
      </c>
      <c r="B22" s="46">
        <f>'C.1 Federal Expenditures'!$Z$31</f>
        <v>132505</v>
      </c>
      <c r="C22" s="46">
        <f>'C.2 State Expenditures'!$Z$31</f>
        <v>212038</v>
      </c>
      <c r="D22" s="46">
        <f>'B. Total Expenditures'!$Z$31</f>
        <v>344543</v>
      </c>
      <c r="E22" s="55">
        <f t="shared" si="0"/>
        <v>5.7984389689403684E-3</v>
      </c>
    </row>
    <row r="23" spans="1:5" ht="15.75" x14ac:dyDescent="0.3">
      <c r="A23" s="106" t="s">
        <v>84</v>
      </c>
      <c r="B23" s="46">
        <f>'C.1 Federal Expenditures'!$AA$31</f>
        <v>0</v>
      </c>
      <c r="C23" s="46">
        <f>'C.2 State Expenditures'!$AA$31</f>
        <v>0</v>
      </c>
      <c r="D23" s="46">
        <f>'B. Total Expenditures'!$AA$31</f>
        <v>0</v>
      </c>
      <c r="E23" s="55">
        <f t="shared" si="0"/>
        <v>0</v>
      </c>
    </row>
    <row r="24" spans="1:5" ht="15.75" x14ac:dyDescent="0.3">
      <c r="A24" s="106" t="s">
        <v>89</v>
      </c>
      <c r="B24" s="46">
        <f>'C.1 Federal Expenditures'!$AB$31</f>
        <v>0</v>
      </c>
      <c r="C24" s="46">
        <f>'C.2 State Expenditures'!$AB$31</f>
        <v>0</v>
      </c>
      <c r="D24" s="46">
        <f>'B. Total Expenditures'!$AB$31</f>
        <v>0</v>
      </c>
      <c r="E24" s="55">
        <f t="shared" si="0"/>
        <v>0</v>
      </c>
    </row>
    <row r="25" spans="1:5" ht="15.75" x14ac:dyDescent="0.3">
      <c r="A25" s="106" t="s">
        <v>62</v>
      </c>
      <c r="B25" s="46">
        <f>'C.1 Federal Expenditures'!$AC$31</f>
        <v>0</v>
      </c>
      <c r="C25" s="46">
        <f>'C.2 State Expenditures'!$AC$31</f>
        <v>216068</v>
      </c>
      <c r="D25" s="46">
        <f>'B. Total Expenditures'!$AC$31</f>
        <v>216068</v>
      </c>
      <c r="E25" s="55">
        <f t="shared" si="0"/>
        <v>3.6362866496809036E-3</v>
      </c>
    </row>
    <row r="26" spans="1:5" ht="15.75" x14ac:dyDescent="0.3">
      <c r="A26" s="106" t="s">
        <v>125</v>
      </c>
      <c r="B26" s="46">
        <f>'C.1 Federal Expenditures'!$AD$31</f>
        <v>0</v>
      </c>
      <c r="C26" s="46">
        <f>'C.2 State Expenditures'!$AD$31</f>
        <v>0</v>
      </c>
      <c r="D26" s="46">
        <f>'B. Total Expenditures'!$AD$31</f>
        <v>0</v>
      </c>
      <c r="E26" s="55">
        <f t="shared" si="0"/>
        <v>0</v>
      </c>
    </row>
    <row r="27" spans="1:5" s="11" customFormat="1" ht="15.75" x14ac:dyDescent="0.3">
      <c r="A27" s="106" t="s">
        <v>126</v>
      </c>
      <c r="B27" s="46">
        <f>'C.1 Federal Expenditures'!$AE$31</f>
        <v>0</v>
      </c>
      <c r="C27" s="46">
        <f>'C.2 State Expenditures'!$AE$31</f>
        <v>0</v>
      </c>
      <c r="D27" s="46">
        <f>'B. Total Expenditures'!$AE$31</f>
        <v>0</v>
      </c>
      <c r="E27" s="55">
        <f t="shared" si="0"/>
        <v>0</v>
      </c>
    </row>
    <row r="28" spans="1:5" ht="30.6" x14ac:dyDescent="0.3">
      <c r="A28" s="106" t="s">
        <v>127</v>
      </c>
      <c r="B28" s="46">
        <f>'C.1 Federal Expenditures'!$AF$31</f>
        <v>33861</v>
      </c>
      <c r="C28" s="46">
        <f>'C.2 State Expenditures'!$AF$31</f>
        <v>0</v>
      </c>
      <c r="D28" s="46">
        <f>'B. Total Expenditures'!$AF$31</f>
        <v>33861</v>
      </c>
      <c r="E28" s="55">
        <f t="shared" si="0"/>
        <v>5.6985903625175901E-4</v>
      </c>
    </row>
    <row r="29" spans="1:5" ht="30.6" x14ac:dyDescent="0.3">
      <c r="A29" s="106" t="s">
        <v>90</v>
      </c>
      <c r="B29" s="46">
        <f>'C.1 Federal Expenditures'!$AG$31</f>
        <v>0</v>
      </c>
      <c r="C29" s="46">
        <f>'C.2 State Expenditures'!$AG$31</f>
        <v>0</v>
      </c>
      <c r="D29" s="46">
        <f>'B. Total Expenditures'!$AG$31</f>
        <v>0</v>
      </c>
      <c r="E29" s="55">
        <f t="shared" si="0"/>
        <v>0</v>
      </c>
    </row>
    <row r="30" spans="1:5" ht="15.6" x14ac:dyDescent="0.3">
      <c r="A30" s="106" t="s">
        <v>128</v>
      </c>
      <c r="B30" s="46">
        <f>'C.1 Federal Expenditures'!$AH$31</f>
        <v>0</v>
      </c>
      <c r="C30" s="46">
        <f>'C.2 State Expenditures'!$AH$31</f>
        <v>0</v>
      </c>
      <c r="D30" s="46">
        <f>'B. Total Expenditures'!$AH$31</f>
        <v>0</v>
      </c>
      <c r="E30" s="55">
        <f t="shared" si="0"/>
        <v>0</v>
      </c>
    </row>
    <row r="31" spans="1:5" ht="28.8" x14ac:dyDescent="0.3">
      <c r="A31" s="107" t="s">
        <v>129</v>
      </c>
      <c r="B31" s="46">
        <f>'C.1 Federal Expenditures'!$AI$31</f>
        <v>0</v>
      </c>
      <c r="C31" s="46">
        <f>'C.2 State Expenditures'!$AI$31</f>
        <v>0</v>
      </c>
      <c r="D31" s="46">
        <f>'B. Total Expenditures'!$AI$31</f>
        <v>0</v>
      </c>
      <c r="E31" s="55">
        <f t="shared" si="0"/>
        <v>0</v>
      </c>
    </row>
    <row r="32" spans="1:5" x14ac:dyDescent="0.3">
      <c r="A32" s="107" t="s">
        <v>130</v>
      </c>
      <c r="B32" s="46">
        <f>'C.1 Federal Expenditures'!$AJ$31</f>
        <v>0</v>
      </c>
      <c r="C32" s="46">
        <f>'C.2 State Expenditures'!$AJ$31</f>
        <v>0</v>
      </c>
      <c r="D32" s="46">
        <f>'B. Total Expenditures'!$AJ$31</f>
        <v>0</v>
      </c>
      <c r="E32" s="55">
        <f t="shared" si="0"/>
        <v>0</v>
      </c>
    </row>
    <row r="33" spans="1:5" x14ac:dyDescent="0.3">
      <c r="A33" s="107" t="s">
        <v>131</v>
      </c>
      <c r="B33" s="46">
        <f>'C.1 Federal Expenditures'!$AK$31</f>
        <v>0</v>
      </c>
      <c r="C33" s="46">
        <f>'C.2 State Expenditures'!$AK$31</f>
        <v>0</v>
      </c>
      <c r="D33" s="46">
        <f>'B. Total Expenditures'!$AK$31</f>
        <v>0</v>
      </c>
      <c r="E33" s="55">
        <f t="shared" si="0"/>
        <v>0</v>
      </c>
    </row>
    <row r="34" spans="1:5" ht="15.6" x14ac:dyDescent="0.3">
      <c r="A34" s="106" t="s">
        <v>132</v>
      </c>
      <c r="B34" s="46">
        <f>'C.1 Federal Expenditures'!$AL$31</f>
        <v>0</v>
      </c>
      <c r="C34" s="46">
        <f>'C.2 State Expenditures'!$AL$31</f>
        <v>0</v>
      </c>
      <c r="D34" s="46">
        <f>'B. Total Expenditures'!$AL$31</f>
        <v>0</v>
      </c>
      <c r="E34" s="55">
        <f t="shared" si="0"/>
        <v>0</v>
      </c>
    </row>
    <row r="35" spans="1:5" ht="15.6" x14ac:dyDescent="0.3">
      <c r="A35" s="106" t="s">
        <v>91</v>
      </c>
      <c r="B35" s="46">
        <f>'C.1 Federal Expenditures'!$AM$31</f>
        <v>4639452</v>
      </c>
      <c r="C35" s="46">
        <f>'C.2 State Expenditures'!$AM$31</f>
        <v>6776238</v>
      </c>
      <c r="D35" s="46">
        <f>'B. Total Expenditures'!$AM$31</f>
        <v>11415690</v>
      </c>
      <c r="E35" s="55">
        <f t="shared" si="0"/>
        <v>0.19211878271606991</v>
      </c>
    </row>
    <row r="36" spans="1:5" x14ac:dyDescent="0.3">
      <c r="A36" s="107" t="s">
        <v>133</v>
      </c>
      <c r="B36" s="46">
        <f>'C.1 Federal Expenditures'!$AN$31</f>
        <v>3304112</v>
      </c>
      <c r="C36" s="46">
        <f>'C.2 State Expenditures'!$AN$31</f>
        <v>389240</v>
      </c>
      <c r="D36" s="46">
        <f>'B. Total Expenditures'!$AN$31</f>
        <v>3693352</v>
      </c>
      <c r="E36" s="55">
        <f t="shared" si="0"/>
        <v>6.2156758845235131E-2</v>
      </c>
    </row>
    <row r="37" spans="1:5" x14ac:dyDescent="0.3">
      <c r="A37" s="107" t="s">
        <v>134</v>
      </c>
      <c r="B37" s="46">
        <f>'C.1 Federal Expenditures'!$AO$31</f>
        <v>769700</v>
      </c>
      <c r="C37" s="46">
        <f>'C.2 State Expenditures'!$AO$31</f>
        <v>5957995</v>
      </c>
      <c r="D37" s="46">
        <f>'B. Total Expenditures'!$AO$31</f>
        <v>6727695</v>
      </c>
      <c r="E37" s="55">
        <f t="shared" si="0"/>
        <v>0.11322281648196385</v>
      </c>
    </row>
    <row r="38" spans="1:5" x14ac:dyDescent="0.3">
      <c r="A38" s="107" t="s">
        <v>135</v>
      </c>
      <c r="B38" s="46">
        <f>'C.1 Federal Expenditures'!$AP$31</f>
        <v>565640</v>
      </c>
      <c r="C38" s="46">
        <f>'C.2 State Expenditures'!$AP$31</f>
        <v>429003</v>
      </c>
      <c r="D38" s="46">
        <f>'B. Total Expenditures'!$AP$31</f>
        <v>994643</v>
      </c>
      <c r="E38" s="55">
        <f t="shared" si="0"/>
        <v>1.6739207388870924E-2</v>
      </c>
    </row>
    <row r="39" spans="1:5" ht="15.6" x14ac:dyDescent="0.3">
      <c r="A39" s="106" t="s">
        <v>85</v>
      </c>
      <c r="B39" s="46">
        <f>'C.1 Federal Expenditures'!$AQ$31</f>
        <v>0</v>
      </c>
      <c r="C39" s="46">
        <f>'C.2 State Expenditures'!$AQ$31</f>
        <v>0</v>
      </c>
      <c r="D39" s="46">
        <f>'B. Total Expenditures'!$AQ$31</f>
        <v>0</v>
      </c>
      <c r="E39" s="55">
        <f t="shared" si="0"/>
        <v>0</v>
      </c>
    </row>
    <row r="40" spans="1:5" ht="15.6" x14ac:dyDescent="0.3">
      <c r="A40" s="94" t="s">
        <v>138</v>
      </c>
      <c r="B40" s="121">
        <f>'C.1 Federal Expenditures'!$AR$31</f>
        <v>35107829</v>
      </c>
      <c r="C40" s="121">
        <f>'C.2 State Expenditures'!$AR$31</f>
        <v>13995890</v>
      </c>
      <c r="D40" s="121">
        <f>'B. Total Expenditures'!$AR$31</f>
        <v>49103719</v>
      </c>
      <c r="E40" s="96">
        <f t="shared" si="0"/>
        <v>0.82638427647491774</v>
      </c>
    </row>
    <row r="41" spans="1:5" ht="15.6" x14ac:dyDescent="0.3">
      <c r="A41" s="106" t="s">
        <v>86</v>
      </c>
      <c r="B41" s="46">
        <f>'C.1 Federal Expenditures'!$C$31</f>
        <v>7340000</v>
      </c>
      <c r="C41" s="120"/>
      <c r="D41" s="46">
        <f>'B. Total Expenditures'!$C$31</f>
        <v>7340000</v>
      </c>
      <c r="E41" s="55">
        <f t="shared" si="0"/>
        <v>0.12352751915442282</v>
      </c>
    </row>
    <row r="42" spans="1:5" ht="15.6" x14ac:dyDescent="0.3">
      <c r="A42" s="106" t="s">
        <v>246</v>
      </c>
      <c r="B42" s="46">
        <f>'C.1 Federal Expenditures'!$D$31</f>
        <v>2976239</v>
      </c>
      <c r="C42" s="120"/>
      <c r="D42" s="46">
        <f>'B. Total Expenditures'!$D$31</f>
        <v>2976239</v>
      </c>
      <c r="E42" s="55">
        <f t="shared" si="0"/>
        <v>5.0088204370659431E-2</v>
      </c>
    </row>
    <row r="43" spans="1:5" ht="15.6" x14ac:dyDescent="0.3">
      <c r="A43" s="108" t="s">
        <v>109</v>
      </c>
      <c r="B43" s="121">
        <f>B41+B42</f>
        <v>10316239</v>
      </c>
      <c r="C43" s="124"/>
      <c r="D43" s="121">
        <f>D41+D42</f>
        <v>10316239</v>
      </c>
      <c r="E43" s="96">
        <f t="shared" si="0"/>
        <v>0.17361572352508226</v>
      </c>
    </row>
    <row r="44" spans="1:5" ht="15.6" x14ac:dyDescent="0.3">
      <c r="A44" s="94" t="s">
        <v>60</v>
      </c>
      <c r="B44" s="95">
        <f>SUM(B41,B42, B3,B6,B10,B14,B18,B19,B22,B23,B24,B25,B26,B27,B28,B29,B30,B34,B35, B39)</f>
        <v>45424068</v>
      </c>
      <c r="C44" s="95">
        <f>SUM(C41,C42,C3,C6,C10,C14,C18,C19,C22,C23,C24,C25,C26,C27,C28,C29,C30,C34,C35, C39)</f>
        <v>13995890</v>
      </c>
      <c r="D44" s="95">
        <f>B44+C44</f>
        <v>59419958</v>
      </c>
      <c r="E44" s="96">
        <f t="shared" si="0"/>
        <v>1</v>
      </c>
    </row>
    <row r="45" spans="1:5" ht="15.6" x14ac:dyDescent="0.3">
      <c r="A45" s="106" t="s">
        <v>136</v>
      </c>
      <c r="B45" s="46">
        <f>'C.1 Federal Expenditures'!$AS$31</f>
        <v>0</v>
      </c>
      <c r="C45" s="120"/>
      <c r="D45" s="46">
        <f>'B. Total Expenditures'!$AS$31</f>
        <v>0</v>
      </c>
      <c r="E45" s="123"/>
    </row>
    <row r="46" spans="1:5" ht="15.6" x14ac:dyDescent="0.3">
      <c r="A46" s="106" t="s">
        <v>137</v>
      </c>
      <c r="B46" s="46">
        <f>'C.1 Federal Expenditures'!$AT$31</f>
        <v>15626610</v>
      </c>
      <c r="C46" s="120"/>
      <c r="D46" s="46">
        <f>'B. Total Expenditures'!$AT$31</f>
        <v>15626610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327</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Expenditures'!$G$32</f>
        <v>19113089</v>
      </c>
      <c r="C3" s="46">
        <f>'C.2 State Expenditures'!$G$32</f>
        <v>6943864</v>
      </c>
      <c r="D3" s="46">
        <f>'B. Total Expenditures'!$G$32</f>
        <v>26056953</v>
      </c>
      <c r="E3" s="55">
        <f t="shared" ref="E3:E44" si="0">D3/($D$44)</f>
        <v>0.25017750902537372</v>
      </c>
    </row>
    <row r="4" spans="1:5" ht="43.8" x14ac:dyDescent="0.3">
      <c r="A4" s="107" t="s">
        <v>111</v>
      </c>
      <c r="B4" s="46">
        <f>'C.1 Federal Expenditures'!$H$32</f>
        <v>19113089</v>
      </c>
      <c r="C4" s="46">
        <f>'C.2 State Expenditures'!$H$32</f>
        <v>6943864</v>
      </c>
      <c r="D4" s="46">
        <f>'B. Total Expenditures'!$H$32</f>
        <v>26056953</v>
      </c>
      <c r="E4" s="55">
        <f t="shared" si="0"/>
        <v>0.25017750902537372</v>
      </c>
    </row>
    <row r="5" spans="1:5" ht="43.8" x14ac:dyDescent="0.3">
      <c r="A5" s="107" t="s">
        <v>110</v>
      </c>
      <c r="B5" s="46">
        <f>'C.1 Federal Expenditures'!$I$32</f>
        <v>0</v>
      </c>
      <c r="C5" s="46">
        <f>'C.2 State Expenditures'!$I$32</f>
        <v>0</v>
      </c>
      <c r="D5" s="46">
        <f>'B. Total Expenditures'!$I$32</f>
        <v>0</v>
      </c>
      <c r="E5" s="55">
        <f t="shared" si="0"/>
        <v>0</v>
      </c>
    </row>
    <row r="6" spans="1:5" ht="30.75" x14ac:dyDescent="0.3">
      <c r="A6" s="106" t="s">
        <v>83</v>
      </c>
      <c r="B6" s="46">
        <f>'C.1 Federal Expenditures'!$J$32</f>
        <v>0</v>
      </c>
      <c r="C6" s="120"/>
      <c r="D6" s="46">
        <f>'B. Total Expenditures'!$J$32</f>
        <v>0</v>
      </c>
      <c r="E6" s="55">
        <f t="shared" si="0"/>
        <v>0</v>
      </c>
    </row>
    <row r="7" spans="1:5" ht="15" x14ac:dyDescent="0.3">
      <c r="A7" s="107" t="s">
        <v>112</v>
      </c>
      <c r="B7" s="46">
        <f>'C.1 Federal Expenditures'!$K$32</f>
        <v>0</v>
      </c>
      <c r="C7" s="120"/>
      <c r="D7" s="46">
        <f>'B. Total Expenditures'!$K$32</f>
        <v>0</v>
      </c>
      <c r="E7" s="55">
        <f t="shared" si="0"/>
        <v>0</v>
      </c>
    </row>
    <row r="8" spans="1:5" ht="15" x14ac:dyDescent="0.3">
      <c r="A8" s="107" t="s">
        <v>113</v>
      </c>
      <c r="B8" s="46">
        <f>'C.1 Federal Expenditures'!$L$32</f>
        <v>0</v>
      </c>
      <c r="C8" s="120"/>
      <c r="D8" s="46">
        <f>'B. Total Expenditures'!$L$32</f>
        <v>0</v>
      </c>
      <c r="E8" s="55">
        <f t="shared" si="0"/>
        <v>0</v>
      </c>
    </row>
    <row r="9" spans="1:5" ht="29.4" x14ac:dyDescent="0.3">
      <c r="A9" s="107" t="s">
        <v>114</v>
      </c>
      <c r="B9" s="46">
        <f>'C.1 Federal Expenditures'!$M$32</f>
        <v>0</v>
      </c>
      <c r="C9" s="120"/>
      <c r="D9" s="46">
        <f>'B. Total Expenditures'!$M$32</f>
        <v>0</v>
      </c>
      <c r="E9" s="55">
        <f t="shared" si="0"/>
        <v>0</v>
      </c>
    </row>
    <row r="10" spans="1:5" ht="30.75" x14ac:dyDescent="0.3">
      <c r="A10" s="106" t="s">
        <v>82</v>
      </c>
      <c r="B10" s="46">
        <f>'C.1 Federal Expenditures'!$N$32</f>
        <v>0</v>
      </c>
      <c r="C10" s="120"/>
      <c r="D10" s="46">
        <f>'B. Total Expenditures'!$N$32</f>
        <v>0</v>
      </c>
      <c r="E10" s="55">
        <f t="shared" si="0"/>
        <v>0</v>
      </c>
    </row>
    <row r="11" spans="1:5" ht="15" x14ac:dyDescent="0.3">
      <c r="A11" s="107" t="s">
        <v>115</v>
      </c>
      <c r="B11" s="46">
        <f>'C.1 Federal Expenditures'!$O$32</f>
        <v>0</v>
      </c>
      <c r="C11" s="120"/>
      <c r="D11" s="46">
        <f>'B. Total Expenditures'!$O$32</f>
        <v>0</v>
      </c>
      <c r="E11" s="55">
        <f t="shared" si="0"/>
        <v>0</v>
      </c>
    </row>
    <row r="12" spans="1:5" ht="15" x14ac:dyDescent="0.3">
      <c r="A12" s="107" t="s">
        <v>116</v>
      </c>
      <c r="B12" s="46">
        <f>'C.1 Federal Expenditures'!$P$32</f>
        <v>0</v>
      </c>
      <c r="C12" s="120"/>
      <c r="D12" s="46">
        <f>'B. Total Expenditures'!$P$32</f>
        <v>0</v>
      </c>
      <c r="E12" s="55">
        <f t="shared" si="0"/>
        <v>0</v>
      </c>
    </row>
    <row r="13" spans="1:5" ht="29.4" x14ac:dyDescent="0.3">
      <c r="A13" s="107" t="s">
        <v>117</v>
      </c>
      <c r="B13" s="46">
        <f>'C.1 Federal Expenditures'!$Q$32</f>
        <v>0</v>
      </c>
      <c r="C13" s="120"/>
      <c r="D13" s="46">
        <f>'B. Total Expenditures'!$Q$32</f>
        <v>0</v>
      </c>
      <c r="E13" s="55">
        <f t="shared" si="0"/>
        <v>0</v>
      </c>
    </row>
    <row r="14" spans="1:5" ht="15.75" x14ac:dyDescent="0.3">
      <c r="A14" s="106" t="s">
        <v>118</v>
      </c>
      <c r="B14" s="46">
        <f>'C.1 Federal Expenditures'!$R$32</f>
        <v>9232183</v>
      </c>
      <c r="C14" s="46">
        <f>'C.2 State Expenditures'!$R$32</f>
        <v>2693882</v>
      </c>
      <c r="D14" s="46">
        <f>'B. Total Expenditures'!$R$32</f>
        <v>11926065</v>
      </c>
      <c r="E14" s="55">
        <f t="shared" si="0"/>
        <v>0.11450430271623445</v>
      </c>
    </row>
    <row r="15" spans="1:5" ht="15" x14ac:dyDescent="0.3">
      <c r="A15" s="107" t="s">
        <v>119</v>
      </c>
      <c r="B15" s="46">
        <f>'C.1 Federal Expenditures'!$S$32</f>
        <v>375092</v>
      </c>
      <c r="C15" s="46">
        <f>'C.2 State Expenditures'!$S$32</f>
        <v>0</v>
      </c>
      <c r="D15" s="46">
        <f>'B. Total Expenditures'!$S$32</f>
        <v>375092</v>
      </c>
      <c r="E15" s="55">
        <f t="shared" si="0"/>
        <v>3.6013259959959813E-3</v>
      </c>
    </row>
    <row r="16" spans="1:5" ht="15" x14ac:dyDescent="0.3">
      <c r="A16" s="107" t="s">
        <v>120</v>
      </c>
      <c r="B16" s="46">
        <f>'C.1 Federal Expenditures'!$T$32</f>
        <v>0</v>
      </c>
      <c r="C16" s="46">
        <f>'C.2 State Expenditures'!$T$32</f>
        <v>0</v>
      </c>
      <c r="D16" s="46">
        <f>'B. Total Expenditures'!$T$32</f>
        <v>0</v>
      </c>
      <c r="E16" s="55">
        <f t="shared" si="0"/>
        <v>0</v>
      </c>
    </row>
    <row r="17" spans="1:5" ht="15" x14ac:dyDescent="0.3">
      <c r="A17" s="107" t="s">
        <v>121</v>
      </c>
      <c r="B17" s="46">
        <f>'C.1 Federal Expenditures'!$U$32</f>
        <v>8857091</v>
      </c>
      <c r="C17" s="46">
        <f>'C.2 State Expenditures'!$U$32</f>
        <v>2693882</v>
      </c>
      <c r="D17" s="46">
        <f>'B. Total Expenditures'!$U$32</f>
        <v>11550973</v>
      </c>
      <c r="E17" s="55">
        <f t="shared" si="0"/>
        <v>0.11090297672023847</v>
      </c>
    </row>
    <row r="18" spans="1:5" ht="15.75" x14ac:dyDescent="0.3">
      <c r="A18" s="106" t="s">
        <v>122</v>
      </c>
      <c r="B18" s="46">
        <f>'C.1 Federal Expenditures'!$V$32</f>
        <v>0</v>
      </c>
      <c r="C18" s="46">
        <f>'C.2 State Expenditures'!$V$32</f>
        <v>0</v>
      </c>
      <c r="D18" s="46">
        <f>'B. Total Expenditures'!$V$32</f>
        <v>0</v>
      </c>
      <c r="E18" s="55">
        <f t="shared" si="0"/>
        <v>0</v>
      </c>
    </row>
    <row r="19" spans="1:5" ht="15.75" x14ac:dyDescent="0.3">
      <c r="A19" s="106" t="s">
        <v>87</v>
      </c>
      <c r="B19" s="46">
        <f>'C.1 Federal Expenditures'!$W$32</f>
        <v>0</v>
      </c>
      <c r="C19" s="46">
        <f>'C.2 State Expenditures'!$W$32</f>
        <v>6498998</v>
      </c>
      <c r="D19" s="46">
        <f>'B. Total Expenditures'!$W$32</f>
        <v>6498998</v>
      </c>
      <c r="E19" s="55">
        <f t="shared" si="0"/>
        <v>6.239805286523277E-2</v>
      </c>
    </row>
    <row r="20" spans="1:5" ht="29.4" x14ac:dyDescent="0.3">
      <c r="A20" s="107" t="s">
        <v>124</v>
      </c>
      <c r="B20" s="46">
        <f>'C.1 Federal Expenditures'!$X$32</f>
        <v>0</v>
      </c>
      <c r="C20" s="46">
        <f>'C.2 State Expenditures'!$X$32</f>
        <v>6498998</v>
      </c>
      <c r="D20" s="46">
        <f>'B. Total Expenditures'!$X$32</f>
        <v>6498998</v>
      </c>
      <c r="E20" s="55">
        <f t="shared" si="0"/>
        <v>6.239805286523277E-2</v>
      </c>
    </row>
    <row r="21" spans="1:5" ht="15" x14ac:dyDescent="0.3">
      <c r="A21" s="107" t="s">
        <v>123</v>
      </c>
      <c r="B21" s="46">
        <f>'C.1 Federal Expenditures'!$Y$32</f>
        <v>0</v>
      </c>
      <c r="C21" s="46">
        <f>'C.2 State Expenditures'!$Y$32</f>
        <v>0</v>
      </c>
      <c r="D21" s="46">
        <f>'B. Total Expenditures'!$Y$32</f>
        <v>0</v>
      </c>
      <c r="E21" s="55">
        <f t="shared" si="0"/>
        <v>0</v>
      </c>
    </row>
    <row r="22" spans="1:5" ht="30.75" x14ac:dyDescent="0.3">
      <c r="A22" s="106" t="s">
        <v>88</v>
      </c>
      <c r="B22" s="46">
        <f>'C.1 Federal Expenditures'!$Z$32</f>
        <v>0</v>
      </c>
      <c r="C22" s="46">
        <f>'C.2 State Expenditures'!$Z$32</f>
        <v>0</v>
      </c>
      <c r="D22" s="46">
        <f>'B. Total Expenditures'!$Z$32</f>
        <v>0</v>
      </c>
      <c r="E22" s="55">
        <f t="shared" si="0"/>
        <v>0</v>
      </c>
    </row>
    <row r="23" spans="1:5" ht="15.75" x14ac:dyDescent="0.3">
      <c r="A23" s="106" t="s">
        <v>84</v>
      </c>
      <c r="B23" s="46">
        <f>'C.1 Federal Expenditures'!$AA$32</f>
        <v>0</v>
      </c>
      <c r="C23" s="46">
        <f>'C.2 State Expenditures'!$AA$32</f>
        <v>29442599</v>
      </c>
      <c r="D23" s="46">
        <f>'B. Total Expenditures'!$AA$32</f>
        <v>29442599</v>
      </c>
      <c r="E23" s="55">
        <f t="shared" si="0"/>
        <v>0.28268370737948367</v>
      </c>
    </row>
    <row r="24" spans="1:5" ht="15.75" x14ac:dyDescent="0.3">
      <c r="A24" s="106" t="s">
        <v>89</v>
      </c>
      <c r="B24" s="46">
        <f>'C.1 Federal Expenditures'!$AB$32</f>
        <v>0</v>
      </c>
      <c r="C24" s="46">
        <f>'C.2 State Expenditures'!$AB$32</f>
        <v>4391755</v>
      </c>
      <c r="D24" s="46">
        <f>'B. Total Expenditures'!$AB$32</f>
        <v>4391755</v>
      </c>
      <c r="E24" s="55">
        <f t="shared" si="0"/>
        <v>4.2166032465489348E-2</v>
      </c>
    </row>
    <row r="25" spans="1:5" ht="15.75" x14ac:dyDescent="0.3">
      <c r="A25" s="106" t="s">
        <v>62</v>
      </c>
      <c r="B25" s="46">
        <f>'C.1 Federal Expenditures'!$AC$32</f>
        <v>0</v>
      </c>
      <c r="C25" s="46">
        <f>'C.2 State Expenditures'!$AC$32</f>
        <v>145575</v>
      </c>
      <c r="D25" s="46">
        <f>'B. Total Expenditures'!$AC$32</f>
        <v>145575</v>
      </c>
      <c r="E25" s="55">
        <f t="shared" si="0"/>
        <v>1.3976918512448012E-3</v>
      </c>
    </row>
    <row r="26" spans="1:5" ht="15.75" x14ac:dyDescent="0.3">
      <c r="A26" s="106" t="s">
        <v>125</v>
      </c>
      <c r="B26" s="46">
        <f>'C.1 Federal Expenditures'!$AD$32</f>
        <v>0</v>
      </c>
      <c r="C26" s="46">
        <f>'C.2 State Expenditures'!$AD$32</f>
        <v>0</v>
      </c>
      <c r="D26" s="46">
        <f>'B. Total Expenditures'!$AD$32</f>
        <v>0</v>
      </c>
      <c r="E26" s="55">
        <f t="shared" si="0"/>
        <v>0</v>
      </c>
    </row>
    <row r="27" spans="1:5" s="11" customFormat="1" ht="15.75" x14ac:dyDescent="0.3">
      <c r="A27" s="106" t="s">
        <v>126</v>
      </c>
      <c r="B27" s="46">
        <f>'C.1 Federal Expenditures'!$AE$32</f>
        <v>0</v>
      </c>
      <c r="C27" s="46">
        <f>'C.2 State Expenditures'!$AE$32</f>
        <v>312965</v>
      </c>
      <c r="D27" s="46">
        <f>'B. Total Expenditures'!$AE$32</f>
        <v>312965</v>
      </c>
      <c r="E27" s="55">
        <f t="shared" si="0"/>
        <v>3.004833455090704E-3</v>
      </c>
    </row>
    <row r="28" spans="1:5" ht="30.6" x14ac:dyDescent="0.3">
      <c r="A28" s="106" t="s">
        <v>127</v>
      </c>
      <c r="B28" s="46">
        <f>'C.1 Federal Expenditures'!$AF$32</f>
        <v>0</v>
      </c>
      <c r="C28" s="46">
        <f>'C.2 State Expenditures'!$AF$32</f>
        <v>0</v>
      </c>
      <c r="D28" s="46">
        <f>'B. Total Expenditures'!$AF$32</f>
        <v>0</v>
      </c>
      <c r="E28" s="55">
        <f t="shared" si="0"/>
        <v>0</v>
      </c>
    </row>
    <row r="29" spans="1:5" ht="30.6" x14ac:dyDescent="0.3">
      <c r="A29" s="106" t="s">
        <v>90</v>
      </c>
      <c r="B29" s="46">
        <f>'C.1 Federal Expenditures'!$AG$32</f>
        <v>0</v>
      </c>
      <c r="C29" s="46">
        <f>'C.2 State Expenditures'!$AG$32</f>
        <v>0</v>
      </c>
      <c r="D29" s="46">
        <f>'B. Total Expenditures'!$AG$32</f>
        <v>0</v>
      </c>
      <c r="E29" s="55">
        <f t="shared" si="0"/>
        <v>0</v>
      </c>
    </row>
    <row r="30" spans="1:5" ht="15.6" x14ac:dyDescent="0.3">
      <c r="A30" s="106" t="s">
        <v>128</v>
      </c>
      <c r="B30" s="46">
        <f>'C.1 Federal Expenditures'!$AH$32</f>
        <v>4174112</v>
      </c>
      <c r="C30" s="46">
        <f>'C.2 State Expenditures'!$AH$32</f>
        <v>0</v>
      </c>
      <c r="D30" s="46">
        <f>'B. Total Expenditures'!$AH$32</f>
        <v>4174112</v>
      </c>
      <c r="E30" s="55">
        <f t="shared" si="0"/>
        <v>4.0076402737991686E-2</v>
      </c>
    </row>
    <row r="31" spans="1:5" ht="28.8" x14ac:dyDescent="0.3">
      <c r="A31" s="107" t="s">
        <v>129</v>
      </c>
      <c r="B31" s="46">
        <f>'C.1 Federal Expenditures'!$AI$32</f>
        <v>4174112</v>
      </c>
      <c r="C31" s="46">
        <f>'C.2 State Expenditures'!$AI$32</f>
        <v>0</v>
      </c>
      <c r="D31" s="46">
        <f>'B. Total Expenditures'!$AI$32</f>
        <v>4174112</v>
      </c>
      <c r="E31" s="55">
        <f t="shared" si="0"/>
        <v>4.0076402737991686E-2</v>
      </c>
    </row>
    <row r="32" spans="1:5" x14ac:dyDescent="0.3">
      <c r="A32" s="107" t="s">
        <v>130</v>
      </c>
      <c r="B32" s="46">
        <f>'C.1 Federal Expenditures'!$AJ$32</f>
        <v>0</v>
      </c>
      <c r="C32" s="46">
        <f>'C.2 State Expenditures'!$AJ$32</f>
        <v>0</v>
      </c>
      <c r="D32" s="46">
        <f>'B. Total Expenditures'!$AJ$32</f>
        <v>0</v>
      </c>
      <c r="E32" s="55">
        <f t="shared" si="0"/>
        <v>0</v>
      </c>
    </row>
    <row r="33" spans="1:5" x14ac:dyDescent="0.3">
      <c r="A33" s="107" t="s">
        <v>131</v>
      </c>
      <c r="B33" s="46">
        <f>'C.1 Federal Expenditures'!$AK$32</f>
        <v>0</v>
      </c>
      <c r="C33" s="46">
        <f>'C.2 State Expenditures'!$AK$32</f>
        <v>0</v>
      </c>
      <c r="D33" s="46">
        <f>'B. Total Expenditures'!$AK$32</f>
        <v>0</v>
      </c>
      <c r="E33" s="55">
        <f t="shared" si="0"/>
        <v>0</v>
      </c>
    </row>
    <row r="34" spans="1:5" ht="15.6" x14ac:dyDescent="0.3">
      <c r="A34" s="106" t="s">
        <v>132</v>
      </c>
      <c r="B34" s="46">
        <f>'C.1 Federal Expenditures'!$AL$32</f>
        <v>0</v>
      </c>
      <c r="C34" s="46">
        <f>'C.2 State Expenditures'!$AL$32</f>
        <v>0</v>
      </c>
      <c r="D34" s="46">
        <f>'B. Total Expenditures'!$AL$32</f>
        <v>0</v>
      </c>
      <c r="E34" s="55">
        <f t="shared" si="0"/>
        <v>0</v>
      </c>
    </row>
    <row r="35" spans="1:5" ht="15.6" x14ac:dyDescent="0.3">
      <c r="A35" s="106" t="s">
        <v>91</v>
      </c>
      <c r="B35" s="46">
        <f>'C.1 Federal Expenditures'!$AM$32</f>
        <v>5031869</v>
      </c>
      <c r="C35" s="46">
        <f>'C.2 State Expenditures'!$AM$32</f>
        <v>0</v>
      </c>
      <c r="D35" s="46">
        <f>'B. Total Expenditures'!$AM$32</f>
        <v>5031869</v>
      </c>
      <c r="E35" s="55">
        <f t="shared" si="0"/>
        <v>4.8311882519878599E-2</v>
      </c>
    </row>
    <row r="36" spans="1:5" x14ac:dyDescent="0.3">
      <c r="A36" s="107" t="s">
        <v>133</v>
      </c>
      <c r="B36" s="46">
        <f>'C.1 Federal Expenditures'!$AN$32</f>
        <v>4827178</v>
      </c>
      <c r="C36" s="46">
        <f>'C.2 State Expenditures'!$AN$32</f>
        <v>0</v>
      </c>
      <c r="D36" s="46">
        <f>'B. Total Expenditures'!$AN$32</f>
        <v>4827178</v>
      </c>
      <c r="E36" s="55">
        <f t="shared" si="0"/>
        <v>4.6346607282213133E-2</v>
      </c>
    </row>
    <row r="37" spans="1:5" x14ac:dyDescent="0.3">
      <c r="A37" s="107" t="s">
        <v>134</v>
      </c>
      <c r="B37" s="46">
        <f>'C.1 Federal Expenditures'!$AO$32</f>
        <v>0</v>
      </c>
      <c r="C37" s="46">
        <f>'C.2 State Expenditures'!$AO$32</f>
        <v>0</v>
      </c>
      <c r="D37" s="46">
        <f>'B. Total Expenditures'!$AO$32</f>
        <v>0</v>
      </c>
      <c r="E37" s="55">
        <f t="shared" si="0"/>
        <v>0</v>
      </c>
    </row>
    <row r="38" spans="1:5" x14ac:dyDescent="0.3">
      <c r="A38" s="107" t="s">
        <v>135</v>
      </c>
      <c r="B38" s="46">
        <f>'C.1 Federal Expenditures'!$AP$32</f>
        <v>204691</v>
      </c>
      <c r="C38" s="46">
        <f>'C.2 State Expenditures'!$AP$32</f>
        <v>0</v>
      </c>
      <c r="D38" s="46">
        <f>'B. Total Expenditures'!$AP$32</f>
        <v>204691</v>
      </c>
      <c r="E38" s="55">
        <f t="shared" si="0"/>
        <v>1.9652752376654618E-3</v>
      </c>
    </row>
    <row r="39" spans="1:5" ht="15.6" x14ac:dyDescent="0.3">
      <c r="A39" s="106" t="s">
        <v>85</v>
      </c>
      <c r="B39" s="46">
        <f>'C.1 Federal Expenditures'!$AQ$32</f>
        <v>0</v>
      </c>
      <c r="C39" s="46">
        <f>'C.2 State Expenditures'!$AQ$32</f>
        <v>0</v>
      </c>
      <c r="D39" s="46">
        <f>'B. Total Expenditures'!$AQ$32</f>
        <v>0</v>
      </c>
      <c r="E39" s="55">
        <f t="shared" si="0"/>
        <v>0</v>
      </c>
    </row>
    <row r="40" spans="1:5" ht="15.6" x14ac:dyDescent="0.3">
      <c r="A40" s="94" t="s">
        <v>138</v>
      </c>
      <c r="B40" s="121">
        <f>'C.1 Federal Expenditures'!$AR$32</f>
        <v>37551253</v>
      </c>
      <c r="C40" s="121">
        <f>'C.2 State Expenditures'!$AR$32</f>
        <v>50429638</v>
      </c>
      <c r="D40" s="121">
        <f>'B. Total Expenditures'!$AR$32</f>
        <v>87980891</v>
      </c>
      <c r="E40" s="96">
        <f t="shared" si="0"/>
        <v>0.84472041501601969</v>
      </c>
    </row>
    <row r="41" spans="1:5" ht="15.6" x14ac:dyDescent="0.3">
      <c r="A41" s="106" t="s">
        <v>86</v>
      </c>
      <c r="B41" s="46">
        <f>'C.1 Federal Expenditures'!$C$32</f>
        <v>15744585</v>
      </c>
      <c r="C41" s="120"/>
      <c r="D41" s="46">
        <f>'B. Total Expenditures'!$C$32</f>
        <v>15744585</v>
      </c>
      <c r="E41" s="55">
        <f t="shared" si="0"/>
        <v>0.15116660247797445</v>
      </c>
    </row>
    <row r="42" spans="1:5" ht="15.6" x14ac:dyDescent="0.3">
      <c r="A42" s="106" t="s">
        <v>246</v>
      </c>
      <c r="B42" s="46">
        <f>'C.1 Federal Expenditures'!$D$32</f>
        <v>428383</v>
      </c>
      <c r="C42" s="120"/>
      <c r="D42" s="46">
        <f>'B. Total Expenditures'!$D$32</f>
        <v>428383</v>
      </c>
      <c r="E42" s="55">
        <f t="shared" si="0"/>
        <v>4.1129825060058503E-3</v>
      </c>
    </row>
    <row r="43" spans="1:5" ht="15.6" x14ac:dyDescent="0.3">
      <c r="A43" s="108" t="s">
        <v>109</v>
      </c>
      <c r="B43" s="121">
        <f>B41+B42</f>
        <v>16172968</v>
      </c>
      <c r="C43" s="124"/>
      <c r="D43" s="121">
        <f>D41+D42</f>
        <v>16172968</v>
      </c>
      <c r="E43" s="96">
        <f t="shared" si="0"/>
        <v>0.15527958498398028</v>
      </c>
    </row>
    <row r="44" spans="1:5" ht="15.6" x14ac:dyDescent="0.3">
      <c r="A44" s="94" t="s">
        <v>60</v>
      </c>
      <c r="B44" s="95">
        <f>SUM(B41,B42, B3,B6,B10,B14,B18,B19,B22,B23,B24,B25,B26,B27,B28,B29,B30,B34,B35, B39)</f>
        <v>53724221</v>
      </c>
      <c r="C44" s="95">
        <f>SUM(C41,C42,C3,C6,C10,C14,C18,C19,C22,C23,C24,C25,C26,C27,C28,C29,C30,C34,C35, C39)</f>
        <v>50429638</v>
      </c>
      <c r="D44" s="95">
        <f>B44+C44</f>
        <v>104153859</v>
      </c>
      <c r="E44" s="96">
        <f t="shared" si="0"/>
        <v>1</v>
      </c>
    </row>
    <row r="45" spans="1:5" ht="15.6" x14ac:dyDescent="0.3">
      <c r="A45" s="106" t="s">
        <v>136</v>
      </c>
      <c r="B45" s="46">
        <f>'C.1 Federal Expenditures'!$AS$32</f>
        <v>0</v>
      </c>
      <c r="C45" s="120"/>
      <c r="D45" s="46">
        <f>'B. Total Expenditures'!$AS$32</f>
        <v>0</v>
      </c>
      <c r="E45" s="123"/>
    </row>
    <row r="46" spans="1:5" ht="15.6" x14ac:dyDescent="0.3">
      <c r="A46" s="106" t="s">
        <v>137</v>
      </c>
      <c r="B46" s="46">
        <f>'C.1 Federal Expenditures'!$AT$32</f>
        <v>70399341</v>
      </c>
      <c r="C46" s="120"/>
      <c r="D46" s="46">
        <f>'B. Total Expenditures'!$AT$32</f>
        <v>70399341</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326</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Expenditures'!$G$33</f>
        <v>14027691</v>
      </c>
      <c r="C3" s="46">
        <f>'C.2 State Expenditures'!$G$33</f>
        <v>24150457</v>
      </c>
      <c r="D3" s="46">
        <f>'B. Total Expenditures'!$G$33</f>
        <v>38178148</v>
      </c>
      <c r="E3" s="55">
        <f t="shared" ref="E3:E44" si="0">D3/($D$44)</f>
        <v>0.370177259514817</v>
      </c>
    </row>
    <row r="4" spans="1:5" ht="43.8" x14ac:dyDescent="0.3">
      <c r="A4" s="107" t="s">
        <v>111</v>
      </c>
      <c r="B4" s="46">
        <f>'C.1 Federal Expenditures'!$H$33</f>
        <v>14027691</v>
      </c>
      <c r="C4" s="46">
        <f>'C.2 State Expenditures'!$H$33</f>
        <v>24150457</v>
      </c>
      <c r="D4" s="46">
        <f>'B. Total Expenditures'!$H$33</f>
        <v>38178148</v>
      </c>
      <c r="E4" s="55">
        <f t="shared" si="0"/>
        <v>0.370177259514817</v>
      </c>
    </row>
    <row r="5" spans="1:5" ht="43.8" x14ac:dyDescent="0.3">
      <c r="A5" s="107" t="s">
        <v>110</v>
      </c>
      <c r="B5" s="46">
        <f>'C.1 Federal Expenditures'!$I$33</f>
        <v>0</v>
      </c>
      <c r="C5" s="46">
        <f>'C.2 State Expenditures'!$I$33</f>
        <v>0</v>
      </c>
      <c r="D5" s="46">
        <f>'B. Total Expenditures'!$I$33</f>
        <v>0</v>
      </c>
      <c r="E5" s="55">
        <f t="shared" si="0"/>
        <v>0</v>
      </c>
    </row>
    <row r="6" spans="1:5" ht="30.75" x14ac:dyDescent="0.3">
      <c r="A6" s="106" t="s">
        <v>83</v>
      </c>
      <c r="B6" s="46">
        <f>'C.1 Federal Expenditures'!$J$33</f>
        <v>0</v>
      </c>
      <c r="C6" s="120"/>
      <c r="D6" s="46">
        <f>'B. Total Expenditures'!$J$33</f>
        <v>0</v>
      </c>
      <c r="E6" s="55">
        <f t="shared" si="0"/>
        <v>0</v>
      </c>
    </row>
    <row r="7" spans="1:5" ht="15" x14ac:dyDescent="0.3">
      <c r="A7" s="107" t="s">
        <v>112</v>
      </c>
      <c r="B7" s="46">
        <f>'C.1 Federal Expenditures'!$K$33</f>
        <v>0</v>
      </c>
      <c r="C7" s="120"/>
      <c r="D7" s="46">
        <f>'B. Total Expenditures'!$K$33</f>
        <v>0</v>
      </c>
      <c r="E7" s="55">
        <f t="shared" si="0"/>
        <v>0</v>
      </c>
    </row>
    <row r="8" spans="1:5" ht="15" x14ac:dyDescent="0.3">
      <c r="A8" s="107" t="s">
        <v>113</v>
      </c>
      <c r="B8" s="46">
        <f>'C.1 Federal Expenditures'!$L$33</f>
        <v>0</v>
      </c>
      <c r="C8" s="120"/>
      <c r="D8" s="46">
        <f>'B. Total Expenditures'!$L$33</f>
        <v>0</v>
      </c>
      <c r="E8" s="55">
        <f t="shared" si="0"/>
        <v>0</v>
      </c>
    </row>
    <row r="9" spans="1:5" ht="29.4" x14ac:dyDescent="0.3">
      <c r="A9" s="107" t="s">
        <v>114</v>
      </c>
      <c r="B9" s="46">
        <f>'C.1 Federal Expenditures'!$M$33</f>
        <v>0</v>
      </c>
      <c r="C9" s="120"/>
      <c r="D9" s="46">
        <f>'B. Total Expenditures'!$M$33</f>
        <v>0</v>
      </c>
      <c r="E9" s="55">
        <f t="shared" si="0"/>
        <v>0</v>
      </c>
    </row>
    <row r="10" spans="1:5" ht="30.75" x14ac:dyDescent="0.3">
      <c r="A10" s="106" t="s">
        <v>82</v>
      </c>
      <c r="B10" s="46">
        <f>'C.1 Federal Expenditures'!$N$33</f>
        <v>0</v>
      </c>
      <c r="C10" s="120"/>
      <c r="D10" s="46">
        <f>'B. Total Expenditures'!$N$33</f>
        <v>0</v>
      </c>
      <c r="E10" s="55">
        <f t="shared" si="0"/>
        <v>0</v>
      </c>
    </row>
    <row r="11" spans="1:5" ht="15" x14ac:dyDescent="0.3">
      <c r="A11" s="107" t="s">
        <v>115</v>
      </c>
      <c r="B11" s="46">
        <f>'C.1 Federal Expenditures'!$O$33</f>
        <v>0</v>
      </c>
      <c r="C11" s="120"/>
      <c r="D11" s="46">
        <f>'B. Total Expenditures'!$O$33</f>
        <v>0</v>
      </c>
      <c r="E11" s="55">
        <f t="shared" si="0"/>
        <v>0</v>
      </c>
    </row>
    <row r="12" spans="1:5" ht="15" x14ac:dyDescent="0.3">
      <c r="A12" s="107" t="s">
        <v>116</v>
      </c>
      <c r="B12" s="46">
        <f>'C.1 Federal Expenditures'!$P$33</f>
        <v>0</v>
      </c>
      <c r="C12" s="120"/>
      <c r="D12" s="46">
        <f>'B. Total Expenditures'!$P$33</f>
        <v>0</v>
      </c>
      <c r="E12" s="55">
        <f t="shared" si="0"/>
        <v>0</v>
      </c>
    </row>
    <row r="13" spans="1:5" ht="29.4" x14ac:dyDescent="0.3">
      <c r="A13" s="107" t="s">
        <v>117</v>
      </c>
      <c r="B13" s="46">
        <f>'C.1 Federal Expenditures'!$Q$33</f>
        <v>0</v>
      </c>
      <c r="C13" s="120"/>
      <c r="D13" s="46">
        <f>'B. Total Expenditures'!$Q$33</f>
        <v>0</v>
      </c>
      <c r="E13" s="55">
        <f t="shared" si="0"/>
        <v>0</v>
      </c>
    </row>
    <row r="14" spans="1:5" ht="15.75" x14ac:dyDescent="0.3">
      <c r="A14" s="106" t="s">
        <v>118</v>
      </c>
      <c r="B14" s="46">
        <f>'C.1 Federal Expenditures'!$R$33</f>
        <v>9600</v>
      </c>
      <c r="C14" s="46">
        <f>'C.2 State Expenditures'!$R$33</f>
        <v>1479468</v>
      </c>
      <c r="D14" s="46">
        <f>'B. Total Expenditures'!$R$33</f>
        <v>1489068</v>
      </c>
      <c r="E14" s="55">
        <f t="shared" si="0"/>
        <v>1.4438078857864177E-2</v>
      </c>
    </row>
    <row r="15" spans="1:5" ht="15" x14ac:dyDescent="0.3">
      <c r="A15" s="107" t="s">
        <v>119</v>
      </c>
      <c r="B15" s="46">
        <f>'C.1 Federal Expenditures'!$S$33</f>
        <v>0</v>
      </c>
      <c r="C15" s="46">
        <f>'C.2 State Expenditures'!$S$33</f>
        <v>0</v>
      </c>
      <c r="D15" s="46">
        <f>'B. Total Expenditures'!$S$33</f>
        <v>0</v>
      </c>
      <c r="E15" s="55">
        <f t="shared" si="0"/>
        <v>0</v>
      </c>
    </row>
    <row r="16" spans="1:5" ht="15" x14ac:dyDescent="0.3">
      <c r="A16" s="107" t="s">
        <v>120</v>
      </c>
      <c r="B16" s="46">
        <f>'C.1 Federal Expenditures'!$T$33</f>
        <v>9600</v>
      </c>
      <c r="C16" s="46">
        <f>'C.2 State Expenditures'!$T$33</f>
        <v>7750</v>
      </c>
      <c r="D16" s="46">
        <f>'B. Total Expenditures'!$T$33</f>
        <v>17350</v>
      </c>
      <c r="E16" s="55">
        <f t="shared" si="0"/>
        <v>1.6822648004251214E-4</v>
      </c>
    </row>
    <row r="17" spans="1:5" ht="15" x14ac:dyDescent="0.3">
      <c r="A17" s="107" t="s">
        <v>121</v>
      </c>
      <c r="B17" s="46">
        <f>'C.1 Federal Expenditures'!$U$33</f>
        <v>0</v>
      </c>
      <c r="C17" s="46">
        <f>'C.2 State Expenditures'!$U$33</f>
        <v>1471718</v>
      </c>
      <c r="D17" s="46">
        <f>'B. Total Expenditures'!$U$33</f>
        <v>1471718</v>
      </c>
      <c r="E17" s="55">
        <f t="shared" si="0"/>
        <v>1.4269852377821664E-2</v>
      </c>
    </row>
    <row r="18" spans="1:5" ht="15.75" x14ac:dyDescent="0.3">
      <c r="A18" s="106" t="s">
        <v>122</v>
      </c>
      <c r="B18" s="46">
        <f>'C.1 Federal Expenditures'!$V$33</f>
        <v>1258331</v>
      </c>
      <c r="C18" s="46">
        <f>'C.2 State Expenditures'!$V$33</f>
        <v>292322</v>
      </c>
      <c r="D18" s="46">
        <f>'B. Total Expenditures'!$V$33</f>
        <v>1550653</v>
      </c>
      <c r="E18" s="55">
        <f t="shared" si="0"/>
        <v>1.5035210141634673E-2</v>
      </c>
    </row>
    <row r="19" spans="1:5" ht="15.75" x14ac:dyDescent="0.3">
      <c r="A19" s="106" t="s">
        <v>87</v>
      </c>
      <c r="B19" s="46">
        <f>'C.1 Federal Expenditures'!$W$33</f>
        <v>1125055</v>
      </c>
      <c r="C19" s="46">
        <f>'C.2 State Expenditures'!$W$33</f>
        <v>15464823</v>
      </c>
      <c r="D19" s="46">
        <f>'B. Total Expenditures'!$W$33</f>
        <v>16589878</v>
      </c>
      <c r="E19" s="55">
        <f t="shared" si="0"/>
        <v>0.16085629857491132</v>
      </c>
    </row>
    <row r="20" spans="1:5" ht="29.4" x14ac:dyDescent="0.3">
      <c r="A20" s="107" t="s">
        <v>124</v>
      </c>
      <c r="B20" s="46">
        <f>'C.1 Federal Expenditures'!$X$33</f>
        <v>1125055</v>
      </c>
      <c r="C20" s="46">
        <f>'C.2 State Expenditures'!$X$33</f>
        <v>15464823</v>
      </c>
      <c r="D20" s="46">
        <f>'B. Total Expenditures'!$X$33</f>
        <v>16589878</v>
      </c>
      <c r="E20" s="55">
        <f t="shared" si="0"/>
        <v>0.16085629857491132</v>
      </c>
    </row>
    <row r="21" spans="1:5" ht="15" x14ac:dyDescent="0.3">
      <c r="A21" s="107" t="s">
        <v>123</v>
      </c>
      <c r="B21" s="46">
        <f>'C.1 Federal Expenditures'!$Y$33</f>
        <v>0</v>
      </c>
      <c r="C21" s="46">
        <f>'C.2 State Expenditures'!$Y$33</f>
        <v>0</v>
      </c>
      <c r="D21" s="46">
        <f>'B. Total Expenditures'!$Y$33</f>
        <v>0</v>
      </c>
      <c r="E21" s="55">
        <f t="shared" si="0"/>
        <v>0</v>
      </c>
    </row>
    <row r="22" spans="1:5" ht="30.75" x14ac:dyDescent="0.3">
      <c r="A22" s="106" t="s">
        <v>88</v>
      </c>
      <c r="B22" s="46">
        <f>'C.1 Federal Expenditures'!$Z$33</f>
        <v>0</v>
      </c>
      <c r="C22" s="46">
        <f>'C.2 State Expenditures'!$Z$33</f>
        <v>0</v>
      </c>
      <c r="D22" s="46">
        <f>'B. Total Expenditures'!$Z$33</f>
        <v>0</v>
      </c>
      <c r="E22" s="55">
        <f t="shared" si="0"/>
        <v>0</v>
      </c>
    </row>
    <row r="23" spans="1:5" ht="15.75" x14ac:dyDescent="0.3">
      <c r="A23" s="106" t="s">
        <v>84</v>
      </c>
      <c r="B23" s="46">
        <f>'C.1 Federal Expenditures'!$AA$33</f>
        <v>0</v>
      </c>
      <c r="C23" s="46">
        <f>'C.2 State Expenditures'!$AA$33</f>
        <v>0</v>
      </c>
      <c r="D23" s="46">
        <f>'B. Total Expenditures'!$AA$33</f>
        <v>0</v>
      </c>
      <c r="E23" s="55">
        <f t="shared" si="0"/>
        <v>0</v>
      </c>
    </row>
    <row r="24" spans="1:5" ht="15.75" x14ac:dyDescent="0.3">
      <c r="A24" s="106" t="s">
        <v>89</v>
      </c>
      <c r="B24" s="46">
        <f>'C.1 Federal Expenditures'!$AB$33</f>
        <v>0</v>
      </c>
      <c r="C24" s="46">
        <f>'C.2 State Expenditures'!$AB$33</f>
        <v>0</v>
      </c>
      <c r="D24" s="46">
        <f>'B. Total Expenditures'!$AB$33</f>
        <v>0</v>
      </c>
      <c r="E24" s="55">
        <f t="shared" si="0"/>
        <v>0</v>
      </c>
    </row>
    <row r="25" spans="1:5" ht="15.75" x14ac:dyDescent="0.3">
      <c r="A25" s="106" t="s">
        <v>62</v>
      </c>
      <c r="B25" s="46">
        <f>'C.1 Federal Expenditures'!$AC$33</f>
        <v>0</v>
      </c>
      <c r="C25" s="46">
        <f>'C.2 State Expenditures'!$AC$33</f>
        <v>2721290</v>
      </c>
      <c r="D25" s="46">
        <f>'B. Total Expenditures'!$AC$33</f>
        <v>2721290</v>
      </c>
      <c r="E25" s="55">
        <f t="shared" si="0"/>
        <v>2.6385765871751461E-2</v>
      </c>
    </row>
    <row r="26" spans="1:5" ht="15.75" x14ac:dyDescent="0.3">
      <c r="A26" s="106" t="s">
        <v>125</v>
      </c>
      <c r="B26" s="46">
        <f>'C.1 Federal Expenditures'!$AD$33</f>
        <v>261248</v>
      </c>
      <c r="C26" s="46">
        <f>'C.2 State Expenditures'!$AD$33</f>
        <v>2693797</v>
      </c>
      <c r="D26" s="46">
        <f>'B. Total Expenditures'!$AD$33</f>
        <v>2955045</v>
      </c>
      <c r="E26" s="55">
        <f t="shared" si="0"/>
        <v>2.8652266208485606E-2</v>
      </c>
    </row>
    <row r="27" spans="1:5" s="11" customFormat="1" ht="15.75" x14ac:dyDescent="0.3">
      <c r="A27" s="106" t="s">
        <v>126</v>
      </c>
      <c r="B27" s="46">
        <f>'C.1 Federal Expenditures'!$AE$33</f>
        <v>0</v>
      </c>
      <c r="C27" s="46">
        <f>'C.2 State Expenditures'!$AE$33</f>
        <v>145267</v>
      </c>
      <c r="D27" s="46">
        <f>'B. Total Expenditures'!$AE$33</f>
        <v>145267</v>
      </c>
      <c r="E27" s="55">
        <f t="shared" si="0"/>
        <v>1.4085162003651648E-3</v>
      </c>
    </row>
    <row r="28" spans="1:5" ht="30.6" x14ac:dyDescent="0.3">
      <c r="A28" s="106" t="s">
        <v>127</v>
      </c>
      <c r="B28" s="46">
        <f>'C.1 Federal Expenditures'!$AF$33</f>
        <v>99101</v>
      </c>
      <c r="C28" s="46">
        <f>'C.2 State Expenditures'!$AF$33</f>
        <v>34662</v>
      </c>
      <c r="D28" s="46">
        <f>'B. Total Expenditures'!$AF$33</f>
        <v>133763</v>
      </c>
      <c r="E28" s="55">
        <f t="shared" si="0"/>
        <v>1.2969728328487925E-3</v>
      </c>
    </row>
    <row r="29" spans="1:5" ht="30.6" x14ac:dyDescent="0.3">
      <c r="A29" s="106" t="s">
        <v>90</v>
      </c>
      <c r="B29" s="46">
        <f>'C.1 Federal Expenditures'!$AG$33</f>
        <v>0</v>
      </c>
      <c r="C29" s="46">
        <f>'C.2 State Expenditures'!$AG$33</f>
        <v>0</v>
      </c>
      <c r="D29" s="46">
        <f>'B. Total Expenditures'!$AG$33</f>
        <v>0</v>
      </c>
      <c r="E29" s="55">
        <f t="shared" si="0"/>
        <v>0</v>
      </c>
    </row>
    <row r="30" spans="1:5" ht="15.6" x14ac:dyDescent="0.3">
      <c r="A30" s="106" t="s">
        <v>128</v>
      </c>
      <c r="B30" s="46">
        <f>'C.1 Federal Expenditures'!$AH$33</f>
        <v>1000000</v>
      </c>
      <c r="C30" s="46">
        <f>'C.2 State Expenditures'!$AH$33</f>
        <v>14603871</v>
      </c>
      <c r="D30" s="46">
        <f>'B. Total Expenditures'!$AH$33</f>
        <v>15603871</v>
      </c>
      <c r="E30" s="55">
        <f t="shared" si="0"/>
        <v>0.15129592468976566</v>
      </c>
    </row>
    <row r="31" spans="1:5" ht="28.8" x14ac:dyDescent="0.3">
      <c r="A31" s="107" t="s">
        <v>129</v>
      </c>
      <c r="B31" s="46">
        <f>'C.1 Federal Expenditures'!$AI$33</f>
        <v>1000000</v>
      </c>
      <c r="C31" s="46">
        <f>'C.2 State Expenditures'!$AI$33</f>
        <v>8043127</v>
      </c>
      <c r="D31" s="46">
        <f>'B. Total Expenditures'!$AI$33</f>
        <v>9043127</v>
      </c>
      <c r="E31" s="55">
        <f t="shared" si="0"/>
        <v>8.7682618085729261E-2</v>
      </c>
    </row>
    <row r="32" spans="1:5" x14ac:dyDescent="0.3">
      <c r="A32" s="107" t="s">
        <v>130</v>
      </c>
      <c r="B32" s="46">
        <f>'C.1 Federal Expenditures'!$AJ$33</f>
        <v>0</v>
      </c>
      <c r="C32" s="46">
        <f>'C.2 State Expenditures'!$AJ$33</f>
        <v>3207919</v>
      </c>
      <c r="D32" s="46">
        <f>'B. Total Expenditures'!$AJ$33</f>
        <v>3207919</v>
      </c>
      <c r="E32" s="55">
        <f t="shared" si="0"/>
        <v>3.1104145338991095E-2</v>
      </c>
    </row>
    <row r="33" spans="1:5" x14ac:dyDescent="0.3">
      <c r="A33" s="107" t="s">
        <v>131</v>
      </c>
      <c r="B33" s="46">
        <f>'C.1 Federal Expenditures'!$AK$33</f>
        <v>0</v>
      </c>
      <c r="C33" s="46">
        <f>'C.2 State Expenditures'!$AK$33</f>
        <v>3352825</v>
      </c>
      <c r="D33" s="46">
        <f>'B. Total Expenditures'!$AK$33</f>
        <v>3352825</v>
      </c>
      <c r="E33" s="55">
        <f t="shared" si="0"/>
        <v>3.2509161265045286E-2</v>
      </c>
    </row>
    <row r="34" spans="1:5" ht="15.6" x14ac:dyDescent="0.3">
      <c r="A34" s="106" t="s">
        <v>132</v>
      </c>
      <c r="B34" s="46">
        <f>'C.1 Federal Expenditures'!$AL$33</f>
        <v>0</v>
      </c>
      <c r="C34" s="46">
        <f>'C.2 State Expenditures'!$AL$33</f>
        <v>0</v>
      </c>
      <c r="D34" s="46">
        <f>'B. Total Expenditures'!$AL$33</f>
        <v>0</v>
      </c>
      <c r="E34" s="55">
        <f t="shared" si="0"/>
        <v>0</v>
      </c>
    </row>
    <row r="35" spans="1:5" ht="15.6" x14ac:dyDescent="0.3">
      <c r="A35" s="106" t="s">
        <v>91</v>
      </c>
      <c r="B35" s="46">
        <f>'C.1 Federal Expenditures'!$AM$33</f>
        <v>21786625</v>
      </c>
      <c r="C35" s="46">
        <f>'C.2 State Expenditures'!$AM$33</f>
        <v>1981166</v>
      </c>
      <c r="D35" s="46">
        <f>'B. Total Expenditures'!$AM$33</f>
        <v>23767791</v>
      </c>
      <c r="E35" s="55">
        <f t="shared" si="0"/>
        <v>0.23045370710755617</v>
      </c>
    </row>
    <row r="36" spans="1:5" x14ac:dyDescent="0.3">
      <c r="A36" s="107" t="s">
        <v>133</v>
      </c>
      <c r="B36" s="46">
        <f>'C.1 Federal Expenditures'!$AN$33</f>
        <v>2768534</v>
      </c>
      <c r="C36" s="46">
        <f>'C.2 State Expenditures'!$AN$33</f>
        <v>0</v>
      </c>
      <c r="D36" s="46">
        <f>'B. Total Expenditures'!$AN$33</f>
        <v>2768534</v>
      </c>
      <c r="E36" s="55">
        <f t="shared" si="0"/>
        <v>2.6843846092104686E-2</v>
      </c>
    </row>
    <row r="37" spans="1:5" x14ac:dyDescent="0.3">
      <c r="A37" s="107" t="s">
        <v>134</v>
      </c>
      <c r="B37" s="46">
        <f>'C.1 Federal Expenditures'!$AO$33</f>
        <v>13623690</v>
      </c>
      <c r="C37" s="46">
        <f>'C.2 State Expenditures'!$AO$33</f>
        <v>1981166</v>
      </c>
      <c r="D37" s="46">
        <f>'B. Total Expenditures'!$AO$33</f>
        <v>15604856</v>
      </c>
      <c r="E37" s="55">
        <f t="shared" si="0"/>
        <v>0.15130547529972771</v>
      </c>
    </row>
    <row r="38" spans="1:5" x14ac:dyDescent="0.3">
      <c r="A38" s="107" t="s">
        <v>135</v>
      </c>
      <c r="B38" s="46">
        <f>'C.1 Federal Expenditures'!$AP$33</f>
        <v>5394401</v>
      </c>
      <c r="C38" s="46">
        <f>'C.2 State Expenditures'!$AP$33</f>
        <v>0</v>
      </c>
      <c r="D38" s="46">
        <f>'B. Total Expenditures'!$AP$33</f>
        <v>5394401</v>
      </c>
      <c r="E38" s="55">
        <f t="shared" si="0"/>
        <v>5.2304385715723774E-2</v>
      </c>
    </row>
    <row r="39" spans="1:5" ht="15.6" x14ac:dyDescent="0.3">
      <c r="A39" s="106" t="s">
        <v>85</v>
      </c>
      <c r="B39" s="46">
        <f>'C.1 Federal Expenditures'!$AQ$33</f>
        <v>0</v>
      </c>
      <c r="C39" s="46">
        <f>'C.2 State Expenditures'!$AQ$33</f>
        <v>0</v>
      </c>
      <c r="D39" s="46">
        <f>'B. Total Expenditures'!$AQ$33</f>
        <v>0</v>
      </c>
      <c r="E39" s="55">
        <f t="shared" si="0"/>
        <v>0</v>
      </c>
    </row>
    <row r="40" spans="1:5" ht="15.6" x14ac:dyDescent="0.3">
      <c r="A40" s="94" t="s">
        <v>138</v>
      </c>
      <c r="B40" s="121">
        <f>'C.1 Federal Expenditures'!$AR$33</f>
        <v>39567651</v>
      </c>
      <c r="C40" s="121">
        <f>'C.2 State Expenditures'!$AR$33</f>
        <v>63567123</v>
      </c>
      <c r="D40" s="121">
        <f>'B. Total Expenditures'!$AR$33</f>
        <v>103134774</v>
      </c>
      <c r="E40" s="96">
        <f t="shared" si="0"/>
        <v>1</v>
      </c>
    </row>
    <row r="41" spans="1:5" ht="15.6" x14ac:dyDescent="0.3">
      <c r="A41" s="106" t="s">
        <v>86</v>
      </c>
      <c r="B41" s="46">
        <f>'C.1 Federal Expenditures'!$C$33</f>
        <v>0</v>
      </c>
      <c r="C41" s="120"/>
      <c r="D41" s="46">
        <f>'B. Total Expenditures'!$C$33</f>
        <v>0</v>
      </c>
      <c r="E41" s="55">
        <f t="shared" si="0"/>
        <v>0</v>
      </c>
    </row>
    <row r="42" spans="1:5" ht="15.6" x14ac:dyDescent="0.3">
      <c r="A42" s="106" t="s">
        <v>246</v>
      </c>
      <c r="B42" s="46">
        <f>'C.1 Federal Expenditures'!$D$33</f>
        <v>0</v>
      </c>
      <c r="C42" s="120"/>
      <c r="D42" s="46">
        <f>'B. Total Expenditures'!$D$33</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39567651</v>
      </c>
      <c r="C44" s="95">
        <f>SUM(C41,C42,C3,C6,C10,C14,C18,C19,C22,C23,C24,C25,C26,C27,C28,C29,C30,C34,C35, C39)</f>
        <v>63567123</v>
      </c>
      <c r="D44" s="95">
        <f>B44+C44</f>
        <v>103134774</v>
      </c>
      <c r="E44" s="96">
        <f t="shared" si="0"/>
        <v>1</v>
      </c>
    </row>
    <row r="45" spans="1:5" ht="15.6" x14ac:dyDescent="0.3">
      <c r="A45" s="106" t="s">
        <v>136</v>
      </c>
      <c r="B45" s="46">
        <f>'C.1 Federal Expenditures'!$AS$33</f>
        <v>0</v>
      </c>
      <c r="C45" s="120"/>
      <c r="D45" s="46">
        <f>'B. Total Expenditures'!$AS$33</f>
        <v>0</v>
      </c>
      <c r="E45" s="123"/>
    </row>
    <row r="46" spans="1:5" ht="15.6" x14ac:dyDescent="0.3">
      <c r="A46" s="106" t="s">
        <v>137</v>
      </c>
      <c r="B46" s="46">
        <f>'C.1 Federal Expenditures'!$AT$33</f>
        <v>32769013</v>
      </c>
      <c r="C46" s="120"/>
      <c r="D46" s="46">
        <f>'B. Total Expenditures'!$AT$33</f>
        <v>32769013</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325</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Expenditures'!$G$34</f>
        <v>15786898</v>
      </c>
      <c r="C3" s="46">
        <f>'C.2 State Expenditures'!$G$34</f>
        <v>14863960</v>
      </c>
      <c r="D3" s="46">
        <f>'B. Total Expenditures'!$G$34</f>
        <v>30650858</v>
      </c>
      <c r="E3" s="55">
        <f t="shared" ref="E3:E44" si="0">D3/($D$44)</f>
        <v>0.36347792123771333</v>
      </c>
    </row>
    <row r="4" spans="1:5" ht="43.8" x14ac:dyDescent="0.3">
      <c r="A4" s="107" t="s">
        <v>111</v>
      </c>
      <c r="B4" s="46">
        <f>'C.1 Federal Expenditures'!$H$34</f>
        <v>14257999</v>
      </c>
      <c r="C4" s="46">
        <f>'C.2 State Expenditures'!$H$34</f>
        <v>14104065</v>
      </c>
      <c r="D4" s="46">
        <f>'B. Total Expenditures'!$H$34</f>
        <v>28362064</v>
      </c>
      <c r="E4" s="55">
        <f t="shared" si="0"/>
        <v>0.33633590500895555</v>
      </c>
    </row>
    <row r="5" spans="1:5" ht="43.8" x14ac:dyDescent="0.3">
      <c r="A5" s="107" t="s">
        <v>110</v>
      </c>
      <c r="B5" s="46">
        <f>'C.1 Federal Expenditures'!$I$34</f>
        <v>1528899</v>
      </c>
      <c r="C5" s="46">
        <f>'C.2 State Expenditures'!$I$34</f>
        <v>759895</v>
      </c>
      <c r="D5" s="46">
        <f>'B. Total Expenditures'!$I$34</f>
        <v>2288794</v>
      </c>
      <c r="E5" s="55">
        <f t="shared" si="0"/>
        <v>2.7142016228757799E-2</v>
      </c>
    </row>
    <row r="6" spans="1:5" ht="30.75" x14ac:dyDescent="0.3">
      <c r="A6" s="106" t="s">
        <v>83</v>
      </c>
      <c r="B6" s="46">
        <f>'C.1 Federal Expenditures'!$J$34</f>
        <v>10006399</v>
      </c>
      <c r="C6" s="120"/>
      <c r="D6" s="46">
        <f>'B. Total Expenditures'!$J$34</f>
        <v>10006399</v>
      </c>
      <c r="E6" s="55">
        <f t="shared" si="0"/>
        <v>0.11866242398810282</v>
      </c>
    </row>
    <row r="7" spans="1:5" ht="15" x14ac:dyDescent="0.3">
      <c r="A7" s="107" t="s">
        <v>112</v>
      </c>
      <c r="B7" s="46">
        <f>'C.1 Federal Expenditures'!$K$34</f>
        <v>5308679</v>
      </c>
      <c r="C7" s="120"/>
      <c r="D7" s="46">
        <f>'B. Total Expenditures'!$K$34</f>
        <v>5308679</v>
      </c>
      <c r="E7" s="55">
        <f t="shared" si="0"/>
        <v>6.2953787702722808E-2</v>
      </c>
    </row>
    <row r="8" spans="1:5" ht="15" x14ac:dyDescent="0.3">
      <c r="A8" s="107" t="s">
        <v>113</v>
      </c>
      <c r="B8" s="46">
        <f>'C.1 Federal Expenditures'!$L$34</f>
        <v>3611964</v>
      </c>
      <c r="C8" s="120"/>
      <c r="D8" s="46">
        <f>'B. Total Expenditures'!$L$34</f>
        <v>3611964</v>
      </c>
      <c r="E8" s="55">
        <f t="shared" si="0"/>
        <v>4.2833031502917666E-2</v>
      </c>
    </row>
    <row r="9" spans="1:5" ht="29.4" x14ac:dyDescent="0.3">
      <c r="A9" s="107" t="s">
        <v>114</v>
      </c>
      <c r="B9" s="46">
        <f>'C.1 Federal Expenditures'!$M$34</f>
        <v>1085756</v>
      </c>
      <c r="C9" s="120"/>
      <c r="D9" s="46">
        <f>'B. Total Expenditures'!$M$34</f>
        <v>1085756</v>
      </c>
      <c r="E9" s="55">
        <f t="shared" si="0"/>
        <v>1.2875604782462359E-2</v>
      </c>
    </row>
    <row r="10" spans="1:5" ht="30.75" x14ac:dyDescent="0.3">
      <c r="A10" s="106" t="s">
        <v>82</v>
      </c>
      <c r="B10" s="46">
        <f>'C.1 Federal Expenditures'!$N$34</f>
        <v>0</v>
      </c>
      <c r="C10" s="120"/>
      <c r="D10" s="46">
        <f>'B. Total Expenditures'!$N$34</f>
        <v>0</v>
      </c>
      <c r="E10" s="55">
        <f t="shared" si="0"/>
        <v>0</v>
      </c>
    </row>
    <row r="11" spans="1:5" ht="15" x14ac:dyDescent="0.3">
      <c r="A11" s="107" t="s">
        <v>115</v>
      </c>
      <c r="B11" s="46">
        <f>'C.1 Federal Expenditures'!$O$34</f>
        <v>0</v>
      </c>
      <c r="C11" s="120"/>
      <c r="D11" s="46">
        <f>'B. Total Expenditures'!$O$34</f>
        <v>0</v>
      </c>
      <c r="E11" s="55">
        <f t="shared" si="0"/>
        <v>0</v>
      </c>
    </row>
    <row r="12" spans="1:5" ht="15" x14ac:dyDescent="0.3">
      <c r="A12" s="107" t="s">
        <v>116</v>
      </c>
      <c r="B12" s="46">
        <f>'C.1 Federal Expenditures'!$P$34</f>
        <v>0</v>
      </c>
      <c r="C12" s="120"/>
      <c r="D12" s="46">
        <f>'B. Total Expenditures'!$P$34</f>
        <v>0</v>
      </c>
      <c r="E12" s="55">
        <f t="shared" si="0"/>
        <v>0</v>
      </c>
    </row>
    <row r="13" spans="1:5" ht="29.4" x14ac:dyDescent="0.3">
      <c r="A13" s="107" t="s">
        <v>117</v>
      </c>
      <c r="B13" s="46">
        <f>'C.1 Federal Expenditures'!$Q$34</f>
        <v>0</v>
      </c>
      <c r="C13" s="120"/>
      <c r="D13" s="46">
        <f>'B. Total Expenditures'!$Q$34</f>
        <v>0</v>
      </c>
      <c r="E13" s="55">
        <f t="shared" si="0"/>
        <v>0</v>
      </c>
    </row>
    <row r="14" spans="1:5" ht="15.75" x14ac:dyDescent="0.3">
      <c r="A14" s="106" t="s">
        <v>118</v>
      </c>
      <c r="B14" s="46">
        <f>'C.1 Federal Expenditures'!$R$34</f>
        <v>4764821</v>
      </c>
      <c r="C14" s="46">
        <f>'C.2 State Expenditures'!$R$34</f>
        <v>2923891</v>
      </c>
      <c r="D14" s="46">
        <f>'B. Total Expenditures'!$R$34</f>
        <v>7688712</v>
      </c>
      <c r="E14" s="55">
        <f t="shared" si="0"/>
        <v>9.1177775667991456E-2</v>
      </c>
    </row>
    <row r="15" spans="1:5" ht="15" x14ac:dyDescent="0.3">
      <c r="A15" s="107" t="s">
        <v>119</v>
      </c>
      <c r="B15" s="46">
        <f>'C.1 Federal Expenditures'!$S$34</f>
        <v>0</v>
      </c>
      <c r="C15" s="46">
        <f>'C.2 State Expenditures'!$S$34</f>
        <v>0</v>
      </c>
      <c r="D15" s="46">
        <f>'B. Total Expenditures'!$S$34</f>
        <v>0</v>
      </c>
      <c r="E15" s="55">
        <f t="shared" si="0"/>
        <v>0</v>
      </c>
    </row>
    <row r="16" spans="1:5" ht="15" x14ac:dyDescent="0.3">
      <c r="A16" s="107" t="s">
        <v>120</v>
      </c>
      <c r="B16" s="46">
        <f>'C.1 Federal Expenditures'!$T$34</f>
        <v>39213</v>
      </c>
      <c r="C16" s="46">
        <f>'C.2 State Expenditures'!$T$34</f>
        <v>93294</v>
      </c>
      <c r="D16" s="46">
        <f>'B. Total Expenditures'!$T$34</f>
        <v>132507</v>
      </c>
      <c r="E16" s="55">
        <f t="shared" si="0"/>
        <v>1.571354671684743E-3</v>
      </c>
    </row>
    <row r="17" spans="1:5" ht="15" x14ac:dyDescent="0.3">
      <c r="A17" s="107" t="s">
        <v>121</v>
      </c>
      <c r="B17" s="46">
        <f>'C.1 Federal Expenditures'!$U$34</f>
        <v>4725608</v>
      </c>
      <c r="C17" s="46">
        <f>'C.2 State Expenditures'!$U$34</f>
        <v>2830597</v>
      </c>
      <c r="D17" s="46">
        <f>'B. Total Expenditures'!$U$34</f>
        <v>7556205</v>
      </c>
      <c r="E17" s="55">
        <f t="shared" si="0"/>
        <v>8.9606420996306724E-2</v>
      </c>
    </row>
    <row r="18" spans="1:5" ht="15.75" x14ac:dyDescent="0.3">
      <c r="A18" s="106" t="s">
        <v>122</v>
      </c>
      <c r="B18" s="46">
        <f>'C.1 Federal Expenditures'!$V$34</f>
        <v>272982</v>
      </c>
      <c r="C18" s="46">
        <f>'C.2 State Expenditures'!$V$34</f>
        <v>317898</v>
      </c>
      <c r="D18" s="46">
        <f>'B. Total Expenditures'!$V$34</f>
        <v>590880</v>
      </c>
      <c r="E18" s="55">
        <f t="shared" si="0"/>
        <v>7.0070415027514094E-3</v>
      </c>
    </row>
    <row r="19" spans="1:5" ht="15.75" x14ac:dyDescent="0.3">
      <c r="A19" s="106" t="s">
        <v>87</v>
      </c>
      <c r="B19" s="46">
        <f>'C.1 Federal Expenditures'!$W$34</f>
        <v>0</v>
      </c>
      <c r="C19" s="46">
        <f>'C.2 State Expenditures'!$W$34</f>
        <v>4581872</v>
      </c>
      <c r="D19" s="46">
        <f>'B. Total Expenditures'!$W$34</f>
        <v>4581872</v>
      </c>
      <c r="E19" s="55">
        <f t="shared" si="0"/>
        <v>5.4334834931449034E-2</v>
      </c>
    </row>
    <row r="20" spans="1:5" ht="29.4" x14ac:dyDescent="0.3">
      <c r="A20" s="107" t="s">
        <v>124</v>
      </c>
      <c r="B20" s="46">
        <f>'C.1 Federal Expenditures'!$X$34</f>
        <v>0</v>
      </c>
      <c r="C20" s="46">
        <f>'C.2 State Expenditures'!$X$34</f>
        <v>4581872</v>
      </c>
      <c r="D20" s="46">
        <f>'B. Total Expenditures'!$X$34</f>
        <v>4581872</v>
      </c>
      <c r="E20" s="55">
        <f t="shared" si="0"/>
        <v>5.4334834931449034E-2</v>
      </c>
    </row>
    <row r="21" spans="1:5" ht="15" x14ac:dyDescent="0.3">
      <c r="A21" s="107" t="s">
        <v>123</v>
      </c>
      <c r="B21" s="46">
        <f>'C.1 Federal Expenditures'!$Y$34</f>
        <v>0</v>
      </c>
      <c r="C21" s="46">
        <f>'C.2 State Expenditures'!$Y$34</f>
        <v>0</v>
      </c>
      <c r="D21" s="46">
        <f>'B. Total Expenditures'!$Y$34</f>
        <v>0</v>
      </c>
      <c r="E21" s="55">
        <f t="shared" si="0"/>
        <v>0</v>
      </c>
    </row>
    <row r="22" spans="1:5" ht="30.75" x14ac:dyDescent="0.3">
      <c r="A22" s="106" t="s">
        <v>88</v>
      </c>
      <c r="B22" s="46">
        <f>'C.1 Federal Expenditures'!$Z$34</f>
        <v>0</v>
      </c>
      <c r="C22" s="46">
        <f>'C.2 State Expenditures'!$Z$34</f>
        <v>0</v>
      </c>
      <c r="D22" s="46">
        <f>'B. Total Expenditures'!$Z$34</f>
        <v>0</v>
      </c>
      <c r="E22" s="55">
        <f t="shared" si="0"/>
        <v>0</v>
      </c>
    </row>
    <row r="23" spans="1:5" ht="15.75" x14ac:dyDescent="0.3">
      <c r="A23" s="106" t="s">
        <v>84</v>
      </c>
      <c r="B23" s="46">
        <f>'C.1 Federal Expenditures'!$AA$34</f>
        <v>0</v>
      </c>
      <c r="C23" s="46">
        <f>'C.2 State Expenditures'!$AA$34</f>
        <v>0</v>
      </c>
      <c r="D23" s="46">
        <f>'B. Total Expenditures'!$AA$34</f>
        <v>0</v>
      </c>
      <c r="E23" s="55">
        <f t="shared" si="0"/>
        <v>0</v>
      </c>
    </row>
    <row r="24" spans="1:5" ht="15.75" x14ac:dyDescent="0.3">
      <c r="A24" s="106" t="s">
        <v>89</v>
      </c>
      <c r="B24" s="46">
        <f>'C.1 Federal Expenditures'!$AB$34</f>
        <v>0</v>
      </c>
      <c r="C24" s="46">
        <f>'C.2 State Expenditures'!$AB$34</f>
        <v>0</v>
      </c>
      <c r="D24" s="46">
        <f>'B. Total Expenditures'!$AB$34</f>
        <v>0</v>
      </c>
      <c r="E24" s="55">
        <f t="shared" si="0"/>
        <v>0</v>
      </c>
    </row>
    <row r="25" spans="1:5" ht="15.75" x14ac:dyDescent="0.3">
      <c r="A25" s="106" t="s">
        <v>62</v>
      </c>
      <c r="B25" s="46">
        <f>'C.1 Federal Expenditures'!$AC$34</f>
        <v>1550055</v>
      </c>
      <c r="C25" s="46">
        <f>'C.2 State Expenditures'!$AC$34</f>
        <v>4493327</v>
      </c>
      <c r="D25" s="46">
        <f>'B. Total Expenditures'!$AC$34</f>
        <v>6043382</v>
      </c>
      <c r="E25" s="55">
        <f t="shared" si="0"/>
        <v>7.1666376406344462E-2</v>
      </c>
    </row>
    <row r="26" spans="1:5" ht="15.75" x14ac:dyDescent="0.3">
      <c r="A26" s="106" t="s">
        <v>125</v>
      </c>
      <c r="B26" s="46">
        <f>'C.1 Federal Expenditures'!$AD$34</f>
        <v>2136482</v>
      </c>
      <c r="C26" s="46">
        <f>'C.2 State Expenditures'!$AD$34</f>
        <v>0</v>
      </c>
      <c r="D26" s="46">
        <f>'B. Total Expenditures'!$AD$34</f>
        <v>2136482</v>
      </c>
      <c r="E26" s="55">
        <f t="shared" si="0"/>
        <v>2.533580091369032E-2</v>
      </c>
    </row>
    <row r="27" spans="1:5" s="11" customFormat="1" ht="15.75" x14ac:dyDescent="0.3">
      <c r="A27" s="106" t="s">
        <v>126</v>
      </c>
      <c r="B27" s="46">
        <f>'C.1 Federal Expenditures'!$AE$34</f>
        <v>0</v>
      </c>
      <c r="C27" s="46">
        <f>'C.2 State Expenditures'!$AE$34</f>
        <v>0</v>
      </c>
      <c r="D27" s="46">
        <f>'B. Total Expenditures'!$AE$34</f>
        <v>0</v>
      </c>
      <c r="E27" s="55">
        <f t="shared" si="0"/>
        <v>0</v>
      </c>
    </row>
    <row r="28" spans="1:5" ht="30.6" x14ac:dyDescent="0.3">
      <c r="A28" s="106" t="s">
        <v>127</v>
      </c>
      <c r="B28" s="46">
        <f>'C.1 Federal Expenditures'!$AF$34</f>
        <v>146404</v>
      </c>
      <c r="C28" s="46">
        <f>'C.2 State Expenditures'!$AF$34</f>
        <v>2427657</v>
      </c>
      <c r="D28" s="46">
        <f>'B. Total Expenditures'!$AF$34</f>
        <v>2574061</v>
      </c>
      <c r="E28" s="55">
        <f t="shared" si="0"/>
        <v>3.0524898892522672E-2</v>
      </c>
    </row>
    <row r="29" spans="1:5" ht="30.6" x14ac:dyDescent="0.3">
      <c r="A29" s="106" t="s">
        <v>90</v>
      </c>
      <c r="B29" s="46">
        <f>'C.1 Federal Expenditures'!$AG$34</f>
        <v>0</v>
      </c>
      <c r="C29" s="46">
        <f>'C.2 State Expenditures'!$AG$34</f>
        <v>3901088</v>
      </c>
      <c r="D29" s="46">
        <f>'B. Total Expenditures'!$AG$34</f>
        <v>3901088</v>
      </c>
      <c r="E29" s="55">
        <f t="shared" si="0"/>
        <v>4.6261652995338291E-2</v>
      </c>
    </row>
    <row r="30" spans="1:5" ht="15.6" x14ac:dyDescent="0.3">
      <c r="A30" s="106" t="s">
        <v>128</v>
      </c>
      <c r="B30" s="46">
        <f>'C.1 Federal Expenditures'!$AH$34</f>
        <v>0</v>
      </c>
      <c r="C30" s="46">
        <f>'C.2 State Expenditures'!$AH$34</f>
        <v>0</v>
      </c>
      <c r="D30" s="46">
        <f>'B. Total Expenditures'!$AH$34</f>
        <v>0</v>
      </c>
      <c r="E30" s="55">
        <f t="shared" si="0"/>
        <v>0</v>
      </c>
    </row>
    <row r="31" spans="1:5" ht="28.8" x14ac:dyDescent="0.3">
      <c r="A31" s="107" t="s">
        <v>129</v>
      </c>
      <c r="B31" s="46">
        <f>'C.1 Federal Expenditures'!$AI$34</f>
        <v>0</v>
      </c>
      <c r="C31" s="46">
        <f>'C.2 State Expenditures'!$AI$34</f>
        <v>0</v>
      </c>
      <c r="D31" s="46">
        <f>'B. Total Expenditures'!$AI$34</f>
        <v>0</v>
      </c>
      <c r="E31" s="55">
        <f t="shared" si="0"/>
        <v>0</v>
      </c>
    </row>
    <row r="32" spans="1:5" x14ac:dyDescent="0.3">
      <c r="A32" s="107" t="s">
        <v>130</v>
      </c>
      <c r="B32" s="46">
        <f>'C.1 Federal Expenditures'!$AJ$34</f>
        <v>0</v>
      </c>
      <c r="C32" s="46">
        <f>'C.2 State Expenditures'!$AJ$34</f>
        <v>0</v>
      </c>
      <c r="D32" s="46">
        <f>'B. Total Expenditures'!$AJ$34</f>
        <v>0</v>
      </c>
      <c r="E32" s="55">
        <f t="shared" si="0"/>
        <v>0</v>
      </c>
    </row>
    <row r="33" spans="1:5" x14ac:dyDescent="0.3">
      <c r="A33" s="107" t="s">
        <v>131</v>
      </c>
      <c r="B33" s="46">
        <f>'C.1 Federal Expenditures'!$AK$34</f>
        <v>0</v>
      </c>
      <c r="C33" s="46">
        <f>'C.2 State Expenditures'!$AK$34</f>
        <v>0</v>
      </c>
      <c r="D33" s="46">
        <f>'B. Total Expenditures'!$AK$34</f>
        <v>0</v>
      </c>
      <c r="E33" s="55">
        <f t="shared" si="0"/>
        <v>0</v>
      </c>
    </row>
    <row r="34" spans="1:5" ht="15.6" x14ac:dyDescent="0.3">
      <c r="A34" s="106" t="s">
        <v>132</v>
      </c>
      <c r="B34" s="46">
        <f>'C.1 Federal Expenditures'!$AL$34</f>
        <v>1184013</v>
      </c>
      <c r="C34" s="46">
        <f>'C.2 State Expenditures'!$AL$34</f>
        <v>0</v>
      </c>
      <c r="D34" s="46">
        <f>'B. Total Expenditures'!$AL$34</f>
        <v>1184013</v>
      </c>
      <c r="E34" s="55">
        <f t="shared" si="0"/>
        <v>1.4040800553068651E-2</v>
      </c>
    </row>
    <row r="35" spans="1:5" ht="15.6" x14ac:dyDescent="0.3">
      <c r="A35" s="106" t="s">
        <v>91</v>
      </c>
      <c r="B35" s="46">
        <f>'C.1 Federal Expenditures'!$AM$34</f>
        <v>3180858</v>
      </c>
      <c r="C35" s="46">
        <f>'C.2 State Expenditures'!$AM$34</f>
        <v>8053341</v>
      </c>
      <c r="D35" s="46">
        <f>'B. Total Expenditures'!$AM$34</f>
        <v>11234199</v>
      </c>
      <c r="E35" s="55">
        <f t="shared" si="0"/>
        <v>0.13322247942588747</v>
      </c>
    </row>
    <row r="36" spans="1:5" x14ac:dyDescent="0.3">
      <c r="A36" s="107" t="s">
        <v>133</v>
      </c>
      <c r="B36" s="46">
        <f>'C.1 Federal Expenditures'!$AN$34</f>
        <v>2132811</v>
      </c>
      <c r="C36" s="46">
        <f>'C.2 State Expenditures'!$AN$34</f>
        <v>6293679</v>
      </c>
      <c r="D36" s="46">
        <f>'B. Total Expenditures'!$AN$34</f>
        <v>8426490</v>
      </c>
      <c r="E36" s="55">
        <f t="shared" si="0"/>
        <v>9.9926829732804839E-2</v>
      </c>
    </row>
    <row r="37" spans="1:5" x14ac:dyDescent="0.3">
      <c r="A37" s="107" t="s">
        <v>134</v>
      </c>
      <c r="B37" s="46">
        <f>'C.1 Federal Expenditures'!$AO$34</f>
        <v>0</v>
      </c>
      <c r="C37" s="46">
        <f>'C.2 State Expenditures'!$AO$34</f>
        <v>0</v>
      </c>
      <c r="D37" s="46">
        <f>'B. Total Expenditures'!$AO$34</f>
        <v>0</v>
      </c>
      <c r="E37" s="55">
        <f t="shared" si="0"/>
        <v>0</v>
      </c>
    </row>
    <row r="38" spans="1:5" x14ac:dyDescent="0.3">
      <c r="A38" s="107" t="s">
        <v>135</v>
      </c>
      <c r="B38" s="46">
        <f>'C.1 Federal Expenditures'!$AP$34</f>
        <v>1048047</v>
      </c>
      <c r="C38" s="46">
        <f>'C.2 State Expenditures'!$AP$34</f>
        <v>1759662</v>
      </c>
      <c r="D38" s="46">
        <f>'B. Total Expenditures'!$AP$34</f>
        <v>2807709</v>
      </c>
      <c r="E38" s="55">
        <f t="shared" si="0"/>
        <v>3.3295649693082616E-2</v>
      </c>
    </row>
    <row r="39" spans="1:5" ht="15.6" x14ac:dyDescent="0.3">
      <c r="A39" s="106" t="s">
        <v>85</v>
      </c>
      <c r="B39" s="46">
        <f>'C.1 Federal Expenditures'!$AQ$34</f>
        <v>706150</v>
      </c>
      <c r="C39" s="46">
        <f>'C.2 State Expenditures'!$AQ$34</f>
        <v>2150571</v>
      </c>
      <c r="D39" s="46">
        <f>'B. Total Expenditures'!$AQ$34</f>
        <v>2856721</v>
      </c>
      <c r="E39" s="55">
        <f t="shared" si="0"/>
        <v>3.3876866045189392E-2</v>
      </c>
    </row>
    <row r="40" spans="1:5" ht="15.6" x14ac:dyDescent="0.3">
      <c r="A40" s="94" t="s">
        <v>138</v>
      </c>
      <c r="B40" s="121">
        <f>'C.1 Federal Expenditures'!$AR$34</f>
        <v>39735062</v>
      </c>
      <c r="C40" s="121">
        <f>'C.2 State Expenditures'!$AR$34</f>
        <v>43713605</v>
      </c>
      <c r="D40" s="121">
        <f>'B. Total Expenditures'!$AR$34</f>
        <v>83448667</v>
      </c>
      <c r="E40" s="96">
        <f t="shared" si="0"/>
        <v>0.98958887256004935</v>
      </c>
    </row>
    <row r="41" spans="1:5" ht="15.6" x14ac:dyDescent="0.3">
      <c r="A41" s="106" t="s">
        <v>86</v>
      </c>
      <c r="B41" s="46">
        <f>'C.1 Federal Expenditures'!$C$34</f>
        <v>0</v>
      </c>
      <c r="C41" s="120"/>
      <c r="D41" s="46">
        <f>'B. Total Expenditures'!$C$34</f>
        <v>0</v>
      </c>
      <c r="E41" s="55">
        <f t="shared" si="0"/>
        <v>0</v>
      </c>
    </row>
    <row r="42" spans="1:5" ht="15.6" x14ac:dyDescent="0.3">
      <c r="A42" s="106" t="s">
        <v>246</v>
      </c>
      <c r="B42" s="46">
        <f>'C.1 Federal Expenditures'!$D$34</f>
        <v>877935</v>
      </c>
      <c r="C42" s="120"/>
      <c r="D42" s="46">
        <f>'B. Total Expenditures'!$D$34</f>
        <v>877935</v>
      </c>
      <c r="E42" s="55">
        <f t="shared" si="0"/>
        <v>1.0411127439950681E-2</v>
      </c>
    </row>
    <row r="43" spans="1:5" ht="15.6" x14ac:dyDescent="0.3">
      <c r="A43" s="108" t="s">
        <v>109</v>
      </c>
      <c r="B43" s="121">
        <f>B41+B42</f>
        <v>877935</v>
      </c>
      <c r="C43" s="124"/>
      <c r="D43" s="121">
        <f>D41+D42</f>
        <v>877935</v>
      </c>
      <c r="E43" s="96">
        <f t="shared" si="0"/>
        <v>1.0411127439950681E-2</v>
      </c>
    </row>
    <row r="44" spans="1:5" ht="15.6" x14ac:dyDescent="0.3">
      <c r="A44" s="94" t="s">
        <v>60</v>
      </c>
      <c r="B44" s="95">
        <f>SUM(B41,B42, B3,B6,B10,B14,B18,B19,B22,B23,B24,B25,B26,B27,B28,B29,B30,B34,B35, B39)</f>
        <v>40612997</v>
      </c>
      <c r="C44" s="95">
        <f>SUM(C41,C42,C3,C6,C10,C14,C18,C19,C22,C23,C24,C25,C26,C27,C28,C29,C30,C34,C35, C39)</f>
        <v>43713605</v>
      </c>
      <c r="D44" s="95">
        <f>B44+C44</f>
        <v>84326602</v>
      </c>
      <c r="E44" s="96">
        <f t="shared" si="0"/>
        <v>1</v>
      </c>
    </row>
    <row r="45" spans="1:5" ht="15.6" x14ac:dyDescent="0.3">
      <c r="A45" s="106" t="s">
        <v>136</v>
      </c>
      <c r="B45" s="46">
        <f>'C.1 Federal Expenditures'!$AS$34</f>
        <v>0</v>
      </c>
      <c r="C45" s="120"/>
      <c r="D45" s="46">
        <f>'B. Total Expenditures'!$AS$34</f>
        <v>0</v>
      </c>
      <c r="E45" s="123"/>
    </row>
    <row r="46" spans="1:5" ht="15.6" x14ac:dyDescent="0.3">
      <c r="A46" s="106" t="s">
        <v>137</v>
      </c>
      <c r="B46" s="46">
        <f>'C.1 Federal Expenditures'!$AT$34</f>
        <v>55395629</v>
      </c>
      <c r="C46" s="120"/>
      <c r="D46" s="46">
        <f>'B. Total Expenditures'!$AT$34</f>
        <v>55395629</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6">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324</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Expenditures'!$G$35</f>
        <v>78630113</v>
      </c>
      <c r="C3" s="46">
        <f>'C.2 State Expenditures'!$G$35</f>
        <v>2964277</v>
      </c>
      <c r="D3" s="46">
        <f>'B. Total Expenditures'!$G$35</f>
        <v>81594390</v>
      </c>
      <c r="E3" s="55">
        <f t="shared" ref="E3:E44" si="0">D3/($D$44)</f>
        <v>5.9782968901814462E-2</v>
      </c>
    </row>
    <row r="4" spans="1:5" ht="43.8" x14ac:dyDescent="0.3">
      <c r="A4" s="107" t="s">
        <v>111</v>
      </c>
      <c r="B4" s="46">
        <f>'C.1 Federal Expenditures'!$H$35</f>
        <v>77047651</v>
      </c>
      <c r="C4" s="46">
        <f>'C.2 State Expenditures'!$H$35</f>
        <v>2964277</v>
      </c>
      <c r="D4" s="46">
        <f>'B. Total Expenditures'!$H$35</f>
        <v>80011928</v>
      </c>
      <c r="E4" s="55">
        <f t="shared" si="0"/>
        <v>5.862352305591375E-2</v>
      </c>
    </row>
    <row r="5" spans="1:5" ht="43.8" x14ac:dyDescent="0.3">
      <c r="A5" s="107" t="s">
        <v>110</v>
      </c>
      <c r="B5" s="46">
        <f>'C.1 Federal Expenditures'!$I$35</f>
        <v>1582462</v>
      </c>
      <c r="C5" s="46">
        <f>'C.2 State Expenditures'!$I$35</f>
        <v>0</v>
      </c>
      <c r="D5" s="46">
        <f>'B. Total Expenditures'!$I$35</f>
        <v>1582462</v>
      </c>
      <c r="E5" s="55">
        <f t="shared" si="0"/>
        <v>1.1594458459007184E-3</v>
      </c>
    </row>
    <row r="6" spans="1:5" ht="30.75" x14ac:dyDescent="0.3">
      <c r="A6" s="106" t="s">
        <v>83</v>
      </c>
      <c r="B6" s="46">
        <f>'C.1 Federal Expenditures'!$J$35</f>
        <v>6840000</v>
      </c>
      <c r="C6" s="120"/>
      <c r="D6" s="46">
        <f>'B. Total Expenditures'!$J$35</f>
        <v>6840000</v>
      </c>
      <c r="E6" s="55">
        <f t="shared" si="0"/>
        <v>5.0115639970886592E-3</v>
      </c>
    </row>
    <row r="7" spans="1:5" ht="15" x14ac:dyDescent="0.3">
      <c r="A7" s="107" t="s">
        <v>112</v>
      </c>
      <c r="B7" s="46">
        <f>'C.1 Federal Expenditures'!$K$35</f>
        <v>0</v>
      </c>
      <c r="C7" s="120"/>
      <c r="D7" s="46">
        <f>'B. Total Expenditures'!$K$35</f>
        <v>0</v>
      </c>
      <c r="E7" s="55">
        <f t="shared" si="0"/>
        <v>0</v>
      </c>
    </row>
    <row r="8" spans="1:5" ht="15" x14ac:dyDescent="0.3">
      <c r="A8" s="107" t="s">
        <v>113</v>
      </c>
      <c r="B8" s="46">
        <f>'C.1 Federal Expenditures'!$L$35</f>
        <v>0</v>
      </c>
      <c r="C8" s="120"/>
      <c r="D8" s="46">
        <f>'B. Total Expenditures'!$L$35</f>
        <v>0</v>
      </c>
      <c r="E8" s="55">
        <f t="shared" si="0"/>
        <v>0</v>
      </c>
    </row>
    <row r="9" spans="1:5" ht="29.4" x14ac:dyDescent="0.3">
      <c r="A9" s="107" t="s">
        <v>114</v>
      </c>
      <c r="B9" s="46">
        <f>'C.1 Federal Expenditures'!$M$35</f>
        <v>6840000</v>
      </c>
      <c r="C9" s="120"/>
      <c r="D9" s="46">
        <f>'B. Total Expenditures'!$M$35</f>
        <v>6840000</v>
      </c>
      <c r="E9" s="55">
        <f t="shared" si="0"/>
        <v>5.0115639970886592E-3</v>
      </c>
    </row>
    <row r="10" spans="1:5" ht="30.75" x14ac:dyDescent="0.3">
      <c r="A10" s="106" t="s">
        <v>82</v>
      </c>
      <c r="B10" s="46">
        <f>'C.1 Federal Expenditures'!$N$35</f>
        <v>0</v>
      </c>
      <c r="C10" s="120"/>
      <c r="D10" s="46">
        <f>'B. Total Expenditures'!$N$35</f>
        <v>0</v>
      </c>
      <c r="E10" s="55">
        <f t="shared" si="0"/>
        <v>0</v>
      </c>
    </row>
    <row r="11" spans="1:5" ht="15" x14ac:dyDescent="0.3">
      <c r="A11" s="107" t="s">
        <v>115</v>
      </c>
      <c r="B11" s="46">
        <f>'C.1 Federal Expenditures'!$O$35</f>
        <v>0</v>
      </c>
      <c r="C11" s="120"/>
      <c r="D11" s="46">
        <f>'B. Total Expenditures'!$O$35</f>
        <v>0</v>
      </c>
      <c r="E11" s="55">
        <f t="shared" si="0"/>
        <v>0</v>
      </c>
    </row>
    <row r="12" spans="1:5" ht="15" x14ac:dyDescent="0.3">
      <c r="A12" s="107" t="s">
        <v>116</v>
      </c>
      <c r="B12" s="46">
        <f>'C.1 Federal Expenditures'!$P$35</f>
        <v>0</v>
      </c>
      <c r="C12" s="120"/>
      <c r="D12" s="46">
        <f>'B. Total Expenditures'!$P$35</f>
        <v>0</v>
      </c>
      <c r="E12" s="55">
        <f t="shared" si="0"/>
        <v>0</v>
      </c>
    </row>
    <row r="13" spans="1:5" ht="29.4" x14ac:dyDescent="0.3">
      <c r="A13" s="107" t="s">
        <v>117</v>
      </c>
      <c r="B13" s="46">
        <f>'C.1 Federal Expenditures'!$Q$35</f>
        <v>0</v>
      </c>
      <c r="C13" s="120"/>
      <c r="D13" s="46">
        <f>'B. Total Expenditures'!$Q$35</f>
        <v>0</v>
      </c>
      <c r="E13" s="55">
        <f t="shared" si="0"/>
        <v>0</v>
      </c>
    </row>
    <row r="14" spans="1:5" ht="15.75" x14ac:dyDescent="0.3">
      <c r="A14" s="106" t="s">
        <v>118</v>
      </c>
      <c r="B14" s="46">
        <f>'C.1 Federal Expenditures'!$R$35</f>
        <v>45465616</v>
      </c>
      <c r="C14" s="46">
        <f>'C.2 State Expenditures'!$R$35</f>
        <v>35258056</v>
      </c>
      <c r="D14" s="46">
        <f>'B. Total Expenditures'!$R$35</f>
        <v>80723672</v>
      </c>
      <c r="E14" s="55">
        <f t="shared" si="0"/>
        <v>5.9145007062572204E-2</v>
      </c>
    </row>
    <row r="15" spans="1:5" ht="15" x14ac:dyDescent="0.3">
      <c r="A15" s="107" t="s">
        <v>119</v>
      </c>
      <c r="B15" s="46">
        <f>'C.1 Federal Expenditures'!$S$35</f>
        <v>23779</v>
      </c>
      <c r="C15" s="46">
        <f>'C.2 State Expenditures'!$S$35</f>
        <v>16500</v>
      </c>
      <c r="D15" s="46">
        <f>'B. Total Expenditures'!$S$35</f>
        <v>40279</v>
      </c>
      <c r="E15" s="55">
        <f t="shared" si="0"/>
        <v>2.9511810853616099E-5</v>
      </c>
    </row>
    <row r="16" spans="1:5" ht="15" x14ac:dyDescent="0.3">
      <c r="A16" s="107" t="s">
        <v>120</v>
      </c>
      <c r="B16" s="46">
        <f>'C.1 Federal Expenditures'!$T$35</f>
        <v>14408418</v>
      </c>
      <c r="C16" s="46">
        <f>'C.2 State Expenditures'!$T$35</f>
        <v>6348116</v>
      </c>
      <c r="D16" s="46">
        <f>'B. Total Expenditures'!$T$35</f>
        <v>20756534</v>
      </c>
      <c r="E16" s="55">
        <f t="shared" si="0"/>
        <v>1.520799685654191E-2</v>
      </c>
    </row>
    <row r="17" spans="1:5" ht="15" x14ac:dyDescent="0.3">
      <c r="A17" s="107" t="s">
        <v>121</v>
      </c>
      <c r="B17" s="46">
        <f>'C.1 Federal Expenditures'!$U$35</f>
        <v>31033419</v>
      </c>
      <c r="C17" s="46">
        <f>'C.2 State Expenditures'!$U$35</f>
        <v>28893440</v>
      </c>
      <c r="D17" s="46">
        <f>'B. Total Expenditures'!$U$35</f>
        <v>59926859</v>
      </c>
      <c r="E17" s="55">
        <f t="shared" si="0"/>
        <v>4.3907498395176679E-2</v>
      </c>
    </row>
    <row r="18" spans="1:5" ht="15.75" x14ac:dyDescent="0.3">
      <c r="A18" s="106" t="s">
        <v>122</v>
      </c>
      <c r="B18" s="46">
        <f>'C.1 Federal Expenditures'!$V$35</f>
        <v>6824645</v>
      </c>
      <c r="C18" s="46">
        <f>'C.2 State Expenditures'!$V$35</f>
        <v>4189</v>
      </c>
      <c r="D18" s="46">
        <f>'B. Total Expenditures'!$V$35</f>
        <v>6828834</v>
      </c>
      <c r="E18" s="55">
        <f t="shared" si="0"/>
        <v>5.0033828386688503E-3</v>
      </c>
    </row>
    <row r="19" spans="1:5" ht="15.75" x14ac:dyDescent="0.3">
      <c r="A19" s="106" t="s">
        <v>87</v>
      </c>
      <c r="B19" s="46">
        <f>'C.1 Federal Expenditures'!$W$35</f>
        <v>25268176</v>
      </c>
      <c r="C19" s="46">
        <f>'C.2 State Expenditures'!$W$35</f>
        <v>618191492</v>
      </c>
      <c r="D19" s="46">
        <f>'B. Total Expenditures'!$W$35</f>
        <v>643459668</v>
      </c>
      <c r="E19" s="55">
        <f t="shared" si="0"/>
        <v>0.47145311487243008</v>
      </c>
    </row>
    <row r="20" spans="1:5" ht="29.4" x14ac:dyDescent="0.3">
      <c r="A20" s="107" t="s">
        <v>124</v>
      </c>
      <c r="B20" s="46">
        <f>'C.1 Federal Expenditures'!$X$35</f>
        <v>25268176</v>
      </c>
      <c r="C20" s="46">
        <f>'C.2 State Expenditures'!$X$35</f>
        <v>68951114</v>
      </c>
      <c r="D20" s="46">
        <f>'B. Total Expenditures'!$X$35</f>
        <v>94219290</v>
      </c>
      <c r="E20" s="55">
        <f t="shared" si="0"/>
        <v>6.9033041168897011E-2</v>
      </c>
    </row>
    <row r="21" spans="1:5" ht="15" x14ac:dyDescent="0.3">
      <c r="A21" s="107" t="s">
        <v>123</v>
      </c>
      <c r="B21" s="46">
        <f>'C.1 Federal Expenditures'!$Y$35</f>
        <v>0</v>
      </c>
      <c r="C21" s="46">
        <f>'C.2 State Expenditures'!$Y$35</f>
        <v>549240378</v>
      </c>
      <c r="D21" s="46">
        <f>'B. Total Expenditures'!$Y$35</f>
        <v>549240378</v>
      </c>
      <c r="E21" s="55">
        <f t="shared" si="0"/>
        <v>0.40242007370353305</v>
      </c>
    </row>
    <row r="22" spans="1:5" ht="30.75" x14ac:dyDescent="0.3">
      <c r="A22" s="106" t="s">
        <v>88</v>
      </c>
      <c r="B22" s="46">
        <f>'C.1 Federal Expenditures'!$Z$35</f>
        <v>19191</v>
      </c>
      <c r="C22" s="46">
        <f>'C.2 State Expenditures'!$Z$35</f>
        <v>0</v>
      </c>
      <c r="D22" s="46">
        <f>'B. Total Expenditures'!$Z$35</f>
        <v>19191</v>
      </c>
      <c r="E22" s="55">
        <f t="shared" si="0"/>
        <v>1.4060953898849191E-5</v>
      </c>
    </row>
    <row r="23" spans="1:5" ht="15.75" x14ac:dyDescent="0.3">
      <c r="A23" s="106" t="s">
        <v>84</v>
      </c>
      <c r="B23" s="46">
        <f>'C.1 Federal Expenditures'!$AA$35</f>
        <v>123500000</v>
      </c>
      <c r="C23" s="46">
        <f>'C.2 State Expenditures'!$AA$35</f>
        <v>225460631</v>
      </c>
      <c r="D23" s="46">
        <f>'B. Total Expenditures'!$AA$35</f>
        <v>348960631</v>
      </c>
      <c r="E23" s="55">
        <f t="shared" si="0"/>
        <v>0.25567814835101471</v>
      </c>
    </row>
    <row r="24" spans="1:5" ht="15.75" x14ac:dyDescent="0.3">
      <c r="A24" s="106" t="s">
        <v>89</v>
      </c>
      <c r="B24" s="46">
        <f>'C.1 Federal Expenditures'!$AB$35</f>
        <v>0</v>
      </c>
      <c r="C24" s="46">
        <f>'C.2 State Expenditures'!$AB$35</f>
        <v>0</v>
      </c>
      <c r="D24" s="46">
        <f>'B. Total Expenditures'!$AB$35</f>
        <v>0</v>
      </c>
      <c r="E24" s="55">
        <f t="shared" si="0"/>
        <v>0</v>
      </c>
    </row>
    <row r="25" spans="1:5" ht="15.75" x14ac:dyDescent="0.3">
      <c r="A25" s="106" t="s">
        <v>62</v>
      </c>
      <c r="B25" s="46">
        <f>'C.1 Federal Expenditures'!$AC$35</f>
        <v>3036786</v>
      </c>
      <c r="C25" s="46">
        <f>'C.2 State Expenditures'!$AC$35</f>
        <v>5213752</v>
      </c>
      <c r="D25" s="46">
        <f>'B. Total Expenditures'!$AC$35</f>
        <v>8250538</v>
      </c>
      <c r="E25" s="55">
        <f t="shared" si="0"/>
        <v>6.0450437423116773E-3</v>
      </c>
    </row>
    <row r="26" spans="1:5" ht="15.75" x14ac:dyDescent="0.3">
      <c r="A26" s="106" t="s">
        <v>125</v>
      </c>
      <c r="B26" s="46">
        <f>'C.1 Federal Expenditures'!$AD$35</f>
        <v>4664999</v>
      </c>
      <c r="C26" s="46">
        <f>'C.2 State Expenditures'!$AD$35</f>
        <v>7945580</v>
      </c>
      <c r="D26" s="46">
        <f>'B. Total Expenditures'!$AD$35</f>
        <v>12610579</v>
      </c>
      <c r="E26" s="55">
        <f t="shared" si="0"/>
        <v>9.2395794881348411E-3</v>
      </c>
    </row>
    <row r="27" spans="1:5" s="11" customFormat="1" ht="15.75" x14ac:dyDescent="0.3">
      <c r="A27" s="106" t="s">
        <v>126</v>
      </c>
      <c r="B27" s="46">
        <f>'C.1 Federal Expenditures'!$AE$35</f>
        <v>20192703</v>
      </c>
      <c r="C27" s="46">
        <f>'C.2 State Expenditures'!$AE$35</f>
        <v>11886799</v>
      </c>
      <c r="D27" s="46">
        <f>'B. Total Expenditures'!$AE$35</f>
        <v>32079502</v>
      </c>
      <c r="E27" s="55">
        <f t="shared" si="0"/>
        <v>2.3504163343235913E-2</v>
      </c>
    </row>
    <row r="28" spans="1:5" ht="30.6" x14ac:dyDescent="0.3">
      <c r="A28" s="106" t="s">
        <v>127</v>
      </c>
      <c r="B28" s="46">
        <f>'C.1 Federal Expenditures'!$AF$35</f>
        <v>1924516</v>
      </c>
      <c r="C28" s="46">
        <f>'C.2 State Expenditures'!$AF$35</f>
        <v>0</v>
      </c>
      <c r="D28" s="46">
        <f>'B. Total Expenditures'!$AF$35</f>
        <v>1924516</v>
      </c>
      <c r="E28" s="55">
        <f t="shared" si="0"/>
        <v>1.4100636107340758E-3</v>
      </c>
    </row>
    <row r="29" spans="1:5" ht="30.6" x14ac:dyDescent="0.3">
      <c r="A29" s="106" t="s">
        <v>90</v>
      </c>
      <c r="B29" s="46">
        <f>'C.1 Federal Expenditures'!$AG$35</f>
        <v>4913009</v>
      </c>
      <c r="C29" s="46">
        <f>'C.2 State Expenditures'!$AG$35</f>
        <v>0</v>
      </c>
      <c r="D29" s="46">
        <f>'B. Total Expenditures'!$AG$35</f>
        <v>4913009</v>
      </c>
      <c r="E29" s="55">
        <f t="shared" si="0"/>
        <v>3.5996869914872161E-3</v>
      </c>
    </row>
    <row r="30" spans="1:5" ht="15.6" x14ac:dyDescent="0.3">
      <c r="A30" s="106" t="s">
        <v>128</v>
      </c>
      <c r="B30" s="46">
        <f>'C.1 Federal Expenditures'!$AH$35</f>
        <v>0</v>
      </c>
      <c r="C30" s="46">
        <f>'C.2 State Expenditures'!$AH$35</f>
        <v>0</v>
      </c>
      <c r="D30" s="46">
        <f>'B. Total Expenditures'!$AH$35</f>
        <v>0</v>
      </c>
      <c r="E30" s="55">
        <f t="shared" si="0"/>
        <v>0</v>
      </c>
    </row>
    <row r="31" spans="1:5" ht="28.8" x14ac:dyDescent="0.3">
      <c r="A31" s="107" t="s">
        <v>129</v>
      </c>
      <c r="B31" s="46">
        <f>'C.1 Federal Expenditures'!$AI$35</f>
        <v>0</v>
      </c>
      <c r="C31" s="46">
        <f>'C.2 State Expenditures'!$AI$35</f>
        <v>0</v>
      </c>
      <c r="D31" s="46">
        <f>'B. Total Expenditures'!$AI$35</f>
        <v>0</v>
      </c>
      <c r="E31" s="55">
        <f t="shared" si="0"/>
        <v>0</v>
      </c>
    </row>
    <row r="32" spans="1:5" x14ac:dyDescent="0.3">
      <c r="A32" s="107" t="s">
        <v>130</v>
      </c>
      <c r="B32" s="46">
        <f>'C.1 Federal Expenditures'!$AJ$35</f>
        <v>0</v>
      </c>
      <c r="C32" s="46">
        <f>'C.2 State Expenditures'!$AJ$35</f>
        <v>0</v>
      </c>
      <c r="D32" s="46">
        <f>'B. Total Expenditures'!$AJ$35</f>
        <v>0</v>
      </c>
      <c r="E32" s="55">
        <f t="shared" si="0"/>
        <v>0</v>
      </c>
    </row>
    <row r="33" spans="1:5" x14ac:dyDescent="0.3">
      <c r="A33" s="107" t="s">
        <v>131</v>
      </c>
      <c r="B33" s="46">
        <f>'C.1 Federal Expenditures'!$AK$35</f>
        <v>0</v>
      </c>
      <c r="C33" s="46">
        <f>'C.2 State Expenditures'!$AK$35</f>
        <v>0</v>
      </c>
      <c r="D33" s="46">
        <f>'B. Total Expenditures'!$AK$35</f>
        <v>0</v>
      </c>
      <c r="E33" s="55">
        <f t="shared" si="0"/>
        <v>0</v>
      </c>
    </row>
    <row r="34" spans="1:5" ht="15.6" x14ac:dyDescent="0.3">
      <c r="A34" s="106" t="s">
        <v>132</v>
      </c>
      <c r="B34" s="46">
        <f>'C.1 Federal Expenditures'!$AL$35</f>
        <v>0</v>
      </c>
      <c r="C34" s="46">
        <f>'C.2 State Expenditures'!$AL$35</f>
        <v>0</v>
      </c>
      <c r="D34" s="46">
        <f>'B. Total Expenditures'!$AL$35</f>
        <v>0</v>
      </c>
      <c r="E34" s="55">
        <f t="shared" si="0"/>
        <v>0</v>
      </c>
    </row>
    <row r="35" spans="1:5" ht="15.6" x14ac:dyDescent="0.3">
      <c r="A35" s="106" t="s">
        <v>91</v>
      </c>
      <c r="B35" s="46">
        <f>'C.1 Federal Expenditures'!$AM$35</f>
        <v>33396413</v>
      </c>
      <c r="C35" s="46">
        <f>'C.2 State Expenditures'!$AM$35</f>
        <v>18135381</v>
      </c>
      <c r="D35" s="46">
        <f>'B. Total Expenditures'!$AM$35</f>
        <v>51531794</v>
      </c>
      <c r="E35" s="55">
        <f t="shared" si="0"/>
        <v>3.7756561917513067E-2</v>
      </c>
    </row>
    <row r="36" spans="1:5" x14ac:dyDescent="0.3">
      <c r="A36" s="107" t="s">
        <v>133</v>
      </c>
      <c r="B36" s="46">
        <f>'C.1 Federal Expenditures'!$AN$35</f>
        <v>31822641</v>
      </c>
      <c r="C36" s="46">
        <f>'C.2 State Expenditures'!$AN$35</f>
        <v>17406462</v>
      </c>
      <c r="D36" s="46">
        <f>'B. Total Expenditures'!$AN$35</f>
        <v>49229103</v>
      </c>
      <c r="E36" s="55">
        <f t="shared" si="0"/>
        <v>3.6069415234469195E-2</v>
      </c>
    </row>
    <row r="37" spans="1:5" x14ac:dyDescent="0.3">
      <c r="A37" s="107" t="s">
        <v>134</v>
      </c>
      <c r="B37" s="46">
        <f>'C.1 Federal Expenditures'!$AO$35</f>
        <v>0</v>
      </c>
      <c r="C37" s="46">
        <f>'C.2 State Expenditures'!$AO$35</f>
        <v>0</v>
      </c>
      <c r="D37" s="46">
        <f>'B. Total Expenditures'!$AO$35</f>
        <v>0</v>
      </c>
      <c r="E37" s="55">
        <f t="shared" si="0"/>
        <v>0</v>
      </c>
    </row>
    <row r="38" spans="1:5" x14ac:dyDescent="0.3">
      <c r="A38" s="107" t="s">
        <v>135</v>
      </c>
      <c r="B38" s="46">
        <f>'C.1 Federal Expenditures'!$AP$35</f>
        <v>1573772</v>
      </c>
      <c r="C38" s="46">
        <f>'C.2 State Expenditures'!$AP$35</f>
        <v>728919</v>
      </c>
      <c r="D38" s="46">
        <f>'B. Total Expenditures'!$AP$35</f>
        <v>2302691</v>
      </c>
      <c r="E38" s="55">
        <f t="shared" si="0"/>
        <v>1.6871466830438717E-3</v>
      </c>
    </row>
    <row r="39" spans="1:5" ht="15.6" x14ac:dyDescent="0.3">
      <c r="A39" s="106" t="s">
        <v>85</v>
      </c>
      <c r="B39" s="46">
        <f>'C.1 Federal Expenditures'!$AQ$35</f>
        <v>0</v>
      </c>
      <c r="C39" s="46">
        <f>'C.2 State Expenditures'!$AQ$35</f>
        <v>0</v>
      </c>
      <c r="D39" s="46">
        <f>'B. Total Expenditures'!$AQ$35</f>
        <v>0</v>
      </c>
      <c r="E39" s="55">
        <f t="shared" si="0"/>
        <v>0</v>
      </c>
    </row>
    <row r="40" spans="1:5" ht="15.6" x14ac:dyDescent="0.3">
      <c r="A40" s="94" t="s">
        <v>138</v>
      </c>
      <c r="B40" s="121">
        <f>'C.1 Federal Expenditures'!$AR$35</f>
        <v>354676167</v>
      </c>
      <c r="C40" s="121">
        <f>'C.2 State Expenditures'!$AR$35</f>
        <v>925060157</v>
      </c>
      <c r="D40" s="121">
        <f>'B. Total Expenditures'!$AR$35</f>
        <v>1279736324</v>
      </c>
      <c r="E40" s="96">
        <f t="shared" si="0"/>
        <v>0.9376433460709046</v>
      </c>
    </row>
    <row r="41" spans="1:5" ht="15.6" x14ac:dyDescent="0.3">
      <c r="A41" s="106" t="s">
        <v>86</v>
      </c>
      <c r="B41" s="46">
        <f>'C.1 Federal Expenditures'!$C$35</f>
        <v>72000000</v>
      </c>
      <c r="C41" s="120"/>
      <c r="D41" s="46">
        <f>'B. Total Expenditures'!$C$35</f>
        <v>72000000</v>
      </c>
      <c r="E41" s="55">
        <f t="shared" si="0"/>
        <v>5.2753305232512204E-2</v>
      </c>
    </row>
    <row r="42" spans="1:5" ht="15.6" x14ac:dyDescent="0.3">
      <c r="A42" s="106" t="s">
        <v>246</v>
      </c>
      <c r="B42" s="46">
        <f>'C.1 Federal Expenditures'!$D$35</f>
        <v>13107067</v>
      </c>
      <c r="C42" s="120"/>
      <c r="D42" s="46">
        <f>'B. Total Expenditures'!$D$35</f>
        <v>13107067</v>
      </c>
      <c r="E42" s="55">
        <f t="shared" si="0"/>
        <v>9.6033486965831673E-3</v>
      </c>
    </row>
    <row r="43" spans="1:5" ht="15.6" x14ac:dyDescent="0.3">
      <c r="A43" s="108" t="s">
        <v>109</v>
      </c>
      <c r="B43" s="121">
        <f>B41+B42</f>
        <v>85107067</v>
      </c>
      <c r="C43" s="124"/>
      <c r="D43" s="121">
        <f>D41+D42</f>
        <v>85107067</v>
      </c>
      <c r="E43" s="96">
        <f t="shared" si="0"/>
        <v>6.2356653929095368E-2</v>
      </c>
    </row>
    <row r="44" spans="1:5" ht="15.6" x14ac:dyDescent="0.3">
      <c r="A44" s="94" t="s">
        <v>60</v>
      </c>
      <c r="B44" s="95">
        <f>SUM(B41,B42, B3,B6,B10,B14,B18,B19,B22,B23,B24,B25,B26,B27,B28,B29,B30,B34,B35, B39)</f>
        <v>439783234</v>
      </c>
      <c r="C44" s="95">
        <f>SUM(C41,C42,C3,C6,C10,C14,C18,C19,C22,C23,C24,C25,C26,C27,C28,C29,C30,C34,C35, C39)</f>
        <v>925060157</v>
      </c>
      <c r="D44" s="95">
        <f>B44+C44</f>
        <v>1364843391</v>
      </c>
      <c r="E44" s="96">
        <f t="shared" si="0"/>
        <v>1</v>
      </c>
    </row>
    <row r="45" spans="1:5" ht="15.6" x14ac:dyDescent="0.3">
      <c r="A45" s="106" t="s">
        <v>136</v>
      </c>
      <c r="B45" s="46">
        <f>'C.1 Federal Expenditures'!$AS$35</f>
        <v>10895000</v>
      </c>
      <c r="C45" s="120"/>
      <c r="D45" s="46">
        <f>'B. Total Expenditures'!$AS$35</f>
        <v>10895000</v>
      </c>
      <c r="E45" s="123"/>
    </row>
    <row r="46" spans="1:5" ht="15.6" x14ac:dyDescent="0.3">
      <c r="A46" s="106" t="s">
        <v>137</v>
      </c>
      <c r="B46" s="46">
        <f>'C.1 Federal Expenditures'!$AT$35</f>
        <v>11130332</v>
      </c>
      <c r="C46" s="120"/>
      <c r="D46" s="46">
        <f>'B. Total Expenditures'!$AT$35</f>
        <v>11130332</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323</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Expenditures'!$G$36</f>
        <v>46002831</v>
      </c>
      <c r="C3" s="46">
        <f>'C.2 State Expenditures'!$G$36</f>
        <v>9416235</v>
      </c>
      <c r="D3" s="46">
        <f>'B. Total Expenditures'!$G$36</f>
        <v>55419066</v>
      </c>
      <c r="E3" s="55">
        <f t="shared" ref="E3:E44" si="0">D3/($D$44)</f>
        <v>0.22467204372712196</v>
      </c>
    </row>
    <row r="4" spans="1:5" ht="43.8" x14ac:dyDescent="0.3">
      <c r="A4" s="107" t="s">
        <v>111</v>
      </c>
      <c r="B4" s="46">
        <f>'C.1 Federal Expenditures'!$H$36</f>
        <v>46002831</v>
      </c>
      <c r="C4" s="46">
        <f>'C.2 State Expenditures'!$H$36</f>
        <v>9416235</v>
      </c>
      <c r="D4" s="46">
        <f>'B. Total Expenditures'!$H$36</f>
        <v>55419066</v>
      </c>
      <c r="E4" s="55">
        <f t="shared" si="0"/>
        <v>0.22467204372712196</v>
      </c>
    </row>
    <row r="5" spans="1:5" ht="43.8" x14ac:dyDescent="0.3">
      <c r="A5" s="107" t="s">
        <v>110</v>
      </c>
      <c r="B5" s="46">
        <f>'C.1 Federal Expenditures'!$I$36</f>
        <v>0</v>
      </c>
      <c r="C5" s="46">
        <f>'C.2 State Expenditures'!$I$36</f>
        <v>0</v>
      </c>
      <c r="D5" s="46">
        <f>'B. Total Expenditures'!$I$36</f>
        <v>0</v>
      </c>
      <c r="E5" s="55">
        <f t="shared" si="0"/>
        <v>0</v>
      </c>
    </row>
    <row r="6" spans="1:5" ht="30.75" x14ac:dyDescent="0.3">
      <c r="A6" s="106" t="s">
        <v>83</v>
      </c>
      <c r="B6" s="46">
        <f>'C.1 Federal Expenditures'!$J$36</f>
        <v>0</v>
      </c>
      <c r="C6" s="120"/>
      <c r="D6" s="46">
        <f>'B. Total Expenditures'!$J$36</f>
        <v>0</v>
      </c>
      <c r="E6" s="55">
        <f t="shared" si="0"/>
        <v>0</v>
      </c>
    </row>
    <row r="7" spans="1:5" ht="15" x14ac:dyDescent="0.3">
      <c r="A7" s="107" t="s">
        <v>112</v>
      </c>
      <c r="B7" s="46">
        <f>'C.1 Federal Expenditures'!$K$36</f>
        <v>0</v>
      </c>
      <c r="C7" s="120"/>
      <c r="D7" s="46">
        <f>'B. Total Expenditures'!$K$36</f>
        <v>0</v>
      </c>
      <c r="E7" s="55">
        <f t="shared" si="0"/>
        <v>0</v>
      </c>
    </row>
    <row r="8" spans="1:5" ht="15" x14ac:dyDescent="0.3">
      <c r="A8" s="107" t="s">
        <v>113</v>
      </c>
      <c r="B8" s="46">
        <f>'C.1 Federal Expenditures'!$L$36</f>
        <v>0</v>
      </c>
      <c r="C8" s="120"/>
      <c r="D8" s="46">
        <f>'B. Total Expenditures'!$L$36</f>
        <v>0</v>
      </c>
      <c r="E8" s="55">
        <f t="shared" si="0"/>
        <v>0</v>
      </c>
    </row>
    <row r="9" spans="1:5" ht="29.4" x14ac:dyDescent="0.3">
      <c r="A9" s="107" t="s">
        <v>114</v>
      </c>
      <c r="B9" s="46">
        <f>'C.1 Federal Expenditures'!$M$36</f>
        <v>0</v>
      </c>
      <c r="C9" s="120"/>
      <c r="D9" s="46">
        <f>'B. Total Expenditures'!$M$36</f>
        <v>0</v>
      </c>
      <c r="E9" s="55">
        <f t="shared" si="0"/>
        <v>0</v>
      </c>
    </row>
    <row r="10" spans="1:5" ht="30.75" x14ac:dyDescent="0.3">
      <c r="A10" s="106" t="s">
        <v>82</v>
      </c>
      <c r="B10" s="46">
        <f>'C.1 Federal Expenditures'!$N$36</f>
        <v>0</v>
      </c>
      <c r="C10" s="120"/>
      <c r="D10" s="46">
        <f>'B. Total Expenditures'!$N$36</f>
        <v>0</v>
      </c>
      <c r="E10" s="55">
        <f t="shared" si="0"/>
        <v>0</v>
      </c>
    </row>
    <row r="11" spans="1:5" ht="15" x14ac:dyDescent="0.3">
      <c r="A11" s="107" t="s">
        <v>115</v>
      </c>
      <c r="B11" s="46">
        <f>'C.1 Federal Expenditures'!$O$36</f>
        <v>0</v>
      </c>
      <c r="C11" s="120"/>
      <c r="D11" s="46">
        <f>'B. Total Expenditures'!$O$36</f>
        <v>0</v>
      </c>
      <c r="E11" s="55">
        <f t="shared" si="0"/>
        <v>0</v>
      </c>
    </row>
    <row r="12" spans="1:5" ht="15" x14ac:dyDescent="0.3">
      <c r="A12" s="107" t="s">
        <v>116</v>
      </c>
      <c r="B12" s="46">
        <f>'C.1 Federal Expenditures'!$P$36</f>
        <v>0</v>
      </c>
      <c r="C12" s="120"/>
      <c r="D12" s="46">
        <f>'B. Total Expenditures'!$P$36</f>
        <v>0</v>
      </c>
      <c r="E12" s="55">
        <f t="shared" si="0"/>
        <v>0</v>
      </c>
    </row>
    <row r="13" spans="1:5" ht="29.4" x14ac:dyDescent="0.3">
      <c r="A13" s="107" t="s">
        <v>117</v>
      </c>
      <c r="B13" s="46">
        <f>'C.1 Federal Expenditures'!$Q$36</f>
        <v>0</v>
      </c>
      <c r="C13" s="120"/>
      <c r="D13" s="46">
        <f>'B. Total Expenditures'!$Q$36</f>
        <v>0</v>
      </c>
      <c r="E13" s="55">
        <f t="shared" si="0"/>
        <v>0</v>
      </c>
    </row>
    <row r="14" spans="1:5" ht="15.75" x14ac:dyDescent="0.3">
      <c r="A14" s="106" t="s">
        <v>118</v>
      </c>
      <c r="B14" s="46">
        <f>'C.1 Federal Expenditures'!$R$36</f>
        <v>18307768</v>
      </c>
      <c r="C14" s="46">
        <f>'C.2 State Expenditures'!$R$36</f>
        <v>593787</v>
      </c>
      <c r="D14" s="46">
        <f>'B. Total Expenditures'!$R$36</f>
        <v>18901555</v>
      </c>
      <c r="E14" s="55">
        <f t="shared" si="0"/>
        <v>7.6627978383298642E-2</v>
      </c>
    </row>
    <row r="15" spans="1:5" ht="15" x14ac:dyDescent="0.3">
      <c r="A15" s="107" t="s">
        <v>119</v>
      </c>
      <c r="B15" s="46">
        <f>'C.1 Federal Expenditures'!$S$36</f>
        <v>7755771</v>
      </c>
      <c r="C15" s="46">
        <f>'C.2 State Expenditures'!$S$36</f>
        <v>0</v>
      </c>
      <c r="D15" s="46">
        <f>'B. Total Expenditures'!$S$36</f>
        <v>7755771</v>
      </c>
      <c r="E15" s="55">
        <f t="shared" si="0"/>
        <v>3.1442336492093617E-2</v>
      </c>
    </row>
    <row r="16" spans="1:5" ht="15" x14ac:dyDescent="0.3">
      <c r="A16" s="107" t="s">
        <v>120</v>
      </c>
      <c r="B16" s="46">
        <f>'C.1 Federal Expenditures'!$T$36</f>
        <v>919860</v>
      </c>
      <c r="C16" s="46">
        <f>'C.2 State Expenditures'!$T$36</f>
        <v>583170</v>
      </c>
      <c r="D16" s="46">
        <f>'B. Total Expenditures'!$T$36</f>
        <v>1503030</v>
      </c>
      <c r="E16" s="55">
        <f t="shared" si="0"/>
        <v>6.0933690561146619E-3</v>
      </c>
    </row>
    <row r="17" spans="1:5" ht="15" x14ac:dyDescent="0.3">
      <c r="A17" s="107" t="s">
        <v>121</v>
      </c>
      <c r="B17" s="46">
        <f>'C.1 Federal Expenditures'!$U$36</f>
        <v>9632137</v>
      </c>
      <c r="C17" s="46">
        <f>'C.2 State Expenditures'!$U$36</f>
        <v>10617</v>
      </c>
      <c r="D17" s="46">
        <f>'B. Total Expenditures'!$U$36</f>
        <v>9642754</v>
      </c>
      <c r="E17" s="55">
        <f t="shared" si="0"/>
        <v>3.9092272835090369E-2</v>
      </c>
    </row>
    <row r="18" spans="1:5" ht="15.75" x14ac:dyDescent="0.3">
      <c r="A18" s="106" t="s">
        <v>122</v>
      </c>
      <c r="B18" s="46">
        <f>'C.1 Federal Expenditures'!$V$36</f>
        <v>674848</v>
      </c>
      <c r="C18" s="46">
        <f>'C.2 State Expenditures'!$V$36</f>
        <v>0</v>
      </c>
      <c r="D18" s="46">
        <f>'B. Total Expenditures'!$V$36</f>
        <v>674848</v>
      </c>
      <c r="E18" s="55">
        <f t="shared" si="0"/>
        <v>2.7358721521066561E-3</v>
      </c>
    </row>
    <row r="19" spans="1:5" ht="15.75" x14ac:dyDescent="0.3">
      <c r="A19" s="106" t="s">
        <v>87</v>
      </c>
      <c r="B19" s="46">
        <f>'C.1 Federal Expenditures'!$W$36</f>
        <v>17600000</v>
      </c>
      <c r="C19" s="46">
        <f>'C.2 State Expenditures'!$W$36</f>
        <v>23567881</v>
      </c>
      <c r="D19" s="46">
        <f>'B. Total Expenditures'!$W$36</f>
        <v>41167881</v>
      </c>
      <c r="E19" s="55">
        <f t="shared" si="0"/>
        <v>0.1668969296628881</v>
      </c>
    </row>
    <row r="20" spans="1:5" ht="29.4" x14ac:dyDescent="0.3">
      <c r="A20" s="107" t="s">
        <v>124</v>
      </c>
      <c r="B20" s="46">
        <f>'C.1 Federal Expenditures'!$X$36</f>
        <v>0</v>
      </c>
      <c r="C20" s="46">
        <f>'C.2 State Expenditures'!$X$36</f>
        <v>0</v>
      </c>
      <c r="D20" s="46">
        <f>'B. Total Expenditures'!$X$36</f>
        <v>0</v>
      </c>
      <c r="E20" s="55">
        <f t="shared" si="0"/>
        <v>0</v>
      </c>
    </row>
    <row r="21" spans="1:5" ht="15" x14ac:dyDescent="0.3">
      <c r="A21" s="107" t="s">
        <v>123</v>
      </c>
      <c r="B21" s="46">
        <f>'C.1 Federal Expenditures'!$Y$36</f>
        <v>17600000</v>
      </c>
      <c r="C21" s="46">
        <f>'C.2 State Expenditures'!$Y$36</f>
        <v>23567881</v>
      </c>
      <c r="D21" s="46">
        <f>'B. Total Expenditures'!$Y$36</f>
        <v>41167881</v>
      </c>
      <c r="E21" s="55">
        <f t="shared" si="0"/>
        <v>0.1668969296628881</v>
      </c>
    </row>
    <row r="22" spans="1:5" ht="30.75" x14ac:dyDescent="0.3">
      <c r="A22" s="106" t="s">
        <v>88</v>
      </c>
      <c r="B22" s="46">
        <f>'C.1 Federal Expenditures'!$Z$36</f>
        <v>0</v>
      </c>
      <c r="C22" s="46">
        <f>'C.2 State Expenditures'!$Z$36</f>
        <v>0</v>
      </c>
      <c r="D22" s="46">
        <f>'B. Total Expenditures'!$Z$36</f>
        <v>0</v>
      </c>
      <c r="E22" s="55">
        <f t="shared" si="0"/>
        <v>0</v>
      </c>
    </row>
    <row r="23" spans="1:5" ht="15.75" x14ac:dyDescent="0.3">
      <c r="A23" s="106" t="s">
        <v>84</v>
      </c>
      <c r="B23" s="46">
        <f>'C.1 Federal Expenditures'!$AA$36</f>
        <v>0</v>
      </c>
      <c r="C23" s="46">
        <f>'C.2 State Expenditures'!$AA$36</f>
        <v>0</v>
      </c>
      <c r="D23" s="46">
        <f>'B. Total Expenditures'!$AA$36</f>
        <v>0</v>
      </c>
      <c r="E23" s="55">
        <f t="shared" si="0"/>
        <v>0</v>
      </c>
    </row>
    <row r="24" spans="1:5" ht="15.75" x14ac:dyDescent="0.3">
      <c r="A24" s="106" t="s">
        <v>89</v>
      </c>
      <c r="B24" s="46">
        <f>'C.1 Federal Expenditures'!$AB$36</f>
        <v>0</v>
      </c>
      <c r="C24" s="46">
        <f>'C.2 State Expenditures'!$AB$36</f>
        <v>71929002</v>
      </c>
      <c r="D24" s="46">
        <f>'B. Total Expenditures'!$AB$36</f>
        <v>71929002</v>
      </c>
      <c r="E24" s="55">
        <f t="shared" si="0"/>
        <v>0.29160426273860773</v>
      </c>
    </row>
    <row r="25" spans="1:5" ht="15.75" x14ac:dyDescent="0.3">
      <c r="A25" s="106" t="s">
        <v>62</v>
      </c>
      <c r="B25" s="46">
        <f>'C.1 Federal Expenditures'!$AC$36</f>
        <v>0</v>
      </c>
      <c r="C25" s="46">
        <f>'C.2 State Expenditures'!$AC$36</f>
        <v>2919126</v>
      </c>
      <c r="D25" s="46">
        <f>'B. Total Expenditures'!$AC$36</f>
        <v>2919126</v>
      </c>
      <c r="E25" s="55">
        <f t="shared" si="0"/>
        <v>1.1834302734675801E-2</v>
      </c>
    </row>
    <row r="26" spans="1:5" ht="15.75" x14ac:dyDescent="0.3">
      <c r="A26" s="106" t="s">
        <v>125</v>
      </c>
      <c r="B26" s="46">
        <f>'C.1 Federal Expenditures'!$AD$36</f>
        <v>0</v>
      </c>
      <c r="C26" s="46">
        <f>'C.2 State Expenditures'!$AD$36</f>
        <v>4086980</v>
      </c>
      <c r="D26" s="46">
        <f>'B. Total Expenditures'!$AD$36</f>
        <v>4086980</v>
      </c>
      <c r="E26" s="55">
        <f t="shared" si="0"/>
        <v>1.6568849234519272E-2</v>
      </c>
    </row>
    <row r="27" spans="1:5" s="11" customFormat="1" ht="15.75" x14ac:dyDescent="0.3">
      <c r="A27" s="106" t="s">
        <v>126</v>
      </c>
      <c r="B27" s="46">
        <f>'C.1 Federal Expenditures'!$AE$36</f>
        <v>0</v>
      </c>
      <c r="C27" s="46">
        <f>'C.2 State Expenditures'!$AE$36</f>
        <v>2721200</v>
      </c>
      <c r="D27" s="46">
        <f>'B. Total Expenditures'!$AE$36</f>
        <v>2721200</v>
      </c>
      <c r="E27" s="55">
        <f t="shared" si="0"/>
        <v>1.1031899480049777E-2</v>
      </c>
    </row>
    <row r="28" spans="1:5" ht="30.6" x14ac:dyDescent="0.3">
      <c r="A28" s="106" t="s">
        <v>127</v>
      </c>
      <c r="B28" s="46">
        <f>'C.1 Federal Expenditures'!$AF$36</f>
        <v>0</v>
      </c>
      <c r="C28" s="46">
        <f>'C.2 State Expenditures'!$AF$36</f>
        <v>246818</v>
      </c>
      <c r="D28" s="46">
        <f>'B. Total Expenditures'!$AF$36</f>
        <v>246818</v>
      </c>
      <c r="E28" s="55">
        <f t="shared" si="0"/>
        <v>1.0006142017738226E-3</v>
      </c>
    </row>
    <row r="29" spans="1:5" ht="30.6" x14ac:dyDescent="0.3">
      <c r="A29" s="106" t="s">
        <v>90</v>
      </c>
      <c r="B29" s="46">
        <f>'C.1 Federal Expenditures'!$AG$36</f>
        <v>0</v>
      </c>
      <c r="C29" s="46">
        <f>'C.2 State Expenditures'!$AG$36</f>
        <v>6500000</v>
      </c>
      <c r="D29" s="46">
        <f>'B. Total Expenditures'!$AG$36</f>
        <v>6500000</v>
      </c>
      <c r="E29" s="55">
        <f t="shared" si="0"/>
        <v>2.6351369476820357E-2</v>
      </c>
    </row>
    <row r="30" spans="1:5" ht="15.6" x14ac:dyDescent="0.3">
      <c r="A30" s="106" t="s">
        <v>128</v>
      </c>
      <c r="B30" s="46">
        <f>'C.1 Federal Expenditures'!$AH$36</f>
        <v>869838</v>
      </c>
      <c r="C30" s="46">
        <f>'C.2 State Expenditures'!$AH$36</f>
        <v>0</v>
      </c>
      <c r="D30" s="46">
        <f>'B. Total Expenditures'!$AH$36</f>
        <v>869838</v>
      </c>
      <c r="E30" s="55">
        <f t="shared" si="0"/>
        <v>3.5263726958428407E-3</v>
      </c>
    </row>
    <row r="31" spans="1:5" ht="28.8" x14ac:dyDescent="0.3">
      <c r="A31" s="107" t="s">
        <v>129</v>
      </c>
      <c r="B31" s="46">
        <f>'C.1 Federal Expenditures'!$AI$36</f>
        <v>869838</v>
      </c>
      <c r="C31" s="46">
        <f>'C.2 State Expenditures'!$AI$36</f>
        <v>0</v>
      </c>
      <c r="D31" s="46">
        <f>'B. Total Expenditures'!$AI$36</f>
        <v>869838</v>
      </c>
      <c r="E31" s="55">
        <f t="shared" si="0"/>
        <v>3.5263726958428407E-3</v>
      </c>
    </row>
    <row r="32" spans="1:5" x14ac:dyDescent="0.3">
      <c r="A32" s="107" t="s">
        <v>130</v>
      </c>
      <c r="B32" s="46">
        <f>'C.1 Federal Expenditures'!$AJ$36</f>
        <v>0</v>
      </c>
      <c r="C32" s="46">
        <f>'C.2 State Expenditures'!$AJ$36</f>
        <v>0</v>
      </c>
      <c r="D32" s="46">
        <f>'B. Total Expenditures'!$AJ$36</f>
        <v>0</v>
      </c>
      <c r="E32" s="55">
        <f t="shared" si="0"/>
        <v>0</v>
      </c>
    </row>
    <row r="33" spans="1:5" x14ac:dyDescent="0.3">
      <c r="A33" s="107" t="s">
        <v>131</v>
      </c>
      <c r="B33" s="46">
        <f>'C.1 Federal Expenditures'!$AK$36</f>
        <v>0</v>
      </c>
      <c r="C33" s="46">
        <f>'C.2 State Expenditures'!$AK$36</f>
        <v>0</v>
      </c>
      <c r="D33" s="46">
        <f>'B. Total Expenditures'!$AK$36</f>
        <v>0</v>
      </c>
      <c r="E33" s="55">
        <f t="shared" si="0"/>
        <v>0</v>
      </c>
    </row>
    <row r="34" spans="1:5" ht="15.6" x14ac:dyDescent="0.3">
      <c r="A34" s="106" t="s">
        <v>132</v>
      </c>
      <c r="B34" s="46">
        <f>'C.1 Federal Expenditures'!$AL$36</f>
        <v>5000000</v>
      </c>
      <c r="C34" s="46">
        <f>'C.2 State Expenditures'!$AL$36</f>
        <v>0</v>
      </c>
      <c r="D34" s="46">
        <f>'B. Total Expenditures'!$AL$36</f>
        <v>5000000</v>
      </c>
      <c r="E34" s="55">
        <f t="shared" si="0"/>
        <v>2.0270284212938736E-2</v>
      </c>
    </row>
    <row r="35" spans="1:5" ht="15.6" x14ac:dyDescent="0.3">
      <c r="A35" s="106" t="s">
        <v>91</v>
      </c>
      <c r="B35" s="46">
        <f>'C.1 Federal Expenditures'!$AM$36</f>
        <v>4952683</v>
      </c>
      <c r="C35" s="46">
        <f>'C.2 State Expenditures'!$AM$36</f>
        <v>0</v>
      </c>
      <c r="D35" s="46">
        <f>'B. Total Expenditures'!$AM$36</f>
        <v>4952683</v>
      </c>
      <c r="E35" s="55">
        <f t="shared" si="0"/>
        <v>2.0078458405318012E-2</v>
      </c>
    </row>
    <row r="36" spans="1:5" x14ac:dyDescent="0.3">
      <c r="A36" s="107" t="s">
        <v>133</v>
      </c>
      <c r="B36" s="46">
        <f>'C.1 Federal Expenditures'!$AN$36</f>
        <v>4411811</v>
      </c>
      <c r="C36" s="46">
        <f>'C.2 State Expenditures'!$AN$36</f>
        <v>0</v>
      </c>
      <c r="D36" s="46">
        <f>'B. Total Expenditures'!$AN$36</f>
        <v>4411811</v>
      </c>
      <c r="E36" s="55">
        <f t="shared" si="0"/>
        <v>1.7885732572753891E-2</v>
      </c>
    </row>
    <row r="37" spans="1:5" x14ac:dyDescent="0.3">
      <c r="A37" s="107" t="s">
        <v>134</v>
      </c>
      <c r="B37" s="46">
        <f>'C.1 Federal Expenditures'!$AO$36</f>
        <v>0</v>
      </c>
      <c r="C37" s="46">
        <f>'C.2 State Expenditures'!$AO$36</f>
        <v>0</v>
      </c>
      <c r="D37" s="46">
        <f>'B. Total Expenditures'!$AO$36</f>
        <v>0</v>
      </c>
      <c r="E37" s="55">
        <f t="shared" si="0"/>
        <v>0</v>
      </c>
    </row>
    <row r="38" spans="1:5" x14ac:dyDescent="0.3">
      <c r="A38" s="107" t="s">
        <v>135</v>
      </c>
      <c r="B38" s="46">
        <f>'C.1 Federal Expenditures'!$AP$36</f>
        <v>540872</v>
      </c>
      <c r="C38" s="46">
        <f>'C.2 State Expenditures'!$AP$36</f>
        <v>0</v>
      </c>
      <c r="D38" s="46">
        <f>'B. Total Expenditures'!$AP$36</f>
        <v>540872</v>
      </c>
      <c r="E38" s="55">
        <f t="shared" si="0"/>
        <v>2.19272583256412E-3</v>
      </c>
    </row>
    <row r="39" spans="1:5" ht="15.6" x14ac:dyDescent="0.3">
      <c r="A39" s="106" t="s">
        <v>85</v>
      </c>
      <c r="B39" s="46">
        <f>'C.1 Federal Expenditures'!$AQ$36</f>
        <v>0</v>
      </c>
      <c r="C39" s="46">
        <f>'C.2 State Expenditures'!$AQ$36</f>
        <v>0</v>
      </c>
      <c r="D39" s="46">
        <f>'B. Total Expenditures'!$AQ$36</f>
        <v>0</v>
      </c>
      <c r="E39" s="55">
        <f t="shared" si="0"/>
        <v>0</v>
      </c>
    </row>
    <row r="40" spans="1:5" ht="15.6" x14ac:dyDescent="0.3">
      <c r="A40" s="94" t="s">
        <v>138</v>
      </c>
      <c r="B40" s="121">
        <f>'C.1 Federal Expenditures'!$AR$36</f>
        <v>93407968</v>
      </c>
      <c r="C40" s="121">
        <f>'C.2 State Expenditures'!$AR$36</f>
        <v>121981029</v>
      </c>
      <c r="D40" s="121">
        <f>'B. Total Expenditures'!$AR$36</f>
        <v>215388997</v>
      </c>
      <c r="E40" s="96">
        <f t="shared" si="0"/>
        <v>0.8731992371059617</v>
      </c>
    </row>
    <row r="41" spans="1:5" ht="15.6" x14ac:dyDescent="0.3">
      <c r="A41" s="106" t="s">
        <v>86</v>
      </c>
      <c r="B41" s="46">
        <f>'C.1 Federal Expenditures'!$C$36</f>
        <v>31277500</v>
      </c>
      <c r="C41" s="120"/>
      <c r="D41" s="46">
        <f>'B. Total Expenditures'!$C$36</f>
        <v>31277500</v>
      </c>
      <c r="E41" s="55">
        <f t="shared" si="0"/>
        <v>0.12680076289403827</v>
      </c>
    </row>
    <row r="42" spans="1:5" ht="15.6" x14ac:dyDescent="0.3">
      <c r="A42" s="106" t="s">
        <v>246</v>
      </c>
      <c r="B42" s="46">
        <f>'C.1 Federal Expenditures'!$D$36</f>
        <v>0</v>
      </c>
      <c r="C42" s="120"/>
      <c r="D42" s="46">
        <f>'B. Total Expenditures'!$D$36</f>
        <v>0</v>
      </c>
      <c r="E42" s="55">
        <f t="shared" si="0"/>
        <v>0</v>
      </c>
    </row>
    <row r="43" spans="1:5" ht="15.6" x14ac:dyDescent="0.3">
      <c r="A43" s="108" t="s">
        <v>109</v>
      </c>
      <c r="B43" s="121">
        <f>B41+B42</f>
        <v>31277500</v>
      </c>
      <c r="C43" s="124"/>
      <c r="D43" s="121">
        <f>D41+D42</f>
        <v>31277500</v>
      </c>
      <c r="E43" s="96">
        <f t="shared" si="0"/>
        <v>0.12680076289403827</v>
      </c>
    </row>
    <row r="44" spans="1:5" ht="15.6" x14ac:dyDescent="0.3">
      <c r="A44" s="94" t="s">
        <v>60</v>
      </c>
      <c r="B44" s="95">
        <f>SUM(B41,B42, B3,B6,B10,B14,B18,B19,B22,B23,B24,B25,B26,B27,B28,B29,B30,B34,B35, B39)</f>
        <v>124685468</v>
      </c>
      <c r="C44" s="95">
        <f>SUM(C41,C42,C3,C6,C10,C14,C18,C19,C22,C23,C24,C25,C26,C27,C28,C29,C30,C34,C35, C39)</f>
        <v>121981029</v>
      </c>
      <c r="D44" s="95">
        <f>B44+C44</f>
        <v>246666497</v>
      </c>
      <c r="E44" s="96">
        <f t="shared" si="0"/>
        <v>1</v>
      </c>
    </row>
    <row r="45" spans="1:5" ht="15.6" x14ac:dyDescent="0.3">
      <c r="A45" s="106" t="s">
        <v>136</v>
      </c>
      <c r="B45" s="46">
        <f>'C.1 Federal Expenditures'!$AS$36</f>
        <v>0</v>
      </c>
      <c r="C45" s="120"/>
      <c r="D45" s="46">
        <f>'B. Total Expenditures'!$AS$36</f>
        <v>0</v>
      </c>
      <c r="E45" s="123"/>
    </row>
    <row r="46" spans="1:5" ht="15.6" x14ac:dyDescent="0.3">
      <c r="A46" s="106" t="s">
        <v>137</v>
      </c>
      <c r="B46" s="46">
        <f>'C.1 Federal Expenditures'!$AT$36</f>
        <v>88702001</v>
      </c>
      <c r="C46" s="120"/>
      <c r="D46" s="46">
        <f>'B. Total Expenditures'!$AT$36</f>
        <v>88702001</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8">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322</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Expenditures'!$G$37</f>
        <v>1029042930</v>
      </c>
      <c r="C3" s="46">
        <f>'C.2 State Expenditures'!$G$37</f>
        <v>460916191</v>
      </c>
      <c r="D3" s="46">
        <f>'B. Total Expenditures'!$G$37</f>
        <v>1489959121</v>
      </c>
      <c r="E3" s="55">
        <f t="shared" ref="E3:E44" si="0">D3/($D$44)</f>
        <v>0.2765199277624093</v>
      </c>
    </row>
    <row r="4" spans="1:5" ht="43.8" x14ac:dyDescent="0.3">
      <c r="A4" s="107" t="s">
        <v>111</v>
      </c>
      <c r="B4" s="46">
        <f>'C.1 Federal Expenditures'!$H$37</f>
        <v>1029042930</v>
      </c>
      <c r="C4" s="46">
        <f>'C.2 State Expenditures'!$H$37</f>
        <v>460916191</v>
      </c>
      <c r="D4" s="46">
        <f>'B. Total Expenditures'!$H$37</f>
        <v>1489959121</v>
      </c>
      <c r="E4" s="55">
        <f t="shared" si="0"/>
        <v>0.2765199277624093</v>
      </c>
    </row>
    <row r="5" spans="1:5" ht="43.8" x14ac:dyDescent="0.3">
      <c r="A5" s="107" t="s">
        <v>110</v>
      </c>
      <c r="B5" s="46">
        <f>'C.1 Federal Expenditures'!$I$37</f>
        <v>0</v>
      </c>
      <c r="C5" s="46">
        <f>'C.2 State Expenditures'!$I$37</f>
        <v>0</v>
      </c>
      <c r="D5" s="46">
        <f>'B. Total Expenditures'!$I$37</f>
        <v>0</v>
      </c>
      <c r="E5" s="55">
        <f t="shared" si="0"/>
        <v>0</v>
      </c>
    </row>
    <row r="6" spans="1:5" ht="30.75" x14ac:dyDescent="0.3">
      <c r="A6" s="106" t="s">
        <v>83</v>
      </c>
      <c r="B6" s="46">
        <f>'C.1 Federal Expenditures'!$J$37</f>
        <v>72844341</v>
      </c>
      <c r="C6" s="120"/>
      <c r="D6" s="46">
        <f>'B. Total Expenditures'!$J$37</f>
        <v>72844341</v>
      </c>
      <c r="E6" s="55">
        <f t="shared" si="0"/>
        <v>1.3519103730645448E-2</v>
      </c>
    </row>
    <row r="7" spans="1:5" ht="15" x14ac:dyDescent="0.3">
      <c r="A7" s="107" t="s">
        <v>112</v>
      </c>
      <c r="B7" s="46">
        <f>'C.1 Federal Expenditures'!$K$37</f>
        <v>46848779</v>
      </c>
      <c r="C7" s="120"/>
      <c r="D7" s="46">
        <f>'B. Total Expenditures'!$K$37</f>
        <v>46848779</v>
      </c>
      <c r="E7" s="55">
        <f t="shared" si="0"/>
        <v>8.6946150416143397E-3</v>
      </c>
    </row>
    <row r="8" spans="1:5" ht="15" x14ac:dyDescent="0.3">
      <c r="A8" s="107" t="s">
        <v>113</v>
      </c>
      <c r="B8" s="46">
        <f>'C.1 Federal Expenditures'!$L$37</f>
        <v>25995562</v>
      </c>
      <c r="C8" s="120"/>
      <c r="D8" s="46">
        <f>'B. Total Expenditures'!$L$37</f>
        <v>25995562</v>
      </c>
      <c r="E8" s="55">
        <f t="shared" si="0"/>
        <v>4.8244886890311083E-3</v>
      </c>
    </row>
    <row r="9" spans="1:5" ht="29.4" x14ac:dyDescent="0.3">
      <c r="A9" s="107" t="s">
        <v>114</v>
      </c>
      <c r="B9" s="46">
        <f>'C.1 Federal Expenditures'!$M$37</f>
        <v>0</v>
      </c>
      <c r="C9" s="120"/>
      <c r="D9" s="46">
        <f>'B. Total Expenditures'!$M$37</f>
        <v>0</v>
      </c>
      <c r="E9" s="55">
        <f t="shared" si="0"/>
        <v>0</v>
      </c>
    </row>
    <row r="10" spans="1:5" ht="30.75" x14ac:dyDescent="0.3">
      <c r="A10" s="106" t="s">
        <v>82</v>
      </c>
      <c r="B10" s="46">
        <f>'C.1 Federal Expenditures'!$N$37</f>
        <v>31992782</v>
      </c>
      <c r="C10" s="120"/>
      <c r="D10" s="46">
        <f>'B. Total Expenditures'!$N$37</f>
        <v>31992782</v>
      </c>
      <c r="E10" s="55">
        <f t="shared" si="0"/>
        <v>5.9375063670344206E-3</v>
      </c>
    </row>
    <row r="11" spans="1:5" ht="15" x14ac:dyDescent="0.3">
      <c r="A11" s="107" t="s">
        <v>115</v>
      </c>
      <c r="B11" s="46">
        <f>'C.1 Federal Expenditures'!$O$37</f>
        <v>8467750</v>
      </c>
      <c r="C11" s="120"/>
      <c r="D11" s="46">
        <f>'B. Total Expenditures'!$O$37</f>
        <v>8467750</v>
      </c>
      <c r="E11" s="55">
        <f t="shared" si="0"/>
        <v>1.571520711748535E-3</v>
      </c>
    </row>
    <row r="12" spans="1:5" ht="15" x14ac:dyDescent="0.3">
      <c r="A12" s="107" t="s">
        <v>116</v>
      </c>
      <c r="B12" s="46">
        <f>'C.1 Federal Expenditures'!$P$37</f>
        <v>9018801</v>
      </c>
      <c r="C12" s="120"/>
      <c r="D12" s="46">
        <f>'B. Total Expenditures'!$P$37</f>
        <v>9018801</v>
      </c>
      <c r="E12" s="55">
        <f t="shared" si="0"/>
        <v>1.6737896804509343E-3</v>
      </c>
    </row>
    <row r="13" spans="1:5" ht="29.4" x14ac:dyDescent="0.3">
      <c r="A13" s="107" t="s">
        <v>117</v>
      </c>
      <c r="B13" s="46">
        <f>'C.1 Federal Expenditures'!$Q$37</f>
        <v>14506231</v>
      </c>
      <c r="C13" s="120"/>
      <c r="D13" s="46">
        <f>'B. Total Expenditures'!$Q$37</f>
        <v>14506231</v>
      </c>
      <c r="E13" s="55">
        <f t="shared" si="0"/>
        <v>2.6921959748349516E-3</v>
      </c>
    </row>
    <row r="14" spans="1:5" ht="15.75" x14ac:dyDescent="0.3">
      <c r="A14" s="106" t="s">
        <v>118</v>
      </c>
      <c r="B14" s="46">
        <f>'C.1 Federal Expenditures'!$R$37</f>
        <v>127622444</v>
      </c>
      <c r="C14" s="46">
        <f>'C.2 State Expenditures'!$R$37</f>
        <v>3890709</v>
      </c>
      <c r="D14" s="46">
        <f>'B. Total Expenditures'!$R$37</f>
        <v>131513153</v>
      </c>
      <c r="E14" s="55">
        <f t="shared" si="0"/>
        <v>2.4407386118727403E-2</v>
      </c>
    </row>
    <row r="15" spans="1:5" ht="15" x14ac:dyDescent="0.3">
      <c r="A15" s="107" t="s">
        <v>119</v>
      </c>
      <c r="B15" s="46">
        <f>'C.1 Federal Expenditures'!$S$37</f>
        <v>12482625</v>
      </c>
      <c r="C15" s="46">
        <f>'C.2 State Expenditures'!$S$37</f>
        <v>45542</v>
      </c>
      <c r="D15" s="46">
        <f>'B. Total Expenditures'!$S$37</f>
        <v>12528167</v>
      </c>
      <c r="E15" s="55">
        <f t="shared" si="0"/>
        <v>2.3250891819839399E-3</v>
      </c>
    </row>
    <row r="16" spans="1:5" ht="15" x14ac:dyDescent="0.3">
      <c r="A16" s="107" t="s">
        <v>120</v>
      </c>
      <c r="B16" s="46">
        <f>'C.1 Federal Expenditures'!$T$37</f>
        <v>7117830</v>
      </c>
      <c r="C16" s="46">
        <f>'C.2 State Expenditures'!$T$37</f>
        <v>4079</v>
      </c>
      <c r="D16" s="46">
        <f>'B. Total Expenditures'!$T$37</f>
        <v>7121909</v>
      </c>
      <c r="E16" s="55">
        <f t="shared" si="0"/>
        <v>1.3217475127027011E-3</v>
      </c>
    </row>
    <row r="17" spans="1:5" ht="15" x14ac:dyDescent="0.3">
      <c r="A17" s="107" t="s">
        <v>121</v>
      </c>
      <c r="B17" s="46">
        <f>'C.1 Federal Expenditures'!$U$37</f>
        <v>108021989</v>
      </c>
      <c r="C17" s="46">
        <f>'C.2 State Expenditures'!$U$37</f>
        <v>3841088</v>
      </c>
      <c r="D17" s="46">
        <f>'B. Total Expenditures'!$U$37</f>
        <v>111863077</v>
      </c>
      <c r="E17" s="55">
        <f t="shared" si="0"/>
        <v>2.0760549424040764E-2</v>
      </c>
    </row>
    <row r="18" spans="1:5" ht="15.75" x14ac:dyDescent="0.3">
      <c r="A18" s="106" t="s">
        <v>122</v>
      </c>
      <c r="B18" s="46">
        <f>'C.1 Federal Expenditures'!$V$37</f>
        <v>4139133</v>
      </c>
      <c r="C18" s="46">
        <f>'C.2 State Expenditures'!$V$37</f>
        <v>128328</v>
      </c>
      <c r="D18" s="46">
        <f>'B. Total Expenditures'!$V$37</f>
        <v>4267461</v>
      </c>
      <c r="E18" s="55">
        <f t="shared" si="0"/>
        <v>7.9199354587453747E-4</v>
      </c>
    </row>
    <row r="19" spans="1:5" ht="15.75" x14ac:dyDescent="0.3">
      <c r="A19" s="106" t="s">
        <v>87</v>
      </c>
      <c r="B19" s="46">
        <f>'C.1 Federal Expenditures'!$W$37</f>
        <v>10644</v>
      </c>
      <c r="C19" s="46">
        <f>'C.2 State Expenditures'!$W$37</f>
        <v>600954803</v>
      </c>
      <c r="D19" s="46">
        <f>'B. Total Expenditures'!$W$37</f>
        <v>600965447</v>
      </c>
      <c r="E19" s="55">
        <f t="shared" si="0"/>
        <v>0.11153253780587717</v>
      </c>
    </row>
    <row r="20" spans="1:5" ht="29.4" x14ac:dyDescent="0.3">
      <c r="A20" s="107" t="s">
        <v>124</v>
      </c>
      <c r="B20" s="46">
        <f>'C.1 Federal Expenditures'!$X$37</f>
        <v>10644</v>
      </c>
      <c r="C20" s="46">
        <f>'C.2 State Expenditures'!$X$37</f>
        <v>101985168</v>
      </c>
      <c r="D20" s="46">
        <f>'B. Total Expenditures'!$X$37</f>
        <v>101995812</v>
      </c>
      <c r="E20" s="55">
        <f t="shared" si="0"/>
        <v>1.8929294212702282E-2</v>
      </c>
    </row>
    <row r="21" spans="1:5" ht="15" x14ac:dyDescent="0.3">
      <c r="A21" s="107" t="s">
        <v>123</v>
      </c>
      <c r="B21" s="46">
        <f>'C.1 Federal Expenditures'!$Y$37</f>
        <v>0</v>
      </c>
      <c r="C21" s="46">
        <f>'C.2 State Expenditures'!$Y$37</f>
        <v>498969635</v>
      </c>
      <c r="D21" s="46">
        <f>'B. Total Expenditures'!$Y$37</f>
        <v>498969635</v>
      </c>
      <c r="E21" s="55">
        <f t="shared" si="0"/>
        <v>9.26032435931749E-2</v>
      </c>
    </row>
    <row r="22" spans="1:5" ht="30.75" x14ac:dyDescent="0.3">
      <c r="A22" s="106" t="s">
        <v>88</v>
      </c>
      <c r="B22" s="46">
        <f>'C.1 Federal Expenditures'!$Z$37</f>
        <v>29877</v>
      </c>
      <c r="C22" s="46">
        <f>'C.2 State Expenditures'!$Z$37</f>
        <v>1039</v>
      </c>
      <c r="D22" s="46">
        <f>'B. Total Expenditures'!$Z$37</f>
        <v>30916</v>
      </c>
      <c r="E22" s="55">
        <f t="shared" si="0"/>
        <v>5.7376675414859564E-6</v>
      </c>
    </row>
    <row r="23" spans="1:5" ht="15.75" x14ac:dyDescent="0.3">
      <c r="A23" s="106" t="s">
        <v>84</v>
      </c>
      <c r="B23" s="46">
        <f>'C.1 Federal Expenditures'!$AA$37</f>
        <v>0</v>
      </c>
      <c r="C23" s="46">
        <f>'C.2 State Expenditures'!$AA$37</f>
        <v>955324670</v>
      </c>
      <c r="D23" s="46">
        <f>'B. Total Expenditures'!$AA$37</f>
        <v>955324670</v>
      </c>
      <c r="E23" s="55">
        <f t="shared" si="0"/>
        <v>0.17729768891964623</v>
      </c>
    </row>
    <row r="24" spans="1:5" ht="15.75" x14ac:dyDescent="0.3">
      <c r="A24" s="106" t="s">
        <v>89</v>
      </c>
      <c r="B24" s="46">
        <f>'C.1 Federal Expenditures'!$AB$37</f>
        <v>0</v>
      </c>
      <c r="C24" s="46">
        <f>'C.2 State Expenditures'!$AB$37</f>
        <v>447740300</v>
      </c>
      <c r="D24" s="46">
        <f>'B. Total Expenditures'!$AB$37</f>
        <v>447740300</v>
      </c>
      <c r="E24" s="55">
        <f t="shared" si="0"/>
        <v>8.3095645824983327E-2</v>
      </c>
    </row>
    <row r="25" spans="1:5" ht="15.75" x14ac:dyDescent="0.3">
      <c r="A25" s="106" t="s">
        <v>62</v>
      </c>
      <c r="B25" s="46">
        <f>'C.1 Federal Expenditures'!$AC$37</f>
        <v>250855122</v>
      </c>
      <c r="C25" s="46">
        <f>'C.2 State Expenditures'!$AC$37</f>
        <v>48259531</v>
      </c>
      <c r="D25" s="46">
        <f>'B. Total Expenditures'!$AC$37</f>
        <v>299114653</v>
      </c>
      <c r="E25" s="55">
        <f t="shared" si="0"/>
        <v>5.5512370154642741E-2</v>
      </c>
    </row>
    <row r="26" spans="1:5" ht="15.75" x14ac:dyDescent="0.3">
      <c r="A26" s="106" t="s">
        <v>125</v>
      </c>
      <c r="B26" s="46">
        <f>'C.1 Federal Expenditures'!$AD$37</f>
        <v>22427649</v>
      </c>
      <c r="C26" s="46">
        <f>'C.2 State Expenditures'!$AD$37</f>
        <v>5125413</v>
      </c>
      <c r="D26" s="46">
        <f>'B. Total Expenditures'!$AD$37</f>
        <v>27553062</v>
      </c>
      <c r="E26" s="55">
        <f t="shared" si="0"/>
        <v>5.1135434566551338E-3</v>
      </c>
    </row>
    <row r="27" spans="1:5" s="11" customFormat="1" ht="15.75" x14ac:dyDescent="0.3">
      <c r="A27" s="106" t="s">
        <v>126</v>
      </c>
      <c r="B27" s="46">
        <f>'C.1 Federal Expenditures'!$AE$37</f>
        <v>3150922</v>
      </c>
      <c r="C27" s="46">
        <f>'C.2 State Expenditures'!$AE$37</f>
        <v>14066096</v>
      </c>
      <c r="D27" s="46">
        <f>'B. Total Expenditures'!$AE$37</f>
        <v>17217018</v>
      </c>
      <c r="E27" s="55">
        <f t="shared" si="0"/>
        <v>3.1952880495464955E-3</v>
      </c>
    </row>
    <row r="28" spans="1:5" ht="30.6" x14ac:dyDescent="0.3">
      <c r="A28" s="106" t="s">
        <v>127</v>
      </c>
      <c r="B28" s="46">
        <f>'C.1 Federal Expenditures'!$AF$37</f>
        <v>5916</v>
      </c>
      <c r="C28" s="46">
        <f>'C.2 State Expenditures'!$AF$37</f>
        <v>0</v>
      </c>
      <c r="D28" s="46">
        <f>'B. Total Expenditures'!$AF$37</f>
        <v>5916</v>
      </c>
      <c r="E28" s="55">
        <f t="shared" si="0"/>
        <v>1.0979441446316121E-6</v>
      </c>
    </row>
    <row r="29" spans="1:5" ht="30.6" x14ac:dyDescent="0.3">
      <c r="A29" s="106" t="s">
        <v>90</v>
      </c>
      <c r="B29" s="46">
        <f>'C.1 Federal Expenditures'!$AG$37</f>
        <v>219665</v>
      </c>
      <c r="C29" s="46">
        <f>'C.2 State Expenditures'!$AG$37</f>
        <v>4079</v>
      </c>
      <c r="D29" s="46">
        <f>'B. Total Expenditures'!$AG$37</f>
        <v>223744</v>
      </c>
      <c r="E29" s="55">
        <f t="shared" si="0"/>
        <v>4.1524410868231138E-5</v>
      </c>
    </row>
    <row r="30" spans="1:5" ht="15.6" x14ac:dyDescent="0.3">
      <c r="A30" s="106" t="s">
        <v>128</v>
      </c>
      <c r="B30" s="46">
        <f>'C.1 Federal Expenditures'!$AH$37</f>
        <v>161332949</v>
      </c>
      <c r="C30" s="46">
        <f>'C.2 State Expenditures'!$AH$37</f>
        <v>30538667</v>
      </c>
      <c r="D30" s="46">
        <f>'B. Total Expenditures'!$AH$37</f>
        <v>191871616</v>
      </c>
      <c r="E30" s="55">
        <f t="shared" si="0"/>
        <v>3.5609249037898097E-2</v>
      </c>
    </row>
    <row r="31" spans="1:5" ht="28.8" x14ac:dyDescent="0.3">
      <c r="A31" s="107" t="s">
        <v>129</v>
      </c>
      <c r="B31" s="46">
        <f>'C.1 Federal Expenditures'!$AI$37</f>
        <v>132150952</v>
      </c>
      <c r="C31" s="46">
        <f>'C.2 State Expenditures'!$AI$37</f>
        <v>0</v>
      </c>
      <c r="D31" s="46">
        <f>'B. Total Expenditures'!$AI$37</f>
        <v>132150952</v>
      </c>
      <c r="E31" s="55">
        <f t="shared" si="0"/>
        <v>2.4525754556439017E-2</v>
      </c>
    </row>
    <row r="32" spans="1:5" x14ac:dyDescent="0.3">
      <c r="A32" s="107" t="s">
        <v>130</v>
      </c>
      <c r="B32" s="46">
        <f>'C.1 Federal Expenditures'!$AJ$37</f>
        <v>0</v>
      </c>
      <c r="C32" s="46">
        <f>'C.2 State Expenditures'!$AJ$37</f>
        <v>0</v>
      </c>
      <c r="D32" s="46">
        <f>'B. Total Expenditures'!$AJ$37</f>
        <v>0</v>
      </c>
      <c r="E32" s="55">
        <f t="shared" si="0"/>
        <v>0</v>
      </c>
    </row>
    <row r="33" spans="1:5" x14ac:dyDescent="0.3">
      <c r="A33" s="107" t="s">
        <v>131</v>
      </c>
      <c r="B33" s="46">
        <f>'C.1 Federal Expenditures'!$AK$37</f>
        <v>29181997</v>
      </c>
      <c r="C33" s="46">
        <f>'C.2 State Expenditures'!$AK$37</f>
        <v>30538667</v>
      </c>
      <c r="D33" s="46">
        <f>'B. Total Expenditures'!$AK$37</f>
        <v>59720664</v>
      </c>
      <c r="E33" s="55">
        <f t="shared" si="0"/>
        <v>1.1083494481459078E-2</v>
      </c>
    </row>
    <row r="34" spans="1:5" ht="15.6" x14ac:dyDescent="0.3">
      <c r="A34" s="106" t="s">
        <v>132</v>
      </c>
      <c r="B34" s="46">
        <f>'C.1 Federal Expenditures'!$AL$37</f>
        <v>3471916</v>
      </c>
      <c r="C34" s="46">
        <f>'C.2 State Expenditures'!$AL$37</f>
        <v>2399</v>
      </c>
      <c r="D34" s="46">
        <f>'B. Total Expenditures'!$AL$37</f>
        <v>3474315</v>
      </c>
      <c r="E34" s="55">
        <f t="shared" si="0"/>
        <v>6.4479442374168006E-4</v>
      </c>
    </row>
    <row r="35" spans="1:5" ht="15.6" x14ac:dyDescent="0.3">
      <c r="A35" s="106" t="s">
        <v>91</v>
      </c>
      <c r="B35" s="46">
        <f>'C.1 Federal Expenditures'!$AM$37</f>
        <v>307927971</v>
      </c>
      <c r="C35" s="46">
        <f>'C.2 State Expenditures'!$AM$37</f>
        <v>151860291</v>
      </c>
      <c r="D35" s="46">
        <f>'B. Total Expenditures'!$AM$37</f>
        <v>459788262</v>
      </c>
      <c r="E35" s="55">
        <f t="shared" si="0"/>
        <v>8.5331614272015813E-2</v>
      </c>
    </row>
    <row r="36" spans="1:5" x14ac:dyDescent="0.3">
      <c r="A36" s="107" t="s">
        <v>133</v>
      </c>
      <c r="B36" s="46">
        <f>'C.1 Federal Expenditures'!$AN$37</f>
        <v>266174783</v>
      </c>
      <c r="C36" s="46">
        <f>'C.2 State Expenditures'!$AN$37</f>
        <v>141762771</v>
      </c>
      <c r="D36" s="46">
        <f>'B. Total Expenditures'!$AN$37</f>
        <v>407937554</v>
      </c>
      <c r="E36" s="55">
        <f t="shared" si="0"/>
        <v>7.5708696549973295E-2</v>
      </c>
    </row>
    <row r="37" spans="1:5" x14ac:dyDescent="0.3">
      <c r="A37" s="107" t="s">
        <v>134</v>
      </c>
      <c r="B37" s="46">
        <f>'C.1 Federal Expenditures'!$AO$37</f>
        <v>41753188</v>
      </c>
      <c r="C37" s="46">
        <f>'C.2 State Expenditures'!$AO$37</f>
        <v>285466</v>
      </c>
      <c r="D37" s="46">
        <f>'B. Total Expenditures'!$AO$37</f>
        <v>42038654</v>
      </c>
      <c r="E37" s="55">
        <f t="shared" si="0"/>
        <v>7.8019090614425786E-3</v>
      </c>
    </row>
    <row r="38" spans="1:5" x14ac:dyDescent="0.3">
      <c r="A38" s="107" t="s">
        <v>135</v>
      </c>
      <c r="B38" s="46">
        <f>'C.1 Federal Expenditures'!$AP$37</f>
        <v>0</v>
      </c>
      <c r="C38" s="46">
        <f>'C.2 State Expenditures'!$AP$37</f>
        <v>9812054</v>
      </c>
      <c r="D38" s="46">
        <f>'B. Total Expenditures'!$AP$37</f>
        <v>9812054</v>
      </c>
      <c r="E38" s="55">
        <f t="shared" si="0"/>
        <v>1.8210086605999303E-3</v>
      </c>
    </row>
    <row r="39" spans="1:5" ht="15.6" x14ac:dyDescent="0.3">
      <c r="A39" s="106" t="s">
        <v>85</v>
      </c>
      <c r="B39" s="46">
        <f>'C.1 Federal Expenditures'!$AQ$37</f>
        <v>0</v>
      </c>
      <c r="C39" s="46">
        <f>'C.2 State Expenditures'!$AQ$37</f>
        <v>0</v>
      </c>
      <c r="D39" s="46">
        <f>'B. Total Expenditures'!$AQ$37</f>
        <v>0</v>
      </c>
      <c r="E39" s="55">
        <f t="shared" si="0"/>
        <v>0</v>
      </c>
    </row>
    <row r="40" spans="1:5" ht="15.6" x14ac:dyDescent="0.3">
      <c r="A40" s="94" t="s">
        <v>138</v>
      </c>
      <c r="B40" s="121">
        <f>'C.1 Federal Expenditures'!$AR$37</f>
        <v>2015074261</v>
      </c>
      <c r="C40" s="121">
        <f>'C.2 State Expenditures'!$AR$37</f>
        <v>2718812516</v>
      </c>
      <c r="D40" s="121">
        <f>'B. Total Expenditures'!$AR$37</f>
        <v>4733886777</v>
      </c>
      <c r="E40" s="96">
        <f t="shared" si="0"/>
        <v>0.87855700949225213</v>
      </c>
    </row>
    <row r="41" spans="1:5" ht="15.6" x14ac:dyDescent="0.3">
      <c r="A41" s="106" t="s">
        <v>86</v>
      </c>
      <c r="B41" s="46">
        <f>'C.1 Federal Expenditures'!$C$37</f>
        <v>475451500</v>
      </c>
      <c r="C41" s="120"/>
      <c r="D41" s="46">
        <f>'B. Total Expenditures'!$C$37</f>
        <v>475451500</v>
      </c>
      <c r="E41" s="55">
        <f t="shared" si="0"/>
        <v>8.8238537944779732E-2</v>
      </c>
    </row>
    <row r="42" spans="1:5" ht="15.6" x14ac:dyDescent="0.3">
      <c r="A42" s="106" t="s">
        <v>246</v>
      </c>
      <c r="B42" s="46">
        <f>'C.1 Federal Expenditures'!$D$37</f>
        <v>178913966</v>
      </c>
      <c r="C42" s="120"/>
      <c r="D42" s="46">
        <f>'B. Total Expenditures'!$D$37</f>
        <v>178913966</v>
      </c>
      <c r="E42" s="55">
        <f t="shared" si="0"/>
        <v>3.3204452562968105E-2</v>
      </c>
    </row>
    <row r="43" spans="1:5" ht="15.6" x14ac:dyDescent="0.3">
      <c r="A43" s="108" t="s">
        <v>109</v>
      </c>
      <c r="B43" s="121">
        <f>B41+B42</f>
        <v>654365466</v>
      </c>
      <c r="C43" s="124"/>
      <c r="D43" s="121">
        <f>D41+D42</f>
        <v>654365466</v>
      </c>
      <c r="E43" s="96">
        <f t="shared" si="0"/>
        <v>0.12144299050774784</v>
      </c>
    </row>
    <row r="44" spans="1:5" ht="15.6" x14ac:dyDescent="0.3">
      <c r="A44" s="94" t="s">
        <v>60</v>
      </c>
      <c r="B44" s="95">
        <f>SUM(B41,B42, B3,B6,B10,B14,B18,B19,B22,B23,B24,B25,B26,B27,B28,B29,B30,B34,B35, B39)</f>
        <v>2669439727</v>
      </c>
      <c r="C44" s="95">
        <f>SUM(C41,C42,C3,C6,C10,C14,C18,C19,C22,C23,C24,C25,C26,C27,C28,C29,C30,C34,C35, C39)</f>
        <v>2718812516</v>
      </c>
      <c r="D44" s="95">
        <f>B44+C44</f>
        <v>5388252243</v>
      </c>
      <c r="E44" s="96">
        <f t="shared" si="0"/>
        <v>1</v>
      </c>
    </row>
    <row r="45" spans="1:5" ht="15.6" x14ac:dyDescent="0.3">
      <c r="A45" s="106" t="s">
        <v>136</v>
      </c>
      <c r="B45" s="46">
        <f>'C.1 Federal Expenditures'!$AS$37</f>
        <v>34090510</v>
      </c>
      <c r="C45" s="120"/>
      <c r="D45" s="46">
        <f>'B. Total Expenditures'!$AS$37</f>
        <v>34090510</v>
      </c>
      <c r="E45" s="123"/>
    </row>
    <row r="46" spans="1:5" ht="15.6" x14ac:dyDescent="0.3">
      <c r="A46" s="106" t="s">
        <v>137</v>
      </c>
      <c r="B46" s="46">
        <f>'C.1 Federal Expenditures'!$AT$37</f>
        <v>513327438</v>
      </c>
      <c r="C46" s="120"/>
      <c r="D46" s="46">
        <f>'B. Total Expenditures'!$AT$37</f>
        <v>513327438</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321</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Expenditures'!$G$38</f>
        <v>36847046</v>
      </c>
      <c r="C3" s="46">
        <f>'C.2 State Expenditures'!$G$38</f>
        <v>0</v>
      </c>
      <c r="D3" s="46">
        <f>'B. Total Expenditures'!$G$38</f>
        <v>36847046</v>
      </c>
      <c r="E3" s="55">
        <f t="shared" ref="E3:E44" si="0">D3/($D$44)</f>
        <v>6.1697514188037053E-2</v>
      </c>
    </row>
    <row r="4" spans="1:5" ht="43.8" x14ac:dyDescent="0.3">
      <c r="A4" s="107" t="s">
        <v>111</v>
      </c>
      <c r="B4" s="46">
        <f>'C.1 Federal Expenditures'!$H$38</f>
        <v>36847046</v>
      </c>
      <c r="C4" s="46">
        <f>'C.2 State Expenditures'!$H$38</f>
        <v>0</v>
      </c>
      <c r="D4" s="46">
        <f>'B. Total Expenditures'!$H$38</f>
        <v>36847046</v>
      </c>
      <c r="E4" s="55">
        <f t="shared" si="0"/>
        <v>6.1697514188037053E-2</v>
      </c>
    </row>
    <row r="5" spans="1:5" ht="43.8" x14ac:dyDescent="0.3">
      <c r="A5" s="107" t="s">
        <v>110</v>
      </c>
      <c r="B5" s="46">
        <f>'C.1 Federal Expenditures'!$I$38</f>
        <v>0</v>
      </c>
      <c r="C5" s="46">
        <f>'C.2 State Expenditures'!$I$38</f>
        <v>0</v>
      </c>
      <c r="D5" s="46">
        <f>'B. Total Expenditures'!$I$38</f>
        <v>0</v>
      </c>
      <c r="E5" s="55">
        <f t="shared" si="0"/>
        <v>0</v>
      </c>
    </row>
    <row r="6" spans="1:5" ht="30.75" x14ac:dyDescent="0.3">
      <c r="A6" s="106" t="s">
        <v>83</v>
      </c>
      <c r="B6" s="46">
        <f>'C.1 Federal Expenditures'!$J$38</f>
        <v>0</v>
      </c>
      <c r="C6" s="120"/>
      <c r="D6" s="46">
        <f>'B. Total Expenditures'!$J$38</f>
        <v>0</v>
      </c>
      <c r="E6" s="55">
        <f t="shared" si="0"/>
        <v>0</v>
      </c>
    </row>
    <row r="7" spans="1:5" ht="15" x14ac:dyDescent="0.3">
      <c r="A7" s="107" t="s">
        <v>112</v>
      </c>
      <c r="B7" s="46">
        <f>'C.1 Federal Expenditures'!$K$38</f>
        <v>0</v>
      </c>
      <c r="C7" s="120"/>
      <c r="D7" s="46">
        <f>'B. Total Expenditures'!$K$38</f>
        <v>0</v>
      </c>
      <c r="E7" s="55">
        <f t="shared" si="0"/>
        <v>0</v>
      </c>
    </row>
    <row r="8" spans="1:5" ht="15" x14ac:dyDescent="0.3">
      <c r="A8" s="107" t="s">
        <v>113</v>
      </c>
      <c r="B8" s="46">
        <f>'C.1 Federal Expenditures'!$L$38</f>
        <v>0</v>
      </c>
      <c r="C8" s="120"/>
      <c r="D8" s="46">
        <f>'B. Total Expenditures'!$L$38</f>
        <v>0</v>
      </c>
      <c r="E8" s="55">
        <f t="shared" si="0"/>
        <v>0</v>
      </c>
    </row>
    <row r="9" spans="1:5" ht="29.4" x14ac:dyDescent="0.3">
      <c r="A9" s="107" t="s">
        <v>114</v>
      </c>
      <c r="B9" s="46">
        <f>'C.1 Federal Expenditures'!$M$38</f>
        <v>0</v>
      </c>
      <c r="C9" s="120"/>
      <c r="D9" s="46">
        <f>'B. Total Expenditures'!$M$38</f>
        <v>0</v>
      </c>
      <c r="E9" s="55">
        <f t="shared" si="0"/>
        <v>0</v>
      </c>
    </row>
    <row r="10" spans="1:5" ht="30.75" x14ac:dyDescent="0.3">
      <c r="A10" s="106" t="s">
        <v>82</v>
      </c>
      <c r="B10" s="46">
        <f>'C.1 Federal Expenditures'!$N$38</f>
        <v>69078116</v>
      </c>
      <c r="C10" s="120"/>
      <c r="D10" s="46">
        <f>'B. Total Expenditures'!$N$38</f>
        <v>69078116</v>
      </c>
      <c r="E10" s="55">
        <f t="shared" si="0"/>
        <v>0.11566593539120801</v>
      </c>
    </row>
    <row r="11" spans="1:5" ht="15" x14ac:dyDescent="0.3">
      <c r="A11" s="107" t="s">
        <v>115</v>
      </c>
      <c r="B11" s="46">
        <f>'C.1 Federal Expenditures'!$O$38</f>
        <v>69078116</v>
      </c>
      <c r="C11" s="120"/>
      <c r="D11" s="46">
        <f>'B. Total Expenditures'!$O$38</f>
        <v>69078116</v>
      </c>
      <c r="E11" s="55">
        <f t="shared" si="0"/>
        <v>0.11566593539120801</v>
      </c>
    </row>
    <row r="12" spans="1:5" ht="15" x14ac:dyDescent="0.3">
      <c r="A12" s="107" t="s">
        <v>116</v>
      </c>
      <c r="B12" s="46">
        <f>'C.1 Federal Expenditures'!$P$38</f>
        <v>0</v>
      </c>
      <c r="C12" s="120"/>
      <c r="D12" s="46">
        <f>'B. Total Expenditures'!$P$38</f>
        <v>0</v>
      </c>
      <c r="E12" s="55">
        <f t="shared" si="0"/>
        <v>0</v>
      </c>
    </row>
    <row r="13" spans="1:5" ht="29.4" x14ac:dyDescent="0.3">
      <c r="A13" s="107" t="s">
        <v>117</v>
      </c>
      <c r="B13" s="46">
        <f>'C.1 Federal Expenditures'!$Q$38</f>
        <v>0</v>
      </c>
      <c r="C13" s="120"/>
      <c r="D13" s="46">
        <f>'B. Total Expenditures'!$Q$38</f>
        <v>0</v>
      </c>
      <c r="E13" s="55">
        <f t="shared" si="0"/>
        <v>0</v>
      </c>
    </row>
    <row r="14" spans="1:5" ht="15.75" x14ac:dyDescent="0.3">
      <c r="A14" s="106" t="s">
        <v>118</v>
      </c>
      <c r="B14" s="46">
        <f>'C.1 Federal Expenditures'!$R$38</f>
        <v>1960627</v>
      </c>
      <c r="C14" s="46">
        <f>'C.2 State Expenditures'!$R$38</f>
        <v>3476150</v>
      </c>
      <c r="D14" s="46">
        <f>'B. Total Expenditures'!$R$38</f>
        <v>5436777</v>
      </c>
      <c r="E14" s="55">
        <f t="shared" si="0"/>
        <v>9.1034604536465013E-3</v>
      </c>
    </row>
    <row r="15" spans="1:5" ht="15" x14ac:dyDescent="0.3">
      <c r="A15" s="107" t="s">
        <v>119</v>
      </c>
      <c r="B15" s="46">
        <f>'C.1 Federal Expenditures'!$S$38</f>
        <v>6686</v>
      </c>
      <c r="C15" s="46">
        <f>'C.2 State Expenditures'!$S$38</f>
        <v>602</v>
      </c>
      <c r="D15" s="46">
        <f>'B. Total Expenditures'!$S$38</f>
        <v>7288</v>
      </c>
      <c r="E15" s="55">
        <f t="shared" si="0"/>
        <v>1.2203189460626343E-5</v>
      </c>
    </row>
    <row r="16" spans="1:5" ht="15" x14ac:dyDescent="0.3">
      <c r="A16" s="107" t="s">
        <v>120</v>
      </c>
      <c r="B16" s="46">
        <f>'C.1 Federal Expenditures'!$T$38</f>
        <v>1370708</v>
      </c>
      <c r="C16" s="46">
        <f>'C.2 State Expenditures'!$T$38</f>
        <v>338442</v>
      </c>
      <c r="D16" s="46">
        <f>'B. Total Expenditures'!$T$38</f>
        <v>1709150</v>
      </c>
      <c r="E16" s="55">
        <f t="shared" si="0"/>
        <v>2.8618388126549826E-3</v>
      </c>
    </row>
    <row r="17" spans="1:5" ht="15" x14ac:dyDescent="0.3">
      <c r="A17" s="107" t="s">
        <v>121</v>
      </c>
      <c r="B17" s="46">
        <f>'C.1 Federal Expenditures'!$U$38</f>
        <v>583233</v>
      </c>
      <c r="C17" s="46">
        <f>'C.2 State Expenditures'!$U$38</f>
        <v>3137106</v>
      </c>
      <c r="D17" s="46">
        <f>'B. Total Expenditures'!$U$38</f>
        <v>3720339</v>
      </c>
      <c r="E17" s="55">
        <f t="shared" si="0"/>
        <v>6.229418451530893E-3</v>
      </c>
    </row>
    <row r="18" spans="1:5" ht="15.75" x14ac:dyDescent="0.3">
      <c r="A18" s="106" t="s">
        <v>122</v>
      </c>
      <c r="B18" s="46">
        <f>'C.1 Federal Expenditures'!$V$38</f>
        <v>267616</v>
      </c>
      <c r="C18" s="46">
        <f>'C.2 State Expenditures'!$V$38</f>
        <v>1999778</v>
      </c>
      <c r="D18" s="46">
        <f>'B. Total Expenditures'!$V$38</f>
        <v>2267394</v>
      </c>
      <c r="E18" s="55">
        <f t="shared" si="0"/>
        <v>3.7965749950449241E-3</v>
      </c>
    </row>
    <row r="19" spans="1:5" ht="15.75" x14ac:dyDescent="0.3">
      <c r="A19" s="106" t="s">
        <v>87</v>
      </c>
      <c r="B19" s="46">
        <f>'C.1 Federal Expenditures'!$W$38</f>
        <v>99462146</v>
      </c>
      <c r="C19" s="46">
        <f>'C.2 State Expenditures'!$W$38</f>
        <v>166466583</v>
      </c>
      <c r="D19" s="46">
        <f>'B. Total Expenditures'!$W$38</f>
        <v>265928729</v>
      </c>
      <c r="E19" s="55">
        <f t="shared" si="0"/>
        <v>0.44527698449650921</v>
      </c>
    </row>
    <row r="20" spans="1:5" ht="29.4" x14ac:dyDescent="0.3">
      <c r="A20" s="107" t="s">
        <v>124</v>
      </c>
      <c r="B20" s="46">
        <f>'C.1 Federal Expenditures'!$X$38</f>
        <v>99462146</v>
      </c>
      <c r="C20" s="46">
        <f>'C.2 State Expenditures'!$X$38</f>
        <v>45638531</v>
      </c>
      <c r="D20" s="46">
        <f>'B. Total Expenditures'!$X$38</f>
        <v>145100677</v>
      </c>
      <c r="E20" s="55">
        <f t="shared" si="0"/>
        <v>0.24295980410210583</v>
      </c>
    </row>
    <row r="21" spans="1:5" ht="15" x14ac:dyDescent="0.3">
      <c r="A21" s="107" t="s">
        <v>123</v>
      </c>
      <c r="B21" s="46">
        <f>'C.1 Federal Expenditures'!$Y$38</f>
        <v>0</v>
      </c>
      <c r="C21" s="46">
        <f>'C.2 State Expenditures'!$Y$38</f>
        <v>120828052</v>
      </c>
      <c r="D21" s="46">
        <f>'B. Total Expenditures'!$Y$38</f>
        <v>120828052</v>
      </c>
      <c r="E21" s="55">
        <f t="shared" si="0"/>
        <v>0.20231718039440336</v>
      </c>
    </row>
    <row r="22" spans="1:5" ht="30.75" x14ac:dyDescent="0.3">
      <c r="A22" s="106" t="s">
        <v>88</v>
      </c>
      <c r="B22" s="46">
        <f>'C.1 Federal Expenditures'!$Z$38</f>
        <v>0</v>
      </c>
      <c r="C22" s="46">
        <f>'C.2 State Expenditures'!$Z$38</f>
        <v>0</v>
      </c>
      <c r="D22" s="46">
        <f>'B. Total Expenditures'!$Z$38</f>
        <v>0</v>
      </c>
      <c r="E22" s="55">
        <f t="shared" si="0"/>
        <v>0</v>
      </c>
    </row>
    <row r="23" spans="1:5" ht="15.75" x14ac:dyDescent="0.3">
      <c r="A23" s="106" t="s">
        <v>84</v>
      </c>
      <c r="B23" s="46">
        <f>'C.1 Federal Expenditures'!$AA$38</f>
        <v>0</v>
      </c>
      <c r="C23" s="46">
        <f>'C.2 State Expenditures'!$AA$38</f>
        <v>0</v>
      </c>
      <c r="D23" s="46">
        <f>'B. Total Expenditures'!$AA$38</f>
        <v>0</v>
      </c>
      <c r="E23" s="55">
        <f t="shared" si="0"/>
        <v>0</v>
      </c>
    </row>
    <row r="24" spans="1:5" ht="15.75" x14ac:dyDescent="0.3">
      <c r="A24" s="106" t="s">
        <v>89</v>
      </c>
      <c r="B24" s="46">
        <f>'C.1 Federal Expenditures'!$AB$38</f>
        <v>0</v>
      </c>
      <c r="C24" s="46">
        <f>'C.2 State Expenditures'!$AB$38</f>
        <v>0</v>
      </c>
      <c r="D24" s="46">
        <f>'B. Total Expenditures'!$AB$38</f>
        <v>0</v>
      </c>
      <c r="E24" s="55">
        <f t="shared" si="0"/>
        <v>0</v>
      </c>
    </row>
    <row r="25" spans="1:5" ht="15.75" x14ac:dyDescent="0.3">
      <c r="A25" s="106" t="s">
        <v>62</v>
      </c>
      <c r="B25" s="46">
        <f>'C.1 Federal Expenditures'!$AC$38</f>
        <v>369273</v>
      </c>
      <c r="C25" s="46">
        <f>'C.2 State Expenditures'!$AC$38</f>
        <v>5051654</v>
      </c>
      <c r="D25" s="46">
        <f>'B. Total Expenditures'!$AC$38</f>
        <v>5420927</v>
      </c>
      <c r="E25" s="55">
        <f t="shared" si="0"/>
        <v>9.0769208607608103E-3</v>
      </c>
    </row>
    <row r="26" spans="1:5" ht="15.75" x14ac:dyDescent="0.3">
      <c r="A26" s="106" t="s">
        <v>125</v>
      </c>
      <c r="B26" s="46">
        <f>'C.1 Federal Expenditures'!$AD$38</f>
        <v>110037</v>
      </c>
      <c r="C26" s="46">
        <f>'C.2 State Expenditures'!$AD$38</f>
        <v>353345</v>
      </c>
      <c r="D26" s="46">
        <f>'B. Total Expenditures'!$AD$38</f>
        <v>463382</v>
      </c>
      <c r="E26" s="55">
        <f t="shared" si="0"/>
        <v>7.7589713757463723E-4</v>
      </c>
    </row>
    <row r="27" spans="1:5" s="11" customFormat="1" ht="15.75" x14ac:dyDescent="0.3">
      <c r="A27" s="106" t="s">
        <v>126</v>
      </c>
      <c r="B27" s="46">
        <f>'C.1 Federal Expenditures'!$AE$38</f>
        <v>3275606</v>
      </c>
      <c r="C27" s="46">
        <f>'C.2 State Expenditures'!$AE$38</f>
        <v>293059</v>
      </c>
      <c r="D27" s="46">
        <f>'B. Total Expenditures'!$AE$38</f>
        <v>3568665</v>
      </c>
      <c r="E27" s="55">
        <f t="shared" si="0"/>
        <v>5.9754521290485878E-3</v>
      </c>
    </row>
    <row r="28" spans="1:5" ht="30.6" x14ac:dyDescent="0.3">
      <c r="A28" s="106" t="s">
        <v>127</v>
      </c>
      <c r="B28" s="46">
        <f>'C.1 Federal Expenditures'!$AF$38</f>
        <v>0</v>
      </c>
      <c r="C28" s="46">
        <f>'C.2 State Expenditures'!$AF$38</f>
        <v>0</v>
      </c>
      <c r="D28" s="46">
        <f>'B. Total Expenditures'!$AF$38</f>
        <v>0</v>
      </c>
      <c r="E28" s="55">
        <f t="shared" si="0"/>
        <v>0</v>
      </c>
    </row>
    <row r="29" spans="1:5" ht="30.6" x14ac:dyDescent="0.3">
      <c r="A29" s="106" t="s">
        <v>90</v>
      </c>
      <c r="B29" s="46">
        <f>'C.1 Federal Expenditures'!$AG$38</f>
        <v>189785</v>
      </c>
      <c r="C29" s="46">
        <f>'C.2 State Expenditures'!$AG$38</f>
        <v>0</v>
      </c>
      <c r="D29" s="46">
        <f>'B. Total Expenditures'!$AG$38</f>
        <v>189785</v>
      </c>
      <c r="E29" s="55">
        <f t="shared" si="0"/>
        <v>3.1778022938871715E-4</v>
      </c>
    </row>
    <row r="30" spans="1:5" ht="15.6" x14ac:dyDescent="0.3">
      <c r="A30" s="106" t="s">
        <v>128</v>
      </c>
      <c r="B30" s="46">
        <f>'C.1 Federal Expenditures'!$AH$38</f>
        <v>5214713</v>
      </c>
      <c r="C30" s="46">
        <f>'C.2 State Expenditures'!$AH$38</f>
        <v>49999080</v>
      </c>
      <c r="D30" s="46">
        <f>'B. Total Expenditures'!$AH$38</f>
        <v>55213793</v>
      </c>
      <c r="E30" s="55">
        <f t="shared" si="0"/>
        <v>9.2451204283590091E-2</v>
      </c>
    </row>
    <row r="31" spans="1:5" ht="28.8" x14ac:dyDescent="0.3">
      <c r="A31" s="107" t="s">
        <v>129</v>
      </c>
      <c r="B31" s="46">
        <f>'C.1 Federal Expenditures'!$AI$38</f>
        <v>4781620</v>
      </c>
      <c r="C31" s="46">
        <f>'C.2 State Expenditures'!$AI$38</f>
        <v>4308935</v>
      </c>
      <c r="D31" s="46">
        <f>'B. Total Expenditures'!$AI$38</f>
        <v>9090555</v>
      </c>
      <c r="E31" s="55">
        <f t="shared" si="0"/>
        <v>1.5221427684857862E-2</v>
      </c>
    </row>
    <row r="32" spans="1:5" x14ac:dyDescent="0.3">
      <c r="A32" s="107" t="s">
        <v>130</v>
      </c>
      <c r="B32" s="46">
        <f>'C.1 Federal Expenditures'!$AJ$38</f>
        <v>433091</v>
      </c>
      <c r="C32" s="46">
        <f>'C.2 State Expenditures'!$AJ$38</f>
        <v>2304</v>
      </c>
      <c r="D32" s="46">
        <f>'B. Total Expenditures'!$AJ$38</f>
        <v>435395</v>
      </c>
      <c r="E32" s="55">
        <f t="shared" si="0"/>
        <v>7.2903508166978688E-4</v>
      </c>
    </row>
    <row r="33" spans="1:5" x14ac:dyDescent="0.3">
      <c r="A33" s="107" t="s">
        <v>131</v>
      </c>
      <c r="B33" s="46">
        <f>'C.1 Federal Expenditures'!$AK$38</f>
        <v>2</v>
      </c>
      <c r="C33" s="46">
        <f>'C.2 State Expenditures'!$AK$38</f>
        <v>45687841</v>
      </c>
      <c r="D33" s="46">
        <f>'B. Total Expenditures'!$AK$38</f>
        <v>45687843</v>
      </c>
      <c r="E33" s="55">
        <f t="shared" si="0"/>
        <v>7.6500741517062432E-2</v>
      </c>
    </row>
    <row r="34" spans="1:5" ht="15.6" x14ac:dyDescent="0.3">
      <c r="A34" s="106" t="s">
        <v>132</v>
      </c>
      <c r="B34" s="46">
        <f>'C.1 Federal Expenditures'!$AL$38</f>
        <v>0</v>
      </c>
      <c r="C34" s="46">
        <f>'C.2 State Expenditures'!$AL$38</f>
        <v>0</v>
      </c>
      <c r="D34" s="46">
        <f>'B. Total Expenditures'!$AL$38</f>
        <v>0</v>
      </c>
      <c r="E34" s="55">
        <f t="shared" si="0"/>
        <v>0</v>
      </c>
    </row>
    <row r="35" spans="1:5" ht="15.6" x14ac:dyDescent="0.3">
      <c r="A35" s="106" t="s">
        <v>91</v>
      </c>
      <c r="B35" s="46">
        <f>'C.1 Federal Expenditures'!$AM$38</f>
        <v>23053317</v>
      </c>
      <c r="C35" s="46">
        <f>'C.2 State Expenditures'!$AM$38</f>
        <v>45140991</v>
      </c>
      <c r="D35" s="46">
        <f>'B. Total Expenditures'!$AM$38</f>
        <v>68194308</v>
      </c>
      <c r="E35" s="55">
        <f t="shared" si="0"/>
        <v>0.11418606759883462</v>
      </c>
    </row>
    <row r="36" spans="1:5" x14ac:dyDescent="0.3">
      <c r="A36" s="107" t="s">
        <v>133</v>
      </c>
      <c r="B36" s="46">
        <f>'C.1 Federal Expenditures'!$AN$38</f>
        <v>19902516</v>
      </c>
      <c r="C36" s="46">
        <f>'C.2 State Expenditures'!$AN$38</f>
        <v>24475251</v>
      </c>
      <c r="D36" s="46">
        <f>'B. Total Expenditures'!$AN$38</f>
        <v>44377767</v>
      </c>
      <c r="E36" s="55">
        <f t="shared" si="0"/>
        <v>7.4307121095023534E-2</v>
      </c>
    </row>
    <row r="37" spans="1:5" x14ac:dyDescent="0.3">
      <c r="A37" s="107" t="s">
        <v>134</v>
      </c>
      <c r="B37" s="46">
        <f>'C.1 Federal Expenditures'!$AO$38</f>
        <v>3147042</v>
      </c>
      <c r="C37" s="46">
        <f>'C.2 State Expenditures'!$AO$38</f>
        <v>20235062</v>
      </c>
      <c r="D37" s="46">
        <f>'B. Total Expenditures'!$AO$38</f>
        <v>23382104</v>
      </c>
      <c r="E37" s="55">
        <f t="shared" si="0"/>
        <v>3.9151515518670285E-2</v>
      </c>
    </row>
    <row r="38" spans="1:5" x14ac:dyDescent="0.3">
      <c r="A38" s="107" t="s">
        <v>135</v>
      </c>
      <c r="B38" s="46">
        <f>'C.1 Federal Expenditures'!$AP$38</f>
        <v>3759</v>
      </c>
      <c r="C38" s="46">
        <f>'C.2 State Expenditures'!$AP$38</f>
        <v>430678</v>
      </c>
      <c r="D38" s="46">
        <f>'B. Total Expenditures'!$AP$38</f>
        <v>434437</v>
      </c>
      <c r="E38" s="55">
        <f t="shared" si="0"/>
        <v>7.2743098514079679E-4</v>
      </c>
    </row>
    <row r="39" spans="1:5" ht="15.6" x14ac:dyDescent="0.3">
      <c r="A39" s="106" t="s">
        <v>85</v>
      </c>
      <c r="B39" s="46">
        <f>'C.1 Federal Expenditures'!$AQ$38</f>
        <v>0</v>
      </c>
      <c r="C39" s="46">
        <f>'C.2 State Expenditures'!$AQ$38</f>
        <v>0</v>
      </c>
      <c r="D39" s="46">
        <f>'B. Total Expenditures'!$AQ$38</f>
        <v>0</v>
      </c>
      <c r="E39" s="55">
        <f t="shared" si="0"/>
        <v>0</v>
      </c>
    </row>
    <row r="40" spans="1:5" ht="15.6" x14ac:dyDescent="0.3">
      <c r="A40" s="94" t="s">
        <v>138</v>
      </c>
      <c r="B40" s="121">
        <f>'C.1 Federal Expenditures'!$AR$38</f>
        <v>239828282</v>
      </c>
      <c r="C40" s="121">
        <f>'C.2 State Expenditures'!$AR$38</f>
        <v>272780640</v>
      </c>
      <c r="D40" s="121">
        <f>'B. Total Expenditures'!$AR$38</f>
        <v>512608922</v>
      </c>
      <c r="E40" s="96">
        <f t="shared" si="0"/>
        <v>0.85832379176364315</v>
      </c>
    </row>
    <row r="41" spans="1:5" ht="15.6" x14ac:dyDescent="0.3">
      <c r="A41" s="106" t="s">
        <v>86</v>
      </c>
      <c r="B41" s="46">
        <f>'C.1 Federal Expenditures'!$C$38</f>
        <v>71773001</v>
      </c>
      <c r="C41" s="120"/>
      <c r="D41" s="46">
        <f>'B. Total Expenditures'!$C$38</f>
        <v>71773001</v>
      </c>
      <c r="E41" s="55">
        <f t="shared" si="0"/>
        <v>0.12017831083434742</v>
      </c>
    </row>
    <row r="42" spans="1:5" ht="15.6" x14ac:dyDescent="0.3">
      <c r="A42" s="106" t="s">
        <v>246</v>
      </c>
      <c r="B42" s="46">
        <f>'C.1 Federal Expenditures'!$D$38</f>
        <v>12838994</v>
      </c>
      <c r="C42" s="120"/>
      <c r="D42" s="46">
        <f>'B. Total Expenditures'!$D$38</f>
        <v>12838994</v>
      </c>
      <c r="E42" s="55">
        <f t="shared" si="0"/>
        <v>2.1497897402009448E-2</v>
      </c>
    </row>
    <row r="43" spans="1:5" ht="15.6" x14ac:dyDescent="0.3">
      <c r="A43" s="108" t="s">
        <v>109</v>
      </c>
      <c r="B43" s="121">
        <f>B41+B42</f>
        <v>84611995</v>
      </c>
      <c r="C43" s="124"/>
      <c r="D43" s="121">
        <f>D41+D42</f>
        <v>84611995</v>
      </c>
      <c r="E43" s="96">
        <f t="shared" si="0"/>
        <v>0.14167620823635688</v>
      </c>
    </row>
    <row r="44" spans="1:5" ht="15.6" x14ac:dyDescent="0.3">
      <c r="A44" s="94" t="s">
        <v>60</v>
      </c>
      <c r="B44" s="95">
        <f>SUM(B41,B42, B3,B6,B10,B14,B18,B19,B22,B23,B24,B25,B26,B27,B28,B29,B30,B34,B35, B39)</f>
        <v>324440277</v>
      </c>
      <c r="C44" s="95">
        <f>SUM(C41,C42,C3,C6,C10,C14,C18,C19,C22,C23,C24,C25,C26,C27,C28,C29,C30,C34,C35, C39)</f>
        <v>272780640</v>
      </c>
      <c r="D44" s="95">
        <f>B44+C44</f>
        <v>597220917</v>
      </c>
      <c r="E44" s="96">
        <f t="shared" si="0"/>
        <v>1</v>
      </c>
    </row>
    <row r="45" spans="1:5" ht="15.6" x14ac:dyDescent="0.3">
      <c r="A45" s="106" t="s">
        <v>136</v>
      </c>
      <c r="B45" s="46">
        <f>'C.1 Federal Expenditures'!$AS$38</f>
        <v>51128408</v>
      </c>
      <c r="C45" s="120"/>
      <c r="D45" s="46">
        <f>'B. Total Expenditures'!$AS$38</f>
        <v>51128408</v>
      </c>
      <c r="E45" s="123"/>
    </row>
    <row r="46" spans="1:5" ht="15.6" x14ac:dyDescent="0.3">
      <c r="A46" s="106" t="s">
        <v>137</v>
      </c>
      <c r="B46" s="46">
        <f>'C.1 Federal Expenditures'!$AT$38</f>
        <v>0</v>
      </c>
      <c r="C46" s="120"/>
      <c r="D46" s="46">
        <f>'B. Total Expenditures'!$AT$38</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320</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Expenditures'!$G$39</f>
        <v>1786838</v>
      </c>
      <c r="C3" s="46">
        <f>'C.2 State Expenditures'!$G$39</f>
        <v>2147006</v>
      </c>
      <c r="D3" s="46">
        <f>'B. Total Expenditures'!$G$39</f>
        <v>3933844</v>
      </c>
      <c r="E3" s="55">
        <f t="shared" ref="E3:E44" si="0">D3/($D$44)</f>
        <v>9.1214871201302977E-2</v>
      </c>
    </row>
    <row r="4" spans="1:5" ht="43.8" x14ac:dyDescent="0.3">
      <c r="A4" s="107" t="s">
        <v>111</v>
      </c>
      <c r="B4" s="46">
        <f>'C.1 Federal Expenditures'!$H$39</f>
        <v>1713720</v>
      </c>
      <c r="C4" s="46">
        <f>'C.2 State Expenditures'!$H$39</f>
        <v>1788398</v>
      </c>
      <c r="D4" s="46">
        <f>'B. Total Expenditures'!$H$39</f>
        <v>3502118</v>
      </c>
      <c r="E4" s="55">
        <f t="shared" si="0"/>
        <v>8.1204349308657067E-2</v>
      </c>
    </row>
    <row r="5" spans="1:5" ht="43.8" x14ac:dyDescent="0.3">
      <c r="A5" s="107" t="s">
        <v>110</v>
      </c>
      <c r="B5" s="46">
        <f>'C.1 Federal Expenditures'!$I$39</f>
        <v>73118</v>
      </c>
      <c r="C5" s="46">
        <f>'C.2 State Expenditures'!$I$39</f>
        <v>358608</v>
      </c>
      <c r="D5" s="46">
        <f>'B. Total Expenditures'!$I$39</f>
        <v>431726</v>
      </c>
      <c r="E5" s="55">
        <f t="shared" si="0"/>
        <v>1.0010521892645903E-2</v>
      </c>
    </row>
    <row r="6" spans="1:5" ht="30.75" x14ac:dyDescent="0.3">
      <c r="A6" s="106" t="s">
        <v>83</v>
      </c>
      <c r="B6" s="46">
        <f>'C.1 Federal Expenditures'!$J$39</f>
        <v>15826047</v>
      </c>
      <c r="C6" s="120"/>
      <c r="D6" s="46">
        <f>'B. Total Expenditures'!$J$39</f>
        <v>15826047</v>
      </c>
      <c r="E6" s="55">
        <f t="shared" si="0"/>
        <v>0.36696189242145022</v>
      </c>
    </row>
    <row r="7" spans="1:5" ht="15" x14ac:dyDescent="0.3">
      <c r="A7" s="107" t="s">
        <v>112</v>
      </c>
      <c r="B7" s="46">
        <f>'C.1 Federal Expenditures'!$K$39</f>
        <v>15826047</v>
      </c>
      <c r="C7" s="120"/>
      <c r="D7" s="46">
        <f>'B. Total Expenditures'!$K$39</f>
        <v>15826047</v>
      </c>
      <c r="E7" s="55">
        <f t="shared" si="0"/>
        <v>0.36696189242145022</v>
      </c>
    </row>
    <row r="8" spans="1:5" ht="15" x14ac:dyDescent="0.3">
      <c r="A8" s="107" t="s">
        <v>113</v>
      </c>
      <c r="B8" s="46">
        <f>'C.1 Federal Expenditures'!$L$39</f>
        <v>0</v>
      </c>
      <c r="C8" s="120"/>
      <c r="D8" s="46">
        <f>'B. Total Expenditures'!$L$39</f>
        <v>0</v>
      </c>
      <c r="E8" s="55">
        <f t="shared" si="0"/>
        <v>0</v>
      </c>
    </row>
    <row r="9" spans="1:5" ht="29.4" x14ac:dyDescent="0.3">
      <c r="A9" s="107" t="s">
        <v>114</v>
      </c>
      <c r="B9" s="46">
        <f>'C.1 Federal Expenditures'!$M$39</f>
        <v>0</v>
      </c>
      <c r="C9" s="120"/>
      <c r="D9" s="46">
        <f>'B. Total Expenditures'!$M$39</f>
        <v>0</v>
      </c>
      <c r="E9" s="55">
        <f t="shared" si="0"/>
        <v>0</v>
      </c>
    </row>
    <row r="10" spans="1:5" ht="30.75" x14ac:dyDescent="0.3">
      <c r="A10" s="106" t="s">
        <v>82</v>
      </c>
      <c r="B10" s="46">
        <f>'C.1 Federal Expenditures'!$N$39</f>
        <v>9449364</v>
      </c>
      <c r="C10" s="120"/>
      <c r="D10" s="46">
        <f>'B. Total Expenditures'!$N$39</f>
        <v>9449364</v>
      </c>
      <c r="E10" s="55">
        <f t="shared" si="0"/>
        <v>0.21910439768181683</v>
      </c>
    </row>
    <row r="11" spans="1:5" ht="15" x14ac:dyDescent="0.3">
      <c r="A11" s="107" t="s">
        <v>115</v>
      </c>
      <c r="B11" s="46">
        <f>'C.1 Federal Expenditures'!$O$39</f>
        <v>9449364</v>
      </c>
      <c r="C11" s="120"/>
      <c r="D11" s="46">
        <f>'B. Total Expenditures'!$O$39</f>
        <v>9449364</v>
      </c>
      <c r="E11" s="55">
        <f t="shared" si="0"/>
        <v>0.21910439768181683</v>
      </c>
    </row>
    <row r="12" spans="1:5" ht="15" x14ac:dyDescent="0.3">
      <c r="A12" s="107" t="s">
        <v>116</v>
      </c>
      <c r="B12" s="46">
        <f>'C.1 Federal Expenditures'!$P$39</f>
        <v>0</v>
      </c>
      <c r="C12" s="120"/>
      <c r="D12" s="46">
        <f>'B. Total Expenditures'!$P$39</f>
        <v>0</v>
      </c>
      <c r="E12" s="55">
        <f t="shared" si="0"/>
        <v>0</v>
      </c>
    </row>
    <row r="13" spans="1:5" ht="29.4" x14ac:dyDescent="0.3">
      <c r="A13" s="107" t="s">
        <v>117</v>
      </c>
      <c r="B13" s="46">
        <f>'C.1 Federal Expenditures'!$Q$39</f>
        <v>0</v>
      </c>
      <c r="C13" s="120"/>
      <c r="D13" s="46">
        <f>'B. Total Expenditures'!$Q$39</f>
        <v>0</v>
      </c>
      <c r="E13" s="55">
        <f t="shared" si="0"/>
        <v>0</v>
      </c>
    </row>
    <row r="14" spans="1:5" ht="15.75" x14ac:dyDescent="0.3">
      <c r="A14" s="106" t="s">
        <v>118</v>
      </c>
      <c r="B14" s="46">
        <f>'C.1 Federal Expenditures'!$R$39</f>
        <v>492152</v>
      </c>
      <c r="C14" s="46">
        <f>'C.2 State Expenditures'!$R$39</f>
        <v>3400713</v>
      </c>
      <c r="D14" s="46">
        <f>'B. Total Expenditures'!$R$39</f>
        <v>3892865</v>
      </c>
      <c r="E14" s="55">
        <f t="shared" si="0"/>
        <v>9.0264682478273239E-2</v>
      </c>
    </row>
    <row r="15" spans="1:5" ht="15" x14ac:dyDescent="0.3">
      <c r="A15" s="107" t="s">
        <v>119</v>
      </c>
      <c r="B15" s="46">
        <f>'C.1 Federal Expenditures'!$S$39</f>
        <v>0</v>
      </c>
      <c r="C15" s="46">
        <f>'C.2 State Expenditures'!$S$39</f>
        <v>0</v>
      </c>
      <c r="D15" s="46">
        <f>'B. Total Expenditures'!$S$39</f>
        <v>0</v>
      </c>
      <c r="E15" s="55">
        <f t="shared" si="0"/>
        <v>0</v>
      </c>
    </row>
    <row r="16" spans="1:5" ht="15" x14ac:dyDescent="0.3">
      <c r="A16" s="107" t="s">
        <v>120</v>
      </c>
      <c r="B16" s="46">
        <f>'C.1 Federal Expenditures'!$T$39</f>
        <v>19112</v>
      </c>
      <c r="C16" s="46">
        <f>'C.2 State Expenditures'!$T$39</f>
        <v>0</v>
      </c>
      <c r="D16" s="46">
        <f>'B. Total Expenditures'!$T$39</f>
        <v>19112</v>
      </c>
      <c r="E16" s="55">
        <f t="shared" si="0"/>
        <v>4.4315397824603681E-4</v>
      </c>
    </row>
    <row r="17" spans="1:5" ht="15" x14ac:dyDescent="0.3">
      <c r="A17" s="107" t="s">
        <v>121</v>
      </c>
      <c r="B17" s="46">
        <f>'C.1 Federal Expenditures'!$U$39</f>
        <v>473040</v>
      </c>
      <c r="C17" s="46">
        <f>'C.2 State Expenditures'!$U$39</f>
        <v>3400713</v>
      </c>
      <c r="D17" s="46">
        <f>'B. Total Expenditures'!$U$39</f>
        <v>3873753</v>
      </c>
      <c r="E17" s="55">
        <f t="shared" si="0"/>
        <v>8.9821528500027198E-2</v>
      </c>
    </row>
    <row r="18" spans="1:5" ht="15.75" x14ac:dyDescent="0.3">
      <c r="A18" s="106" t="s">
        <v>122</v>
      </c>
      <c r="B18" s="46">
        <f>'C.1 Federal Expenditures'!$V$39</f>
        <v>343279</v>
      </c>
      <c r="C18" s="46">
        <f>'C.2 State Expenditures'!$V$39</f>
        <v>528052</v>
      </c>
      <c r="D18" s="46">
        <f>'B. Total Expenditures'!$V$39</f>
        <v>871331</v>
      </c>
      <c r="E18" s="55">
        <f t="shared" si="0"/>
        <v>2.0203735821426198E-2</v>
      </c>
    </row>
    <row r="19" spans="1:5" ht="15.75" x14ac:dyDescent="0.3">
      <c r="A19" s="106" t="s">
        <v>87</v>
      </c>
      <c r="B19" s="46">
        <f>'C.1 Federal Expenditures'!$W$39</f>
        <v>0</v>
      </c>
      <c r="C19" s="46">
        <f>'C.2 State Expenditures'!$W$39</f>
        <v>1073979</v>
      </c>
      <c r="D19" s="46">
        <f>'B. Total Expenditures'!$W$39</f>
        <v>1073979</v>
      </c>
      <c r="E19" s="55">
        <f t="shared" si="0"/>
        <v>2.4902577773268122E-2</v>
      </c>
    </row>
    <row r="20" spans="1:5" ht="29.4" x14ac:dyDescent="0.3">
      <c r="A20" s="107" t="s">
        <v>124</v>
      </c>
      <c r="B20" s="46">
        <f>'C.1 Federal Expenditures'!$X$39</f>
        <v>0</v>
      </c>
      <c r="C20" s="46">
        <f>'C.2 State Expenditures'!$X$39</f>
        <v>1073979</v>
      </c>
      <c r="D20" s="46">
        <f>'B. Total Expenditures'!$X$39</f>
        <v>1073979</v>
      </c>
      <c r="E20" s="55">
        <f t="shared" si="0"/>
        <v>2.4902577773268122E-2</v>
      </c>
    </row>
    <row r="21" spans="1:5" ht="15" x14ac:dyDescent="0.3">
      <c r="A21" s="107" t="s">
        <v>123</v>
      </c>
      <c r="B21" s="46">
        <f>'C.1 Federal Expenditures'!$Y$39</f>
        <v>0</v>
      </c>
      <c r="C21" s="46">
        <f>'C.2 State Expenditures'!$Y$39</f>
        <v>0</v>
      </c>
      <c r="D21" s="46">
        <f>'B. Total Expenditures'!$Y$39</f>
        <v>0</v>
      </c>
      <c r="E21" s="55">
        <f t="shared" si="0"/>
        <v>0</v>
      </c>
    </row>
    <row r="22" spans="1:5" ht="30.75" x14ac:dyDescent="0.3">
      <c r="A22" s="106" t="s">
        <v>88</v>
      </c>
      <c r="B22" s="46">
        <f>'C.1 Federal Expenditures'!$Z$39</f>
        <v>0</v>
      </c>
      <c r="C22" s="46">
        <f>'C.2 State Expenditures'!$Z$39</f>
        <v>0</v>
      </c>
      <c r="D22" s="46">
        <f>'B. Total Expenditures'!$Z$39</f>
        <v>0</v>
      </c>
      <c r="E22" s="55">
        <f t="shared" si="0"/>
        <v>0</v>
      </c>
    </row>
    <row r="23" spans="1:5" ht="15.75" x14ac:dyDescent="0.3">
      <c r="A23" s="106" t="s">
        <v>84</v>
      </c>
      <c r="B23" s="46">
        <f>'C.1 Federal Expenditures'!$AA$39</f>
        <v>0</v>
      </c>
      <c r="C23" s="46">
        <f>'C.2 State Expenditures'!$AA$39</f>
        <v>0</v>
      </c>
      <c r="D23" s="46">
        <f>'B. Total Expenditures'!$AA$39</f>
        <v>0</v>
      </c>
      <c r="E23" s="55">
        <f t="shared" si="0"/>
        <v>0</v>
      </c>
    </row>
    <row r="24" spans="1:5" ht="15.75" x14ac:dyDescent="0.3">
      <c r="A24" s="106" t="s">
        <v>89</v>
      </c>
      <c r="B24" s="46">
        <f>'C.1 Federal Expenditures'!$AB$39</f>
        <v>0</v>
      </c>
      <c r="C24" s="46">
        <f>'C.2 State Expenditures'!$AB$39</f>
        <v>0</v>
      </c>
      <c r="D24" s="46">
        <f>'B. Total Expenditures'!$AB$39</f>
        <v>0</v>
      </c>
      <c r="E24" s="55">
        <f t="shared" si="0"/>
        <v>0</v>
      </c>
    </row>
    <row r="25" spans="1:5" ht="15.75" x14ac:dyDescent="0.3">
      <c r="A25" s="106" t="s">
        <v>62</v>
      </c>
      <c r="B25" s="46">
        <f>'C.1 Federal Expenditures'!$AC$39</f>
        <v>19489</v>
      </c>
      <c r="C25" s="46">
        <f>'C.2 State Expenditures'!$AC$39</f>
        <v>0</v>
      </c>
      <c r="D25" s="46">
        <f>'B. Total Expenditures'!$AC$39</f>
        <v>19489</v>
      </c>
      <c r="E25" s="55">
        <f t="shared" si="0"/>
        <v>4.5189555682487501E-4</v>
      </c>
    </row>
    <row r="26" spans="1:5" ht="15.75" x14ac:dyDescent="0.3">
      <c r="A26" s="106" t="s">
        <v>125</v>
      </c>
      <c r="B26" s="46">
        <f>'C.1 Federal Expenditures'!$AD$39</f>
        <v>0</v>
      </c>
      <c r="C26" s="46">
        <f>'C.2 State Expenditures'!$AD$39</f>
        <v>0</v>
      </c>
      <c r="D26" s="46">
        <f>'B. Total Expenditures'!$AD$39</f>
        <v>0</v>
      </c>
      <c r="E26" s="55">
        <f t="shared" si="0"/>
        <v>0</v>
      </c>
    </row>
    <row r="27" spans="1:5" s="11" customFormat="1" ht="15.75" x14ac:dyDescent="0.3">
      <c r="A27" s="106" t="s">
        <v>126</v>
      </c>
      <c r="B27" s="46">
        <f>'C.1 Federal Expenditures'!$AE$39</f>
        <v>0</v>
      </c>
      <c r="C27" s="46">
        <f>'C.2 State Expenditures'!$AE$39</f>
        <v>0</v>
      </c>
      <c r="D27" s="46">
        <f>'B. Total Expenditures'!$AE$39</f>
        <v>0</v>
      </c>
      <c r="E27" s="55">
        <f t="shared" si="0"/>
        <v>0</v>
      </c>
    </row>
    <row r="28" spans="1:5" ht="30.6" x14ac:dyDescent="0.3">
      <c r="A28" s="106" t="s">
        <v>127</v>
      </c>
      <c r="B28" s="46">
        <f>'C.1 Federal Expenditures'!$AF$39</f>
        <v>244168</v>
      </c>
      <c r="C28" s="46">
        <f>'C.2 State Expenditures'!$AF$39</f>
        <v>0</v>
      </c>
      <c r="D28" s="46">
        <f>'B. Total Expenditures'!$AF$39</f>
        <v>244168</v>
      </c>
      <c r="E28" s="55">
        <f t="shared" si="0"/>
        <v>5.6615749560683503E-3</v>
      </c>
    </row>
    <row r="29" spans="1:5" ht="30.6" x14ac:dyDescent="0.3">
      <c r="A29" s="106" t="s">
        <v>90</v>
      </c>
      <c r="B29" s="46">
        <f>'C.1 Federal Expenditures'!$AG$39</f>
        <v>0</v>
      </c>
      <c r="C29" s="46">
        <f>'C.2 State Expenditures'!$AG$39</f>
        <v>0</v>
      </c>
      <c r="D29" s="46">
        <f>'B. Total Expenditures'!$AG$39</f>
        <v>0</v>
      </c>
      <c r="E29" s="55">
        <f t="shared" si="0"/>
        <v>0</v>
      </c>
    </row>
    <row r="30" spans="1:5" ht="15.6" x14ac:dyDescent="0.3">
      <c r="A30" s="106" t="s">
        <v>128</v>
      </c>
      <c r="B30" s="46">
        <f>'C.1 Federal Expenditures'!$AH$39</f>
        <v>1544461</v>
      </c>
      <c r="C30" s="46">
        <f>'C.2 State Expenditures'!$AH$39</f>
        <v>1919536</v>
      </c>
      <c r="D30" s="46">
        <f>'B. Total Expenditures'!$AH$39</f>
        <v>3463997</v>
      </c>
      <c r="E30" s="55">
        <f t="shared" si="0"/>
        <v>8.0320429634906695E-2</v>
      </c>
    </row>
    <row r="31" spans="1:5" ht="28.8" x14ac:dyDescent="0.3">
      <c r="A31" s="107" t="s">
        <v>129</v>
      </c>
      <c r="B31" s="46">
        <f>'C.1 Federal Expenditures'!$AI$39</f>
        <v>1544461</v>
      </c>
      <c r="C31" s="46">
        <f>'C.2 State Expenditures'!$AI$39</f>
        <v>1919536</v>
      </c>
      <c r="D31" s="46">
        <f>'B. Total Expenditures'!$AI$39</f>
        <v>3463997</v>
      </c>
      <c r="E31" s="55">
        <f t="shared" si="0"/>
        <v>8.0320429634906695E-2</v>
      </c>
    </row>
    <row r="32" spans="1:5" x14ac:dyDescent="0.3">
      <c r="A32" s="107" t="s">
        <v>130</v>
      </c>
      <c r="B32" s="46">
        <f>'C.1 Federal Expenditures'!$AJ$39</f>
        <v>0</v>
      </c>
      <c r="C32" s="46">
        <f>'C.2 State Expenditures'!$AJ$39</f>
        <v>0</v>
      </c>
      <c r="D32" s="46">
        <f>'B. Total Expenditures'!$AJ$39</f>
        <v>0</v>
      </c>
      <c r="E32" s="55">
        <f t="shared" si="0"/>
        <v>0</v>
      </c>
    </row>
    <row r="33" spans="1:5" x14ac:dyDescent="0.3">
      <c r="A33" s="107" t="s">
        <v>131</v>
      </c>
      <c r="B33" s="46">
        <f>'C.1 Federal Expenditures'!$AK$39</f>
        <v>0</v>
      </c>
      <c r="C33" s="46">
        <f>'C.2 State Expenditures'!$AK$39</f>
        <v>0</v>
      </c>
      <c r="D33" s="46">
        <f>'B. Total Expenditures'!$AK$39</f>
        <v>0</v>
      </c>
      <c r="E33" s="55">
        <f t="shared" si="0"/>
        <v>0</v>
      </c>
    </row>
    <row r="34" spans="1:5" ht="15.6" x14ac:dyDescent="0.3">
      <c r="A34" s="106" t="s">
        <v>132</v>
      </c>
      <c r="B34" s="46">
        <f>'C.1 Federal Expenditures'!$AL$39</f>
        <v>0</v>
      </c>
      <c r="C34" s="46">
        <f>'C.2 State Expenditures'!$AL$39</f>
        <v>0</v>
      </c>
      <c r="D34" s="46">
        <f>'B. Total Expenditures'!$AL$39</f>
        <v>0</v>
      </c>
      <c r="E34" s="55">
        <f t="shared" si="0"/>
        <v>0</v>
      </c>
    </row>
    <row r="35" spans="1:5" ht="15.6" x14ac:dyDescent="0.3">
      <c r="A35" s="106" t="s">
        <v>91</v>
      </c>
      <c r="B35" s="46">
        <f>'C.1 Federal Expenditures'!$AM$39</f>
        <v>4352138</v>
      </c>
      <c r="C35" s="46">
        <f>'C.2 State Expenditures'!$AM$39</f>
        <v>0</v>
      </c>
      <c r="D35" s="46">
        <f>'B. Total Expenditures'!$AM$39</f>
        <v>4352138</v>
      </c>
      <c r="E35" s="55">
        <f t="shared" si="0"/>
        <v>0.10091394247466252</v>
      </c>
    </row>
    <row r="36" spans="1:5" x14ac:dyDescent="0.3">
      <c r="A36" s="107" t="s">
        <v>133</v>
      </c>
      <c r="B36" s="46">
        <f>'C.1 Federal Expenditures'!$AN$39</f>
        <v>3871257</v>
      </c>
      <c r="C36" s="46">
        <f>'C.2 State Expenditures'!$AN$39</f>
        <v>0</v>
      </c>
      <c r="D36" s="46">
        <f>'B. Total Expenditures'!$AN$39</f>
        <v>3871257</v>
      </c>
      <c r="E36" s="55">
        <f t="shared" si="0"/>
        <v>8.9763653221160408E-2</v>
      </c>
    </row>
    <row r="37" spans="1:5" x14ac:dyDescent="0.3">
      <c r="A37" s="107" t="s">
        <v>134</v>
      </c>
      <c r="B37" s="46">
        <f>'C.1 Federal Expenditures'!$AO$39</f>
        <v>96930</v>
      </c>
      <c r="C37" s="46">
        <f>'C.2 State Expenditures'!$AO$39</f>
        <v>0</v>
      </c>
      <c r="D37" s="46">
        <f>'B. Total Expenditures'!$AO$39</f>
        <v>96930</v>
      </c>
      <c r="E37" s="55">
        <f t="shared" si="0"/>
        <v>2.2475363704158825E-3</v>
      </c>
    </row>
    <row r="38" spans="1:5" x14ac:dyDescent="0.3">
      <c r="A38" s="107" t="s">
        <v>135</v>
      </c>
      <c r="B38" s="46">
        <f>'C.1 Federal Expenditures'!$AP$39</f>
        <v>383951</v>
      </c>
      <c r="C38" s="46">
        <f>'C.2 State Expenditures'!$AP$39</f>
        <v>0</v>
      </c>
      <c r="D38" s="46">
        <f>'B. Total Expenditures'!$AP$39</f>
        <v>383951</v>
      </c>
      <c r="E38" s="55">
        <f t="shared" si="0"/>
        <v>8.9027528830862325E-3</v>
      </c>
    </row>
    <row r="39" spans="1:5" ht="15.6" x14ac:dyDescent="0.3">
      <c r="A39" s="106" t="s">
        <v>85</v>
      </c>
      <c r="B39" s="46">
        <f>'C.1 Federal Expenditures'!$AQ$39</f>
        <v>0</v>
      </c>
      <c r="C39" s="46">
        <f>'C.2 State Expenditures'!$AQ$39</f>
        <v>0</v>
      </c>
      <c r="D39" s="46">
        <f>'B. Total Expenditures'!$AQ$39</f>
        <v>0</v>
      </c>
      <c r="E39" s="55">
        <f t="shared" si="0"/>
        <v>0</v>
      </c>
    </row>
    <row r="40" spans="1:5" ht="15.6" x14ac:dyDescent="0.3">
      <c r="A40" s="94" t="s">
        <v>138</v>
      </c>
      <c r="B40" s="121">
        <f>'C.1 Federal Expenditures'!$AR$39</f>
        <v>34057936</v>
      </c>
      <c r="C40" s="121">
        <f>'C.2 State Expenditures'!$AR$39</f>
        <v>9069286</v>
      </c>
      <c r="D40" s="121">
        <f>'B. Total Expenditures'!$AR$39</f>
        <v>43127222</v>
      </c>
      <c r="E40" s="96">
        <f t="shared" si="0"/>
        <v>1</v>
      </c>
    </row>
    <row r="41" spans="1:5" ht="15.6" x14ac:dyDescent="0.3">
      <c r="A41" s="106" t="s">
        <v>86</v>
      </c>
      <c r="B41" s="46">
        <f>'C.1 Federal Expenditures'!$C$39</f>
        <v>0</v>
      </c>
      <c r="C41" s="120"/>
      <c r="D41" s="46">
        <f>'B. Total Expenditures'!$C$39</f>
        <v>0</v>
      </c>
      <c r="E41" s="55">
        <f t="shared" si="0"/>
        <v>0</v>
      </c>
    </row>
    <row r="42" spans="1:5" ht="15.6" x14ac:dyDescent="0.3">
      <c r="A42" s="106" t="s">
        <v>246</v>
      </c>
      <c r="B42" s="46">
        <f>'C.1 Federal Expenditures'!$D$39</f>
        <v>0</v>
      </c>
      <c r="C42" s="120"/>
      <c r="D42" s="46">
        <f>'B. Total Expenditures'!$D$39</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34057936</v>
      </c>
      <c r="C44" s="95">
        <f>SUM(C41,C42,C3,C6,C10,C14,C18,C19,C22,C23,C24,C25,C26,C27,C28,C29,C30,C34,C35, C39)</f>
        <v>9069286</v>
      </c>
      <c r="D44" s="95">
        <f>B44+C44</f>
        <v>43127222</v>
      </c>
      <c r="E44" s="96">
        <f t="shared" si="0"/>
        <v>1</v>
      </c>
    </row>
    <row r="45" spans="1:5" ht="15.6" x14ac:dyDescent="0.3">
      <c r="A45" s="106" t="s">
        <v>136</v>
      </c>
      <c r="B45" s="46">
        <f>'C.1 Federal Expenditures'!$AS$39</f>
        <v>1922443</v>
      </c>
      <c r="C45" s="120"/>
      <c r="D45" s="46">
        <f>'B. Total Expenditures'!$AS$39</f>
        <v>1922443</v>
      </c>
      <c r="E45" s="123"/>
    </row>
    <row r="46" spans="1:5" ht="15.6" x14ac:dyDescent="0.3">
      <c r="A46" s="106" t="s">
        <v>137</v>
      </c>
      <c r="B46" s="46">
        <f>'C.1 Federal Expenditures'!$AT$39</f>
        <v>0</v>
      </c>
      <c r="C46" s="120"/>
      <c r="D46" s="46">
        <f>'B. Total Expenditures'!$AT$39</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1">
    <tabColor theme="0" tint="-0.34998626667073579"/>
    <pageSetUpPr fitToPage="1"/>
  </sheetPr>
  <dimension ref="A1:E56"/>
  <sheetViews>
    <sheetView topLeftCell="A14"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319</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Expenditures'!$G$40</f>
        <v>103005212</v>
      </c>
      <c r="C3" s="46">
        <f>'C.2 State Expenditures'!$G$40</f>
        <v>133813368</v>
      </c>
      <c r="D3" s="46">
        <f>'B. Total Expenditures'!$G$40</f>
        <v>236818580</v>
      </c>
      <c r="E3" s="55">
        <f t="shared" ref="E3:E44" si="0">D3/($D$44)</f>
        <v>0.20914966988491432</v>
      </c>
    </row>
    <row r="4" spans="1:5" ht="43.8" x14ac:dyDescent="0.3">
      <c r="A4" s="107" t="s">
        <v>111</v>
      </c>
      <c r="B4" s="46">
        <f>'C.1 Federal Expenditures'!$H$40</f>
        <v>103005212</v>
      </c>
      <c r="C4" s="46">
        <f>'C.2 State Expenditures'!$H$40</f>
        <v>133813368</v>
      </c>
      <c r="D4" s="46">
        <f>'B. Total Expenditures'!$H$40</f>
        <v>236818580</v>
      </c>
      <c r="E4" s="55">
        <f t="shared" si="0"/>
        <v>0.20914966988491432</v>
      </c>
    </row>
    <row r="5" spans="1:5" ht="43.8" x14ac:dyDescent="0.3">
      <c r="A5" s="107" t="s">
        <v>110</v>
      </c>
      <c r="B5" s="46">
        <f>'C.1 Federal Expenditures'!$I$40</f>
        <v>0</v>
      </c>
      <c r="C5" s="46">
        <f>'C.2 State Expenditures'!$I$40</f>
        <v>0</v>
      </c>
      <c r="D5" s="46">
        <f>'B. Total Expenditures'!$I$40</f>
        <v>0</v>
      </c>
      <c r="E5" s="55">
        <f t="shared" si="0"/>
        <v>0</v>
      </c>
    </row>
    <row r="6" spans="1:5" ht="30.75" x14ac:dyDescent="0.3">
      <c r="A6" s="106" t="s">
        <v>83</v>
      </c>
      <c r="B6" s="46">
        <f>'C.1 Federal Expenditures'!$J$40</f>
        <v>0</v>
      </c>
      <c r="C6" s="120"/>
      <c r="D6" s="46">
        <f>'B. Total Expenditures'!$J$40</f>
        <v>0</v>
      </c>
      <c r="E6" s="55">
        <f t="shared" si="0"/>
        <v>0</v>
      </c>
    </row>
    <row r="7" spans="1:5" ht="15" x14ac:dyDescent="0.3">
      <c r="A7" s="107" t="s">
        <v>112</v>
      </c>
      <c r="B7" s="46">
        <f>'C.1 Federal Expenditures'!$K$40</f>
        <v>0</v>
      </c>
      <c r="C7" s="120"/>
      <c r="D7" s="46">
        <f>'B. Total Expenditures'!$K$40</f>
        <v>0</v>
      </c>
      <c r="E7" s="55">
        <f t="shared" si="0"/>
        <v>0</v>
      </c>
    </row>
    <row r="8" spans="1:5" ht="15" x14ac:dyDescent="0.3">
      <c r="A8" s="107" t="s">
        <v>113</v>
      </c>
      <c r="B8" s="46">
        <f>'C.1 Federal Expenditures'!$L$40</f>
        <v>0</v>
      </c>
      <c r="C8" s="120"/>
      <c r="D8" s="46">
        <f>'B. Total Expenditures'!$L$40</f>
        <v>0</v>
      </c>
      <c r="E8" s="55">
        <f t="shared" si="0"/>
        <v>0</v>
      </c>
    </row>
    <row r="9" spans="1:5" ht="29.4" x14ac:dyDescent="0.3">
      <c r="A9" s="107" t="s">
        <v>114</v>
      </c>
      <c r="B9" s="46">
        <f>'C.1 Federal Expenditures'!$M$40</f>
        <v>0</v>
      </c>
      <c r="C9" s="120"/>
      <c r="D9" s="46">
        <f>'B. Total Expenditures'!$M$40</f>
        <v>0</v>
      </c>
      <c r="E9" s="55">
        <f t="shared" si="0"/>
        <v>0</v>
      </c>
    </row>
    <row r="10" spans="1:5" ht="30.75" x14ac:dyDescent="0.3">
      <c r="A10" s="106" t="s">
        <v>82</v>
      </c>
      <c r="B10" s="46">
        <f>'C.1 Federal Expenditures'!$N$40</f>
        <v>0</v>
      </c>
      <c r="C10" s="120"/>
      <c r="D10" s="46">
        <f>'B. Total Expenditures'!$N$40</f>
        <v>0</v>
      </c>
      <c r="E10" s="55">
        <f t="shared" si="0"/>
        <v>0</v>
      </c>
    </row>
    <row r="11" spans="1:5" ht="15" x14ac:dyDescent="0.3">
      <c r="A11" s="107" t="s">
        <v>115</v>
      </c>
      <c r="B11" s="46">
        <f>'C.1 Federal Expenditures'!$O$40</f>
        <v>0</v>
      </c>
      <c r="C11" s="120"/>
      <c r="D11" s="46">
        <f>'B. Total Expenditures'!$O$40</f>
        <v>0</v>
      </c>
      <c r="E11" s="55">
        <f t="shared" si="0"/>
        <v>0</v>
      </c>
    </row>
    <row r="12" spans="1:5" ht="15" x14ac:dyDescent="0.3">
      <c r="A12" s="107" t="s">
        <v>116</v>
      </c>
      <c r="B12" s="46">
        <f>'C.1 Federal Expenditures'!$P$40</f>
        <v>0</v>
      </c>
      <c r="C12" s="120"/>
      <c r="D12" s="46">
        <f>'B. Total Expenditures'!$P$40</f>
        <v>0</v>
      </c>
      <c r="E12" s="55">
        <f t="shared" si="0"/>
        <v>0</v>
      </c>
    </row>
    <row r="13" spans="1:5" ht="29.4" x14ac:dyDescent="0.3">
      <c r="A13" s="107" t="s">
        <v>117</v>
      </c>
      <c r="B13" s="46">
        <f>'C.1 Federal Expenditures'!$Q$40</f>
        <v>0</v>
      </c>
      <c r="C13" s="120"/>
      <c r="D13" s="46">
        <f>'B. Total Expenditures'!$Q$40</f>
        <v>0</v>
      </c>
      <c r="E13" s="55">
        <f t="shared" si="0"/>
        <v>0</v>
      </c>
    </row>
    <row r="14" spans="1:5" ht="15.75" x14ac:dyDescent="0.3">
      <c r="A14" s="106" t="s">
        <v>118</v>
      </c>
      <c r="B14" s="46">
        <f>'C.1 Federal Expenditures'!$R$40</f>
        <v>89898373</v>
      </c>
      <c r="C14" s="46">
        <f>'C.2 State Expenditures'!$R$40</f>
        <v>165193</v>
      </c>
      <c r="D14" s="46">
        <f>'B. Total Expenditures'!$R$40</f>
        <v>90063566</v>
      </c>
      <c r="E14" s="55">
        <f t="shared" si="0"/>
        <v>7.9540908899792373E-2</v>
      </c>
    </row>
    <row r="15" spans="1:5" ht="15" x14ac:dyDescent="0.3">
      <c r="A15" s="107" t="s">
        <v>119</v>
      </c>
      <c r="B15" s="46">
        <f>'C.1 Federal Expenditures'!$S$40</f>
        <v>20225825</v>
      </c>
      <c r="C15" s="46">
        <f>'C.2 State Expenditures'!$S$40</f>
        <v>0</v>
      </c>
      <c r="D15" s="46">
        <f>'B. Total Expenditures'!$S$40</f>
        <v>20225825</v>
      </c>
      <c r="E15" s="55">
        <f t="shared" si="0"/>
        <v>1.7862722687975105E-2</v>
      </c>
    </row>
    <row r="16" spans="1:5" ht="15" x14ac:dyDescent="0.3">
      <c r="A16" s="107" t="s">
        <v>120</v>
      </c>
      <c r="B16" s="46">
        <f>'C.1 Federal Expenditures'!$T$40</f>
        <v>17464998</v>
      </c>
      <c r="C16" s="46">
        <f>'C.2 State Expenditures'!$T$40</f>
        <v>165193</v>
      </c>
      <c r="D16" s="46">
        <f>'B. Total Expenditures'!$T$40</f>
        <v>17630191</v>
      </c>
      <c r="E16" s="55">
        <f t="shared" si="0"/>
        <v>1.5570351902532257E-2</v>
      </c>
    </row>
    <row r="17" spans="1:5" ht="15" x14ac:dyDescent="0.3">
      <c r="A17" s="107" t="s">
        <v>121</v>
      </c>
      <c r="B17" s="46">
        <f>'C.1 Federal Expenditures'!$U$40</f>
        <v>52207550</v>
      </c>
      <c r="C17" s="46">
        <f>'C.2 State Expenditures'!$U$40</f>
        <v>0</v>
      </c>
      <c r="D17" s="46">
        <f>'B. Total Expenditures'!$U$40</f>
        <v>52207550</v>
      </c>
      <c r="E17" s="55">
        <f t="shared" si="0"/>
        <v>4.6107834309285015E-2</v>
      </c>
    </row>
    <row r="18" spans="1:5" ht="15.75" x14ac:dyDescent="0.3">
      <c r="A18" s="106" t="s">
        <v>122</v>
      </c>
      <c r="B18" s="46">
        <f>'C.1 Federal Expenditures'!$V$40</f>
        <v>54990711</v>
      </c>
      <c r="C18" s="46">
        <f>'C.2 State Expenditures'!$V$40</f>
        <v>0</v>
      </c>
      <c r="D18" s="46">
        <f>'B. Total Expenditures'!$V$40</f>
        <v>54990711</v>
      </c>
      <c r="E18" s="55">
        <f t="shared" si="0"/>
        <v>4.8565822210346533E-2</v>
      </c>
    </row>
    <row r="19" spans="1:5" ht="15.75" x14ac:dyDescent="0.3">
      <c r="A19" s="106" t="s">
        <v>87</v>
      </c>
      <c r="B19" s="46">
        <f>'C.1 Federal Expenditures'!$W$40</f>
        <v>229608010</v>
      </c>
      <c r="C19" s="46">
        <f>'C.2 State Expenditures'!$W$40</f>
        <v>176329813</v>
      </c>
      <c r="D19" s="46">
        <f>'B. Total Expenditures'!$W$40</f>
        <v>405937823</v>
      </c>
      <c r="E19" s="55">
        <f t="shared" si="0"/>
        <v>0.35850971521850516</v>
      </c>
    </row>
    <row r="20" spans="1:5" ht="29.4" x14ac:dyDescent="0.3">
      <c r="A20" s="107" t="s">
        <v>124</v>
      </c>
      <c r="B20" s="46">
        <f>'C.1 Federal Expenditures'!$X$40</f>
        <v>229608010</v>
      </c>
      <c r="C20" s="46">
        <f>'C.2 State Expenditures'!$X$40</f>
        <v>176329813</v>
      </c>
      <c r="D20" s="46">
        <f>'B. Total Expenditures'!$X$40</f>
        <v>405937823</v>
      </c>
      <c r="E20" s="55">
        <f t="shared" si="0"/>
        <v>0.35850971521850516</v>
      </c>
    </row>
    <row r="21" spans="1:5" ht="15" x14ac:dyDescent="0.3">
      <c r="A21" s="107" t="s">
        <v>123</v>
      </c>
      <c r="B21" s="46">
        <f>'C.1 Federal Expenditures'!$Y$40</f>
        <v>0</v>
      </c>
      <c r="C21" s="46">
        <f>'C.2 State Expenditures'!$Y$40</f>
        <v>0</v>
      </c>
      <c r="D21" s="46">
        <f>'B. Total Expenditures'!$Y$40</f>
        <v>0</v>
      </c>
      <c r="E21" s="55">
        <f t="shared" si="0"/>
        <v>0</v>
      </c>
    </row>
    <row r="22" spans="1:5" ht="30.75" x14ac:dyDescent="0.3">
      <c r="A22" s="106" t="s">
        <v>88</v>
      </c>
      <c r="B22" s="46">
        <f>'C.1 Federal Expenditures'!$Z$40</f>
        <v>0</v>
      </c>
      <c r="C22" s="46">
        <f>'C.2 State Expenditures'!$Z$40</f>
        <v>0</v>
      </c>
      <c r="D22" s="46">
        <f>'B. Total Expenditures'!$Z$40</f>
        <v>0</v>
      </c>
      <c r="E22" s="55">
        <f t="shared" si="0"/>
        <v>0</v>
      </c>
    </row>
    <row r="23" spans="1:5" ht="15.75" x14ac:dyDescent="0.3">
      <c r="A23" s="106" t="s">
        <v>84</v>
      </c>
      <c r="B23" s="46">
        <f>'C.1 Federal Expenditures'!$AA$40</f>
        <v>0</v>
      </c>
      <c r="C23" s="46">
        <f>'C.2 State Expenditures'!$AA$40</f>
        <v>0</v>
      </c>
      <c r="D23" s="46">
        <f>'B. Total Expenditures'!$AA$40</f>
        <v>0</v>
      </c>
      <c r="E23" s="55">
        <f t="shared" si="0"/>
        <v>0</v>
      </c>
    </row>
    <row r="24" spans="1:5" ht="15.75" x14ac:dyDescent="0.3">
      <c r="A24" s="106" t="s">
        <v>89</v>
      </c>
      <c r="B24" s="46">
        <f>'C.1 Federal Expenditures'!$AB$40</f>
        <v>0</v>
      </c>
      <c r="C24" s="46">
        <f>'C.2 State Expenditures'!$AB$40</f>
        <v>0</v>
      </c>
      <c r="D24" s="46">
        <f>'B. Total Expenditures'!$AB$40</f>
        <v>0</v>
      </c>
      <c r="E24" s="55">
        <f t="shared" si="0"/>
        <v>0</v>
      </c>
    </row>
    <row r="25" spans="1:5" ht="15.75" x14ac:dyDescent="0.3">
      <c r="A25" s="106" t="s">
        <v>62</v>
      </c>
      <c r="B25" s="46">
        <f>'C.1 Federal Expenditures'!$AC$40</f>
        <v>16881449</v>
      </c>
      <c r="C25" s="46">
        <f>'C.2 State Expenditures'!$AC$40</f>
        <v>37723694</v>
      </c>
      <c r="D25" s="46">
        <f>'B. Total Expenditures'!$AC$40</f>
        <v>54605143</v>
      </c>
      <c r="E25" s="55">
        <f t="shared" si="0"/>
        <v>4.8225302391681178E-2</v>
      </c>
    </row>
    <row r="26" spans="1:5" ht="15.75" x14ac:dyDescent="0.3">
      <c r="A26" s="106" t="s">
        <v>125</v>
      </c>
      <c r="B26" s="46">
        <f>'C.1 Federal Expenditures'!$AD$40</f>
        <v>7064512</v>
      </c>
      <c r="C26" s="46">
        <f>'C.2 State Expenditures'!$AD$40</f>
        <v>0</v>
      </c>
      <c r="D26" s="46">
        <f>'B. Total Expenditures'!$AD$40</f>
        <v>7064512</v>
      </c>
      <c r="E26" s="55">
        <f t="shared" si="0"/>
        <v>6.2391234365902198E-3</v>
      </c>
    </row>
    <row r="27" spans="1:5" s="11" customFormat="1" ht="15.75" x14ac:dyDescent="0.3">
      <c r="A27" s="106" t="s">
        <v>126</v>
      </c>
      <c r="B27" s="46">
        <f>'C.1 Federal Expenditures'!$AE$40</f>
        <v>2070362</v>
      </c>
      <c r="C27" s="46">
        <f>'C.2 State Expenditures'!$AE$40</f>
        <v>0</v>
      </c>
      <c r="D27" s="46">
        <f>'B. Total Expenditures'!$AE$40</f>
        <v>2070362</v>
      </c>
      <c r="E27" s="55">
        <f t="shared" si="0"/>
        <v>1.8284694082798358E-3</v>
      </c>
    </row>
    <row r="28" spans="1:5" ht="30.75" x14ac:dyDescent="0.3">
      <c r="A28" s="106" t="s">
        <v>127</v>
      </c>
      <c r="B28" s="46">
        <f>'C.1 Federal Expenditures'!$AF$40</f>
        <v>2437017</v>
      </c>
      <c r="C28" s="46">
        <f>'C.2 State Expenditures'!$AF$40</f>
        <v>63527463</v>
      </c>
      <c r="D28" s="46">
        <f>'B. Total Expenditures'!$AF$40</f>
        <v>65964480</v>
      </c>
      <c r="E28" s="55">
        <f t="shared" si="0"/>
        <v>5.825746111698682E-2</v>
      </c>
    </row>
    <row r="29" spans="1:5" ht="30.75" x14ac:dyDescent="0.3">
      <c r="A29" s="106" t="s">
        <v>90</v>
      </c>
      <c r="B29" s="46">
        <f>'C.1 Federal Expenditures'!$AG$40</f>
        <v>4384532</v>
      </c>
      <c r="C29" s="46">
        <f>'C.2 State Expenditures'!$AG$40</f>
        <v>385519</v>
      </c>
      <c r="D29" s="46">
        <f>'B. Total Expenditures'!$AG$40</f>
        <v>4770051</v>
      </c>
      <c r="E29" s="55">
        <f t="shared" si="0"/>
        <v>4.2127378349460813E-3</v>
      </c>
    </row>
    <row r="30" spans="1:5" ht="15.75" x14ac:dyDescent="0.3">
      <c r="A30" s="106" t="s">
        <v>128</v>
      </c>
      <c r="B30" s="46">
        <f>'C.1 Federal Expenditures'!$AH$40</f>
        <v>11921884</v>
      </c>
      <c r="C30" s="46">
        <f>'C.2 State Expenditures'!$AH$40</f>
        <v>-6225</v>
      </c>
      <c r="D30" s="46">
        <f>'B. Total Expenditures'!$AH$40</f>
        <v>11915659</v>
      </c>
      <c r="E30" s="55">
        <f t="shared" si="0"/>
        <v>1.0523482348011749E-2</v>
      </c>
    </row>
    <row r="31" spans="1:5" ht="29.4" x14ac:dyDescent="0.3">
      <c r="A31" s="107" t="s">
        <v>129</v>
      </c>
      <c r="B31" s="46">
        <f>'C.1 Federal Expenditures'!$AI$40</f>
        <v>5965438</v>
      </c>
      <c r="C31" s="46">
        <f>'C.2 State Expenditures'!$AI$40</f>
        <v>-6225</v>
      </c>
      <c r="D31" s="46">
        <f>'B. Total Expenditures'!$AI$40</f>
        <v>5959213</v>
      </c>
      <c r="E31" s="55">
        <f t="shared" si="0"/>
        <v>5.2629630315488337E-3</v>
      </c>
    </row>
    <row r="32" spans="1:5" ht="15" x14ac:dyDescent="0.3">
      <c r="A32" s="107" t="s">
        <v>130</v>
      </c>
      <c r="B32" s="46">
        <f>'C.1 Federal Expenditures'!$AJ$40</f>
        <v>0</v>
      </c>
      <c r="C32" s="46">
        <f>'C.2 State Expenditures'!$AJ$40</f>
        <v>0</v>
      </c>
      <c r="D32" s="46">
        <f>'B. Total Expenditures'!$AJ$40</f>
        <v>0</v>
      </c>
      <c r="E32" s="55">
        <f t="shared" si="0"/>
        <v>0</v>
      </c>
    </row>
    <row r="33" spans="1:5" ht="15" x14ac:dyDescent="0.3">
      <c r="A33" s="107" t="s">
        <v>131</v>
      </c>
      <c r="B33" s="46">
        <f>'C.1 Federal Expenditures'!$AK$40</f>
        <v>5956446</v>
      </c>
      <c r="C33" s="46">
        <f>'C.2 State Expenditures'!$AK$40</f>
        <v>0</v>
      </c>
      <c r="D33" s="46">
        <f>'B. Total Expenditures'!$AK$40</f>
        <v>5956446</v>
      </c>
      <c r="E33" s="55">
        <f t="shared" si="0"/>
        <v>5.2605193164629157E-3</v>
      </c>
    </row>
    <row r="34" spans="1:5" ht="15.75" x14ac:dyDescent="0.3">
      <c r="A34" s="106" t="s">
        <v>132</v>
      </c>
      <c r="B34" s="46">
        <f>'C.1 Federal Expenditures'!$AL$40</f>
        <v>0</v>
      </c>
      <c r="C34" s="46">
        <f>'C.2 State Expenditures'!$AL$40</f>
        <v>0</v>
      </c>
      <c r="D34" s="46">
        <f>'B. Total Expenditures'!$AL$40</f>
        <v>0</v>
      </c>
      <c r="E34" s="55">
        <f t="shared" si="0"/>
        <v>0</v>
      </c>
    </row>
    <row r="35" spans="1:5" ht="15.75" x14ac:dyDescent="0.3">
      <c r="A35" s="106" t="s">
        <v>91</v>
      </c>
      <c r="B35" s="46">
        <f>'C.1 Federal Expenditures'!$AM$40</f>
        <v>88579013</v>
      </c>
      <c r="C35" s="46">
        <f>'C.2 State Expenditures'!$AM$40</f>
        <v>45024088</v>
      </c>
      <c r="D35" s="46">
        <f>'B. Total Expenditures'!$AM$40</f>
        <v>133603101</v>
      </c>
      <c r="E35" s="55">
        <f t="shared" si="0"/>
        <v>0.11799346347634913</v>
      </c>
    </row>
    <row r="36" spans="1:5" ht="15" x14ac:dyDescent="0.3">
      <c r="A36" s="107" t="s">
        <v>133</v>
      </c>
      <c r="B36" s="46">
        <f>'C.1 Federal Expenditures'!$AN$40</f>
        <v>52864116</v>
      </c>
      <c r="C36" s="46">
        <f>'C.2 State Expenditures'!$AN$40</f>
        <v>44000959</v>
      </c>
      <c r="D36" s="46">
        <f>'B. Total Expenditures'!$AN$40</f>
        <v>96865075</v>
      </c>
      <c r="E36" s="55">
        <f t="shared" si="0"/>
        <v>8.5547757526573578E-2</v>
      </c>
    </row>
    <row r="37" spans="1:5" ht="15" x14ac:dyDescent="0.3">
      <c r="A37" s="107" t="s">
        <v>134</v>
      </c>
      <c r="B37" s="46">
        <f>'C.1 Federal Expenditures'!$AO$40</f>
        <v>21642655</v>
      </c>
      <c r="C37" s="46">
        <f>'C.2 State Expenditures'!$AO$40</f>
        <v>1023129</v>
      </c>
      <c r="D37" s="46">
        <f>'B. Total Expenditures'!$AO$40</f>
        <v>22665784</v>
      </c>
      <c r="E37" s="55">
        <f t="shared" si="0"/>
        <v>2.0017606900956726E-2</v>
      </c>
    </row>
    <row r="38" spans="1:5" ht="15" x14ac:dyDescent="0.3">
      <c r="A38" s="107" t="s">
        <v>135</v>
      </c>
      <c r="B38" s="46">
        <f>'C.1 Federal Expenditures'!$AP$40</f>
        <v>14072242</v>
      </c>
      <c r="C38" s="46">
        <f>'C.2 State Expenditures'!$AP$40</f>
        <v>0</v>
      </c>
      <c r="D38" s="46">
        <f>'B. Total Expenditures'!$AP$40</f>
        <v>14072242</v>
      </c>
      <c r="E38" s="55">
        <f t="shared" si="0"/>
        <v>1.2428099048818832E-2</v>
      </c>
    </row>
    <row r="39" spans="1:5" ht="15.75" x14ac:dyDescent="0.3">
      <c r="A39" s="106" t="s">
        <v>85</v>
      </c>
      <c r="B39" s="46">
        <f>'C.1 Federal Expenditures'!$AQ$40</f>
        <v>0</v>
      </c>
      <c r="C39" s="46">
        <f>'C.2 State Expenditures'!$AQ$40</f>
        <v>0</v>
      </c>
      <c r="D39" s="46">
        <f>'B. Total Expenditures'!$AQ$40</f>
        <v>0</v>
      </c>
      <c r="E39" s="55">
        <f t="shared" si="0"/>
        <v>0</v>
      </c>
    </row>
    <row r="40" spans="1:5" ht="15" x14ac:dyDescent="0.3">
      <c r="A40" s="94" t="s">
        <v>138</v>
      </c>
      <c r="B40" s="121">
        <f>'C.1 Federal Expenditures'!$AR$40</f>
        <v>610841075</v>
      </c>
      <c r="C40" s="121">
        <f>'C.2 State Expenditures'!$AR$40</f>
        <v>456962913</v>
      </c>
      <c r="D40" s="121">
        <f>'B. Total Expenditures'!$AR$40</f>
        <v>1067803988</v>
      </c>
      <c r="E40" s="96">
        <f t="shared" si="0"/>
        <v>0.94304615622640342</v>
      </c>
    </row>
    <row r="41" spans="1:5" ht="15.75" x14ac:dyDescent="0.3">
      <c r="A41" s="106" t="s">
        <v>86</v>
      </c>
      <c r="B41" s="46">
        <f>'C.1 Federal Expenditures'!$C$40</f>
        <v>0</v>
      </c>
      <c r="C41" s="120"/>
      <c r="D41" s="46">
        <f>'B. Total Expenditures'!$C$40</f>
        <v>0</v>
      </c>
      <c r="E41" s="55">
        <f t="shared" si="0"/>
        <v>0</v>
      </c>
    </row>
    <row r="42" spans="1:5" ht="15.75" x14ac:dyDescent="0.3">
      <c r="A42" s="106" t="s">
        <v>246</v>
      </c>
      <c r="B42" s="46">
        <f>'C.1 Federal Expenditures'!$D$40</f>
        <v>64488404</v>
      </c>
      <c r="C42" s="120"/>
      <c r="D42" s="46">
        <f>'B. Total Expenditures'!$D$40</f>
        <v>64488404</v>
      </c>
      <c r="E42" s="55">
        <f t="shared" si="0"/>
        <v>5.69538437735966E-2</v>
      </c>
    </row>
    <row r="43" spans="1:5" ht="15.75" x14ac:dyDescent="0.3">
      <c r="A43" s="108" t="s">
        <v>109</v>
      </c>
      <c r="B43" s="121">
        <f>B41+B42</f>
        <v>64488404</v>
      </c>
      <c r="C43" s="124"/>
      <c r="D43" s="121">
        <f>D41+D42</f>
        <v>64488404</v>
      </c>
      <c r="E43" s="96">
        <f t="shared" si="0"/>
        <v>5.69538437735966E-2</v>
      </c>
    </row>
    <row r="44" spans="1:5" ht="15" x14ac:dyDescent="0.3">
      <c r="A44" s="94" t="s">
        <v>60</v>
      </c>
      <c r="B44" s="95">
        <f>SUM(B41,B42, B3,B6,B10,B14,B18,B19,B22,B23,B24,B25,B26,B27,B28,B29,B30,B34,B35, B39)</f>
        <v>675329479</v>
      </c>
      <c r="C44" s="95">
        <f>SUM(C41,C42,C3,C6,C10,C14,C18,C19,C22,C23,C24,C25,C26,C27,C28,C29,C30,C34,C35, C39)</f>
        <v>456962913</v>
      </c>
      <c r="D44" s="95">
        <f>B44+C44</f>
        <v>1132292392</v>
      </c>
      <c r="E44" s="96">
        <f t="shared" si="0"/>
        <v>1</v>
      </c>
    </row>
    <row r="45" spans="1:5" ht="15.75" x14ac:dyDescent="0.3">
      <c r="A45" s="106" t="s">
        <v>136</v>
      </c>
      <c r="B45" s="46">
        <f>'C.1 Federal Expenditures'!$AS$40</f>
        <v>542349898</v>
      </c>
      <c r="C45" s="120"/>
      <c r="D45" s="46">
        <f>'B. Total Expenditures'!$AS$40</f>
        <v>542349898</v>
      </c>
      <c r="E45" s="123"/>
    </row>
    <row r="46" spans="1:5" ht="15.75" x14ac:dyDescent="0.3">
      <c r="A46" s="106" t="s">
        <v>137</v>
      </c>
      <c r="B46" s="46">
        <f>'C.1 Federal Expenditures'!$AT$40</f>
        <v>511596</v>
      </c>
      <c r="C46" s="120"/>
      <c r="D46" s="46">
        <f>'B. Total Expenditures'!$AT$40</f>
        <v>511596</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theme="6"/>
  </sheetPr>
  <dimension ref="A1:F46"/>
  <sheetViews>
    <sheetView zoomScaleNormal="100" workbookViewId="0">
      <pane ySplit="2" topLeftCell="A3" activePane="bottomLeft" state="frozenSplit"/>
      <selection activeCell="B5" sqref="B5"/>
      <selection pane="bottomLeft" sqref="A1:E1"/>
    </sheetView>
  </sheetViews>
  <sheetFormatPr defaultRowHeight="14.4" x14ac:dyDescent="0.3"/>
  <cols>
    <col min="1" max="1" width="45.6640625" style="11" customWidth="1"/>
    <col min="2" max="7" width="23" customWidth="1"/>
  </cols>
  <sheetData>
    <row r="1" spans="1:6" ht="15.75" x14ac:dyDescent="0.3">
      <c r="A1" s="257" t="s">
        <v>372</v>
      </c>
      <c r="B1" s="257"/>
      <c r="C1" s="257"/>
      <c r="D1" s="257"/>
      <c r="E1" s="257"/>
      <c r="F1" s="112"/>
    </row>
    <row r="2" spans="1:6" s="47" customFormat="1" ht="15.75" x14ac:dyDescent="0.3">
      <c r="A2" s="93" t="s">
        <v>58</v>
      </c>
      <c r="B2" s="93" t="s">
        <v>275</v>
      </c>
      <c r="C2" s="93" t="s">
        <v>366</v>
      </c>
      <c r="D2" s="93" t="s">
        <v>257</v>
      </c>
      <c r="E2" s="93" t="s">
        <v>256</v>
      </c>
    </row>
    <row r="3" spans="1:6" ht="15" customHeight="1" x14ac:dyDescent="0.3">
      <c r="A3" s="106" t="s">
        <v>61</v>
      </c>
      <c r="B3" s="40">
        <f>'A.2 FY17-18 Comparison'!F4</f>
        <v>7048321117</v>
      </c>
      <c r="C3" s="40">
        <f>'A.2 FY17-18 Comparison'!G4</f>
        <v>6710933538</v>
      </c>
      <c r="D3" s="41">
        <f>C3-B3</f>
        <v>-337387579</v>
      </c>
      <c r="E3" s="28">
        <f>IF(B3=0,0,D3/B3)</f>
        <v>-4.7867793393556873E-2</v>
      </c>
    </row>
    <row r="4" spans="1:6" ht="29.25" customHeight="1" x14ac:dyDescent="0.3">
      <c r="A4" s="107" t="s">
        <v>111</v>
      </c>
      <c r="B4" s="40">
        <f>'A.2 FY17-18 Comparison'!F5</f>
        <v>6641382854</v>
      </c>
      <c r="C4" s="40">
        <f>'A.2 FY17-18 Comparison'!G5</f>
        <v>6273701673</v>
      </c>
      <c r="D4" s="41">
        <f t="shared" ref="D4:D46" si="0">C4-B4</f>
        <v>-367681181</v>
      </c>
      <c r="E4" s="28">
        <f t="shared" ref="E4:E46" si="1">IF(B4=0,0,D4/B4)</f>
        <v>-5.5362142054278869E-2</v>
      </c>
    </row>
    <row r="5" spans="1:6" ht="29.4" x14ac:dyDescent="0.3">
      <c r="A5" s="107" t="s">
        <v>110</v>
      </c>
      <c r="B5" s="40">
        <f>'A.2 FY17-18 Comparison'!F6</f>
        <v>406938263</v>
      </c>
      <c r="C5" s="40">
        <f>'A.2 FY17-18 Comparison'!G6</f>
        <v>437231865</v>
      </c>
      <c r="D5" s="41">
        <f t="shared" si="0"/>
        <v>30293602</v>
      </c>
      <c r="E5" s="28">
        <f t="shared" si="1"/>
        <v>7.4442746613876412E-2</v>
      </c>
    </row>
    <row r="6" spans="1:6" ht="15.75" x14ac:dyDescent="0.3">
      <c r="A6" s="106" t="s">
        <v>83</v>
      </c>
      <c r="B6" s="40">
        <f>'A.2 FY17-18 Comparison'!F7</f>
        <v>565878173</v>
      </c>
      <c r="C6" s="40">
        <f>'A.2 FY17-18 Comparison'!G7</f>
        <v>563246283</v>
      </c>
      <c r="D6" s="41">
        <f t="shared" si="0"/>
        <v>-2631890</v>
      </c>
      <c r="E6" s="28">
        <f t="shared" si="1"/>
        <v>-4.650983419358711E-3</v>
      </c>
    </row>
    <row r="7" spans="1:6" ht="15" x14ac:dyDescent="0.3">
      <c r="A7" s="107" t="s">
        <v>112</v>
      </c>
      <c r="B7" s="40">
        <f>'A.2 FY17-18 Comparison'!F8</f>
        <v>269380416</v>
      </c>
      <c r="C7" s="40">
        <f>'A.2 FY17-18 Comparison'!G8</f>
        <v>260138260</v>
      </c>
      <c r="D7" s="41">
        <f t="shared" si="0"/>
        <v>-9242156</v>
      </c>
      <c r="E7" s="28">
        <f t="shared" si="1"/>
        <v>-3.4308938033565141E-2</v>
      </c>
    </row>
    <row r="8" spans="1:6" ht="15" x14ac:dyDescent="0.3">
      <c r="A8" s="107" t="s">
        <v>113</v>
      </c>
      <c r="B8" s="40">
        <f>'A.2 FY17-18 Comparison'!F9</f>
        <v>38910485</v>
      </c>
      <c r="C8" s="40">
        <f>'A.2 FY17-18 Comparison'!G9</f>
        <v>29607526</v>
      </c>
      <c r="D8" s="41">
        <f t="shared" si="0"/>
        <v>-9302959</v>
      </c>
      <c r="E8" s="28">
        <f t="shared" si="1"/>
        <v>-0.23908617433064636</v>
      </c>
    </row>
    <row r="9" spans="1:6" ht="29.4" x14ac:dyDescent="0.3">
      <c r="A9" s="107" t="s">
        <v>114</v>
      </c>
      <c r="B9" s="40">
        <f>'A.2 FY17-18 Comparison'!F10</f>
        <v>257587272</v>
      </c>
      <c r="C9" s="40">
        <f>'A.2 FY17-18 Comparison'!G10</f>
        <v>273500497</v>
      </c>
      <c r="D9" s="41">
        <f t="shared" si="0"/>
        <v>15913225</v>
      </c>
      <c r="E9" s="28">
        <f t="shared" si="1"/>
        <v>6.1777994217043455E-2</v>
      </c>
    </row>
    <row r="10" spans="1:6" ht="30.75" x14ac:dyDescent="0.3">
      <c r="A10" s="106" t="s">
        <v>82</v>
      </c>
      <c r="B10" s="40">
        <f>'A.2 FY17-18 Comparison'!F11</f>
        <v>581450005</v>
      </c>
      <c r="C10" s="40">
        <f>'A.2 FY17-18 Comparison'!G11</f>
        <v>564949505</v>
      </c>
      <c r="D10" s="41">
        <f t="shared" si="0"/>
        <v>-16500500</v>
      </c>
      <c r="E10" s="28">
        <f t="shared" si="1"/>
        <v>-2.8378192205880195E-2</v>
      </c>
    </row>
    <row r="11" spans="1:6" ht="15" x14ac:dyDescent="0.3">
      <c r="A11" s="107" t="s">
        <v>115</v>
      </c>
      <c r="B11" s="40">
        <f>'A.2 FY17-18 Comparison'!F12</f>
        <v>377749031</v>
      </c>
      <c r="C11" s="40">
        <f>'A.2 FY17-18 Comparison'!G12</f>
        <v>424014755</v>
      </c>
      <c r="D11" s="41">
        <f t="shared" si="0"/>
        <v>46265724</v>
      </c>
      <c r="E11" s="28">
        <f t="shared" si="1"/>
        <v>0.12247741278785702</v>
      </c>
    </row>
    <row r="12" spans="1:6" ht="15" x14ac:dyDescent="0.3">
      <c r="A12" s="107" t="s">
        <v>116</v>
      </c>
      <c r="B12" s="40">
        <f>'A.2 FY17-18 Comparison'!F13</f>
        <v>94646461</v>
      </c>
      <c r="C12" s="40">
        <f>'A.2 FY17-18 Comparison'!G13</f>
        <v>69402640</v>
      </c>
      <c r="D12" s="41">
        <f t="shared" si="0"/>
        <v>-25243821</v>
      </c>
      <c r="E12" s="28">
        <f t="shared" si="1"/>
        <v>-0.26671700910190399</v>
      </c>
    </row>
    <row r="13" spans="1:6" ht="29.4" x14ac:dyDescent="0.3">
      <c r="A13" s="107" t="s">
        <v>117</v>
      </c>
      <c r="B13" s="40">
        <f>'A.2 FY17-18 Comparison'!F14</f>
        <v>109054513</v>
      </c>
      <c r="C13" s="40">
        <f>'A.2 FY17-18 Comparison'!G14</f>
        <v>71532110</v>
      </c>
      <c r="D13" s="41">
        <f t="shared" si="0"/>
        <v>-37522403</v>
      </c>
      <c r="E13" s="28">
        <f t="shared" si="1"/>
        <v>-0.34407015324528567</v>
      </c>
    </row>
    <row r="14" spans="1:6" ht="15.75" x14ac:dyDescent="0.3">
      <c r="A14" s="106" t="s">
        <v>118</v>
      </c>
      <c r="B14" s="40">
        <f>'A.2 FY17-18 Comparison'!F15</f>
        <v>3294154918</v>
      </c>
      <c r="C14" s="40">
        <f>'A.2 FY17-18 Comparison'!G15</f>
        <v>3340086035</v>
      </c>
      <c r="D14" s="41">
        <f t="shared" si="0"/>
        <v>45931117</v>
      </c>
      <c r="E14" s="28">
        <f t="shared" si="1"/>
        <v>1.3943217044536094E-2</v>
      </c>
    </row>
    <row r="15" spans="1:6" ht="15" x14ac:dyDescent="0.3">
      <c r="A15" s="107" t="s">
        <v>119</v>
      </c>
      <c r="B15" s="40">
        <f>'A.2 FY17-18 Comparison'!F16</f>
        <v>149881683</v>
      </c>
      <c r="C15" s="40">
        <f>'A.2 FY17-18 Comparison'!G16</f>
        <v>136094194</v>
      </c>
      <c r="D15" s="41">
        <f t="shared" si="0"/>
        <v>-13787489</v>
      </c>
      <c r="E15" s="28">
        <f t="shared" si="1"/>
        <v>-9.1989152537071531E-2</v>
      </c>
    </row>
    <row r="16" spans="1:6" ht="15" x14ac:dyDescent="0.3">
      <c r="A16" s="107" t="s">
        <v>120</v>
      </c>
      <c r="B16" s="40">
        <f>'A.2 FY17-18 Comparison'!F17</f>
        <v>1618135639</v>
      </c>
      <c r="C16" s="40">
        <f>'A.2 FY17-18 Comparison'!G17</f>
        <v>1735842953</v>
      </c>
      <c r="D16" s="41">
        <f t="shared" si="0"/>
        <v>117707314</v>
      </c>
      <c r="E16" s="28">
        <f t="shared" si="1"/>
        <v>7.2742550848668375E-2</v>
      </c>
    </row>
    <row r="17" spans="1:5" ht="15" x14ac:dyDescent="0.3">
      <c r="A17" s="107" t="s">
        <v>121</v>
      </c>
      <c r="B17" s="40">
        <f>'A.2 FY17-18 Comparison'!F18</f>
        <v>1526137596</v>
      </c>
      <c r="C17" s="40">
        <f>'A.2 FY17-18 Comparison'!G18</f>
        <v>1468148888</v>
      </c>
      <c r="D17" s="41">
        <f t="shared" si="0"/>
        <v>-57988708</v>
      </c>
      <c r="E17" s="28">
        <f t="shared" si="1"/>
        <v>-3.7997037850314511E-2</v>
      </c>
    </row>
    <row r="18" spans="1:5" ht="15.75" x14ac:dyDescent="0.3">
      <c r="A18" s="106" t="s">
        <v>122</v>
      </c>
      <c r="B18" s="40">
        <f>'A.2 FY17-18 Comparison'!F19</f>
        <v>446655786</v>
      </c>
      <c r="C18" s="40">
        <f>'A.2 FY17-18 Comparison'!G19</f>
        <v>443499780</v>
      </c>
      <c r="D18" s="41">
        <f t="shared" si="0"/>
        <v>-3156006</v>
      </c>
      <c r="E18" s="28">
        <f t="shared" si="1"/>
        <v>-7.0658571967989687E-3</v>
      </c>
    </row>
    <row r="19" spans="1:5" ht="15.75" x14ac:dyDescent="0.3">
      <c r="A19" s="106" t="s">
        <v>87</v>
      </c>
      <c r="B19" s="40">
        <f>'A.2 FY17-18 Comparison'!F20</f>
        <v>6255481847</v>
      </c>
      <c r="C19" s="40">
        <f>'A.2 FY17-18 Comparison'!G20</f>
        <v>6431106589</v>
      </c>
      <c r="D19" s="41">
        <f t="shared" si="0"/>
        <v>175624742</v>
      </c>
      <c r="E19" s="28">
        <f t="shared" si="1"/>
        <v>2.8075333970352102E-2</v>
      </c>
    </row>
    <row r="20" spans="1:5" ht="15" x14ac:dyDescent="0.3">
      <c r="A20" s="107" t="s">
        <v>124</v>
      </c>
      <c r="B20" s="40">
        <f>'A.2 FY17-18 Comparison'!F21</f>
        <v>3742127648</v>
      </c>
      <c r="C20" s="40">
        <f>'A.2 FY17-18 Comparison'!G21</f>
        <v>3828279033</v>
      </c>
      <c r="D20" s="41">
        <f t="shared" si="0"/>
        <v>86151385</v>
      </c>
      <c r="E20" s="28">
        <f t="shared" si="1"/>
        <v>2.3022032678667193E-2</v>
      </c>
    </row>
    <row r="21" spans="1:5" ht="15" x14ac:dyDescent="0.3">
      <c r="A21" s="107" t="s">
        <v>123</v>
      </c>
      <c r="B21" s="40">
        <f>'A.2 FY17-18 Comparison'!F22</f>
        <v>2513354199</v>
      </c>
      <c r="C21" s="40">
        <f>'A.2 FY17-18 Comparison'!G22</f>
        <v>2602827556</v>
      </c>
      <c r="D21" s="41">
        <f t="shared" si="0"/>
        <v>89473357</v>
      </c>
      <c r="E21" s="28">
        <f t="shared" si="1"/>
        <v>3.5599183368424228E-2</v>
      </c>
    </row>
    <row r="22" spans="1:5" s="89" customFormat="1" ht="15.75" customHeight="1" x14ac:dyDescent="0.3">
      <c r="A22" s="106" t="s">
        <v>88</v>
      </c>
      <c r="B22" s="224">
        <f>'A.2 FY17-18 Comparison'!F23</f>
        <v>2298024</v>
      </c>
      <c r="C22" s="224">
        <f>'A.2 FY17-18 Comparison'!G23</f>
        <v>2357454</v>
      </c>
      <c r="D22" s="225">
        <f t="shared" si="0"/>
        <v>59430</v>
      </c>
      <c r="E22" s="226">
        <f t="shared" si="1"/>
        <v>2.5861348706540922E-2</v>
      </c>
    </row>
    <row r="23" spans="1:5" ht="15.75" x14ac:dyDescent="0.3">
      <c r="A23" s="106" t="s">
        <v>84</v>
      </c>
      <c r="B23" s="40">
        <f>'A.2 FY17-18 Comparison'!F24</f>
        <v>2217494166</v>
      </c>
      <c r="C23" s="40">
        <f>'A.2 FY17-18 Comparison'!G24</f>
        <v>2281591444</v>
      </c>
      <c r="D23" s="41">
        <f t="shared" si="0"/>
        <v>64097278</v>
      </c>
      <c r="E23" s="28">
        <f t="shared" si="1"/>
        <v>2.8905274693741854E-2</v>
      </c>
    </row>
    <row r="24" spans="1:5" ht="15.75" x14ac:dyDescent="0.3">
      <c r="A24" s="106" t="s">
        <v>89</v>
      </c>
      <c r="B24" s="40">
        <f>'A.2 FY17-18 Comparison'!F25</f>
        <v>573172823</v>
      </c>
      <c r="C24" s="40">
        <f>'A.2 FY17-18 Comparison'!G25</f>
        <v>541255441</v>
      </c>
      <c r="D24" s="41">
        <f t="shared" si="0"/>
        <v>-31917382</v>
      </c>
      <c r="E24" s="28">
        <f t="shared" si="1"/>
        <v>-5.5685442015452988E-2</v>
      </c>
    </row>
    <row r="25" spans="1:5" ht="15.75" x14ac:dyDescent="0.3">
      <c r="A25" s="106" t="s">
        <v>62</v>
      </c>
      <c r="B25" s="40">
        <f>'A.2 FY17-18 Comparison'!F26</f>
        <v>887246103</v>
      </c>
      <c r="C25" s="40">
        <f>'A.2 FY17-18 Comparison'!G26</f>
        <v>1034434242</v>
      </c>
      <c r="D25" s="41">
        <f t="shared" si="0"/>
        <v>147188139</v>
      </c>
      <c r="E25" s="28">
        <f t="shared" si="1"/>
        <v>0.16589324935023131</v>
      </c>
    </row>
    <row r="26" spans="1:5" ht="15" customHeight="1" x14ac:dyDescent="0.3">
      <c r="A26" s="106" t="s">
        <v>125</v>
      </c>
      <c r="B26" s="40">
        <f>'A.2 FY17-18 Comparison'!F27</f>
        <v>442370972</v>
      </c>
      <c r="C26" s="40">
        <f>'A.2 FY17-18 Comparison'!G27</f>
        <v>408517032</v>
      </c>
      <c r="D26" s="41">
        <f t="shared" si="0"/>
        <v>-33853940</v>
      </c>
      <c r="E26" s="28">
        <f t="shared" si="1"/>
        <v>-7.6528393910982026E-2</v>
      </c>
    </row>
    <row r="27" spans="1:5" ht="15.75" x14ac:dyDescent="0.3">
      <c r="A27" s="106" t="s">
        <v>126</v>
      </c>
      <c r="B27" s="40">
        <f>'A.2 FY17-18 Comparison'!F28</f>
        <v>478155586</v>
      </c>
      <c r="C27" s="40">
        <f>'A.2 FY17-18 Comparison'!G28</f>
        <v>598270253</v>
      </c>
      <c r="D27" s="41">
        <f t="shared" si="0"/>
        <v>120114667</v>
      </c>
      <c r="E27" s="28">
        <f t="shared" si="1"/>
        <v>0.25120414885208514</v>
      </c>
    </row>
    <row r="28" spans="1:5" ht="15.75" x14ac:dyDescent="0.3">
      <c r="A28" s="106" t="s">
        <v>127</v>
      </c>
      <c r="B28" s="40">
        <f>'A.2 FY17-18 Comparison'!F29</f>
        <v>412417541</v>
      </c>
      <c r="C28" s="40">
        <f>'A.2 FY17-18 Comparison'!G29</f>
        <v>476178970</v>
      </c>
      <c r="D28" s="41">
        <f t="shared" si="0"/>
        <v>63761429</v>
      </c>
      <c r="E28" s="28">
        <f t="shared" si="1"/>
        <v>0.15460406665874574</v>
      </c>
    </row>
    <row r="29" spans="1:5" ht="30.75" x14ac:dyDescent="0.3">
      <c r="A29" s="106" t="s">
        <v>90</v>
      </c>
      <c r="B29" s="40">
        <f>'A.2 FY17-18 Comparison'!F30</f>
        <v>154657951</v>
      </c>
      <c r="C29" s="40">
        <f>'A.2 FY17-18 Comparison'!G30</f>
        <v>205080721</v>
      </c>
      <c r="D29" s="41">
        <f t="shared" si="0"/>
        <v>50422770</v>
      </c>
      <c r="E29" s="28">
        <f t="shared" si="1"/>
        <v>0.32602766087338114</v>
      </c>
    </row>
    <row r="30" spans="1:5" ht="15.75" customHeight="1" x14ac:dyDescent="0.3">
      <c r="A30" s="106" t="s">
        <v>128</v>
      </c>
      <c r="B30" s="40">
        <f>'A.2 FY17-18 Comparison'!F31</f>
        <v>1658710257</v>
      </c>
      <c r="C30" s="40">
        <f>'A.2 FY17-18 Comparison'!G31</f>
        <v>1669331756</v>
      </c>
      <c r="D30" s="41">
        <f t="shared" si="0"/>
        <v>10621499</v>
      </c>
      <c r="E30" s="28">
        <f t="shared" si="1"/>
        <v>6.4034685715457056E-3</v>
      </c>
    </row>
    <row r="31" spans="1:5" ht="29.4" x14ac:dyDescent="0.3">
      <c r="A31" s="107" t="s">
        <v>129</v>
      </c>
      <c r="B31" s="40">
        <f>'A.2 FY17-18 Comparison'!F32</f>
        <v>801775794</v>
      </c>
      <c r="C31" s="40">
        <f>'A.2 FY17-18 Comparison'!G32</f>
        <v>790595043</v>
      </c>
      <c r="D31" s="41">
        <f t="shared" si="0"/>
        <v>-11180751</v>
      </c>
      <c r="E31" s="28">
        <f t="shared" si="1"/>
        <v>-1.3944984475298339E-2</v>
      </c>
    </row>
    <row r="32" spans="1:5" ht="15" x14ac:dyDescent="0.3">
      <c r="A32" s="107" t="s">
        <v>130</v>
      </c>
      <c r="B32" s="40">
        <f>'A.2 FY17-18 Comparison'!F33</f>
        <v>41856358</v>
      </c>
      <c r="C32" s="40">
        <f>'A.2 FY17-18 Comparison'!G33</f>
        <v>35396456</v>
      </c>
      <c r="D32" s="41">
        <f t="shared" si="0"/>
        <v>-6459902</v>
      </c>
      <c r="E32" s="28">
        <f t="shared" si="1"/>
        <v>-0.15433502360621054</v>
      </c>
    </row>
    <row r="33" spans="1:5" ht="15" x14ac:dyDescent="0.3">
      <c r="A33" s="107" t="s">
        <v>131</v>
      </c>
      <c r="B33" s="40">
        <f>'A.2 FY17-18 Comparison'!F34</f>
        <v>815078105</v>
      </c>
      <c r="C33" s="40">
        <f>'A.2 FY17-18 Comparison'!G34</f>
        <v>843340257</v>
      </c>
      <c r="D33" s="41">
        <f t="shared" si="0"/>
        <v>28262152</v>
      </c>
      <c r="E33" s="28">
        <f t="shared" si="1"/>
        <v>3.4674164140380138E-2</v>
      </c>
    </row>
    <row r="34" spans="1:5" ht="15.75" x14ac:dyDescent="0.3">
      <c r="A34" s="106" t="s">
        <v>132</v>
      </c>
      <c r="B34" s="40">
        <f>'A.2 FY17-18 Comparison'!F35</f>
        <v>91449194</v>
      </c>
      <c r="C34" s="40">
        <f>'A.2 FY17-18 Comparison'!G35</f>
        <v>97829498</v>
      </c>
      <c r="D34" s="41">
        <f t="shared" si="0"/>
        <v>6380304</v>
      </c>
      <c r="E34" s="28">
        <f t="shared" si="1"/>
        <v>6.9768837984509738E-2</v>
      </c>
    </row>
    <row r="35" spans="1:5" ht="15.6" x14ac:dyDescent="0.3">
      <c r="A35" s="106" t="s">
        <v>91</v>
      </c>
      <c r="B35" s="40">
        <f>'A.2 FY17-18 Comparison'!F36</f>
        <v>3193866392</v>
      </c>
      <c r="C35" s="40">
        <f>'A.2 FY17-18 Comparison'!G36</f>
        <v>3116933395</v>
      </c>
      <c r="D35" s="41">
        <f t="shared" si="0"/>
        <v>-76932997</v>
      </c>
      <c r="E35" s="28">
        <f t="shared" si="1"/>
        <v>-2.4087731782613656E-2</v>
      </c>
    </row>
    <row r="36" spans="1:5" x14ac:dyDescent="0.3">
      <c r="A36" s="107" t="s">
        <v>133</v>
      </c>
      <c r="B36" s="40">
        <f>'A.2 FY17-18 Comparison'!F37</f>
        <v>1953148599</v>
      </c>
      <c r="C36" s="40">
        <f>'A.2 FY17-18 Comparison'!G37</f>
        <v>1967511164</v>
      </c>
      <c r="D36" s="41">
        <f t="shared" si="0"/>
        <v>14362565</v>
      </c>
      <c r="E36" s="28">
        <f t="shared" si="1"/>
        <v>7.3535444294169656E-3</v>
      </c>
    </row>
    <row r="37" spans="1:5" x14ac:dyDescent="0.3">
      <c r="A37" s="107" t="s">
        <v>134</v>
      </c>
      <c r="B37" s="40">
        <f>'A.2 FY17-18 Comparison'!F38</f>
        <v>1006795427</v>
      </c>
      <c r="C37" s="40">
        <f>'A.2 FY17-18 Comparison'!G38</f>
        <v>920150442</v>
      </c>
      <c r="D37" s="41">
        <f t="shared" si="0"/>
        <v>-86644985</v>
      </c>
      <c r="E37" s="28">
        <f t="shared" si="1"/>
        <v>-8.6060169401226336E-2</v>
      </c>
    </row>
    <row r="38" spans="1:5" x14ac:dyDescent="0.3">
      <c r="A38" s="107" t="s">
        <v>135</v>
      </c>
      <c r="B38" s="40">
        <f>'A.2 FY17-18 Comparison'!F39</f>
        <v>233922366</v>
      </c>
      <c r="C38" s="40">
        <f>'A.2 FY17-18 Comparison'!G39</f>
        <v>229271789</v>
      </c>
      <c r="D38" s="41">
        <f t="shared" si="0"/>
        <v>-4650577</v>
      </c>
      <c r="E38" s="28">
        <f t="shared" si="1"/>
        <v>-1.9880856540242072E-2</v>
      </c>
    </row>
    <row r="39" spans="1:5" ht="15.6" x14ac:dyDescent="0.3">
      <c r="A39" s="106" t="s">
        <v>85</v>
      </c>
      <c r="B39" s="40">
        <f>'A.2 FY17-18 Comparison'!F40</f>
        <v>356585863</v>
      </c>
      <c r="C39" s="40">
        <f>'A.2 FY17-18 Comparison'!G40</f>
        <v>234094095</v>
      </c>
      <c r="D39" s="41">
        <f t="shared" si="0"/>
        <v>-122491768</v>
      </c>
      <c r="E39" s="28">
        <f t="shared" si="1"/>
        <v>-0.34351268715327615</v>
      </c>
    </row>
    <row r="40" spans="1:5" ht="15.6" x14ac:dyDescent="0.3">
      <c r="A40" s="94" t="s">
        <v>138</v>
      </c>
      <c r="B40" s="221">
        <f>'A.2 FY17-18 Comparison'!F41</f>
        <v>28660366718</v>
      </c>
      <c r="C40" s="221">
        <f>'A.2 FY17-18 Comparison'!G41</f>
        <v>28719696031</v>
      </c>
      <c r="D40" s="222">
        <f t="shared" si="0"/>
        <v>59329313</v>
      </c>
      <c r="E40" s="223">
        <f t="shared" si="1"/>
        <v>2.070082130621815E-3</v>
      </c>
    </row>
    <row r="41" spans="1:5" ht="15.6" x14ac:dyDescent="0.3">
      <c r="A41" s="106" t="s">
        <v>86</v>
      </c>
      <c r="B41" s="40">
        <f>'A.2 FY17-18 Comparison'!F42</f>
        <v>1275258897</v>
      </c>
      <c r="C41" s="40">
        <f>'A.2 FY17-18 Comparison'!G42</f>
        <v>1497830673</v>
      </c>
      <c r="D41" s="41">
        <f t="shared" si="0"/>
        <v>222571776</v>
      </c>
      <c r="E41" s="28">
        <f t="shared" si="1"/>
        <v>0.17453065924385391</v>
      </c>
    </row>
    <row r="42" spans="1:5" ht="15.6" x14ac:dyDescent="0.3">
      <c r="A42" s="106" t="s">
        <v>246</v>
      </c>
      <c r="B42" s="40">
        <f>'A.2 FY17-18 Comparison'!F43</f>
        <v>1139343770</v>
      </c>
      <c r="C42" s="40">
        <f>'A.2 FY17-18 Comparison'!G43</f>
        <v>1118840002</v>
      </c>
      <c r="D42" s="41">
        <f t="shared" si="0"/>
        <v>-20503768</v>
      </c>
      <c r="E42" s="28">
        <f t="shared" si="1"/>
        <v>-1.7996120696741072E-2</v>
      </c>
    </row>
    <row r="43" spans="1:5" ht="15.6" x14ac:dyDescent="0.3">
      <c r="A43" s="108" t="s">
        <v>109</v>
      </c>
      <c r="B43" s="221">
        <f>'A.2 FY17-18 Comparison'!F44</f>
        <v>2414602667</v>
      </c>
      <c r="C43" s="221">
        <f>'A.2 FY17-18 Comparison'!G44</f>
        <v>2616670675</v>
      </c>
      <c r="D43" s="222">
        <f t="shared" si="0"/>
        <v>202068008</v>
      </c>
      <c r="E43" s="223">
        <f t="shared" si="1"/>
        <v>8.3685821589461529E-2</v>
      </c>
    </row>
    <row r="44" spans="1:5" ht="15.6" x14ac:dyDescent="0.3">
      <c r="A44" s="94" t="s">
        <v>60</v>
      </c>
      <c r="B44" s="221">
        <f>'A.2 FY17-18 Comparison'!F45</f>
        <v>31074969385</v>
      </c>
      <c r="C44" s="221">
        <f>'A.2 FY17-18 Comparison'!G45</f>
        <v>31336366706</v>
      </c>
      <c r="D44" s="222">
        <f t="shared" si="0"/>
        <v>261397321</v>
      </c>
      <c r="E44" s="223">
        <f t="shared" si="1"/>
        <v>8.4118287539223582E-3</v>
      </c>
    </row>
    <row r="45" spans="1:5" ht="15.6" x14ac:dyDescent="0.3">
      <c r="A45" s="106" t="s">
        <v>136</v>
      </c>
      <c r="B45" s="40">
        <f>'A.2 FY17-18 Comparison'!F46</f>
        <v>1628368068</v>
      </c>
      <c r="C45" s="40">
        <f>'A.2 FY17-18 Comparison'!G46</f>
        <v>1434903289</v>
      </c>
      <c r="D45" s="41">
        <f t="shared" si="0"/>
        <v>-193464779</v>
      </c>
      <c r="E45" s="28">
        <f t="shared" si="1"/>
        <v>-0.11880899828600668</v>
      </c>
    </row>
    <row r="46" spans="1:5" ht="15.6" x14ac:dyDescent="0.3">
      <c r="A46" s="106" t="s">
        <v>137</v>
      </c>
      <c r="B46" s="40">
        <f>'A.2 FY17-18 Comparison'!F47</f>
        <v>3349021524</v>
      </c>
      <c r="C46" s="40">
        <f>'A.2 FY17-18 Comparison'!G47</f>
        <v>3691137660</v>
      </c>
      <c r="D46" s="41">
        <f t="shared" si="0"/>
        <v>342116136</v>
      </c>
      <c r="E46" s="28">
        <f t="shared" si="1"/>
        <v>0.10215405710244101</v>
      </c>
    </row>
  </sheetData>
  <mergeCells count="1">
    <mergeCell ref="A1:E1"/>
  </mergeCells>
  <pageMargins left="0.25" right="0.25" top="0.75" bottom="0.75" header="0.3" footer="0.3"/>
  <pageSetup scale="63" orientation="landscape"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2">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318</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Expenditures'!$G$41</f>
        <v>15885294</v>
      </c>
      <c r="C3" s="46">
        <f>'C.2 State Expenditures'!$G$41</f>
        <v>13607758</v>
      </c>
      <c r="D3" s="46">
        <f>'B. Total Expenditures'!$G$41</f>
        <v>29493052</v>
      </c>
      <c r="E3" s="55">
        <f t="shared" ref="E3:E44" si="0">D3/($D$44)</f>
        <v>0.20104105312688428</v>
      </c>
    </row>
    <row r="4" spans="1:5" ht="43.8" x14ac:dyDescent="0.3">
      <c r="A4" s="107" t="s">
        <v>111</v>
      </c>
      <c r="B4" s="46">
        <f>'C.1 Federal Expenditures'!$H$41</f>
        <v>6669392</v>
      </c>
      <c r="C4" s="46">
        <f>'C.2 State Expenditures'!$H$41</f>
        <v>12039744</v>
      </c>
      <c r="D4" s="46">
        <f>'B. Total Expenditures'!$H$41</f>
        <v>18709136</v>
      </c>
      <c r="E4" s="55">
        <f t="shared" si="0"/>
        <v>0.12753188122185874</v>
      </c>
    </row>
    <row r="5" spans="1:5" ht="43.8" x14ac:dyDescent="0.3">
      <c r="A5" s="107" t="s">
        <v>110</v>
      </c>
      <c r="B5" s="46">
        <f>'C.1 Federal Expenditures'!$I$41</f>
        <v>9215902</v>
      </c>
      <c r="C5" s="46">
        <f>'C.2 State Expenditures'!$I$41</f>
        <v>1568014</v>
      </c>
      <c r="D5" s="46">
        <f>'B. Total Expenditures'!$I$41</f>
        <v>10783916</v>
      </c>
      <c r="E5" s="55">
        <f t="shared" si="0"/>
        <v>7.3509171905025553E-2</v>
      </c>
    </row>
    <row r="6" spans="1:5" ht="30.75" x14ac:dyDescent="0.3">
      <c r="A6" s="106" t="s">
        <v>83</v>
      </c>
      <c r="B6" s="46">
        <f>'C.1 Federal Expenditures'!$J$41</f>
        <v>7608305</v>
      </c>
      <c r="C6" s="120"/>
      <c r="D6" s="46">
        <f>'B. Total Expenditures'!$J$41</f>
        <v>7608305</v>
      </c>
      <c r="E6" s="55">
        <f t="shared" si="0"/>
        <v>5.1862440337152607E-2</v>
      </c>
    </row>
    <row r="7" spans="1:5" ht="15" x14ac:dyDescent="0.3">
      <c r="A7" s="107" t="s">
        <v>112</v>
      </c>
      <c r="B7" s="46">
        <f>'C.1 Federal Expenditures'!$K$41</f>
        <v>5337777</v>
      </c>
      <c r="C7" s="120"/>
      <c r="D7" s="46">
        <f>'B. Total Expenditures'!$K$41</f>
        <v>5337777</v>
      </c>
      <c r="E7" s="55">
        <f t="shared" si="0"/>
        <v>3.6385258108806814E-2</v>
      </c>
    </row>
    <row r="8" spans="1:5" ht="15" x14ac:dyDescent="0.3">
      <c r="A8" s="107" t="s">
        <v>113</v>
      </c>
      <c r="B8" s="46">
        <f>'C.1 Federal Expenditures'!$L$41</f>
        <v>0</v>
      </c>
      <c r="C8" s="120"/>
      <c r="D8" s="46">
        <f>'B. Total Expenditures'!$L$41</f>
        <v>0</v>
      </c>
      <c r="E8" s="55">
        <f t="shared" si="0"/>
        <v>0</v>
      </c>
    </row>
    <row r="9" spans="1:5" ht="29.4" x14ac:dyDescent="0.3">
      <c r="A9" s="107" t="s">
        <v>114</v>
      </c>
      <c r="B9" s="46">
        <f>'C.1 Federal Expenditures'!$M$41</f>
        <v>2270528</v>
      </c>
      <c r="C9" s="120"/>
      <c r="D9" s="46">
        <f>'B. Total Expenditures'!$M$41</f>
        <v>2270528</v>
      </c>
      <c r="E9" s="55">
        <f t="shared" si="0"/>
        <v>1.5477182228345793E-2</v>
      </c>
    </row>
    <row r="10" spans="1:5" ht="30.75" x14ac:dyDescent="0.3">
      <c r="A10" s="106" t="s">
        <v>82</v>
      </c>
      <c r="B10" s="46">
        <f>'C.1 Federal Expenditures'!$N$41</f>
        <v>0</v>
      </c>
      <c r="C10" s="120"/>
      <c r="D10" s="46">
        <f>'B. Total Expenditures'!$N$41</f>
        <v>0</v>
      </c>
      <c r="E10" s="55">
        <f t="shared" si="0"/>
        <v>0</v>
      </c>
    </row>
    <row r="11" spans="1:5" ht="15" x14ac:dyDescent="0.3">
      <c r="A11" s="107" t="s">
        <v>115</v>
      </c>
      <c r="B11" s="46">
        <f>'C.1 Federal Expenditures'!$O$41</f>
        <v>0</v>
      </c>
      <c r="C11" s="120"/>
      <c r="D11" s="46">
        <f>'B. Total Expenditures'!$O$41</f>
        <v>0</v>
      </c>
      <c r="E11" s="55">
        <f t="shared" si="0"/>
        <v>0</v>
      </c>
    </row>
    <row r="12" spans="1:5" ht="15" x14ac:dyDescent="0.3">
      <c r="A12" s="107" t="s">
        <v>116</v>
      </c>
      <c r="B12" s="46">
        <f>'C.1 Federal Expenditures'!$P$41</f>
        <v>0</v>
      </c>
      <c r="C12" s="120"/>
      <c r="D12" s="46">
        <f>'B. Total Expenditures'!$P$41</f>
        <v>0</v>
      </c>
      <c r="E12" s="55">
        <f t="shared" si="0"/>
        <v>0</v>
      </c>
    </row>
    <row r="13" spans="1:5" ht="29.4" x14ac:dyDescent="0.3">
      <c r="A13" s="107" t="s">
        <v>117</v>
      </c>
      <c r="B13" s="46">
        <f>'C.1 Federal Expenditures'!$Q$41</f>
        <v>0</v>
      </c>
      <c r="C13" s="120"/>
      <c r="D13" s="46">
        <f>'B. Total Expenditures'!$Q$41</f>
        <v>0</v>
      </c>
      <c r="E13" s="55">
        <f t="shared" si="0"/>
        <v>0</v>
      </c>
    </row>
    <row r="14" spans="1:5" ht="15.75" x14ac:dyDescent="0.3">
      <c r="A14" s="106" t="s">
        <v>118</v>
      </c>
      <c r="B14" s="46">
        <f>'C.1 Federal Expenditures'!$R$41</f>
        <v>2634269</v>
      </c>
      <c r="C14" s="46">
        <f>'C.2 State Expenditures'!$R$41</f>
        <v>6719584</v>
      </c>
      <c r="D14" s="46">
        <f>'B. Total Expenditures'!$R$41</f>
        <v>9353853</v>
      </c>
      <c r="E14" s="55">
        <f t="shared" si="0"/>
        <v>6.3761066773084935E-2</v>
      </c>
    </row>
    <row r="15" spans="1:5" ht="15" x14ac:dyDescent="0.3">
      <c r="A15" s="107" t="s">
        <v>119</v>
      </c>
      <c r="B15" s="46">
        <f>'C.1 Federal Expenditures'!$S$41</f>
        <v>0</v>
      </c>
      <c r="C15" s="46">
        <f>'C.2 State Expenditures'!$S$41</f>
        <v>0</v>
      </c>
      <c r="D15" s="46">
        <f>'B. Total Expenditures'!$S$41</f>
        <v>0</v>
      </c>
      <c r="E15" s="55">
        <f t="shared" si="0"/>
        <v>0</v>
      </c>
    </row>
    <row r="16" spans="1:5" ht="15" x14ac:dyDescent="0.3">
      <c r="A16" s="107" t="s">
        <v>120</v>
      </c>
      <c r="B16" s="46">
        <f>'C.1 Federal Expenditures'!$T$41</f>
        <v>2585562</v>
      </c>
      <c r="C16" s="46">
        <f>'C.2 State Expenditures'!$T$41</f>
        <v>6594314</v>
      </c>
      <c r="D16" s="46">
        <f>'B. Total Expenditures'!$T$41</f>
        <v>9179876</v>
      </c>
      <c r="E16" s="55">
        <f t="shared" si="0"/>
        <v>6.2575142735794523E-2</v>
      </c>
    </row>
    <row r="17" spans="1:5" ht="15" x14ac:dyDescent="0.3">
      <c r="A17" s="107" t="s">
        <v>121</v>
      </c>
      <c r="B17" s="46">
        <f>'C.1 Federal Expenditures'!$U$41</f>
        <v>48707</v>
      </c>
      <c r="C17" s="46">
        <f>'C.2 State Expenditures'!$U$41</f>
        <v>125270</v>
      </c>
      <c r="D17" s="46">
        <f>'B. Total Expenditures'!$U$41</f>
        <v>173977</v>
      </c>
      <c r="E17" s="55">
        <f t="shared" si="0"/>
        <v>1.1859240372904083E-3</v>
      </c>
    </row>
    <row r="18" spans="1:5" ht="15.75" x14ac:dyDescent="0.3">
      <c r="A18" s="106" t="s">
        <v>122</v>
      </c>
      <c r="B18" s="46">
        <f>'C.1 Federal Expenditures'!$V$41</f>
        <v>380884</v>
      </c>
      <c r="C18" s="46">
        <f>'C.2 State Expenditures'!$V$41</f>
        <v>711968</v>
      </c>
      <c r="D18" s="46">
        <f>'B. Total Expenditures'!$V$41</f>
        <v>1092852</v>
      </c>
      <c r="E18" s="55">
        <f t="shared" si="0"/>
        <v>7.4494873230421099E-3</v>
      </c>
    </row>
    <row r="19" spans="1:5" ht="15.75" x14ac:dyDescent="0.3">
      <c r="A19" s="106" t="s">
        <v>87</v>
      </c>
      <c r="B19" s="46">
        <f>'C.1 Federal Expenditures'!$W$41</f>
        <v>8283371</v>
      </c>
      <c r="C19" s="46">
        <f>'C.2 State Expenditures'!$W$41</f>
        <v>18984407</v>
      </c>
      <c r="D19" s="46">
        <f>'B. Total Expenditures'!$W$41</f>
        <v>27267778</v>
      </c>
      <c r="E19" s="55">
        <f t="shared" si="0"/>
        <v>0.1858723473430314</v>
      </c>
    </row>
    <row r="20" spans="1:5" ht="29.4" x14ac:dyDescent="0.3">
      <c r="A20" s="107" t="s">
        <v>124</v>
      </c>
      <c r="B20" s="46">
        <f>'C.1 Federal Expenditures'!$X$41</f>
        <v>8283371</v>
      </c>
      <c r="C20" s="46">
        <f>'C.2 State Expenditures'!$X$41</f>
        <v>6905093</v>
      </c>
      <c r="D20" s="46">
        <f>'B. Total Expenditures'!$X$41</f>
        <v>15188464</v>
      </c>
      <c r="E20" s="55">
        <f t="shared" si="0"/>
        <v>0.1035330218771448</v>
      </c>
    </row>
    <row r="21" spans="1:5" ht="15" x14ac:dyDescent="0.3">
      <c r="A21" s="107" t="s">
        <v>123</v>
      </c>
      <c r="B21" s="46">
        <f>'C.1 Federal Expenditures'!$Y$41</f>
        <v>0</v>
      </c>
      <c r="C21" s="46">
        <f>'C.2 State Expenditures'!$Y$41</f>
        <v>12079314</v>
      </c>
      <c r="D21" s="46">
        <f>'B. Total Expenditures'!$Y$41</f>
        <v>12079314</v>
      </c>
      <c r="E21" s="55">
        <f t="shared" si="0"/>
        <v>8.2339325465886584E-2</v>
      </c>
    </row>
    <row r="22" spans="1:5" ht="30.75" x14ac:dyDescent="0.3">
      <c r="A22" s="106" t="s">
        <v>88</v>
      </c>
      <c r="B22" s="46">
        <f>'C.1 Federal Expenditures'!$Z$41</f>
        <v>0</v>
      </c>
      <c r="C22" s="46">
        <f>'C.2 State Expenditures'!$Z$41</f>
        <v>0</v>
      </c>
      <c r="D22" s="46">
        <f>'B. Total Expenditures'!$Z$41</f>
        <v>0</v>
      </c>
      <c r="E22" s="55">
        <f t="shared" si="0"/>
        <v>0</v>
      </c>
    </row>
    <row r="23" spans="1:5" ht="15.75" x14ac:dyDescent="0.3">
      <c r="A23" s="106" t="s">
        <v>84</v>
      </c>
      <c r="B23" s="46">
        <f>'C.1 Federal Expenditures'!$AA$41</f>
        <v>0</v>
      </c>
      <c r="C23" s="46">
        <f>'C.2 State Expenditures'!$AA$41</f>
        <v>0</v>
      </c>
      <c r="D23" s="46">
        <f>'B. Total Expenditures'!$AA$41</f>
        <v>0</v>
      </c>
      <c r="E23" s="55">
        <f t="shared" si="0"/>
        <v>0</v>
      </c>
    </row>
    <row r="24" spans="1:5" ht="15.75" x14ac:dyDescent="0.3">
      <c r="A24" s="106" t="s">
        <v>89</v>
      </c>
      <c r="B24" s="46">
        <f>'C.1 Federal Expenditures'!$AB$41</f>
        <v>0</v>
      </c>
      <c r="C24" s="46">
        <f>'C.2 State Expenditures'!$AB$41</f>
        <v>0</v>
      </c>
      <c r="D24" s="46">
        <f>'B. Total Expenditures'!$AB$41</f>
        <v>0</v>
      </c>
      <c r="E24" s="55">
        <f t="shared" si="0"/>
        <v>0</v>
      </c>
    </row>
    <row r="25" spans="1:5" ht="15.75" x14ac:dyDescent="0.3">
      <c r="A25" s="106" t="s">
        <v>62</v>
      </c>
      <c r="B25" s="46">
        <f>'C.1 Federal Expenditures'!$AC$41</f>
        <v>346385</v>
      </c>
      <c r="C25" s="46">
        <f>'C.2 State Expenditures'!$AC$41</f>
        <v>537723</v>
      </c>
      <c r="D25" s="46">
        <f>'B. Total Expenditures'!$AC$41</f>
        <v>884108</v>
      </c>
      <c r="E25" s="55">
        <f t="shared" si="0"/>
        <v>6.0265720684961124E-3</v>
      </c>
    </row>
    <row r="26" spans="1:5" ht="15.75" x14ac:dyDescent="0.3">
      <c r="A26" s="106" t="s">
        <v>125</v>
      </c>
      <c r="B26" s="46">
        <f>'C.1 Federal Expenditures'!$AD$41</f>
        <v>1077780</v>
      </c>
      <c r="C26" s="46">
        <f>'C.2 State Expenditures'!$AD$41</f>
        <v>794167</v>
      </c>
      <c r="D26" s="46">
        <f>'B. Total Expenditures'!$AD$41</f>
        <v>1871947</v>
      </c>
      <c r="E26" s="55">
        <f t="shared" si="0"/>
        <v>1.276023235159629E-2</v>
      </c>
    </row>
    <row r="27" spans="1:5" s="11" customFormat="1" ht="15.75" x14ac:dyDescent="0.3">
      <c r="A27" s="106" t="s">
        <v>126</v>
      </c>
      <c r="B27" s="46">
        <f>'C.1 Federal Expenditures'!$AE$41</f>
        <v>439515</v>
      </c>
      <c r="C27" s="46">
        <f>'C.2 State Expenditures'!$AE$41</f>
        <v>772610</v>
      </c>
      <c r="D27" s="46">
        <f>'B. Total Expenditures'!$AE$41</f>
        <v>1212125</v>
      </c>
      <c r="E27" s="55">
        <f t="shared" si="0"/>
        <v>8.2625184576158688E-3</v>
      </c>
    </row>
    <row r="28" spans="1:5" ht="30.6" x14ac:dyDescent="0.3">
      <c r="A28" s="106" t="s">
        <v>127</v>
      </c>
      <c r="B28" s="46">
        <f>'C.1 Federal Expenditures'!$AF$41</f>
        <v>0</v>
      </c>
      <c r="C28" s="46">
        <f>'C.2 State Expenditures'!$AF$41</f>
        <v>0</v>
      </c>
      <c r="D28" s="46">
        <f>'B. Total Expenditures'!$AF$41</f>
        <v>0</v>
      </c>
      <c r="E28" s="55">
        <f t="shared" si="0"/>
        <v>0</v>
      </c>
    </row>
    <row r="29" spans="1:5" ht="30.6" x14ac:dyDescent="0.3">
      <c r="A29" s="106" t="s">
        <v>90</v>
      </c>
      <c r="B29" s="46">
        <f>'C.1 Federal Expenditures'!$AG$41</f>
        <v>5377783</v>
      </c>
      <c r="C29" s="46">
        <f>'C.2 State Expenditures'!$AG$41</f>
        <v>0</v>
      </c>
      <c r="D29" s="46">
        <f>'B. Total Expenditures'!$AG$41</f>
        <v>5377783</v>
      </c>
      <c r="E29" s="55">
        <f t="shared" si="0"/>
        <v>3.665796126517714E-2</v>
      </c>
    </row>
    <row r="30" spans="1:5" ht="15.6" x14ac:dyDescent="0.3">
      <c r="A30" s="106" t="s">
        <v>128</v>
      </c>
      <c r="B30" s="46">
        <f>'C.1 Federal Expenditures'!$AH$41</f>
        <v>3159342</v>
      </c>
      <c r="C30" s="46">
        <f>'C.2 State Expenditures'!$AH$41</f>
        <v>5806829</v>
      </c>
      <c r="D30" s="46">
        <f>'B. Total Expenditures'!$AH$41</f>
        <v>8966171</v>
      </c>
      <c r="E30" s="55">
        <f t="shared" si="0"/>
        <v>6.1118410544820159E-2</v>
      </c>
    </row>
    <row r="31" spans="1:5" ht="28.8" x14ac:dyDescent="0.3">
      <c r="A31" s="107" t="s">
        <v>129</v>
      </c>
      <c r="B31" s="46">
        <f>'C.1 Federal Expenditures'!$AI$41</f>
        <v>3016884</v>
      </c>
      <c r="C31" s="46">
        <f>'C.2 State Expenditures'!$AI$41</f>
        <v>5599287</v>
      </c>
      <c r="D31" s="46">
        <f>'B. Total Expenditures'!$AI$41</f>
        <v>8616171</v>
      </c>
      <c r="E31" s="55">
        <f t="shared" si="0"/>
        <v>5.8732615795792163E-2</v>
      </c>
    </row>
    <row r="32" spans="1:5" x14ac:dyDescent="0.3">
      <c r="A32" s="107" t="s">
        <v>130</v>
      </c>
      <c r="B32" s="46">
        <f>'C.1 Federal Expenditures'!$AJ$41</f>
        <v>0</v>
      </c>
      <c r="C32" s="46">
        <f>'C.2 State Expenditures'!$AJ$41</f>
        <v>0</v>
      </c>
      <c r="D32" s="46">
        <f>'B. Total Expenditures'!$AJ$41</f>
        <v>0</v>
      </c>
      <c r="E32" s="55">
        <f t="shared" si="0"/>
        <v>0</v>
      </c>
    </row>
    <row r="33" spans="1:5" x14ac:dyDescent="0.3">
      <c r="A33" s="107" t="s">
        <v>131</v>
      </c>
      <c r="B33" s="46">
        <f>'C.1 Federal Expenditures'!$AK$41</f>
        <v>142458</v>
      </c>
      <c r="C33" s="46">
        <f>'C.2 State Expenditures'!$AK$41</f>
        <v>207542</v>
      </c>
      <c r="D33" s="46">
        <f>'B. Total Expenditures'!$AK$41</f>
        <v>350000</v>
      </c>
      <c r="E33" s="55">
        <f t="shared" si="0"/>
        <v>2.3857947490279912E-3</v>
      </c>
    </row>
    <row r="34" spans="1:5" ht="15.6" x14ac:dyDescent="0.3">
      <c r="A34" s="106" t="s">
        <v>132</v>
      </c>
      <c r="B34" s="46">
        <f>'C.1 Federal Expenditures'!$AL$41</f>
        <v>0</v>
      </c>
      <c r="C34" s="46">
        <f>'C.2 State Expenditures'!$AL$41</f>
        <v>0</v>
      </c>
      <c r="D34" s="46">
        <f>'B. Total Expenditures'!$AL$41</f>
        <v>0</v>
      </c>
      <c r="E34" s="55">
        <f t="shared" si="0"/>
        <v>0</v>
      </c>
    </row>
    <row r="35" spans="1:5" ht="15.6" x14ac:dyDescent="0.3">
      <c r="A35" s="106" t="s">
        <v>91</v>
      </c>
      <c r="B35" s="46">
        <f>'C.1 Federal Expenditures'!$AM$41</f>
        <v>2871712</v>
      </c>
      <c r="C35" s="46">
        <f>'C.2 State Expenditures'!$AM$41</f>
        <v>12130807</v>
      </c>
      <c r="D35" s="46">
        <f>'B. Total Expenditures'!$AM$41</f>
        <v>15002519</v>
      </c>
      <c r="E35" s="55">
        <f t="shared" si="0"/>
        <v>0.1022655172925505</v>
      </c>
    </row>
    <row r="36" spans="1:5" x14ac:dyDescent="0.3">
      <c r="A36" s="107" t="s">
        <v>133</v>
      </c>
      <c r="B36" s="46">
        <f>'C.1 Federal Expenditures'!$AN$41</f>
        <v>230913</v>
      </c>
      <c r="C36" s="46">
        <f>'C.2 State Expenditures'!$AN$41</f>
        <v>7511294</v>
      </c>
      <c r="D36" s="46">
        <f>'B. Total Expenditures'!$AN$41</f>
        <v>7742207</v>
      </c>
      <c r="E36" s="55">
        <f t="shared" si="0"/>
        <v>5.2775190875679306E-2</v>
      </c>
    </row>
    <row r="37" spans="1:5" x14ac:dyDescent="0.3">
      <c r="A37" s="107" t="s">
        <v>134</v>
      </c>
      <c r="B37" s="46">
        <f>'C.1 Federal Expenditures'!$AO$41</f>
        <v>2303197</v>
      </c>
      <c r="C37" s="46">
        <f>'C.2 State Expenditures'!$AO$41</f>
        <v>4076524</v>
      </c>
      <c r="D37" s="46">
        <f>'B. Total Expenditures'!$AO$41</f>
        <v>6379721</v>
      </c>
      <c r="E37" s="55">
        <f t="shared" si="0"/>
        <v>4.3487728177324589E-2</v>
      </c>
    </row>
    <row r="38" spans="1:5" x14ac:dyDescent="0.3">
      <c r="A38" s="107" t="s">
        <v>135</v>
      </c>
      <c r="B38" s="46">
        <f>'C.1 Federal Expenditures'!$AP$41</f>
        <v>337602</v>
      </c>
      <c r="C38" s="46">
        <f>'C.2 State Expenditures'!$AP$41</f>
        <v>542989</v>
      </c>
      <c r="D38" s="46">
        <f>'B. Total Expenditures'!$AP$41</f>
        <v>880591</v>
      </c>
      <c r="E38" s="55">
        <f t="shared" si="0"/>
        <v>6.002598239546594E-3</v>
      </c>
    </row>
    <row r="39" spans="1:5" ht="15.6" x14ac:dyDescent="0.3">
      <c r="A39" s="106" t="s">
        <v>85</v>
      </c>
      <c r="B39" s="46">
        <f>'C.1 Federal Expenditures'!$AQ$41</f>
        <v>37985</v>
      </c>
      <c r="C39" s="46">
        <f>'C.2 State Expenditures'!$AQ$41</f>
        <v>53861</v>
      </c>
      <c r="D39" s="46">
        <f>'B. Total Expenditures'!$AQ$41</f>
        <v>91846</v>
      </c>
      <c r="E39" s="55">
        <f t="shared" si="0"/>
        <v>6.2607344148349971E-4</v>
      </c>
    </row>
    <row r="40" spans="1:5" ht="15.6" x14ac:dyDescent="0.3">
      <c r="A40" s="94" t="s">
        <v>138</v>
      </c>
      <c r="B40" s="121">
        <f>'C.1 Federal Expenditures'!$AR$41</f>
        <v>48102625</v>
      </c>
      <c r="C40" s="121">
        <f>'C.2 State Expenditures'!$AR$41</f>
        <v>60119714</v>
      </c>
      <c r="D40" s="121">
        <f>'B. Total Expenditures'!$AR$41</f>
        <v>108222339</v>
      </c>
      <c r="E40" s="96">
        <f t="shared" si="0"/>
        <v>0.73770368032493483</v>
      </c>
    </row>
    <row r="41" spans="1:5" ht="15.6" x14ac:dyDescent="0.3">
      <c r="A41" s="106" t="s">
        <v>86</v>
      </c>
      <c r="B41" s="46">
        <f>'C.1 Federal Expenditures'!$C$41</f>
        <v>24000000</v>
      </c>
      <c r="C41" s="120"/>
      <c r="D41" s="46">
        <f>'B. Total Expenditures'!$C$41</f>
        <v>24000000</v>
      </c>
      <c r="E41" s="55">
        <f t="shared" si="0"/>
        <v>0.16359735421906227</v>
      </c>
    </row>
    <row r="42" spans="1:5" ht="15.6" x14ac:dyDescent="0.3">
      <c r="A42" s="106" t="s">
        <v>246</v>
      </c>
      <c r="B42" s="46">
        <f>'C.1 Federal Expenditures'!$D$41</f>
        <v>14479300</v>
      </c>
      <c r="C42" s="120"/>
      <c r="D42" s="46">
        <f>'B. Total Expenditures'!$D$41</f>
        <v>14479300</v>
      </c>
      <c r="E42" s="55">
        <f t="shared" si="0"/>
        <v>9.8698965456002846E-2</v>
      </c>
    </row>
    <row r="43" spans="1:5" ht="15.6" x14ac:dyDescent="0.3">
      <c r="A43" s="108" t="s">
        <v>109</v>
      </c>
      <c r="B43" s="121">
        <f>B41+B42</f>
        <v>38479300</v>
      </c>
      <c r="C43" s="124"/>
      <c r="D43" s="121">
        <f>D41+D42</f>
        <v>38479300</v>
      </c>
      <c r="E43" s="96">
        <f t="shared" si="0"/>
        <v>0.26229631967506511</v>
      </c>
    </row>
    <row r="44" spans="1:5" ht="15.6" x14ac:dyDescent="0.3">
      <c r="A44" s="94" t="s">
        <v>60</v>
      </c>
      <c r="B44" s="95">
        <f>SUM(B41,B42, B3,B6,B10,B14,B18,B19,B22,B23,B24,B25,B26,B27,B28,B29,B30,B34,B35, B39)</f>
        <v>86581925</v>
      </c>
      <c r="C44" s="95">
        <f>SUM(C41,C42,C3,C6,C10,C14,C18,C19,C22,C23,C24,C25,C26,C27,C28,C29,C30,C34,C35, C39)</f>
        <v>60119714</v>
      </c>
      <c r="D44" s="95">
        <f>B44+C44</f>
        <v>146701639</v>
      </c>
      <c r="E44" s="96">
        <f t="shared" si="0"/>
        <v>1</v>
      </c>
    </row>
    <row r="45" spans="1:5" ht="15.6" x14ac:dyDescent="0.3">
      <c r="A45" s="106" t="s">
        <v>136</v>
      </c>
      <c r="B45" s="46">
        <f>'C.1 Federal Expenditures'!$AS$41</f>
        <v>134494654</v>
      </c>
      <c r="C45" s="120"/>
      <c r="D45" s="46">
        <f>'B. Total Expenditures'!$AS$41</f>
        <v>134494654</v>
      </c>
      <c r="E45" s="123"/>
    </row>
    <row r="46" spans="1:5" ht="15.6" x14ac:dyDescent="0.3">
      <c r="A46" s="106" t="s">
        <v>137</v>
      </c>
      <c r="B46" s="46">
        <f>'C.1 Federal Expenditures'!$AT$41</f>
        <v>0</v>
      </c>
      <c r="C46" s="120"/>
      <c r="D46" s="46">
        <f>'B. Total Expenditures'!$AT$41</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theme="0" tint="-0.34998626667073579"/>
    <pageSetUpPr fitToPage="1"/>
  </sheetPr>
  <dimension ref="A1:E56"/>
  <sheetViews>
    <sheetView topLeftCell="A31"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317</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Expenditures'!$G$42</f>
        <v>58859381</v>
      </c>
      <c r="C3" s="46">
        <f>'C.2 State Expenditures'!$G$42</f>
        <v>24525704</v>
      </c>
      <c r="D3" s="46">
        <f>'B. Total Expenditures'!$G$42</f>
        <v>83385085</v>
      </c>
      <c r="E3" s="55">
        <f t="shared" ref="E3:E44" si="0">D3/($D$44)</f>
        <v>0.30164458624034707</v>
      </c>
    </row>
    <row r="4" spans="1:5" ht="43.8" x14ac:dyDescent="0.3">
      <c r="A4" s="107" t="s">
        <v>111</v>
      </c>
      <c r="B4" s="46">
        <f>'C.1 Federal Expenditures'!$H$42</f>
        <v>58859381</v>
      </c>
      <c r="C4" s="46">
        <f>'C.2 State Expenditures'!$H$42</f>
        <v>24525704</v>
      </c>
      <c r="D4" s="46">
        <f>'B. Total Expenditures'!$H$42</f>
        <v>83385085</v>
      </c>
      <c r="E4" s="55">
        <f t="shared" si="0"/>
        <v>0.30164458624034707</v>
      </c>
    </row>
    <row r="5" spans="1:5" ht="43.8" x14ac:dyDescent="0.3">
      <c r="A5" s="107" t="s">
        <v>110</v>
      </c>
      <c r="B5" s="46">
        <f>'C.1 Federal Expenditures'!$I$42</f>
        <v>0</v>
      </c>
      <c r="C5" s="46">
        <f>'C.2 State Expenditures'!$I$42</f>
        <v>0</v>
      </c>
      <c r="D5" s="46">
        <f>'B. Total Expenditures'!$I$42</f>
        <v>0</v>
      </c>
      <c r="E5" s="55">
        <f t="shared" si="0"/>
        <v>0</v>
      </c>
    </row>
    <row r="6" spans="1:5" ht="30.75" x14ac:dyDescent="0.3">
      <c r="A6" s="106" t="s">
        <v>83</v>
      </c>
      <c r="B6" s="46">
        <f>'C.1 Federal Expenditures'!$J$42</f>
        <v>17344524</v>
      </c>
      <c r="C6" s="120"/>
      <c r="D6" s="46">
        <f>'B. Total Expenditures'!$J$42</f>
        <v>17344524</v>
      </c>
      <c r="E6" s="55">
        <f t="shared" si="0"/>
        <v>6.2743616145690448E-2</v>
      </c>
    </row>
    <row r="7" spans="1:5" ht="15" x14ac:dyDescent="0.3">
      <c r="A7" s="107" t="s">
        <v>112</v>
      </c>
      <c r="B7" s="46">
        <f>'C.1 Federal Expenditures'!$K$42</f>
        <v>14587516</v>
      </c>
      <c r="C7" s="120"/>
      <c r="D7" s="46">
        <f>'B. Total Expenditures'!$K$42</f>
        <v>14587516</v>
      </c>
      <c r="E7" s="55">
        <f t="shared" si="0"/>
        <v>5.2770171405287204E-2</v>
      </c>
    </row>
    <row r="8" spans="1:5" ht="15" x14ac:dyDescent="0.3">
      <c r="A8" s="107" t="s">
        <v>113</v>
      </c>
      <c r="B8" s="46">
        <f>'C.1 Federal Expenditures'!$L$42</f>
        <v>0</v>
      </c>
      <c r="C8" s="120"/>
      <c r="D8" s="46">
        <f>'B. Total Expenditures'!$L$42</f>
        <v>0</v>
      </c>
      <c r="E8" s="55">
        <f t="shared" si="0"/>
        <v>0</v>
      </c>
    </row>
    <row r="9" spans="1:5" ht="29.4" x14ac:dyDescent="0.3">
      <c r="A9" s="107" t="s">
        <v>114</v>
      </c>
      <c r="B9" s="46">
        <f>'C.1 Federal Expenditures'!$M$42</f>
        <v>2757008</v>
      </c>
      <c r="C9" s="120"/>
      <c r="D9" s="46">
        <f>'B. Total Expenditures'!$M$42</f>
        <v>2757008</v>
      </c>
      <c r="E9" s="55">
        <f t="shared" si="0"/>
        <v>9.9734447404032367E-3</v>
      </c>
    </row>
    <row r="10" spans="1:5" ht="30.75" x14ac:dyDescent="0.3">
      <c r="A10" s="106" t="s">
        <v>82</v>
      </c>
      <c r="B10" s="46">
        <f>'C.1 Federal Expenditures'!$N$42</f>
        <v>0</v>
      </c>
      <c r="C10" s="120"/>
      <c r="D10" s="46">
        <f>'B. Total Expenditures'!$N$42</f>
        <v>0</v>
      </c>
      <c r="E10" s="55">
        <f t="shared" si="0"/>
        <v>0</v>
      </c>
    </row>
    <row r="11" spans="1:5" ht="15" x14ac:dyDescent="0.3">
      <c r="A11" s="107" t="s">
        <v>115</v>
      </c>
      <c r="B11" s="46">
        <f>'C.1 Federal Expenditures'!$O$42</f>
        <v>0</v>
      </c>
      <c r="C11" s="120"/>
      <c r="D11" s="46">
        <f>'B. Total Expenditures'!$O$42</f>
        <v>0</v>
      </c>
      <c r="E11" s="55">
        <f t="shared" si="0"/>
        <v>0</v>
      </c>
    </row>
    <row r="12" spans="1:5" ht="15" x14ac:dyDescent="0.3">
      <c r="A12" s="107" t="s">
        <v>116</v>
      </c>
      <c r="B12" s="46">
        <f>'C.1 Federal Expenditures'!$P$42</f>
        <v>0</v>
      </c>
      <c r="C12" s="120"/>
      <c r="D12" s="46">
        <f>'B. Total Expenditures'!$P$42</f>
        <v>0</v>
      </c>
      <c r="E12" s="55">
        <f t="shared" si="0"/>
        <v>0</v>
      </c>
    </row>
    <row r="13" spans="1:5" ht="29.4" x14ac:dyDescent="0.3">
      <c r="A13" s="107" t="s">
        <v>117</v>
      </c>
      <c r="B13" s="46">
        <f>'C.1 Federal Expenditures'!$Q$42</f>
        <v>0</v>
      </c>
      <c r="C13" s="120"/>
      <c r="D13" s="46">
        <f>'B. Total Expenditures'!$Q$42</f>
        <v>0</v>
      </c>
      <c r="E13" s="55">
        <f t="shared" si="0"/>
        <v>0</v>
      </c>
    </row>
    <row r="14" spans="1:5" ht="15.75" x14ac:dyDescent="0.3">
      <c r="A14" s="106" t="s">
        <v>118</v>
      </c>
      <c r="B14" s="46">
        <f>'C.1 Federal Expenditures'!$R$42</f>
        <v>13244236</v>
      </c>
      <c r="C14" s="46">
        <f>'C.2 State Expenditures'!$R$42</f>
        <v>3276830</v>
      </c>
      <c r="D14" s="46">
        <f>'B. Total Expenditures'!$R$42</f>
        <v>16521066</v>
      </c>
      <c r="E14" s="55">
        <f t="shared" si="0"/>
        <v>5.9764766298666797E-2</v>
      </c>
    </row>
    <row r="15" spans="1:5" ht="15" x14ac:dyDescent="0.3">
      <c r="A15" s="107" t="s">
        <v>119</v>
      </c>
      <c r="B15" s="46">
        <f>'C.1 Federal Expenditures'!$S$42</f>
        <v>863903</v>
      </c>
      <c r="C15" s="46">
        <f>'C.2 State Expenditures'!$S$42</f>
        <v>1711830</v>
      </c>
      <c r="D15" s="46">
        <f>'B. Total Expenditures'!$S$42</f>
        <v>2575733</v>
      </c>
      <c r="E15" s="55">
        <f t="shared" si="0"/>
        <v>9.3176845121715462E-3</v>
      </c>
    </row>
    <row r="16" spans="1:5" ht="15" x14ac:dyDescent="0.3">
      <c r="A16" s="107" t="s">
        <v>120</v>
      </c>
      <c r="B16" s="46">
        <f>'C.1 Federal Expenditures'!$T$42</f>
        <v>1053616</v>
      </c>
      <c r="C16" s="46">
        <f>'C.2 State Expenditures'!$T$42</f>
        <v>117068</v>
      </c>
      <c r="D16" s="46">
        <f>'B. Total Expenditures'!$T$42</f>
        <v>1170684</v>
      </c>
      <c r="E16" s="55">
        <f t="shared" si="0"/>
        <v>4.2349359096797044E-3</v>
      </c>
    </row>
    <row r="17" spans="1:5" ht="15" x14ac:dyDescent="0.3">
      <c r="A17" s="107" t="s">
        <v>121</v>
      </c>
      <c r="B17" s="46">
        <f>'C.1 Federal Expenditures'!$U$42</f>
        <v>11326717</v>
      </c>
      <c r="C17" s="46">
        <f>'C.2 State Expenditures'!$U$42</f>
        <v>1447932</v>
      </c>
      <c r="D17" s="46">
        <f>'B. Total Expenditures'!$U$42</f>
        <v>12774649</v>
      </c>
      <c r="E17" s="55">
        <f t="shared" si="0"/>
        <v>4.6212145876815547E-2</v>
      </c>
    </row>
    <row r="18" spans="1:5" ht="15.75" x14ac:dyDescent="0.3">
      <c r="A18" s="106" t="s">
        <v>122</v>
      </c>
      <c r="B18" s="46">
        <f>'C.1 Federal Expenditures'!$V$42</f>
        <v>3889455</v>
      </c>
      <c r="C18" s="46">
        <f>'C.2 State Expenditures'!$V$42</f>
        <v>435512</v>
      </c>
      <c r="D18" s="46">
        <f>'B. Total Expenditures'!$V$42</f>
        <v>4324967</v>
      </c>
      <c r="E18" s="55">
        <f t="shared" si="0"/>
        <v>1.5645518394784334E-2</v>
      </c>
    </row>
    <row r="19" spans="1:5" ht="15.75" x14ac:dyDescent="0.3">
      <c r="A19" s="106" t="s">
        <v>87</v>
      </c>
      <c r="B19" s="46">
        <f>'C.1 Federal Expenditures'!$W$42</f>
        <v>4650904</v>
      </c>
      <c r="C19" s="46">
        <f>'C.2 State Expenditures'!$W$42</f>
        <v>15154090</v>
      </c>
      <c r="D19" s="46">
        <f>'B. Total Expenditures'!$W$42</f>
        <v>19804994</v>
      </c>
      <c r="E19" s="55">
        <f t="shared" si="0"/>
        <v>7.1644338080635847E-2</v>
      </c>
    </row>
    <row r="20" spans="1:5" ht="29.4" x14ac:dyDescent="0.3">
      <c r="A20" s="107" t="s">
        <v>124</v>
      </c>
      <c r="B20" s="46">
        <f>'C.1 Federal Expenditures'!$X$42</f>
        <v>4650904</v>
      </c>
      <c r="C20" s="46">
        <f>'C.2 State Expenditures'!$X$42</f>
        <v>6524187</v>
      </c>
      <c r="D20" s="46">
        <f>'B. Total Expenditures'!$X$42</f>
        <v>11175091</v>
      </c>
      <c r="E20" s="55">
        <f t="shared" si="0"/>
        <v>4.0425763203254236E-2</v>
      </c>
    </row>
    <row r="21" spans="1:5" ht="15" x14ac:dyDescent="0.3">
      <c r="A21" s="107" t="s">
        <v>123</v>
      </c>
      <c r="B21" s="46">
        <f>'C.1 Federal Expenditures'!$Y$42</f>
        <v>0</v>
      </c>
      <c r="C21" s="46">
        <f>'C.2 State Expenditures'!$Y$42</f>
        <v>8629903</v>
      </c>
      <c r="D21" s="46">
        <f>'B. Total Expenditures'!$Y$42</f>
        <v>8629903</v>
      </c>
      <c r="E21" s="55">
        <f t="shared" si="0"/>
        <v>3.1218574877381611E-2</v>
      </c>
    </row>
    <row r="22" spans="1:5" ht="30.75" x14ac:dyDescent="0.3">
      <c r="A22" s="106" t="s">
        <v>88</v>
      </c>
      <c r="B22" s="46">
        <f>'C.1 Federal Expenditures'!$Z$42</f>
        <v>0</v>
      </c>
      <c r="C22" s="46">
        <f>'C.2 State Expenditures'!$Z$42</f>
        <v>0</v>
      </c>
      <c r="D22" s="46">
        <f>'B. Total Expenditures'!$Z$42</f>
        <v>0</v>
      </c>
      <c r="E22" s="55">
        <f t="shared" si="0"/>
        <v>0</v>
      </c>
    </row>
    <row r="23" spans="1:5" ht="15.75" x14ac:dyDescent="0.3">
      <c r="A23" s="106" t="s">
        <v>84</v>
      </c>
      <c r="B23" s="46">
        <f>'C.1 Federal Expenditures'!$AA$42</f>
        <v>0</v>
      </c>
      <c r="C23" s="46">
        <f>'C.2 State Expenditures'!$AA$42</f>
        <v>0</v>
      </c>
      <c r="D23" s="46">
        <f>'B. Total Expenditures'!$AA$42</f>
        <v>0</v>
      </c>
      <c r="E23" s="55">
        <f t="shared" si="0"/>
        <v>0</v>
      </c>
    </row>
    <row r="24" spans="1:5" ht="15.75" x14ac:dyDescent="0.3">
      <c r="A24" s="106" t="s">
        <v>89</v>
      </c>
      <c r="B24" s="46">
        <f>'C.1 Federal Expenditures'!$AB$42</f>
        <v>0</v>
      </c>
      <c r="C24" s="46">
        <f>'C.2 State Expenditures'!$AB$42</f>
        <v>3380632</v>
      </c>
      <c r="D24" s="46">
        <f>'B. Total Expenditures'!$AB$42</f>
        <v>3380632</v>
      </c>
      <c r="E24" s="55">
        <f t="shared" si="0"/>
        <v>1.2229397390083335E-2</v>
      </c>
    </row>
    <row r="25" spans="1:5" ht="15.75" x14ac:dyDescent="0.3">
      <c r="A25" s="106" t="s">
        <v>62</v>
      </c>
      <c r="B25" s="46">
        <f>'C.1 Federal Expenditures'!$AC$42</f>
        <v>0</v>
      </c>
      <c r="C25" s="46">
        <f>'C.2 State Expenditures'!$AC$42</f>
        <v>29298535</v>
      </c>
      <c r="D25" s="46">
        <f>'B. Total Expenditures'!$AC$42</f>
        <v>29298535</v>
      </c>
      <c r="E25" s="55">
        <f t="shared" si="0"/>
        <v>0.10598711349305848</v>
      </c>
    </row>
    <row r="26" spans="1:5" ht="15.75" x14ac:dyDescent="0.3">
      <c r="A26" s="106" t="s">
        <v>125</v>
      </c>
      <c r="B26" s="46">
        <f>'C.1 Federal Expenditures'!$AD$42</f>
        <v>7251896</v>
      </c>
      <c r="C26" s="46">
        <f>'C.2 State Expenditures'!$AD$42</f>
        <v>842989</v>
      </c>
      <c r="D26" s="46">
        <f>'B. Total Expenditures'!$AD$42</f>
        <v>8094885</v>
      </c>
      <c r="E26" s="55">
        <f t="shared" si="0"/>
        <v>2.9283153413925189E-2</v>
      </c>
    </row>
    <row r="27" spans="1:5" s="11" customFormat="1" ht="15.75" x14ac:dyDescent="0.3">
      <c r="A27" s="106" t="s">
        <v>126</v>
      </c>
      <c r="B27" s="46">
        <f>'C.1 Federal Expenditures'!$AE$42</f>
        <v>0</v>
      </c>
      <c r="C27" s="46">
        <f>'C.2 State Expenditures'!$AE$42</f>
        <v>0</v>
      </c>
      <c r="D27" s="46">
        <f>'B. Total Expenditures'!$AE$42</f>
        <v>0</v>
      </c>
      <c r="E27" s="55">
        <f t="shared" si="0"/>
        <v>0</v>
      </c>
    </row>
    <row r="28" spans="1:5" ht="30.75" x14ac:dyDescent="0.3">
      <c r="A28" s="106" t="s">
        <v>127</v>
      </c>
      <c r="B28" s="46">
        <f>'C.1 Federal Expenditures'!$AF$42</f>
        <v>0</v>
      </c>
      <c r="C28" s="46">
        <f>'C.2 State Expenditures'!$AF$42</f>
        <v>0</v>
      </c>
      <c r="D28" s="46">
        <f>'B. Total Expenditures'!$AF$42</f>
        <v>0</v>
      </c>
      <c r="E28" s="55">
        <f t="shared" si="0"/>
        <v>0</v>
      </c>
    </row>
    <row r="29" spans="1:5" ht="30.75" x14ac:dyDescent="0.3">
      <c r="A29" s="106" t="s">
        <v>90</v>
      </c>
      <c r="B29" s="46">
        <f>'C.1 Federal Expenditures'!$AG$42</f>
        <v>0</v>
      </c>
      <c r="C29" s="46">
        <f>'C.2 State Expenditures'!$AG$42</f>
        <v>0</v>
      </c>
      <c r="D29" s="46">
        <f>'B. Total Expenditures'!$AG$42</f>
        <v>0</v>
      </c>
      <c r="E29" s="55">
        <f t="shared" si="0"/>
        <v>0</v>
      </c>
    </row>
    <row r="30" spans="1:5" ht="15.75" x14ac:dyDescent="0.3">
      <c r="A30" s="106" t="s">
        <v>128</v>
      </c>
      <c r="B30" s="46">
        <f>'C.1 Federal Expenditures'!$AH$42</f>
        <v>0</v>
      </c>
      <c r="C30" s="46">
        <f>'C.2 State Expenditures'!$AH$42</f>
        <v>0</v>
      </c>
      <c r="D30" s="46">
        <f>'B. Total Expenditures'!$AH$42</f>
        <v>0</v>
      </c>
      <c r="E30" s="55">
        <f t="shared" si="0"/>
        <v>0</v>
      </c>
    </row>
    <row r="31" spans="1:5" ht="29.4" x14ac:dyDescent="0.3">
      <c r="A31" s="107" t="s">
        <v>129</v>
      </c>
      <c r="B31" s="46">
        <f>'C.1 Federal Expenditures'!$AI$42</f>
        <v>0</v>
      </c>
      <c r="C31" s="46">
        <f>'C.2 State Expenditures'!$AI$42</f>
        <v>0</v>
      </c>
      <c r="D31" s="46">
        <f>'B. Total Expenditures'!$AI$42</f>
        <v>0</v>
      </c>
      <c r="E31" s="55">
        <f t="shared" si="0"/>
        <v>0</v>
      </c>
    </row>
    <row r="32" spans="1:5" ht="15" x14ac:dyDescent="0.3">
      <c r="A32" s="107" t="s">
        <v>130</v>
      </c>
      <c r="B32" s="46">
        <f>'C.1 Federal Expenditures'!$AJ$42</f>
        <v>0</v>
      </c>
      <c r="C32" s="46">
        <f>'C.2 State Expenditures'!$AJ$42</f>
        <v>0</v>
      </c>
      <c r="D32" s="46">
        <f>'B. Total Expenditures'!$AJ$42</f>
        <v>0</v>
      </c>
      <c r="E32" s="55">
        <f t="shared" si="0"/>
        <v>0</v>
      </c>
    </row>
    <row r="33" spans="1:5" ht="15" x14ac:dyDescent="0.3">
      <c r="A33" s="107" t="s">
        <v>131</v>
      </c>
      <c r="B33" s="46">
        <f>'C.1 Federal Expenditures'!$AK$42</f>
        <v>0</v>
      </c>
      <c r="C33" s="46">
        <f>'C.2 State Expenditures'!$AK$42</f>
        <v>0</v>
      </c>
      <c r="D33" s="46">
        <f>'B. Total Expenditures'!$AK$42</f>
        <v>0</v>
      </c>
      <c r="E33" s="55">
        <f t="shared" si="0"/>
        <v>0</v>
      </c>
    </row>
    <row r="34" spans="1:5" ht="15.75" x14ac:dyDescent="0.3">
      <c r="A34" s="106" t="s">
        <v>132</v>
      </c>
      <c r="B34" s="46">
        <f>'C.1 Federal Expenditures'!$AL$42</f>
        <v>0</v>
      </c>
      <c r="C34" s="46">
        <f>'C.2 State Expenditures'!$AL$42</f>
        <v>0</v>
      </c>
      <c r="D34" s="46">
        <f>'B. Total Expenditures'!$AL$42</f>
        <v>0</v>
      </c>
      <c r="E34" s="55">
        <f t="shared" si="0"/>
        <v>0</v>
      </c>
    </row>
    <row r="35" spans="1:5" ht="15.75" x14ac:dyDescent="0.3">
      <c r="A35" s="218" t="s">
        <v>91</v>
      </c>
      <c r="B35" s="219">
        <f>'C.1 Federal Expenditures'!$AM$42</f>
        <v>79560233</v>
      </c>
      <c r="C35" s="219">
        <f>'C.2 State Expenditures'!$AM$42</f>
        <v>14719959</v>
      </c>
      <c r="D35" s="219">
        <f>'B. Total Expenditures'!$AM$42</f>
        <v>94280192</v>
      </c>
      <c r="E35" s="55">
        <f t="shared" si="0"/>
        <v>0.34105751054280847</v>
      </c>
    </row>
    <row r="36" spans="1:5" ht="15" x14ac:dyDescent="0.3">
      <c r="A36" s="220" t="s">
        <v>133</v>
      </c>
      <c r="B36" s="219">
        <f>'C.1 Federal Expenditures'!$AN$42</f>
        <v>27359375</v>
      </c>
      <c r="C36" s="219">
        <f>'C.2 State Expenditures'!$AN$42</f>
        <v>12568129</v>
      </c>
      <c r="D36" s="219">
        <f>'B. Total Expenditures'!$AN$42</f>
        <v>39927504</v>
      </c>
      <c r="E36" s="55">
        <f t="shared" si="0"/>
        <v>0.14443728664052813</v>
      </c>
    </row>
    <row r="37" spans="1:5" ht="15" x14ac:dyDescent="0.3">
      <c r="A37" s="220" t="s">
        <v>134</v>
      </c>
      <c r="B37" s="219">
        <f>'C.1 Federal Expenditures'!$AO$42</f>
        <v>52200858</v>
      </c>
      <c r="C37" s="219">
        <f>'C.2 State Expenditures'!$AO$42</f>
        <v>1036796</v>
      </c>
      <c r="D37" s="219">
        <f>'B. Total Expenditures'!$AO$42</f>
        <v>53237654</v>
      </c>
      <c r="E37" s="55">
        <f t="shared" si="0"/>
        <v>0.19258660122774665</v>
      </c>
    </row>
    <row r="38" spans="1:5" ht="15" x14ac:dyDescent="0.3">
      <c r="A38" s="220" t="s">
        <v>135</v>
      </c>
      <c r="B38" s="219">
        <f>'C.1 Federal Expenditures'!$AP$42</f>
        <v>0</v>
      </c>
      <c r="C38" s="219">
        <f>'C.2 State Expenditures'!$AP$42</f>
        <v>1115034</v>
      </c>
      <c r="D38" s="219">
        <f>'B. Total Expenditures'!$AP$42</f>
        <v>1115034</v>
      </c>
      <c r="E38" s="217">
        <f t="shared" si="0"/>
        <v>4.0336226745336917E-3</v>
      </c>
    </row>
    <row r="39" spans="1:5" ht="15.75" x14ac:dyDescent="0.3">
      <c r="A39" s="106" t="s">
        <v>85</v>
      </c>
      <c r="B39" s="46">
        <f>'C.1 Federal Expenditures'!$AQ$42</f>
        <v>0</v>
      </c>
      <c r="C39" s="46">
        <f>'C.2 State Expenditures'!$AQ$42</f>
        <v>0</v>
      </c>
      <c r="D39" s="46">
        <f>'B. Total Expenditures'!$AQ$42</f>
        <v>0</v>
      </c>
      <c r="E39" s="55">
        <f t="shared" si="0"/>
        <v>0</v>
      </c>
    </row>
    <row r="40" spans="1:5" ht="15" x14ac:dyDescent="0.3">
      <c r="A40" s="94" t="s">
        <v>138</v>
      </c>
      <c r="B40" s="121">
        <f>'C.1 Federal Expenditures'!$AR$42</f>
        <v>184800629</v>
      </c>
      <c r="C40" s="121">
        <f>'C.2 State Expenditures'!$AR$42</f>
        <v>91634251</v>
      </c>
      <c r="D40" s="121">
        <f>'B. Total Expenditures'!$AR$42</f>
        <v>276434880</v>
      </c>
      <c r="E40" s="96">
        <f t="shared" si="0"/>
        <v>1</v>
      </c>
    </row>
    <row r="41" spans="1:5" ht="15.75" x14ac:dyDescent="0.3">
      <c r="A41" s="106" t="s">
        <v>86</v>
      </c>
      <c r="B41" s="46">
        <f>'C.1 Federal Expenditures'!$C$42</f>
        <v>0</v>
      </c>
      <c r="C41" s="120"/>
      <c r="D41" s="46">
        <f>'B. Total Expenditures'!$C$42</f>
        <v>0</v>
      </c>
      <c r="E41" s="55">
        <f t="shared" si="0"/>
        <v>0</v>
      </c>
    </row>
    <row r="42" spans="1:5" ht="15.75" x14ac:dyDescent="0.3">
      <c r="A42" s="106" t="s">
        <v>246</v>
      </c>
      <c r="B42" s="46">
        <f>'C.1 Federal Expenditures'!$D$42</f>
        <v>0</v>
      </c>
      <c r="C42" s="120"/>
      <c r="D42" s="46">
        <f>'B. Total Expenditures'!$D$42</f>
        <v>0</v>
      </c>
      <c r="E42" s="55">
        <f t="shared" si="0"/>
        <v>0</v>
      </c>
    </row>
    <row r="43" spans="1:5" ht="15.75" x14ac:dyDescent="0.3">
      <c r="A43" s="108" t="s">
        <v>109</v>
      </c>
      <c r="B43" s="121">
        <f>B41+B42</f>
        <v>0</v>
      </c>
      <c r="C43" s="124"/>
      <c r="D43" s="121">
        <f>D41+D42</f>
        <v>0</v>
      </c>
      <c r="E43" s="96">
        <f t="shared" si="0"/>
        <v>0</v>
      </c>
    </row>
    <row r="44" spans="1:5" ht="15" x14ac:dyDescent="0.3">
      <c r="A44" s="94" t="s">
        <v>60</v>
      </c>
      <c r="B44" s="95">
        <f>SUM(B41,B42, B3,B6,B10,B14,B18,B19,B22,B23,B24,B25,B26,B27,B28,B29,B30,B34,B35, B39)</f>
        <v>184800629</v>
      </c>
      <c r="C44" s="95">
        <f>SUM(C41,C42,C3,C6,C10,C14,C18,C19,C22,C23,C24,C25,C26,C27,C28,C29,C30,C34,C35, C39)</f>
        <v>91634251</v>
      </c>
      <c r="D44" s="95">
        <f>B44+C44</f>
        <v>276434880</v>
      </c>
      <c r="E44" s="96">
        <f t="shared" si="0"/>
        <v>1</v>
      </c>
    </row>
    <row r="45" spans="1:5" ht="15.75" x14ac:dyDescent="0.3">
      <c r="A45" s="106" t="s">
        <v>136</v>
      </c>
      <c r="B45" s="46">
        <f>'C.1 Federal Expenditures'!$AS$42</f>
        <v>0</v>
      </c>
      <c r="C45" s="120"/>
      <c r="D45" s="46">
        <f>'B. Total Expenditures'!$AS$42</f>
        <v>0</v>
      </c>
      <c r="E45" s="123"/>
    </row>
    <row r="46" spans="1:5" ht="15.75" x14ac:dyDescent="0.3">
      <c r="A46" s="106" t="s">
        <v>137</v>
      </c>
      <c r="B46" s="46">
        <f>'C.1 Federal Expenditures'!$AT$42</f>
        <v>13842944</v>
      </c>
      <c r="C46" s="120"/>
      <c r="D46" s="46">
        <f>'B. Total Expenditures'!$AT$42</f>
        <v>13842944</v>
      </c>
      <c r="E46" s="123"/>
    </row>
    <row r="47" spans="1:5" ht="15" x14ac:dyDescent="0.3">
      <c r="A47" s="112"/>
    </row>
    <row r="48" spans="1:5" ht="15" x14ac:dyDescent="0.3">
      <c r="A48" s="112"/>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316</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Expenditures'!$G$43</f>
        <v>148355534</v>
      </c>
      <c r="C3" s="46">
        <f>'C.2 State Expenditures'!$G$43</f>
        <v>18883390</v>
      </c>
      <c r="D3" s="46">
        <f>'B. Total Expenditures'!$G$43</f>
        <v>167238924</v>
      </c>
      <c r="E3" s="55">
        <f t="shared" ref="E3:E44" si="0">D3/($D$44)</f>
        <v>0.14481973441949042</v>
      </c>
    </row>
    <row r="4" spans="1:5" ht="43.8" x14ac:dyDescent="0.3">
      <c r="A4" s="107" t="s">
        <v>111</v>
      </c>
      <c r="B4" s="46">
        <f>'C.1 Federal Expenditures'!$H$43</f>
        <v>148355534</v>
      </c>
      <c r="C4" s="46">
        <f>'C.2 State Expenditures'!$H$43</f>
        <v>18883390</v>
      </c>
      <c r="D4" s="46">
        <f>'B. Total Expenditures'!$H$43</f>
        <v>167238924</v>
      </c>
      <c r="E4" s="55">
        <f t="shared" si="0"/>
        <v>0.14481973441949042</v>
      </c>
    </row>
    <row r="5" spans="1:5" ht="43.8" x14ac:dyDescent="0.3">
      <c r="A5" s="107" t="s">
        <v>110</v>
      </c>
      <c r="B5" s="46">
        <f>'C.1 Federal Expenditures'!$I$43</f>
        <v>0</v>
      </c>
      <c r="C5" s="46">
        <f>'C.2 State Expenditures'!$I$43</f>
        <v>0</v>
      </c>
      <c r="D5" s="46">
        <f>'B. Total Expenditures'!$I$43</f>
        <v>0</v>
      </c>
      <c r="E5" s="55">
        <f t="shared" si="0"/>
        <v>0</v>
      </c>
    </row>
    <row r="6" spans="1:5" ht="30.75" x14ac:dyDescent="0.3">
      <c r="A6" s="106" t="s">
        <v>83</v>
      </c>
      <c r="B6" s="46">
        <f>'C.1 Federal Expenditures'!$J$43</f>
        <v>0</v>
      </c>
      <c r="C6" s="120"/>
      <c r="D6" s="46">
        <f>'B. Total Expenditures'!$J$43</f>
        <v>0</v>
      </c>
      <c r="E6" s="55">
        <f t="shared" si="0"/>
        <v>0</v>
      </c>
    </row>
    <row r="7" spans="1:5" ht="15" x14ac:dyDescent="0.3">
      <c r="A7" s="107" t="s">
        <v>112</v>
      </c>
      <c r="B7" s="46">
        <f>'C.1 Federal Expenditures'!$K$43</f>
        <v>0</v>
      </c>
      <c r="C7" s="120"/>
      <c r="D7" s="46">
        <f>'B. Total Expenditures'!$K$43</f>
        <v>0</v>
      </c>
      <c r="E7" s="55">
        <f t="shared" si="0"/>
        <v>0</v>
      </c>
    </row>
    <row r="8" spans="1:5" ht="15" x14ac:dyDescent="0.3">
      <c r="A8" s="107" t="s">
        <v>113</v>
      </c>
      <c r="B8" s="46">
        <f>'C.1 Federal Expenditures'!$L$43</f>
        <v>0</v>
      </c>
      <c r="C8" s="120"/>
      <c r="D8" s="46">
        <f>'B. Total Expenditures'!$L$43</f>
        <v>0</v>
      </c>
      <c r="E8" s="55">
        <f t="shared" si="0"/>
        <v>0</v>
      </c>
    </row>
    <row r="9" spans="1:5" ht="29.4" x14ac:dyDescent="0.3">
      <c r="A9" s="107" t="s">
        <v>114</v>
      </c>
      <c r="B9" s="46">
        <f>'C.1 Federal Expenditures'!$M$43</f>
        <v>0</v>
      </c>
      <c r="C9" s="120"/>
      <c r="D9" s="46">
        <f>'B. Total Expenditures'!$M$43</f>
        <v>0</v>
      </c>
      <c r="E9" s="55">
        <f t="shared" si="0"/>
        <v>0</v>
      </c>
    </row>
    <row r="10" spans="1:5" ht="30.75" x14ac:dyDescent="0.3">
      <c r="A10" s="106" t="s">
        <v>82</v>
      </c>
      <c r="B10" s="46">
        <f>'C.1 Federal Expenditures'!$N$43</f>
        <v>61523605</v>
      </c>
      <c r="C10" s="120"/>
      <c r="D10" s="46">
        <f>'B. Total Expenditures'!$N$43</f>
        <v>61523605</v>
      </c>
      <c r="E10" s="55">
        <f t="shared" si="0"/>
        <v>5.327606709924558E-2</v>
      </c>
    </row>
    <row r="11" spans="1:5" ht="15" x14ac:dyDescent="0.3">
      <c r="A11" s="107" t="s">
        <v>115</v>
      </c>
      <c r="B11" s="46">
        <f>'C.1 Federal Expenditures'!$O$43</f>
        <v>0</v>
      </c>
      <c r="C11" s="120"/>
      <c r="D11" s="46">
        <f>'B. Total Expenditures'!$O$43</f>
        <v>0</v>
      </c>
      <c r="E11" s="55">
        <f t="shared" si="0"/>
        <v>0</v>
      </c>
    </row>
    <row r="12" spans="1:5" ht="15" x14ac:dyDescent="0.3">
      <c r="A12" s="107" t="s">
        <v>116</v>
      </c>
      <c r="B12" s="46">
        <f>'C.1 Federal Expenditures'!$P$43</f>
        <v>60383839</v>
      </c>
      <c r="C12" s="120"/>
      <c r="D12" s="46">
        <f>'B. Total Expenditures'!$P$43</f>
        <v>60383839</v>
      </c>
      <c r="E12" s="55">
        <f t="shared" si="0"/>
        <v>5.2289092264246252E-2</v>
      </c>
    </row>
    <row r="13" spans="1:5" ht="29.4" x14ac:dyDescent="0.3">
      <c r="A13" s="107" t="s">
        <v>117</v>
      </c>
      <c r="B13" s="46">
        <f>'C.1 Federal Expenditures'!$Q$43</f>
        <v>1139766</v>
      </c>
      <c r="C13" s="120"/>
      <c r="D13" s="46">
        <f>'B. Total Expenditures'!$Q$43</f>
        <v>1139766</v>
      </c>
      <c r="E13" s="55">
        <f t="shared" si="0"/>
        <v>9.8697483499932646E-4</v>
      </c>
    </row>
    <row r="14" spans="1:5" ht="15.75" x14ac:dyDescent="0.3">
      <c r="A14" s="106" t="s">
        <v>118</v>
      </c>
      <c r="B14" s="46">
        <f>'C.1 Federal Expenditures'!$R$43</f>
        <v>93848180</v>
      </c>
      <c r="C14" s="46">
        <f>'C.2 State Expenditures'!$R$43</f>
        <v>9106720</v>
      </c>
      <c r="D14" s="46">
        <f>'B. Total Expenditures'!$R$43</f>
        <v>102954900</v>
      </c>
      <c r="E14" s="55">
        <f t="shared" si="0"/>
        <v>8.9153295886938336E-2</v>
      </c>
    </row>
    <row r="15" spans="1:5" ht="15" x14ac:dyDescent="0.3">
      <c r="A15" s="107" t="s">
        <v>119</v>
      </c>
      <c r="B15" s="46">
        <f>'C.1 Federal Expenditures'!$S$43</f>
        <v>0</v>
      </c>
      <c r="C15" s="46">
        <f>'C.2 State Expenditures'!$S$43</f>
        <v>0</v>
      </c>
      <c r="D15" s="46">
        <f>'B. Total Expenditures'!$S$43</f>
        <v>0</v>
      </c>
      <c r="E15" s="55">
        <f t="shared" si="0"/>
        <v>0</v>
      </c>
    </row>
    <row r="16" spans="1:5" ht="15" x14ac:dyDescent="0.3">
      <c r="A16" s="107" t="s">
        <v>120</v>
      </c>
      <c r="B16" s="46">
        <f>'C.1 Federal Expenditures'!$T$43</f>
        <v>1869846</v>
      </c>
      <c r="C16" s="46">
        <f>'C.2 State Expenditures'!$T$43</f>
        <v>0</v>
      </c>
      <c r="D16" s="46">
        <f>'B. Total Expenditures'!$T$43</f>
        <v>1869846</v>
      </c>
      <c r="E16" s="55">
        <f t="shared" si="0"/>
        <v>1.6191840670138876E-3</v>
      </c>
    </row>
    <row r="17" spans="1:5" ht="15" x14ac:dyDescent="0.3">
      <c r="A17" s="107" t="s">
        <v>121</v>
      </c>
      <c r="B17" s="46">
        <f>'C.1 Federal Expenditures'!$U$43</f>
        <v>91978334</v>
      </c>
      <c r="C17" s="46">
        <f>'C.2 State Expenditures'!$U$43</f>
        <v>9106720</v>
      </c>
      <c r="D17" s="46">
        <f>'B. Total Expenditures'!$U$43</f>
        <v>101085054</v>
      </c>
      <c r="E17" s="55">
        <f t="shared" si="0"/>
        <v>8.7534111819924446E-2</v>
      </c>
    </row>
    <row r="18" spans="1:5" ht="15.75" x14ac:dyDescent="0.3">
      <c r="A18" s="106" t="s">
        <v>122</v>
      </c>
      <c r="B18" s="46">
        <f>'C.1 Federal Expenditures'!$V$43</f>
        <v>5611736</v>
      </c>
      <c r="C18" s="46">
        <f>'C.2 State Expenditures'!$V$43</f>
        <v>359974</v>
      </c>
      <c r="D18" s="46">
        <f>'B. Total Expenditures'!$V$43</f>
        <v>5971710</v>
      </c>
      <c r="E18" s="55">
        <f t="shared" si="0"/>
        <v>5.1711732863709116E-3</v>
      </c>
    </row>
    <row r="19" spans="1:5" ht="15.75" x14ac:dyDescent="0.3">
      <c r="A19" s="106" t="s">
        <v>87</v>
      </c>
      <c r="B19" s="46">
        <f>'C.1 Federal Expenditures'!$W$43</f>
        <v>77351451</v>
      </c>
      <c r="C19" s="46">
        <f>'C.2 State Expenditures'!$W$43</f>
        <v>393632950</v>
      </c>
      <c r="D19" s="46">
        <f>'B. Total Expenditures'!$W$43</f>
        <v>470984401</v>
      </c>
      <c r="E19" s="55">
        <f t="shared" si="0"/>
        <v>0.40784665577340579</v>
      </c>
    </row>
    <row r="20" spans="1:5" ht="29.4" x14ac:dyDescent="0.3">
      <c r="A20" s="107" t="s">
        <v>124</v>
      </c>
      <c r="B20" s="46">
        <f>'C.1 Federal Expenditures'!$X$43</f>
        <v>77351451</v>
      </c>
      <c r="C20" s="46">
        <f>'C.2 State Expenditures'!$X$43</f>
        <v>216636240</v>
      </c>
      <c r="D20" s="46">
        <f>'B. Total Expenditures'!$X$43</f>
        <v>293987691</v>
      </c>
      <c r="E20" s="55">
        <f t="shared" si="0"/>
        <v>0.25457721393387589</v>
      </c>
    </row>
    <row r="21" spans="1:5" ht="15" x14ac:dyDescent="0.3">
      <c r="A21" s="107" t="s">
        <v>123</v>
      </c>
      <c r="B21" s="46">
        <f>'C.1 Federal Expenditures'!$Y$43</f>
        <v>0</v>
      </c>
      <c r="C21" s="46">
        <f>'C.2 State Expenditures'!$Y$43</f>
        <v>176996710</v>
      </c>
      <c r="D21" s="46">
        <f>'B. Total Expenditures'!$Y$43</f>
        <v>176996710</v>
      </c>
      <c r="E21" s="55">
        <f t="shared" si="0"/>
        <v>0.1532694418395299</v>
      </c>
    </row>
    <row r="22" spans="1:5" ht="30.75" x14ac:dyDescent="0.3">
      <c r="A22" s="106" t="s">
        <v>88</v>
      </c>
      <c r="B22" s="46">
        <f>'C.1 Federal Expenditures'!$Z$43</f>
        <v>0</v>
      </c>
      <c r="C22" s="46">
        <f>'C.2 State Expenditures'!$Z$43</f>
        <v>0</v>
      </c>
      <c r="D22" s="46">
        <f>'B. Total Expenditures'!$Z$43</f>
        <v>0</v>
      </c>
      <c r="E22" s="55">
        <f t="shared" si="0"/>
        <v>0</v>
      </c>
    </row>
    <row r="23" spans="1:5" ht="15.75" x14ac:dyDescent="0.3">
      <c r="A23" s="106" t="s">
        <v>84</v>
      </c>
      <c r="B23" s="46">
        <f>'C.1 Federal Expenditures'!$AA$43</f>
        <v>0</v>
      </c>
      <c r="C23" s="46">
        <f>'C.2 State Expenditures'!$AA$43</f>
        <v>0</v>
      </c>
      <c r="D23" s="46">
        <f>'B. Total Expenditures'!$AA$43</f>
        <v>0</v>
      </c>
      <c r="E23" s="55">
        <f t="shared" si="0"/>
        <v>0</v>
      </c>
    </row>
    <row r="24" spans="1:5" ht="15.75" x14ac:dyDescent="0.3">
      <c r="A24" s="106" t="s">
        <v>89</v>
      </c>
      <c r="B24" s="46">
        <f>'C.1 Federal Expenditures'!$AB$43</f>
        <v>0</v>
      </c>
      <c r="C24" s="46">
        <f>'C.2 State Expenditures'!$AB$43</f>
        <v>0</v>
      </c>
      <c r="D24" s="46">
        <f>'B. Total Expenditures'!$AB$43</f>
        <v>0</v>
      </c>
      <c r="E24" s="55">
        <f t="shared" si="0"/>
        <v>0</v>
      </c>
    </row>
    <row r="25" spans="1:5" ht="15.75" x14ac:dyDescent="0.3">
      <c r="A25" s="106" t="s">
        <v>62</v>
      </c>
      <c r="B25" s="46">
        <f>'C.1 Federal Expenditures'!$AC$43</f>
        <v>12841427</v>
      </c>
      <c r="C25" s="46">
        <f>'C.2 State Expenditures'!$AC$43</f>
        <v>946479</v>
      </c>
      <c r="D25" s="46">
        <f>'B. Total Expenditures'!$AC$43</f>
        <v>13787906</v>
      </c>
      <c r="E25" s="55">
        <f t="shared" si="0"/>
        <v>1.1939570270859302E-2</v>
      </c>
    </row>
    <row r="26" spans="1:5" ht="15.75" x14ac:dyDescent="0.3">
      <c r="A26" s="106" t="s">
        <v>125</v>
      </c>
      <c r="B26" s="46">
        <f>'C.1 Federal Expenditures'!$AD$43</f>
        <v>0</v>
      </c>
      <c r="C26" s="46">
        <f>'C.2 State Expenditures'!$AD$43</f>
        <v>0</v>
      </c>
      <c r="D26" s="46">
        <f>'B. Total Expenditures'!$AD$43</f>
        <v>0</v>
      </c>
      <c r="E26" s="55">
        <f t="shared" si="0"/>
        <v>0</v>
      </c>
    </row>
    <row r="27" spans="1:5" s="11" customFormat="1" ht="15.75" x14ac:dyDescent="0.3">
      <c r="A27" s="106" t="s">
        <v>126</v>
      </c>
      <c r="B27" s="46">
        <f>'C.1 Federal Expenditures'!$AE$43</f>
        <v>0</v>
      </c>
      <c r="C27" s="46">
        <f>'C.2 State Expenditures'!$AE$43</f>
        <v>0</v>
      </c>
      <c r="D27" s="46">
        <f>'B. Total Expenditures'!$AE$43</f>
        <v>0</v>
      </c>
      <c r="E27" s="55">
        <f t="shared" si="0"/>
        <v>0</v>
      </c>
    </row>
    <row r="28" spans="1:5" ht="30.6" x14ac:dyDescent="0.3">
      <c r="A28" s="106" t="s">
        <v>127</v>
      </c>
      <c r="B28" s="46">
        <f>'C.1 Federal Expenditures'!$AF$43</f>
        <v>30749180</v>
      </c>
      <c r="C28" s="46">
        <f>'C.2 State Expenditures'!$AF$43</f>
        <v>8496</v>
      </c>
      <c r="D28" s="46">
        <f>'B. Total Expenditures'!$AF$43</f>
        <v>30757676</v>
      </c>
      <c r="E28" s="55">
        <f t="shared" si="0"/>
        <v>2.6634460226978823E-2</v>
      </c>
    </row>
    <row r="29" spans="1:5" ht="30.6" x14ac:dyDescent="0.3">
      <c r="A29" s="106" t="s">
        <v>90</v>
      </c>
      <c r="B29" s="46">
        <f>'C.1 Federal Expenditures'!$AG$43</f>
        <v>2525593</v>
      </c>
      <c r="C29" s="46">
        <f>'C.2 State Expenditures'!$AG$43</f>
        <v>0</v>
      </c>
      <c r="D29" s="46">
        <f>'B. Total Expenditures'!$AG$43</f>
        <v>2525593</v>
      </c>
      <c r="E29" s="55">
        <f t="shared" si="0"/>
        <v>2.1870249985088642E-3</v>
      </c>
    </row>
    <row r="30" spans="1:5" ht="15.6" x14ac:dyDescent="0.3">
      <c r="A30" s="106" t="s">
        <v>128</v>
      </c>
      <c r="B30" s="46">
        <f>'C.1 Federal Expenditures'!$AH$43</f>
        <v>0</v>
      </c>
      <c r="C30" s="46">
        <f>'C.2 State Expenditures'!$AH$43</f>
        <v>0</v>
      </c>
      <c r="D30" s="46">
        <f>'B. Total Expenditures'!$AH$43</f>
        <v>0</v>
      </c>
      <c r="E30" s="55">
        <f t="shared" si="0"/>
        <v>0</v>
      </c>
    </row>
    <row r="31" spans="1:5" ht="28.8" x14ac:dyDescent="0.3">
      <c r="A31" s="107" t="s">
        <v>129</v>
      </c>
      <c r="B31" s="46">
        <f>'C.1 Federal Expenditures'!$AI$43</f>
        <v>0</v>
      </c>
      <c r="C31" s="46">
        <f>'C.2 State Expenditures'!$AI$43</f>
        <v>0</v>
      </c>
      <c r="D31" s="46">
        <f>'B. Total Expenditures'!$AI$43</f>
        <v>0</v>
      </c>
      <c r="E31" s="55">
        <f t="shared" si="0"/>
        <v>0</v>
      </c>
    </row>
    <row r="32" spans="1:5" x14ac:dyDescent="0.3">
      <c r="A32" s="107" t="s">
        <v>130</v>
      </c>
      <c r="B32" s="46">
        <f>'C.1 Federal Expenditures'!$AJ$43</f>
        <v>0</v>
      </c>
      <c r="C32" s="46">
        <f>'C.2 State Expenditures'!$AJ$43</f>
        <v>0</v>
      </c>
      <c r="D32" s="46">
        <f>'B. Total Expenditures'!$AJ$43</f>
        <v>0</v>
      </c>
      <c r="E32" s="55">
        <f t="shared" si="0"/>
        <v>0</v>
      </c>
    </row>
    <row r="33" spans="1:5" x14ac:dyDescent="0.3">
      <c r="A33" s="107" t="s">
        <v>131</v>
      </c>
      <c r="B33" s="46">
        <f>'C.1 Federal Expenditures'!$AK$43</f>
        <v>0</v>
      </c>
      <c r="C33" s="46">
        <f>'C.2 State Expenditures'!$AK$43</f>
        <v>0</v>
      </c>
      <c r="D33" s="46">
        <f>'B. Total Expenditures'!$AK$43</f>
        <v>0</v>
      </c>
      <c r="E33" s="55">
        <f t="shared" si="0"/>
        <v>0</v>
      </c>
    </row>
    <row r="34" spans="1:5" ht="15.6" x14ac:dyDescent="0.3">
      <c r="A34" s="106" t="s">
        <v>132</v>
      </c>
      <c r="B34" s="46">
        <f>'C.1 Federal Expenditures'!$AL$43</f>
        <v>0</v>
      </c>
      <c r="C34" s="46">
        <f>'C.2 State Expenditures'!$AL$43</f>
        <v>10105175</v>
      </c>
      <c r="D34" s="46">
        <f>'B. Total Expenditures'!$AL$43</f>
        <v>10105175</v>
      </c>
      <c r="E34" s="55">
        <f t="shared" si="0"/>
        <v>8.7505272382790138E-3</v>
      </c>
    </row>
    <row r="35" spans="1:5" ht="15.6" x14ac:dyDescent="0.3">
      <c r="A35" s="106" t="s">
        <v>91</v>
      </c>
      <c r="B35" s="46">
        <f>'C.1 Federal Expenditures'!$AM$43</f>
        <v>51380442</v>
      </c>
      <c r="C35" s="46">
        <f>'C.2 State Expenditures'!$AM$43</f>
        <v>22439740</v>
      </c>
      <c r="D35" s="46">
        <f>'B. Total Expenditures'!$AM$43</f>
        <v>73820182</v>
      </c>
      <c r="E35" s="55">
        <f t="shared" si="0"/>
        <v>6.3924228261827643E-2</v>
      </c>
    </row>
    <row r="36" spans="1:5" x14ac:dyDescent="0.3">
      <c r="A36" s="107" t="s">
        <v>133</v>
      </c>
      <c r="B36" s="46">
        <f>'C.1 Federal Expenditures'!$AN$43</f>
        <v>41465566</v>
      </c>
      <c r="C36" s="46">
        <f>'C.2 State Expenditures'!$AN$43</f>
        <v>21634437</v>
      </c>
      <c r="D36" s="46">
        <f>'B. Total Expenditures'!$AN$43</f>
        <v>63100003</v>
      </c>
      <c r="E36" s="55">
        <f t="shared" si="0"/>
        <v>5.4641141295127253E-2</v>
      </c>
    </row>
    <row r="37" spans="1:5" x14ac:dyDescent="0.3">
      <c r="A37" s="107" t="s">
        <v>134</v>
      </c>
      <c r="B37" s="46">
        <f>'C.1 Federal Expenditures'!$AO$43</f>
        <v>0</v>
      </c>
      <c r="C37" s="46">
        <f>'C.2 State Expenditures'!$AO$43</f>
        <v>0</v>
      </c>
      <c r="D37" s="46">
        <f>'B. Total Expenditures'!$AO$43</f>
        <v>0</v>
      </c>
      <c r="E37" s="55">
        <f t="shared" si="0"/>
        <v>0</v>
      </c>
    </row>
    <row r="38" spans="1:5" x14ac:dyDescent="0.3">
      <c r="A38" s="107" t="s">
        <v>135</v>
      </c>
      <c r="B38" s="46">
        <f>'C.1 Federal Expenditures'!$AP$43</f>
        <v>9914876</v>
      </c>
      <c r="C38" s="46">
        <f>'C.2 State Expenditures'!$AP$43</f>
        <v>805303</v>
      </c>
      <c r="D38" s="46">
        <f>'B. Total Expenditures'!$AP$43</f>
        <v>10720179</v>
      </c>
      <c r="E38" s="55">
        <f t="shared" si="0"/>
        <v>9.283086966700398E-3</v>
      </c>
    </row>
    <row r="39" spans="1:5" ht="15.6" x14ac:dyDescent="0.3">
      <c r="A39" s="106" t="s">
        <v>85</v>
      </c>
      <c r="B39" s="46">
        <f>'C.1 Federal Expenditures'!$AQ$43</f>
        <v>0</v>
      </c>
      <c r="C39" s="46">
        <f>'C.2 State Expenditures'!$AQ$43</f>
        <v>0</v>
      </c>
      <c r="D39" s="46">
        <f>'B. Total Expenditures'!$AQ$43</f>
        <v>0</v>
      </c>
      <c r="E39" s="55">
        <f t="shared" si="0"/>
        <v>0</v>
      </c>
    </row>
    <row r="40" spans="1:5" ht="15.6" x14ac:dyDescent="0.3">
      <c r="A40" s="94" t="s">
        <v>138</v>
      </c>
      <c r="B40" s="121">
        <f>'C.1 Federal Expenditures'!$AR$43</f>
        <v>484187148</v>
      </c>
      <c r="C40" s="121">
        <f>'C.2 State Expenditures'!$AR$43</f>
        <v>455482924</v>
      </c>
      <c r="D40" s="121">
        <f>'B. Total Expenditures'!$AR$43</f>
        <v>939670072</v>
      </c>
      <c r="E40" s="96">
        <f t="shared" si="0"/>
        <v>0.81370273746190469</v>
      </c>
    </row>
    <row r="41" spans="1:5" ht="15.6" x14ac:dyDescent="0.3">
      <c r="A41" s="106" t="s">
        <v>86</v>
      </c>
      <c r="B41" s="46">
        <f>'C.1 Federal Expenditures'!$C$43</f>
        <v>184160487</v>
      </c>
      <c r="C41" s="120"/>
      <c r="D41" s="46">
        <f>'B. Total Expenditures'!$C$43</f>
        <v>184160487</v>
      </c>
      <c r="E41" s="55">
        <f t="shared" si="0"/>
        <v>0.15947287975796839</v>
      </c>
    </row>
    <row r="42" spans="1:5" ht="15.6" x14ac:dyDescent="0.3">
      <c r="A42" s="106" t="s">
        <v>246</v>
      </c>
      <c r="B42" s="46">
        <f>'C.1 Federal Expenditures'!$D$43</f>
        <v>30977000</v>
      </c>
      <c r="C42" s="120"/>
      <c r="D42" s="46">
        <f>'B. Total Expenditures'!$D$43</f>
        <v>30977000</v>
      </c>
      <c r="E42" s="55">
        <f t="shared" si="0"/>
        <v>2.6824382780126919E-2</v>
      </c>
    </row>
    <row r="43" spans="1:5" ht="15.6" x14ac:dyDescent="0.3">
      <c r="A43" s="108" t="s">
        <v>109</v>
      </c>
      <c r="B43" s="121">
        <f>B41+B42</f>
        <v>215137487</v>
      </c>
      <c r="C43" s="124"/>
      <c r="D43" s="121">
        <f>D41+D42</f>
        <v>215137487</v>
      </c>
      <c r="E43" s="96">
        <f t="shared" si="0"/>
        <v>0.18629726253809531</v>
      </c>
    </row>
    <row r="44" spans="1:5" ht="15.6" x14ac:dyDescent="0.3">
      <c r="A44" s="94" t="s">
        <v>60</v>
      </c>
      <c r="B44" s="95">
        <f>SUM(B41,B42, B3,B6,B10,B14,B18,B19,B22,B23,B24,B25,B26,B27,B28,B29,B30,B34,B35, B39)</f>
        <v>699324635</v>
      </c>
      <c r="C44" s="95">
        <f>SUM(C41,C42,C3,C6,C10,C14,C18,C19,C22,C23,C24,C25,C26,C27,C28,C29,C30,C34,C35, C39)</f>
        <v>455482924</v>
      </c>
      <c r="D44" s="95">
        <f>B44+C44</f>
        <v>1154807559</v>
      </c>
      <c r="E44" s="96">
        <f t="shared" si="0"/>
        <v>1</v>
      </c>
    </row>
    <row r="45" spans="1:5" ht="15.6" x14ac:dyDescent="0.3">
      <c r="A45" s="106" t="s">
        <v>136</v>
      </c>
      <c r="B45" s="46">
        <f>'C.1 Federal Expenditures'!$AS$43</f>
        <v>77422816</v>
      </c>
      <c r="C45" s="120"/>
      <c r="D45" s="46">
        <f>'B. Total Expenditures'!$AS$43</f>
        <v>77422816</v>
      </c>
      <c r="E45" s="123"/>
    </row>
    <row r="46" spans="1:5" ht="15.6" x14ac:dyDescent="0.3">
      <c r="A46" s="106" t="s">
        <v>137</v>
      </c>
      <c r="B46" s="46">
        <f>'C.1 Federal Expenditures'!$AT$43</f>
        <v>430726491</v>
      </c>
      <c r="C46" s="120"/>
      <c r="D46" s="46">
        <f>'B. Total Expenditures'!$AT$43</f>
        <v>430726491</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5">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315</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Expenditures'!$G$44</f>
        <v>22407579</v>
      </c>
      <c r="C3" s="46">
        <f>'C.2 State Expenditures'!$G$44</f>
        <v>3064454</v>
      </c>
      <c r="D3" s="46">
        <f>'B. Total Expenditures'!$G$44</f>
        <v>25472033</v>
      </c>
      <c r="E3" s="55">
        <f t="shared" ref="E3:E44" si="0">D3/($D$44)</f>
        <v>0.15193204137265412</v>
      </c>
    </row>
    <row r="4" spans="1:5" ht="43.8" x14ac:dyDescent="0.3">
      <c r="A4" s="107" t="s">
        <v>111</v>
      </c>
      <c r="B4" s="46">
        <f>'C.1 Federal Expenditures'!$H$44</f>
        <v>22407579</v>
      </c>
      <c r="C4" s="46">
        <f>'C.2 State Expenditures'!$H$44</f>
        <v>3064454</v>
      </c>
      <c r="D4" s="46">
        <f>'B. Total Expenditures'!$H$44</f>
        <v>25472033</v>
      </c>
      <c r="E4" s="55">
        <f t="shared" si="0"/>
        <v>0.15193204137265412</v>
      </c>
    </row>
    <row r="5" spans="1:5" ht="43.8" x14ac:dyDescent="0.3">
      <c r="A5" s="107" t="s">
        <v>110</v>
      </c>
      <c r="B5" s="46">
        <f>'C.1 Federal Expenditures'!$I$44</f>
        <v>0</v>
      </c>
      <c r="C5" s="46">
        <f>'C.2 State Expenditures'!$I$44</f>
        <v>0</v>
      </c>
      <c r="D5" s="46">
        <f>'B. Total Expenditures'!$I$44</f>
        <v>0</v>
      </c>
      <c r="E5" s="55">
        <f t="shared" si="0"/>
        <v>0</v>
      </c>
    </row>
    <row r="6" spans="1:5" ht="30.75" x14ac:dyDescent="0.3">
      <c r="A6" s="106" t="s">
        <v>83</v>
      </c>
      <c r="B6" s="46">
        <f>'C.1 Federal Expenditures'!$J$44</f>
        <v>0</v>
      </c>
      <c r="C6" s="120"/>
      <c r="D6" s="46">
        <f>'B. Total Expenditures'!$J$44</f>
        <v>0</v>
      </c>
      <c r="E6" s="55">
        <f t="shared" si="0"/>
        <v>0</v>
      </c>
    </row>
    <row r="7" spans="1:5" ht="15" x14ac:dyDescent="0.3">
      <c r="A7" s="107" t="s">
        <v>112</v>
      </c>
      <c r="B7" s="46">
        <f>'C.1 Federal Expenditures'!$K$44</f>
        <v>0</v>
      </c>
      <c r="C7" s="120"/>
      <c r="D7" s="46">
        <f>'B. Total Expenditures'!$K$44</f>
        <v>0</v>
      </c>
      <c r="E7" s="55">
        <f t="shared" si="0"/>
        <v>0</v>
      </c>
    </row>
    <row r="8" spans="1:5" ht="15" x14ac:dyDescent="0.3">
      <c r="A8" s="107" t="s">
        <v>113</v>
      </c>
      <c r="B8" s="46">
        <f>'C.1 Federal Expenditures'!$L$44</f>
        <v>0</v>
      </c>
      <c r="C8" s="120"/>
      <c r="D8" s="46">
        <f>'B. Total Expenditures'!$L$44</f>
        <v>0</v>
      </c>
      <c r="E8" s="55">
        <f t="shared" si="0"/>
        <v>0</v>
      </c>
    </row>
    <row r="9" spans="1:5" ht="29.4" x14ac:dyDescent="0.3">
      <c r="A9" s="107" t="s">
        <v>114</v>
      </c>
      <c r="B9" s="46">
        <f>'C.1 Federal Expenditures'!$M$44</f>
        <v>0</v>
      </c>
      <c r="C9" s="120"/>
      <c r="D9" s="46">
        <f>'B. Total Expenditures'!$M$44</f>
        <v>0</v>
      </c>
      <c r="E9" s="55">
        <f t="shared" si="0"/>
        <v>0</v>
      </c>
    </row>
    <row r="10" spans="1:5" ht="30.75" x14ac:dyDescent="0.3">
      <c r="A10" s="106" t="s">
        <v>82</v>
      </c>
      <c r="B10" s="46">
        <f>'C.1 Federal Expenditures'!$N$44</f>
        <v>0</v>
      </c>
      <c r="C10" s="120"/>
      <c r="D10" s="46">
        <f>'B. Total Expenditures'!$N$44</f>
        <v>0</v>
      </c>
      <c r="E10" s="55">
        <f t="shared" si="0"/>
        <v>0</v>
      </c>
    </row>
    <row r="11" spans="1:5" ht="15" x14ac:dyDescent="0.3">
      <c r="A11" s="107" t="s">
        <v>115</v>
      </c>
      <c r="B11" s="46">
        <f>'C.1 Federal Expenditures'!$O$44</f>
        <v>0</v>
      </c>
      <c r="C11" s="120"/>
      <c r="D11" s="46">
        <f>'B. Total Expenditures'!$O$44</f>
        <v>0</v>
      </c>
      <c r="E11" s="55">
        <f t="shared" si="0"/>
        <v>0</v>
      </c>
    </row>
    <row r="12" spans="1:5" ht="15" x14ac:dyDescent="0.3">
      <c r="A12" s="107" t="s">
        <v>116</v>
      </c>
      <c r="B12" s="46">
        <f>'C.1 Federal Expenditures'!$P$44</f>
        <v>0</v>
      </c>
      <c r="C12" s="120"/>
      <c r="D12" s="46">
        <f>'B. Total Expenditures'!$P$44</f>
        <v>0</v>
      </c>
      <c r="E12" s="55">
        <f t="shared" si="0"/>
        <v>0</v>
      </c>
    </row>
    <row r="13" spans="1:5" ht="29.4" x14ac:dyDescent="0.3">
      <c r="A13" s="107" t="s">
        <v>117</v>
      </c>
      <c r="B13" s="46">
        <f>'C.1 Federal Expenditures'!$Q$44</f>
        <v>0</v>
      </c>
      <c r="C13" s="120"/>
      <c r="D13" s="46">
        <f>'B. Total Expenditures'!$Q$44</f>
        <v>0</v>
      </c>
      <c r="E13" s="55">
        <f t="shared" si="0"/>
        <v>0</v>
      </c>
    </row>
    <row r="14" spans="1:5" ht="15.75" x14ac:dyDescent="0.3">
      <c r="A14" s="106" t="s">
        <v>118</v>
      </c>
      <c r="B14" s="46">
        <f>'C.1 Federal Expenditures'!$R$44</f>
        <v>8610581</v>
      </c>
      <c r="C14" s="46">
        <f>'C.2 State Expenditures'!$R$44</f>
        <v>1263614</v>
      </c>
      <c r="D14" s="46">
        <f>'B. Total Expenditures'!$R$44</f>
        <v>9874195</v>
      </c>
      <c r="E14" s="55">
        <f t="shared" si="0"/>
        <v>5.8896225647228642E-2</v>
      </c>
    </row>
    <row r="15" spans="1:5" ht="15" x14ac:dyDescent="0.3">
      <c r="A15" s="107" t="s">
        <v>119</v>
      </c>
      <c r="B15" s="46">
        <f>'C.1 Federal Expenditures'!$S$44</f>
        <v>0</v>
      </c>
      <c r="C15" s="46">
        <f>'C.2 State Expenditures'!$S$44</f>
        <v>0</v>
      </c>
      <c r="D15" s="46">
        <f>'B. Total Expenditures'!$S$44</f>
        <v>0</v>
      </c>
      <c r="E15" s="55">
        <f t="shared" si="0"/>
        <v>0</v>
      </c>
    </row>
    <row r="16" spans="1:5" ht="15" x14ac:dyDescent="0.3">
      <c r="A16" s="107" t="s">
        <v>120</v>
      </c>
      <c r="B16" s="46">
        <f>'C.1 Federal Expenditures'!$T$44</f>
        <v>0</v>
      </c>
      <c r="C16" s="46">
        <f>'C.2 State Expenditures'!$T$44</f>
        <v>1263614</v>
      </c>
      <c r="D16" s="46">
        <f>'B. Total Expenditures'!$T$44</f>
        <v>1263614</v>
      </c>
      <c r="E16" s="55">
        <f t="shared" si="0"/>
        <v>7.5370291223737403E-3</v>
      </c>
    </row>
    <row r="17" spans="1:5" ht="15" x14ac:dyDescent="0.3">
      <c r="A17" s="107" t="s">
        <v>121</v>
      </c>
      <c r="B17" s="46">
        <f>'C.1 Federal Expenditures'!$U$44</f>
        <v>8610581</v>
      </c>
      <c r="C17" s="46">
        <f>'C.2 State Expenditures'!$U$44</f>
        <v>0</v>
      </c>
      <c r="D17" s="46">
        <f>'B. Total Expenditures'!$U$44</f>
        <v>8610581</v>
      </c>
      <c r="E17" s="55">
        <f t="shared" si="0"/>
        <v>5.1359196524854905E-2</v>
      </c>
    </row>
    <row r="18" spans="1:5" ht="15.75" x14ac:dyDescent="0.3">
      <c r="A18" s="106" t="s">
        <v>122</v>
      </c>
      <c r="B18" s="46">
        <f>'C.1 Federal Expenditures'!$V$44</f>
        <v>1921152</v>
      </c>
      <c r="C18" s="46">
        <f>'C.2 State Expenditures'!$V$44</f>
        <v>0</v>
      </c>
      <c r="D18" s="46">
        <f>'B. Total Expenditures'!$V$44</f>
        <v>1921152</v>
      </c>
      <c r="E18" s="55">
        <f t="shared" si="0"/>
        <v>1.1459020375293845E-2</v>
      </c>
    </row>
    <row r="19" spans="1:5" ht="15.75" x14ac:dyDescent="0.3">
      <c r="A19" s="106" t="s">
        <v>87</v>
      </c>
      <c r="B19" s="46">
        <f>'C.1 Federal Expenditures'!$W$44</f>
        <v>16879051</v>
      </c>
      <c r="C19" s="46">
        <f>'C.2 State Expenditures'!$W$44</f>
        <v>6541046</v>
      </c>
      <c r="D19" s="46">
        <f>'B. Total Expenditures'!$W$44</f>
        <v>23420097</v>
      </c>
      <c r="E19" s="55">
        <f t="shared" si="0"/>
        <v>0.13969293877546296</v>
      </c>
    </row>
    <row r="20" spans="1:5" ht="29.4" x14ac:dyDescent="0.3">
      <c r="A20" s="107" t="s">
        <v>124</v>
      </c>
      <c r="B20" s="46">
        <f>'C.1 Federal Expenditures'!$X$44</f>
        <v>16879051</v>
      </c>
      <c r="C20" s="46">
        <f>'C.2 State Expenditures'!$X$44</f>
        <v>6541046</v>
      </c>
      <c r="D20" s="46">
        <f>'B. Total Expenditures'!$X$44</f>
        <v>23420097</v>
      </c>
      <c r="E20" s="55">
        <f t="shared" si="0"/>
        <v>0.13969293877546296</v>
      </c>
    </row>
    <row r="21" spans="1:5" ht="15" x14ac:dyDescent="0.3">
      <c r="A21" s="107" t="s">
        <v>123</v>
      </c>
      <c r="B21" s="46">
        <f>'C.1 Federal Expenditures'!$Y$44</f>
        <v>0</v>
      </c>
      <c r="C21" s="46">
        <f>'C.2 State Expenditures'!$Y$44</f>
        <v>0</v>
      </c>
      <c r="D21" s="46">
        <f>'B. Total Expenditures'!$Y$44</f>
        <v>0</v>
      </c>
      <c r="E21" s="55">
        <f t="shared" si="0"/>
        <v>0</v>
      </c>
    </row>
    <row r="22" spans="1:5" ht="30.75" x14ac:dyDescent="0.3">
      <c r="A22" s="106" t="s">
        <v>88</v>
      </c>
      <c r="B22" s="46">
        <f>'C.1 Federal Expenditures'!$Z$44</f>
        <v>0</v>
      </c>
      <c r="C22" s="46">
        <f>'C.2 State Expenditures'!$Z$44</f>
        <v>0</v>
      </c>
      <c r="D22" s="46">
        <f>'B. Total Expenditures'!$Z$44</f>
        <v>0</v>
      </c>
      <c r="E22" s="55">
        <f t="shared" si="0"/>
        <v>0</v>
      </c>
    </row>
    <row r="23" spans="1:5" ht="15.75" x14ac:dyDescent="0.3">
      <c r="A23" s="106" t="s">
        <v>84</v>
      </c>
      <c r="B23" s="46">
        <f>'C.1 Federal Expenditures'!$AA$44</f>
        <v>0</v>
      </c>
      <c r="C23" s="46">
        <f>'C.2 State Expenditures'!$AA$44</f>
        <v>22515504</v>
      </c>
      <c r="D23" s="46">
        <f>'B. Total Expenditures'!$AA$44</f>
        <v>22515504</v>
      </c>
      <c r="E23" s="55">
        <f t="shared" si="0"/>
        <v>0.13429734820358308</v>
      </c>
    </row>
    <row r="24" spans="1:5" ht="15.75" x14ac:dyDescent="0.3">
      <c r="A24" s="106" t="s">
        <v>89</v>
      </c>
      <c r="B24" s="46">
        <f>'C.1 Federal Expenditures'!$AB$44</f>
        <v>0</v>
      </c>
      <c r="C24" s="46">
        <f>'C.2 State Expenditures'!$AB$44</f>
        <v>189099</v>
      </c>
      <c r="D24" s="46">
        <f>'B. Total Expenditures'!$AB$44</f>
        <v>189099</v>
      </c>
      <c r="E24" s="55">
        <f t="shared" si="0"/>
        <v>1.1279114270748439E-3</v>
      </c>
    </row>
    <row r="25" spans="1:5" ht="15.75" x14ac:dyDescent="0.3">
      <c r="A25" s="106" t="s">
        <v>62</v>
      </c>
      <c r="B25" s="46">
        <f>'C.1 Federal Expenditures'!$AC$44</f>
        <v>0</v>
      </c>
      <c r="C25" s="46">
        <f>'C.2 State Expenditures'!$AC$44</f>
        <v>24854811</v>
      </c>
      <c r="D25" s="46">
        <f>'B. Total Expenditures'!$AC$44</f>
        <v>24854811</v>
      </c>
      <c r="E25" s="55">
        <f t="shared" si="0"/>
        <v>0.14825052139189276</v>
      </c>
    </row>
    <row r="26" spans="1:5" ht="15.75" x14ac:dyDescent="0.3">
      <c r="A26" s="106" t="s">
        <v>125</v>
      </c>
      <c r="B26" s="46">
        <f>'C.1 Federal Expenditures'!$AD$44</f>
        <v>0</v>
      </c>
      <c r="C26" s="46">
        <f>'C.2 State Expenditures'!$AD$44</f>
        <v>0</v>
      </c>
      <c r="D26" s="46">
        <f>'B. Total Expenditures'!$AD$44</f>
        <v>0</v>
      </c>
      <c r="E26" s="55">
        <f t="shared" si="0"/>
        <v>0</v>
      </c>
    </row>
    <row r="27" spans="1:5" s="11" customFormat="1" ht="15.75" x14ac:dyDescent="0.3">
      <c r="A27" s="106" t="s">
        <v>126</v>
      </c>
      <c r="B27" s="46">
        <f>'C.1 Federal Expenditures'!$AE$44</f>
        <v>0</v>
      </c>
      <c r="C27" s="46">
        <f>'C.2 State Expenditures'!$AE$44</f>
        <v>0</v>
      </c>
      <c r="D27" s="46">
        <f>'B. Total Expenditures'!$AE$44</f>
        <v>0</v>
      </c>
      <c r="E27" s="55">
        <f t="shared" si="0"/>
        <v>0</v>
      </c>
    </row>
    <row r="28" spans="1:5" ht="30.6" x14ac:dyDescent="0.3">
      <c r="A28" s="106" t="s">
        <v>127</v>
      </c>
      <c r="B28" s="46">
        <f>'C.1 Federal Expenditures'!$AF$44</f>
        <v>0</v>
      </c>
      <c r="C28" s="46">
        <f>'C.2 State Expenditures'!$AF$44</f>
        <v>0</v>
      </c>
      <c r="D28" s="46">
        <f>'B. Total Expenditures'!$AF$44</f>
        <v>0</v>
      </c>
      <c r="E28" s="55">
        <f t="shared" si="0"/>
        <v>0</v>
      </c>
    </row>
    <row r="29" spans="1:5" ht="30.6" x14ac:dyDescent="0.3">
      <c r="A29" s="106" t="s">
        <v>90</v>
      </c>
      <c r="B29" s="46">
        <f>'C.1 Federal Expenditures'!$AG$44</f>
        <v>0</v>
      </c>
      <c r="C29" s="46">
        <f>'C.2 State Expenditures'!$AG$44</f>
        <v>0</v>
      </c>
      <c r="D29" s="46">
        <f>'B. Total Expenditures'!$AG$44</f>
        <v>0</v>
      </c>
      <c r="E29" s="55">
        <f t="shared" si="0"/>
        <v>0</v>
      </c>
    </row>
    <row r="30" spans="1:5" ht="15.6" x14ac:dyDescent="0.3">
      <c r="A30" s="106" t="s">
        <v>128</v>
      </c>
      <c r="B30" s="46">
        <f>'C.1 Federal Expenditures'!$AH$44</f>
        <v>4072054</v>
      </c>
      <c r="C30" s="46">
        <f>'C.2 State Expenditures'!$AH$44</f>
        <v>19235474</v>
      </c>
      <c r="D30" s="46">
        <f>'B. Total Expenditures'!$AH$44</f>
        <v>23307528</v>
      </c>
      <c r="E30" s="55">
        <f t="shared" si="0"/>
        <v>0.13902150285335663</v>
      </c>
    </row>
    <row r="31" spans="1:5" ht="28.8" x14ac:dyDescent="0.3">
      <c r="A31" s="107" t="s">
        <v>129</v>
      </c>
      <c r="B31" s="46">
        <f>'C.1 Federal Expenditures'!$AI$44</f>
        <v>0</v>
      </c>
      <c r="C31" s="46">
        <f>'C.2 State Expenditures'!$AI$44</f>
        <v>0</v>
      </c>
      <c r="D31" s="46">
        <f>'B. Total Expenditures'!$AI$44</f>
        <v>0</v>
      </c>
      <c r="E31" s="55">
        <f t="shared" si="0"/>
        <v>0</v>
      </c>
    </row>
    <row r="32" spans="1:5" x14ac:dyDescent="0.3">
      <c r="A32" s="107" t="s">
        <v>130</v>
      </c>
      <c r="B32" s="46">
        <f>'C.1 Federal Expenditures'!$AJ$44</f>
        <v>0</v>
      </c>
      <c r="C32" s="46">
        <f>'C.2 State Expenditures'!$AJ$44</f>
        <v>0</v>
      </c>
      <c r="D32" s="46">
        <f>'B. Total Expenditures'!$AJ$44</f>
        <v>0</v>
      </c>
      <c r="E32" s="55">
        <f t="shared" si="0"/>
        <v>0</v>
      </c>
    </row>
    <row r="33" spans="1:5" x14ac:dyDescent="0.3">
      <c r="A33" s="107" t="s">
        <v>131</v>
      </c>
      <c r="B33" s="46">
        <f>'C.1 Federal Expenditures'!$AK$44</f>
        <v>4072054</v>
      </c>
      <c r="C33" s="46">
        <f>'C.2 State Expenditures'!$AK$44</f>
        <v>19235474</v>
      </c>
      <c r="D33" s="46">
        <f>'B. Total Expenditures'!$AK$44</f>
        <v>23307528</v>
      </c>
      <c r="E33" s="55">
        <f t="shared" si="0"/>
        <v>0.13902150285335663</v>
      </c>
    </row>
    <row r="34" spans="1:5" ht="15.6" x14ac:dyDescent="0.3">
      <c r="A34" s="106" t="s">
        <v>132</v>
      </c>
      <c r="B34" s="46">
        <f>'C.1 Federal Expenditures'!$AL$44</f>
        <v>0</v>
      </c>
      <c r="C34" s="46">
        <f>'C.2 State Expenditures'!$AL$44</f>
        <v>0</v>
      </c>
      <c r="D34" s="46">
        <f>'B. Total Expenditures'!$AL$44</f>
        <v>0</v>
      </c>
      <c r="E34" s="55">
        <f t="shared" si="0"/>
        <v>0</v>
      </c>
    </row>
    <row r="35" spans="1:5" ht="15.6" x14ac:dyDescent="0.3">
      <c r="A35" s="106" t="s">
        <v>91</v>
      </c>
      <c r="B35" s="46">
        <f>'C.1 Federal Expenditures'!$AM$44</f>
        <v>8869232</v>
      </c>
      <c r="C35" s="46">
        <f>'C.2 State Expenditures'!$AM$44</f>
        <v>941339</v>
      </c>
      <c r="D35" s="46">
        <f>'B. Total Expenditures'!$AM$44</f>
        <v>9810571</v>
      </c>
      <c r="E35" s="55">
        <f t="shared" si="0"/>
        <v>5.8516730056896546E-2</v>
      </c>
    </row>
    <row r="36" spans="1:5" x14ac:dyDescent="0.3">
      <c r="A36" s="107" t="s">
        <v>133</v>
      </c>
      <c r="B36" s="46">
        <f>'C.1 Federal Expenditures'!$AN$44</f>
        <v>5498409</v>
      </c>
      <c r="C36" s="46">
        <f>'C.2 State Expenditures'!$AN$44</f>
        <v>941339</v>
      </c>
      <c r="D36" s="46">
        <f>'B. Total Expenditures'!$AN$44</f>
        <v>6439748</v>
      </c>
      <c r="E36" s="55">
        <f t="shared" si="0"/>
        <v>3.8410913630861993E-2</v>
      </c>
    </row>
    <row r="37" spans="1:5" x14ac:dyDescent="0.3">
      <c r="A37" s="107" t="s">
        <v>134</v>
      </c>
      <c r="B37" s="46">
        <f>'C.1 Federal Expenditures'!$AO$44</f>
        <v>971150</v>
      </c>
      <c r="C37" s="46">
        <f>'C.2 State Expenditures'!$AO$44</f>
        <v>0</v>
      </c>
      <c r="D37" s="46">
        <f>'B. Total Expenditures'!$AO$44</f>
        <v>971150</v>
      </c>
      <c r="E37" s="55">
        <f t="shared" si="0"/>
        <v>5.7925805128728062E-3</v>
      </c>
    </row>
    <row r="38" spans="1:5" x14ac:dyDescent="0.3">
      <c r="A38" s="107" t="s">
        <v>135</v>
      </c>
      <c r="B38" s="46">
        <f>'C.1 Federal Expenditures'!$AP$44</f>
        <v>2399673</v>
      </c>
      <c r="C38" s="46">
        <f>'C.2 State Expenditures'!$AP$44</f>
        <v>0</v>
      </c>
      <c r="D38" s="46">
        <f>'B. Total Expenditures'!$AP$44</f>
        <v>2399673</v>
      </c>
      <c r="E38" s="55">
        <f t="shared" si="0"/>
        <v>1.4313235913161741E-2</v>
      </c>
    </row>
    <row r="39" spans="1:5" ht="15.6" x14ac:dyDescent="0.3">
      <c r="A39" s="106" t="s">
        <v>85</v>
      </c>
      <c r="B39" s="46">
        <f>'C.1 Federal Expenditures'!$AQ$44</f>
        <v>0</v>
      </c>
      <c r="C39" s="46">
        <f>'C.2 State Expenditures'!$AQ$44</f>
        <v>0</v>
      </c>
      <c r="D39" s="46">
        <f>'B. Total Expenditures'!$AQ$44</f>
        <v>0</v>
      </c>
      <c r="E39" s="55">
        <f t="shared" si="0"/>
        <v>0</v>
      </c>
    </row>
    <row r="40" spans="1:5" ht="15.6" x14ac:dyDescent="0.3">
      <c r="A40" s="94" t="s">
        <v>138</v>
      </c>
      <c r="B40" s="121">
        <f>'C.1 Federal Expenditures'!$AR$44</f>
        <v>62759649</v>
      </c>
      <c r="C40" s="121">
        <f>'C.2 State Expenditures'!$AR$44</f>
        <v>78605341</v>
      </c>
      <c r="D40" s="121">
        <f>'B. Total Expenditures'!$AR$44</f>
        <v>141364990</v>
      </c>
      <c r="E40" s="96">
        <f t="shared" si="0"/>
        <v>0.84319424010344346</v>
      </c>
    </row>
    <row r="41" spans="1:5" ht="15.6" x14ac:dyDescent="0.3">
      <c r="A41" s="106" t="s">
        <v>86</v>
      </c>
      <c r="B41" s="46">
        <f>'C.1 Federal Expenditures'!$C$44</f>
        <v>16946069</v>
      </c>
      <c r="C41" s="120"/>
      <c r="D41" s="46">
        <f>'B. Total Expenditures'!$C$44</f>
        <v>16946069</v>
      </c>
      <c r="E41" s="55">
        <f t="shared" si="0"/>
        <v>0.10107755656613084</v>
      </c>
    </row>
    <row r="42" spans="1:5" ht="15.6" x14ac:dyDescent="0.3">
      <c r="A42" s="106" t="s">
        <v>246</v>
      </c>
      <c r="B42" s="46">
        <f>'C.1 Federal Expenditures'!$D$44</f>
        <v>9343063</v>
      </c>
      <c r="C42" s="120"/>
      <c r="D42" s="46">
        <f>'B. Total Expenditures'!$D$44</f>
        <v>9343063</v>
      </c>
      <c r="E42" s="55">
        <f t="shared" si="0"/>
        <v>5.5728203330425718E-2</v>
      </c>
    </row>
    <row r="43" spans="1:5" ht="15.6" x14ac:dyDescent="0.3">
      <c r="A43" s="108" t="s">
        <v>109</v>
      </c>
      <c r="B43" s="121">
        <f>B41+B42</f>
        <v>26289132</v>
      </c>
      <c r="C43" s="124"/>
      <c r="D43" s="121">
        <f>D41+D42</f>
        <v>26289132</v>
      </c>
      <c r="E43" s="96">
        <f t="shared" si="0"/>
        <v>0.15680575989655657</v>
      </c>
    </row>
    <row r="44" spans="1:5" ht="15.6" x14ac:dyDescent="0.3">
      <c r="A44" s="94" t="s">
        <v>60</v>
      </c>
      <c r="B44" s="95">
        <f>SUM(B41,B42, B3,B6,B10,B14,B18,B19,B22,B23,B24,B25,B26,B27,B28,B29,B30,B34,B35, B39)</f>
        <v>89048781</v>
      </c>
      <c r="C44" s="95">
        <f>SUM(C41,C42,C3,C6,C10,C14,C18,C19,C22,C23,C24,C25,C26,C27,C28,C29,C30,C34,C35, C39)</f>
        <v>78605341</v>
      </c>
      <c r="D44" s="95">
        <f>B44+C44</f>
        <v>167654122</v>
      </c>
      <c r="E44" s="96">
        <f t="shared" si="0"/>
        <v>1</v>
      </c>
    </row>
    <row r="45" spans="1:5" ht="15.6" x14ac:dyDescent="0.3">
      <c r="A45" s="106" t="s">
        <v>136</v>
      </c>
      <c r="B45" s="46">
        <f>'C.1 Federal Expenditures'!$AS$44</f>
        <v>0</v>
      </c>
      <c r="C45" s="120"/>
      <c r="D45" s="46">
        <f>'B. Total Expenditures'!$AS$44</f>
        <v>0</v>
      </c>
      <c r="E45" s="123"/>
    </row>
    <row r="46" spans="1:5" ht="15.6" x14ac:dyDescent="0.3">
      <c r="A46" s="106" t="s">
        <v>137</v>
      </c>
      <c r="B46" s="46">
        <f>'C.1 Federal Expenditures'!$AT$44</f>
        <v>16804062</v>
      </c>
      <c r="C46" s="120"/>
      <c r="D46" s="46">
        <f>'B. Total Expenditures'!$AT$44</f>
        <v>16804062</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314</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Expenditures'!$G$45</f>
        <v>51902981</v>
      </c>
      <c r="C3" s="46">
        <f>'C.2 State Expenditures'!$G$45</f>
        <v>1016388</v>
      </c>
      <c r="D3" s="46">
        <f>'B. Total Expenditures'!$G$45</f>
        <v>52919369</v>
      </c>
      <c r="E3" s="55">
        <f t="shared" ref="E3:E44" si="0">D3/($D$44)</f>
        <v>0.32118771462007467</v>
      </c>
    </row>
    <row r="4" spans="1:5" ht="43.8" x14ac:dyDescent="0.3">
      <c r="A4" s="107" t="s">
        <v>111</v>
      </c>
      <c r="B4" s="46">
        <f>'C.1 Federal Expenditures'!$H$45</f>
        <v>32394874</v>
      </c>
      <c r="C4" s="46">
        <f>'C.2 State Expenditures'!$H$45</f>
        <v>1016388</v>
      </c>
      <c r="D4" s="46">
        <f>'B. Total Expenditures'!$H$45</f>
        <v>33411262</v>
      </c>
      <c r="E4" s="55">
        <f t="shared" si="0"/>
        <v>0.20278561681928869</v>
      </c>
    </row>
    <row r="5" spans="1:5" ht="43.8" x14ac:dyDescent="0.3">
      <c r="A5" s="107" t="s">
        <v>110</v>
      </c>
      <c r="B5" s="46">
        <f>'C.1 Federal Expenditures'!$I$45</f>
        <v>19508107</v>
      </c>
      <c r="C5" s="46">
        <f>'C.2 State Expenditures'!$I$45</f>
        <v>0</v>
      </c>
      <c r="D5" s="46">
        <f>'B. Total Expenditures'!$I$45</f>
        <v>19508107</v>
      </c>
      <c r="E5" s="55">
        <f t="shared" si="0"/>
        <v>0.11840209780078596</v>
      </c>
    </row>
    <row r="6" spans="1:5" ht="30.75" x14ac:dyDescent="0.3">
      <c r="A6" s="106" t="s">
        <v>83</v>
      </c>
      <c r="B6" s="46">
        <f>'C.1 Federal Expenditures'!$J$45</f>
        <v>0</v>
      </c>
      <c r="C6" s="120"/>
      <c r="D6" s="46">
        <f>'B. Total Expenditures'!$J$45</f>
        <v>0</v>
      </c>
      <c r="E6" s="55">
        <f t="shared" si="0"/>
        <v>0</v>
      </c>
    </row>
    <row r="7" spans="1:5" ht="15" x14ac:dyDescent="0.3">
      <c r="A7" s="107" t="s">
        <v>112</v>
      </c>
      <c r="B7" s="46">
        <f>'C.1 Federal Expenditures'!$K$45</f>
        <v>0</v>
      </c>
      <c r="C7" s="120"/>
      <c r="D7" s="46">
        <f>'B. Total Expenditures'!$K$45</f>
        <v>0</v>
      </c>
      <c r="E7" s="55">
        <f t="shared" si="0"/>
        <v>0</v>
      </c>
    </row>
    <row r="8" spans="1:5" ht="15" x14ac:dyDescent="0.3">
      <c r="A8" s="107" t="s">
        <v>113</v>
      </c>
      <c r="B8" s="46">
        <f>'C.1 Federal Expenditures'!$L$45</f>
        <v>0</v>
      </c>
      <c r="C8" s="120"/>
      <c r="D8" s="46">
        <f>'B. Total Expenditures'!$L$45</f>
        <v>0</v>
      </c>
      <c r="E8" s="55">
        <f t="shared" si="0"/>
        <v>0</v>
      </c>
    </row>
    <row r="9" spans="1:5" ht="29.4" x14ac:dyDescent="0.3">
      <c r="A9" s="107" t="s">
        <v>114</v>
      </c>
      <c r="B9" s="46">
        <f>'C.1 Federal Expenditures'!$M$45</f>
        <v>0</v>
      </c>
      <c r="C9" s="120"/>
      <c r="D9" s="46">
        <f>'B. Total Expenditures'!$M$45</f>
        <v>0</v>
      </c>
      <c r="E9" s="55">
        <f t="shared" si="0"/>
        <v>0</v>
      </c>
    </row>
    <row r="10" spans="1:5" ht="30.75" x14ac:dyDescent="0.3">
      <c r="A10" s="106" t="s">
        <v>82</v>
      </c>
      <c r="B10" s="46">
        <f>'C.1 Federal Expenditures'!$N$45</f>
        <v>0</v>
      </c>
      <c r="C10" s="120"/>
      <c r="D10" s="46">
        <f>'B. Total Expenditures'!$N$45</f>
        <v>0</v>
      </c>
      <c r="E10" s="55">
        <f t="shared" si="0"/>
        <v>0</v>
      </c>
    </row>
    <row r="11" spans="1:5" ht="15" x14ac:dyDescent="0.3">
      <c r="A11" s="107" t="s">
        <v>115</v>
      </c>
      <c r="B11" s="46">
        <f>'C.1 Federal Expenditures'!$O$45</f>
        <v>0</v>
      </c>
      <c r="C11" s="120"/>
      <c r="D11" s="46">
        <f>'B. Total Expenditures'!$O$45</f>
        <v>0</v>
      </c>
      <c r="E11" s="55">
        <f t="shared" si="0"/>
        <v>0</v>
      </c>
    </row>
    <row r="12" spans="1:5" ht="15" x14ac:dyDescent="0.3">
      <c r="A12" s="107" t="s">
        <v>116</v>
      </c>
      <c r="B12" s="46">
        <f>'C.1 Federal Expenditures'!$P$45</f>
        <v>0</v>
      </c>
      <c r="C12" s="120"/>
      <c r="D12" s="46">
        <f>'B. Total Expenditures'!$P$45</f>
        <v>0</v>
      </c>
      <c r="E12" s="55">
        <f t="shared" si="0"/>
        <v>0</v>
      </c>
    </row>
    <row r="13" spans="1:5" ht="29.4" x14ac:dyDescent="0.3">
      <c r="A13" s="107" t="s">
        <v>117</v>
      </c>
      <c r="B13" s="46">
        <f>'C.1 Federal Expenditures'!$Q$45</f>
        <v>0</v>
      </c>
      <c r="C13" s="120"/>
      <c r="D13" s="46">
        <f>'B. Total Expenditures'!$Q$45</f>
        <v>0</v>
      </c>
      <c r="E13" s="55">
        <f t="shared" si="0"/>
        <v>0</v>
      </c>
    </row>
    <row r="14" spans="1:5" ht="15.75" x14ac:dyDescent="0.3">
      <c r="A14" s="106" t="s">
        <v>118</v>
      </c>
      <c r="B14" s="46">
        <f>'C.1 Federal Expenditures'!$R$45</f>
        <v>13401475</v>
      </c>
      <c r="C14" s="46">
        <f>'C.2 State Expenditures'!$R$45</f>
        <v>20000000</v>
      </c>
      <c r="D14" s="46">
        <f>'B. Total Expenditures'!$R$45</f>
        <v>33401475</v>
      </c>
      <c r="E14" s="55">
        <f t="shared" si="0"/>
        <v>0.20272621580558828</v>
      </c>
    </row>
    <row r="15" spans="1:5" ht="15" x14ac:dyDescent="0.3">
      <c r="A15" s="107" t="s">
        <v>119</v>
      </c>
      <c r="B15" s="46">
        <f>'C.1 Federal Expenditures'!$S$45</f>
        <v>0</v>
      </c>
      <c r="C15" s="46">
        <f>'C.2 State Expenditures'!$S$45</f>
        <v>0</v>
      </c>
      <c r="D15" s="46">
        <f>'B. Total Expenditures'!$S$45</f>
        <v>0</v>
      </c>
      <c r="E15" s="55">
        <f t="shared" si="0"/>
        <v>0</v>
      </c>
    </row>
    <row r="16" spans="1:5" ht="15" x14ac:dyDescent="0.3">
      <c r="A16" s="107" t="s">
        <v>120</v>
      </c>
      <c r="B16" s="46">
        <f>'C.1 Federal Expenditures'!$T$45</f>
        <v>8876306</v>
      </c>
      <c r="C16" s="46">
        <f>'C.2 State Expenditures'!$T$45</f>
        <v>20000000</v>
      </c>
      <c r="D16" s="46">
        <f>'B. Total Expenditures'!$T$45</f>
        <v>28876306</v>
      </c>
      <c r="E16" s="55">
        <f t="shared" si="0"/>
        <v>0.17526124944554705</v>
      </c>
    </row>
    <row r="17" spans="1:5" ht="15" x14ac:dyDescent="0.3">
      <c r="A17" s="107" t="s">
        <v>121</v>
      </c>
      <c r="B17" s="46">
        <f>'C.1 Federal Expenditures'!$U$45</f>
        <v>4525169</v>
      </c>
      <c r="C17" s="46">
        <f>'C.2 State Expenditures'!$U$45</f>
        <v>0</v>
      </c>
      <c r="D17" s="46">
        <f>'B. Total Expenditures'!$U$45</f>
        <v>4525169</v>
      </c>
      <c r="E17" s="55">
        <f t="shared" si="0"/>
        <v>2.7464966360041226E-2</v>
      </c>
    </row>
    <row r="18" spans="1:5" ht="15.75" x14ac:dyDescent="0.3">
      <c r="A18" s="106" t="s">
        <v>122</v>
      </c>
      <c r="B18" s="46">
        <f>'C.1 Federal Expenditures'!$V$45</f>
        <v>722776</v>
      </c>
      <c r="C18" s="46">
        <f>'C.2 State Expenditures'!$V$45</f>
        <v>0</v>
      </c>
      <c r="D18" s="46">
        <f>'B. Total Expenditures'!$V$45</f>
        <v>722776</v>
      </c>
      <c r="E18" s="55">
        <f t="shared" si="0"/>
        <v>4.3868015815199737E-3</v>
      </c>
    </row>
    <row r="19" spans="1:5" ht="15.75" x14ac:dyDescent="0.3">
      <c r="A19" s="106" t="s">
        <v>87</v>
      </c>
      <c r="B19" s="46">
        <f>'C.1 Federal Expenditures'!$W$45</f>
        <v>0</v>
      </c>
      <c r="C19" s="46">
        <f>'C.2 State Expenditures'!$W$45</f>
        <v>30467026</v>
      </c>
      <c r="D19" s="46">
        <f>'B. Total Expenditures'!$W$45</f>
        <v>30467026</v>
      </c>
      <c r="E19" s="55">
        <f t="shared" si="0"/>
        <v>0.18491593224043157</v>
      </c>
    </row>
    <row r="20" spans="1:5" ht="29.4" x14ac:dyDescent="0.3">
      <c r="A20" s="107" t="s">
        <v>124</v>
      </c>
      <c r="B20" s="46">
        <f>'C.1 Federal Expenditures'!$X$45</f>
        <v>0</v>
      </c>
      <c r="C20" s="46">
        <f>'C.2 State Expenditures'!$X$45</f>
        <v>4085269</v>
      </c>
      <c r="D20" s="46">
        <f>'B. Total Expenditures'!$X$45</f>
        <v>4085269</v>
      </c>
      <c r="E20" s="55">
        <f t="shared" si="0"/>
        <v>2.4795046473782365E-2</v>
      </c>
    </row>
    <row r="21" spans="1:5" ht="15" x14ac:dyDescent="0.3">
      <c r="A21" s="107" t="s">
        <v>123</v>
      </c>
      <c r="B21" s="46">
        <f>'C.1 Federal Expenditures'!$Y$45</f>
        <v>0</v>
      </c>
      <c r="C21" s="46">
        <f>'C.2 State Expenditures'!$Y$45</f>
        <v>26381757</v>
      </c>
      <c r="D21" s="46">
        <f>'B. Total Expenditures'!$Y$45</f>
        <v>26381757</v>
      </c>
      <c r="E21" s="55">
        <f t="shared" si="0"/>
        <v>0.16012088576664921</v>
      </c>
    </row>
    <row r="22" spans="1:5" ht="30.75" x14ac:dyDescent="0.3">
      <c r="A22" s="106" t="s">
        <v>88</v>
      </c>
      <c r="B22" s="46">
        <f>'C.1 Federal Expenditures'!$Z$45</f>
        <v>0</v>
      </c>
      <c r="C22" s="46">
        <f>'C.2 State Expenditures'!$Z$45</f>
        <v>0</v>
      </c>
      <c r="D22" s="46">
        <f>'B. Total Expenditures'!$Z$45</f>
        <v>0</v>
      </c>
      <c r="E22" s="55">
        <f t="shared" si="0"/>
        <v>0</v>
      </c>
    </row>
    <row r="23" spans="1:5" ht="15.75" x14ac:dyDescent="0.3">
      <c r="A23" s="106" t="s">
        <v>84</v>
      </c>
      <c r="B23" s="46">
        <f>'C.1 Federal Expenditures'!$AA$45</f>
        <v>0</v>
      </c>
      <c r="C23" s="46">
        <f>'C.2 State Expenditures'!$AA$45</f>
        <v>0</v>
      </c>
      <c r="D23" s="46">
        <f>'B. Total Expenditures'!$AA$45</f>
        <v>0</v>
      </c>
      <c r="E23" s="55">
        <f t="shared" si="0"/>
        <v>0</v>
      </c>
    </row>
    <row r="24" spans="1:5" ht="15.75" x14ac:dyDescent="0.3">
      <c r="A24" s="106" t="s">
        <v>89</v>
      </c>
      <c r="B24" s="46">
        <f>'C.1 Federal Expenditures'!$AB$45</f>
        <v>0</v>
      </c>
      <c r="C24" s="46">
        <f>'C.2 State Expenditures'!$AB$45</f>
        <v>0</v>
      </c>
      <c r="D24" s="46">
        <f>'B. Total Expenditures'!$AB$45</f>
        <v>0</v>
      </c>
      <c r="E24" s="55">
        <f t="shared" si="0"/>
        <v>0</v>
      </c>
    </row>
    <row r="25" spans="1:5" ht="15.75" x14ac:dyDescent="0.3">
      <c r="A25" s="106" t="s">
        <v>62</v>
      </c>
      <c r="B25" s="46">
        <f>'C.1 Federal Expenditures'!$AC$45</f>
        <v>0</v>
      </c>
      <c r="C25" s="46">
        <f>'C.2 State Expenditures'!$AC$45</f>
        <v>0</v>
      </c>
      <c r="D25" s="46">
        <f>'B. Total Expenditures'!$AC$45</f>
        <v>0</v>
      </c>
      <c r="E25" s="55">
        <f t="shared" si="0"/>
        <v>0</v>
      </c>
    </row>
    <row r="26" spans="1:5" ht="15.75" x14ac:dyDescent="0.3">
      <c r="A26" s="106" t="s">
        <v>125</v>
      </c>
      <c r="B26" s="46">
        <f>'C.1 Federal Expenditures'!$AD$45</f>
        <v>3538125</v>
      </c>
      <c r="C26" s="46">
        <f>'C.2 State Expenditures'!$AD$45</f>
        <v>0</v>
      </c>
      <c r="D26" s="46">
        <f>'B. Total Expenditures'!$AD$45</f>
        <v>3538125</v>
      </c>
      <c r="E26" s="55">
        <f t="shared" si="0"/>
        <v>2.1474222090406097E-2</v>
      </c>
    </row>
    <row r="27" spans="1:5" s="11" customFormat="1" ht="15.75" x14ac:dyDescent="0.3">
      <c r="A27" s="106" t="s">
        <v>126</v>
      </c>
      <c r="B27" s="46">
        <f>'C.1 Federal Expenditures'!$AE$45</f>
        <v>0</v>
      </c>
      <c r="C27" s="46">
        <f>'C.2 State Expenditures'!$AE$45</f>
        <v>0</v>
      </c>
      <c r="D27" s="46">
        <f>'B. Total Expenditures'!$AE$45</f>
        <v>0</v>
      </c>
      <c r="E27" s="55">
        <f t="shared" si="0"/>
        <v>0</v>
      </c>
    </row>
    <row r="28" spans="1:5" ht="30.6" x14ac:dyDescent="0.3">
      <c r="A28" s="106" t="s">
        <v>127</v>
      </c>
      <c r="B28" s="46">
        <f>'C.1 Federal Expenditures'!$AF$45</f>
        <v>0</v>
      </c>
      <c r="C28" s="46">
        <f>'C.2 State Expenditures'!$AF$45</f>
        <v>0</v>
      </c>
      <c r="D28" s="46">
        <f>'B. Total Expenditures'!$AF$45</f>
        <v>0</v>
      </c>
      <c r="E28" s="55">
        <f t="shared" si="0"/>
        <v>0</v>
      </c>
    </row>
    <row r="29" spans="1:5" ht="30.6" x14ac:dyDescent="0.3">
      <c r="A29" s="106" t="s">
        <v>90</v>
      </c>
      <c r="B29" s="46">
        <f>'C.1 Federal Expenditures'!$AG$45</f>
        <v>3825412</v>
      </c>
      <c r="C29" s="46">
        <f>'C.2 State Expenditures'!$AG$45</f>
        <v>0</v>
      </c>
      <c r="D29" s="46">
        <f>'B. Total Expenditures'!$AG$45</f>
        <v>3825412</v>
      </c>
      <c r="E29" s="55">
        <f t="shared" si="0"/>
        <v>2.3217875817079545E-2</v>
      </c>
    </row>
    <row r="30" spans="1:5" ht="15.6" x14ac:dyDescent="0.3">
      <c r="A30" s="106" t="s">
        <v>128</v>
      </c>
      <c r="B30" s="46">
        <f>'C.1 Federal Expenditures'!$AH$45</f>
        <v>5050105</v>
      </c>
      <c r="C30" s="46">
        <f>'C.2 State Expenditures'!$AH$45</f>
        <v>4</v>
      </c>
      <c r="D30" s="46">
        <f>'B. Total Expenditures'!$AH$45</f>
        <v>5050109</v>
      </c>
      <c r="E30" s="55">
        <f t="shared" si="0"/>
        <v>3.065102624886307E-2</v>
      </c>
    </row>
    <row r="31" spans="1:5" ht="28.8" x14ac:dyDescent="0.3">
      <c r="A31" s="107" t="s">
        <v>129</v>
      </c>
      <c r="B31" s="46">
        <f>'C.1 Federal Expenditures'!$AI$45</f>
        <v>0</v>
      </c>
      <c r="C31" s="46">
        <f>'C.2 State Expenditures'!$AI$45</f>
        <v>0</v>
      </c>
      <c r="D31" s="46">
        <f>'B. Total Expenditures'!$AI$45</f>
        <v>0</v>
      </c>
      <c r="E31" s="55">
        <f t="shared" si="0"/>
        <v>0</v>
      </c>
    </row>
    <row r="32" spans="1:5" x14ac:dyDescent="0.3">
      <c r="A32" s="107" t="s">
        <v>130</v>
      </c>
      <c r="B32" s="46">
        <f>'C.1 Federal Expenditures'!$AJ$45</f>
        <v>0</v>
      </c>
      <c r="C32" s="46">
        <f>'C.2 State Expenditures'!$AJ$45</f>
        <v>0</v>
      </c>
      <c r="D32" s="46">
        <f>'B. Total Expenditures'!$AJ$45</f>
        <v>0</v>
      </c>
      <c r="E32" s="55">
        <f t="shared" si="0"/>
        <v>0</v>
      </c>
    </row>
    <row r="33" spans="1:5" x14ac:dyDescent="0.3">
      <c r="A33" s="107" t="s">
        <v>131</v>
      </c>
      <c r="B33" s="46">
        <f>'C.1 Federal Expenditures'!$AK$45</f>
        <v>5050105</v>
      </c>
      <c r="C33" s="46">
        <f>'C.2 State Expenditures'!$AK$45</f>
        <v>4</v>
      </c>
      <c r="D33" s="46">
        <f>'B. Total Expenditures'!$AK$45</f>
        <v>5050109</v>
      </c>
      <c r="E33" s="55">
        <f t="shared" si="0"/>
        <v>3.065102624886307E-2</v>
      </c>
    </row>
    <row r="34" spans="1:5" ht="15.6" x14ac:dyDescent="0.3">
      <c r="A34" s="106" t="s">
        <v>132</v>
      </c>
      <c r="B34" s="46">
        <f>'C.1 Federal Expenditures'!$AL$45</f>
        <v>0</v>
      </c>
      <c r="C34" s="46">
        <f>'C.2 State Expenditures'!$AL$45</f>
        <v>0</v>
      </c>
      <c r="D34" s="46">
        <f>'B. Total Expenditures'!$AL$45</f>
        <v>0</v>
      </c>
      <c r="E34" s="55">
        <f t="shared" si="0"/>
        <v>0</v>
      </c>
    </row>
    <row r="35" spans="1:5" ht="15.6" x14ac:dyDescent="0.3">
      <c r="A35" s="106" t="s">
        <v>91</v>
      </c>
      <c r="B35" s="46">
        <f>'C.1 Federal Expenditures'!$AM$45</f>
        <v>29748772</v>
      </c>
      <c r="C35" s="46">
        <f>'C.2 State Expenditures'!$AM$45</f>
        <v>2550021</v>
      </c>
      <c r="D35" s="46">
        <f>'B. Total Expenditures'!$AM$45</f>
        <v>32298793</v>
      </c>
      <c r="E35" s="55">
        <f t="shared" si="0"/>
        <v>0.19603362067028549</v>
      </c>
    </row>
    <row r="36" spans="1:5" x14ac:dyDescent="0.3">
      <c r="A36" s="107" t="s">
        <v>133</v>
      </c>
      <c r="B36" s="46">
        <f>'C.1 Federal Expenditures'!$AN$45</f>
        <v>13742084</v>
      </c>
      <c r="C36" s="46">
        <f>'C.2 State Expenditures'!$AN$45</f>
        <v>1805369</v>
      </c>
      <c r="D36" s="46">
        <f>'B. Total Expenditures'!$AN$45</f>
        <v>15547453</v>
      </c>
      <c r="E36" s="55">
        <f t="shared" si="0"/>
        <v>9.4363387009263541E-2</v>
      </c>
    </row>
    <row r="37" spans="1:5" x14ac:dyDescent="0.3">
      <c r="A37" s="107" t="s">
        <v>134</v>
      </c>
      <c r="B37" s="46">
        <f>'C.1 Federal Expenditures'!$AO$45</f>
        <v>13367987</v>
      </c>
      <c r="C37" s="46">
        <f>'C.2 State Expenditures'!$AO$45</f>
        <v>0</v>
      </c>
      <c r="D37" s="46">
        <f>'B. Total Expenditures'!$AO$45</f>
        <v>13367987</v>
      </c>
      <c r="E37" s="55">
        <f t="shared" si="0"/>
        <v>8.1135381519777144E-2</v>
      </c>
    </row>
    <row r="38" spans="1:5" x14ac:dyDescent="0.3">
      <c r="A38" s="107" t="s">
        <v>135</v>
      </c>
      <c r="B38" s="46">
        <f>'C.1 Federal Expenditures'!$AP$45</f>
        <v>2638701</v>
      </c>
      <c r="C38" s="46">
        <f>'C.2 State Expenditures'!$AP$45</f>
        <v>744652</v>
      </c>
      <c r="D38" s="46">
        <f>'B. Total Expenditures'!$AP$45</f>
        <v>3383353</v>
      </c>
      <c r="E38" s="55">
        <f t="shared" si="0"/>
        <v>2.0534852141244796E-2</v>
      </c>
    </row>
    <row r="39" spans="1:5" ht="15.6" x14ac:dyDescent="0.3">
      <c r="A39" s="106" t="s">
        <v>85</v>
      </c>
      <c r="B39" s="46">
        <f>'C.1 Federal Expenditures'!$AQ$45</f>
        <v>2538409</v>
      </c>
      <c r="C39" s="46">
        <f>'C.2 State Expenditures'!$AQ$45</f>
        <v>4</v>
      </c>
      <c r="D39" s="46">
        <f>'B. Total Expenditures'!$AQ$45</f>
        <v>2538413</v>
      </c>
      <c r="E39" s="55">
        <f t="shared" si="0"/>
        <v>1.5406590925751355E-2</v>
      </c>
    </row>
    <row r="40" spans="1:5" ht="15.6" x14ac:dyDescent="0.3">
      <c r="A40" s="94" t="s">
        <v>138</v>
      </c>
      <c r="B40" s="121">
        <f>'C.1 Federal Expenditures'!$AR$45</f>
        <v>110728055</v>
      </c>
      <c r="C40" s="121">
        <f>'C.2 State Expenditures'!$AR$45</f>
        <v>54033443</v>
      </c>
      <c r="D40" s="121">
        <f>'B. Total Expenditures'!$AR$45</f>
        <v>164761498</v>
      </c>
      <c r="E40" s="96">
        <f t="shared" si="0"/>
        <v>1</v>
      </c>
    </row>
    <row r="41" spans="1:5" ht="15.6" x14ac:dyDescent="0.3">
      <c r="A41" s="106" t="s">
        <v>86</v>
      </c>
      <c r="B41" s="46">
        <f>'C.1 Federal Expenditures'!$C$45</f>
        <v>0</v>
      </c>
      <c r="C41" s="120"/>
      <c r="D41" s="46">
        <f>'B. Total Expenditures'!$C$45</f>
        <v>0</v>
      </c>
      <c r="E41" s="55">
        <f t="shared" si="0"/>
        <v>0</v>
      </c>
    </row>
    <row r="42" spans="1:5" ht="15.6" x14ac:dyDescent="0.3">
      <c r="A42" s="106" t="s">
        <v>246</v>
      </c>
      <c r="B42" s="46">
        <f>'C.1 Federal Expenditures'!$D$45</f>
        <v>0</v>
      </c>
      <c r="C42" s="120"/>
      <c r="D42" s="46">
        <f>'B. Total Expenditures'!$D$45</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110728055</v>
      </c>
      <c r="C44" s="95">
        <f>SUM(C41,C42,C3,C6,C10,C14,C18,C19,C22,C23,C24,C25,C26,C27,C28,C29,C30,C34,C35, C39)</f>
        <v>54033443</v>
      </c>
      <c r="D44" s="95">
        <f>B44+C44</f>
        <v>164761498</v>
      </c>
      <c r="E44" s="96">
        <f t="shared" si="0"/>
        <v>1</v>
      </c>
    </row>
    <row r="45" spans="1:5" ht="15.6" x14ac:dyDescent="0.3">
      <c r="A45" s="106" t="s">
        <v>136</v>
      </c>
      <c r="B45" s="46">
        <f>'C.1 Federal Expenditures'!$AS$45</f>
        <v>0</v>
      </c>
      <c r="C45" s="120"/>
      <c r="D45" s="46">
        <f>'B. Total Expenditures'!$AS$45</f>
        <v>0</v>
      </c>
      <c r="E45" s="123"/>
    </row>
    <row r="46" spans="1:5" ht="15.6" x14ac:dyDescent="0.3">
      <c r="A46" s="106" t="s">
        <v>137</v>
      </c>
      <c r="B46" s="46">
        <f>'C.1 Federal Expenditures'!$AT$45</f>
        <v>0</v>
      </c>
      <c r="C46" s="120"/>
      <c r="D46" s="46">
        <f>'B. Total Expenditures'!$AT$45</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313</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Expenditures'!$G$46</f>
        <v>9267853</v>
      </c>
      <c r="C3" s="46">
        <f>'C.2 State Expenditures'!$G$46</f>
        <v>5825801</v>
      </c>
      <c r="D3" s="46">
        <f>'B. Total Expenditures'!$G$46</f>
        <v>15093654</v>
      </c>
      <c r="E3" s="55">
        <f t="shared" ref="E3:E44" si="0">D3/($D$44)</f>
        <v>0.46244489996205745</v>
      </c>
    </row>
    <row r="4" spans="1:5" ht="43.8" x14ac:dyDescent="0.3">
      <c r="A4" s="107" t="s">
        <v>111</v>
      </c>
      <c r="B4" s="46">
        <f>'C.1 Federal Expenditures'!$H$46</f>
        <v>9267853</v>
      </c>
      <c r="C4" s="46">
        <f>'C.2 State Expenditures'!$H$46</f>
        <v>5825801</v>
      </c>
      <c r="D4" s="46">
        <f>'B. Total Expenditures'!$H$46</f>
        <v>15093654</v>
      </c>
      <c r="E4" s="55">
        <f t="shared" si="0"/>
        <v>0.46244489996205745</v>
      </c>
    </row>
    <row r="5" spans="1:5" ht="43.8" x14ac:dyDescent="0.3">
      <c r="A5" s="107" t="s">
        <v>110</v>
      </c>
      <c r="B5" s="46">
        <f>'C.1 Federal Expenditures'!$I$46</f>
        <v>0</v>
      </c>
      <c r="C5" s="46">
        <f>'C.2 State Expenditures'!$I$46</f>
        <v>0</v>
      </c>
      <c r="D5" s="46">
        <f>'B. Total Expenditures'!$I$46</f>
        <v>0</v>
      </c>
      <c r="E5" s="55">
        <f t="shared" si="0"/>
        <v>0</v>
      </c>
    </row>
    <row r="6" spans="1:5" ht="30.75" x14ac:dyDescent="0.3">
      <c r="A6" s="106" t="s">
        <v>83</v>
      </c>
      <c r="B6" s="46">
        <f>'C.1 Federal Expenditures'!$J$46</f>
        <v>8313787</v>
      </c>
      <c r="C6" s="120"/>
      <c r="D6" s="46">
        <f>'B. Total Expenditures'!$J$46</f>
        <v>8313787</v>
      </c>
      <c r="E6" s="55">
        <f t="shared" si="0"/>
        <v>0.25472085139362899</v>
      </c>
    </row>
    <row r="7" spans="1:5" ht="15" x14ac:dyDescent="0.3">
      <c r="A7" s="107" t="s">
        <v>112</v>
      </c>
      <c r="B7" s="46">
        <f>'C.1 Federal Expenditures'!$K$46</f>
        <v>4862599</v>
      </c>
      <c r="C7" s="120"/>
      <c r="D7" s="46">
        <f>'B. Total Expenditures'!$K$46</f>
        <v>4862599</v>
      </c>
      <c r="E7" s="55">
        <f t="shared" si="0"/>
        <v>0.14898208930127857</v>
      </c>
    </row>
    <row r="8" spans="1:5" ht="15" x14ac:dyDescent="0.3">
      <c r="A8" s="107" t="s">
        <v>113</v>
      </c>
      <c r="B8" s="46">
        <f>'C.1 Federal Expenditures'!$L$46</f>
        <v>0</v>
      </c>
      <c r="C8" s="120"/>
      <c r="D8" s="46">
        <f>'B. Total Expenditures'!$L$46</f>
        <v>0</v>
      </c>
      <c r="E8" s="55">
        <f t="shared" si="0"/>
        <v>0</v>
      </c>
    </row>
    <row r="9" spans="1:5" ht="29.4" x14ac:dyDescent="0.3">
      <c r="A9" s="107" t="s">
        <v>114</v>
      </c>
      <c r="B9" s="46">
        <f>'C.1 Federal Expenditures'!$M$46</f>
        <v>3451188</v>
      </c>
      <c r="C9" s="120"/>
      <c r="D9" s="46">
        <f>'B. Total Expenditures'!$M$46</f>
        <v>3451188</v>
      </c>
      <c r="E9" s="55">
        <f t="shared" si="0"/>
        <v>0.10573876209235041</v>
      </c>
    </row>
    <row r="10" spans="1:5" ht="30.75" x14ac:dyDescent="0.3">
      <c r="A10" s="106" t="s">
        <v>82</v>
      </c>
      <c r="B10" s="46">
        <f>'C.1 Federal Expenditures'!$N$46</f>
        <v>0</v>
      </c>
      <c r="C10" s="120"/>
      <c r="D10" s="46">
        <f>'B. Total Expenditures'!$N$46</f>
        <v>0</v>
      </c>
      <c r="E10" s="55">
        <f t="shared" si="0"/>
        <v>0</v>
      </c>
    </row>
    <row r="11" spans="1:5" ht="15" x14ac:dyDescent="0.3">
      <c r="A11" s="107" t="s">
        <v>115</v>
      </c>
      <c r="B11" s="46">
        <f>'C.1 Federal Expenditures'!$O$46</f>
        <v>0</v>
      </c>
      <c r="C11" s="120"/>
      <c r="D11" s="46">
        <f>'B. Total Expenditures'!$O$46</f>
        <v>0</v>
      </c>
      <c r="E11" s="55">
        <f t="shared" si="0"/>
        <v>0</v>
      </c>
    </row>
    <row r="12" spans="1:5" ht="15" x14ac:dyDescent="0.3">
      <c r="A12" s="107" t="s">
        <v>116</v>
      </c>
      <c r="B12" s="46">
        <f>'C.1 Federal Expenditures'!$P$46</f>
        <v>0</v>
      </c>
      <c r="C12" s="120"/>
      <c r="D12" s="46">
        <f>'B. Total Expenditures'!$P$46</f>
        <v>0</v>
      </c>
      <c r="E12" s="55">
        <f t="shared" si="0"/>
        <v>0</v>
      </c>
    </row>
    <row r="13" spans="1:5" ht="29.4" x14ac:dyDescent="0.3">
      <c r="A13" s="107" t="s">
        <v>117</v>
      </c>
      <c r="B13" s="46">
        <f>'C.1 Federal Expenditures'!$Q$46</f>
        <v>0</v>
      </c>
      <c r="C13" s="120"/>
      <c r="D13" s="46">
        <f>'B. Total Expenditures'!$Q$46</f>
        <v>0</v>
      </c>
      <c r="E13" s="55">
        <f t="shared" si="0"/>
        <v>0</v>
      </c>
    </row>
    <row r="14" spans="1:5" ht="15.75" x14ac:dyDescent="0.3">
      <c r="A14" s="106" t="s">
        <v>118</v>
      </c>
      <c r="B14" s="46">
        <f>'C.1 Federal Expenditures'!$R$46</f>
        <v>2379537</v>
      </c>
      <c r="C14" s="46">
        <f>'C.2 State Expenditures'!$R$46</f>
        <v>1137219</v>
      </c>
      <c r="D14" s="46">
        <f>'B. Total Expenditures'!$R$46</f>
        <v>3516756</v>
      </c>
      <c r="E14" s="55">
        <f t="shared" si="0"/>
        <v>0.10774765849349437</v>
      </c>
    </row>
    <row r="15" spans="1:5" ht="15" x14ac:dyDescent="0.3">
      <c r="A15" s="107" t="s">
        <v>119</v>
      </c>
      <c r="B15" s="46">
        <f>'C.1 Federal Expenditures'!$S$46</f>
        <v>0</v>
      </c>
      <c r="C15" s="46">
        <f>'C.2 State Expenditures'!$S$46</f>
        <v>0</v>
      </c>
      <c r="D15" s="46">
        <f>'B. Total Expenditures'!$S$46</f>
        <v>0</v>
      </c>
      <c r="E15" s="55">
        <f t="shared" si="0"/>
        <v>0</v>
      </c>
    </row>
    <row r="16" spans="1:5" ht="15" x14ac:dyDescent="0.3">
      <c r="A16" s="107" t="s">
        <v>120</v>
      </c>
      <c r="B16" s="46">
        <f>'C.1 Federal Expenditures'!$T$46</f>
        <v>0</v>
      </c>
      <c r="C16" s="46">
        <f>'C.2 State Expenditures'!$T$46</f>
        <v>0</v>
      </c>
      <c r="D16" s="46">
        <f>'B. Total Expenditures'!$T$46</f>
        <v>0</v>
      </c>
      <c r="E16" s="55">
        <f t="shared" si="0"/>
        <v>0</v>
      </c>
    </row>
    <row r="17" spans="1:5" ht="15" x14ac:dyDescent="0.3">
      <c r="A17" s="107" t="s">
        <v>121</v>
      </c>
      <c r="B17" s="46">
        <f>'C.1 Federal Expenditures'!$U$46</f>
        <v>2379537</v>
      </c>
      <c r="C17" s="46">
        <f>'C.2 State Expenditures'!$U$46</f>
        <v>1137219</v>
      </c>
      <c r="D17" s="46">
        <f>'B. Total Expenditures'!$U$46</f>
        <v>3516756</v>
      </c>
      <c r="E17" s="55">
        <f t="shared" si="0"/>
        <v>0.10774765849349437</v>
      </c>
    </row>
    <row r="18" spans="1:5" ht="15.75" x14ac:dyDescent="0.3">
      <c r="A18" s="106" t="s">
        <v>122</v>
      </c>
      <c r="B18" s="46">
        <f>'C.1 Federal Expenditures'!$V$46</f>
        <v>37956</v>
      </c>
      <c r="C18" s="46">
        <f>'C.2 State Expenditures'!$V$46</f>
        <v>37956</v>
      </c>
      <c r="D18" s="46">
        <f>'B. Total Expenditures'!$V$46</f>
        <v>75912</v>
      </c>
      <c r="E18" s="55">
        <f t="shared" si="0"/>
        <v>2.3258196620857814E-3</v>
      </c>
    </row>
    <row r="19" spans="1:5" ht="15.75" x14ac:dyDescent="0.3">
      <c r="A19" s="106" t="s">
        <v>87</v>
      </c>
      <c r="B19" s="46">
        <f>'C.1 Federal Expenditures'!$W$46</f>
        <v>0</v>
      </c>
      <c r="C19" s="46">
        <f>'C.2 State Expenditures'!$W$46</f>
        <v>802914</v>
      </c>
      <c r="D19" s="46">
        <f>'B. Total Expenditures'!$W$46</f>
        <v>802914</v>
      </c>
      <c r="E19" s="55">
        <f t="shared" si="0"/>
        <v>2.4599973234323207E-2</v>
      </c>
    </row>
    <row r="20" spans="1:5" ht="29.4" x14ac:dyDescent="0.3">
      <c r="A20" s="107" t="s">
        <v>124</v>
      </c>
      <c r="B20" s="46">
        <f>'C.1 Federal Expenditures'!$X$46</f>
        <v>0</v>
      </c>
      <c r="C20" s="46">
        <f>'C.2 State Expenditures'!$X$46</f>
        <v>802914</v>
      </c>
      <c r="D20" s="46">
        <f>'B. Total Expenditures'!$X$46</f>
        <v>802914</v>
      </c>
      <c r="E20" s="55">
        <f t="shared" si="0"/>
        <v>2.4599973234323207E-2</v>
      </c>
    </row>
    <row r="21" spans="1:5" ht="15" x14ac:dyDescent="0.3">
      <c r="A21" s="107" t="s">
        <v>123</v>
      </c>
      <c r="B21" s="46">
        <f>'C.1 Federal Expenditures'!$Y$46</f>
        <v>0</v>
      </c>
      <c r="C21" s="46">
        <f>'C.2 State Expenditures'!$Y$46</f>
        <v>0</v>
      </c>
      <c r="D21" s="46">
        <f>'B. Total Expenditures'!$Y$46</f>
        <v>0</v>
      </c>
      <c r="E21" s="55">
        <f t="shared" si="0"/>
        <v>0</v>
      </c>
    </row>
    <row r="22" spans="1:5" ht="30.75" x14ac:dyDescent="0.3">
      <c r="A22" s="106" t="s">
        <v>88</v>
      </c>
      <c r="B22" s="46">
        <f>'C.1 Federal Expenditures'!$Z$46</f>
        <v>0</v>
      </c>
      <c r="C22" s="46">
        <f>'C.2 State Expenditures'!$Z$46</f>
        <v>0</v>
      </c>
      <c r="D22" s="46">
        <f>'B. Total Expenditures'!$Z$46</f>
        <v>0</v>
      </c>
      <c r="E22" s="55">
        <f t="shared" si="0"/>
        <v>0</v>
      </c>
    </row>
    <row r="23" spans="1:5" ht="15.75" x14ac:dyDescent="0.3">
      <c r="A23" s="106" t="s">
        <v>84</v>
      </c>
      <c r="B23" s="46">
        <f>'C.1 Federal Expenditures'!$AA$46</f>
        <v>0</v>
      </c>
      <c r="C23" s="46">
        <f>'C.2 State Expenditures'!$AA$46</f>
        <v>0</v>
      </c>
      <c r="D23" s="46">
        <f>'B. Total Expenditures'!$AA$46</f>
        <v>0</v>
      </c>
      <c r="E23" s="55">
        <f t="shared" si="0"/>
        <v>0</v>
      </c>
    </row>
    <row r="24" spans="1:5" ht="15.75" x14ac:dyDescent="0.3">
      <c r="A24" s="106" t="s">
        <v>89</v>
      </c>
      <c r="B24" s="46">
        <f>'C.1 Federal Expenditures'!$AB$46</f>
        <v>0</v>
      </c>
      <c r="C24" s="46">
        <f>'C.2 State Expenditures'!$AB$46</f>
        <v>0</v>
      </c>
      <c r="D24" s="46">
        <f>'B. Total Expenditures'!$AB$46</f>
        <v>0</v>
      </c>
      <c r="E24" s="55">
        <f t="shared" si="0"/>
        <v>0</v>
      </c>
    </row>
    <row r="25" spans="1:5" ht="15.75" x14ac:dyDescent="0.3">
      <c r="A25" s="106" t="s">
        <v>62</v>
      </c>
      <c r="B25" s="46">
        <f>'C.1 Federal Expenditures'!$AC$46</f>
        <v>0</v>
      </c>
      <c r="C25" s="46">
        <f>'C.2 State Expenditures'!$AC$46</f>
        <v>0</v>
      </c>
      <c r="D25" s="46">
        <f>'B. Total Expenditures'!$AC$46</f>
        <v>0</v>
      </c>
      <c r="E25" s="55">
        <f t="shared" si="0"/>
        <v>0</v>
      </c>
    </row>
    <row r="26" spans="1:5" ht="15.75" x14ac:dyDescent="0.3">
      <c r="A26" s="106" t="s">
        <v>125</v>
      </c>
      <c r="B26" s="46">
        <f>'C.1 Federal Expenditures'!$AD$46</f>
        <v>131554</v>
      </c>
      <c r="C26" s="46">
        <f>'C.2 State Expenditures'!$AD$46</f>
        <v>0</v>
      </c>
      <c r="D26" s="46">
        <f>'B. Total Expenditures'!$AD$46</f>
        <v>131554</v>
      </c>
      <c r="E26" s="55">
        <f t="shared" si="0"/>
        <v>4.0305996393986843E-3</v>
      </c>
    </row>
    <row r="27" spans="1:5" s="11" customFormat="1" ht="15.75" x14ac:dyDescent="0.3">
      <c r="A27" s="106" t="s">
        <v>126</v>
      </c>
      <c r="B27" s="46">
        <f>'C.1 Federal Expenditures'!$AE$46</f>
        <v>0</v>
      </c>
      <c r="C27" s="46">
        <f>'C.2 State Expenditures'!$AE$46</f>
        <v>0</v>
      </c>
      <c r="D27" s="46">
        <f>'B. Total Expenditures'!$AE$46</f>
        <v>0</v>
      </c>
      <c r="E27" s="55">
        <f t="shared" si="0"/>
        <v>0</v>
      </c>
    </row>
    <row r="28" spans="1:5" ht="30.6" x14ac:dyDescent="0.3">
      <c r="A28" s="106" t="s">
        <v>127</v>
      </c>
      <c r="B28" s="46">
        <f>'C.1 Federal Expenditures'!$AF$46</f>
        <v>0</v>
      </c>
      <c r="C28" s="46">
        <f>'C.2 State Expenditures'!$AF$46</f>
        <v>0</v>
      </c>
      <c r="D28" s="46">
        <f>'B. Total Expenditures'!$AF$46</f>
        <v>0</v>
      </c>
      <c r="E28" s="55">
        <f t="shared" si="0"/>
        <v>0</v>
      </c>
    </row>
    <row r="29" spans="1:5" ht="30.6" x14ac:dyDescent="0.3">
      <c r="A29" s="106" t="s">
        <v>90</v>
      </c>
      <c r="B29" s="46">
        <f>'C.1 Federal Expenditures'!$AG$46</f>
        <v>0</v>
      </c>
      <c r="C29" s="46">
        <f>'C.2 State Expenditures'!$AG$46</f>
        <v>0</v>
      </c>
      <c r="D29" s="46">
        <f>'B. Total Expenditures'!$AG$46</f>
        <v>0</v>
      </c>
      <c r="E29" s="55">
        <f t="shared" si="0"/>
        <v>0</v>
      </c>
    </row>
    <row r="30" spans="1:5" ht="15.6" x14ac:dyDescent="0.3">
      <c r="A30" s="106" t="s">
        <v>128</v>
      </c>
      <c r="B30" s="46">
        <f>'C.1 Federal Expenditures'!$AH$46</f>
        <v>0</v>
      </c>
      <c r="C30" s="46">
        <f>'C.2 State Expenditures'!$AH$46</f>
        <v>0</v>
      </c>
      <c r="D30" s="46">
        <f>'B. Total Expenditures'!$AH$46</f>
        <v>0</v>
      </c>
      <c r="E30" s="55">
        <f t="shared" si="0"/>
        <v>0</v>
      </c>
    </row>
    <row r="31" spans="1:5" ht="28.8" x14ac:dyDescent="0.3">
      <c r="A31" s="107" t="s">
        <v>129</v>
      </c>
      <c r="B31" s="46">
        <f>'C.1 Federal Expenditures'!$AI$46</f>
        <v>0</v>
      </c>
      <c r="C31" s="46">
        <f>'C.2 State Expenditures'!$AI$46</f>
        <v>0</v>
      </c>
      <c r="D31" s="46">
        <f>'B. Total Expenditures'!$AI$46</f>
        <v>0</v>
      </c>
      <c r="E31" s="55">
        <f t="shared" si="0"/>
        <v>0</v>
      </c>
    </row>
    <row r="32" spans="1:5" x14ac:dyDescent="0.3">
      <c r="A32" s="107" t="s">
        <v>130</v>
      </c>
      <c r="B32" s="46">
        <f>'C.1 Federal Expenditures'!$AJ$46</f>
        <v>0</v>
      </c>
      <c r="C32" s="46">
        <f>'C.2 State Expenditures'!$AJ$46</f>
        <v>0</v>
      </c>
      <c r="D32" s="46">
        <f>'B. Total Expenditures'!$AJ$46</f>
        <v>0</v>
      </c>
      <c r="E32" s="55">
        <f t="shared" si="0"/>
        <v>0</v>
      </c>
    </row>
    <row r="33" spans="1:5" x14ac:dyDescent="0.3">
      <c r="A33" s="107" t="s">
        <v>131</v>
      </c>
      <c r="B33" s="46">
        <f>'C.1 Federal Expenditures'!$AK$46</f>
        <v>0</v>
      </c>
      <c r="C33" s="46">
        <f>'C.2 State Expenditures'!$AK$46</f>
        <v>0</v>
      </c>
      <c r="D33" s="46">
        <f>'B. Total Expenditures'!$AK$46</f>
        <v>0</v>
      </c>
      <c r="E33" s="55">
        <f t="shared" si="0"/>
        <v>0</v>
      </c>
    </row>
    <row r="34" spans="1:5" ht="15.6" x14ac:dyDescent="0.3">
      <c r="A34" s="106" t="s">
        <v>132</v>
      </c>
      <c r="B34" s="46">
        <f>'C.1 Federal Expenditures'!$AL$46</f>
        <v>567992</v>
      </c>
      <c r="C34" s="46">
        <f>'C.2 State Expenditures'!$AL$46</f>
        <v>0</v>
      </c>
      <c r="D34" s="46">
        <f>'B. Total Expenditures'!$AL$46</f>
        <v>567992</v>
      </c>
      <c r="E34" s="55">
        <f t="shared" si="0"/>
        <v>1.7402346947879482E-2</v>
      </c>
    </row>
    <row r="35" spans="1:5" ht="15.6" x14ac:dyDescent="0.3">
      <c r="A35" s="106" t="s">
        <v>91</v>
      </c>
      <c r="B35" s="46">
        <f>'C.1 Federal Expenditures'!$AM$46</f>
        <v>1279397</v>
      </c>
      <c r="C35" s="46">
        <f>'C.2 State Expenditures'!$AM$46</f>
        <v>736110</v>
      </c>
      <c r="D35" s="46">
        <f>'B. Total Expenditures'!$AM$46</f>
        <v>2015507</v>
      </c>
      <c r="E35" s="55">
        <f t="shared" si="0"/>
        <v>6.1751841733474644E-2</v>
      </c>
    </row>
    <row r="36" spans="1:5" x14ac:dyDescent="0.3">
      <c r="A36" s="107" t="s">
        <v>133</v>
      </c>
      <c r="B36" s="46">
        <f>'C.1 Federal Expenditures'!$AN$46</f>
        <v>1279397</v>
      </c>
      <c r="C36" s="46">
        <f>'C.2 State Expenditures'!$AN$46</f>
        <v>736110</v>
      </c>
      <c r="D36" s="46">
        <f>'B. Total Expenditures'!$AN$46</f>
        <v>2015507</v>
      </c>
      <c r="E36" s="55">
        <f t="shared" si="0"/>
        <v>6.1751841733474644E-2</v>
      </c>
    </row>
    <row r="37" spans="1:5" x14ac:dyDescent="0.3">
      <c r="A37" s="107" t="s">
        <v>134</v>
      </c>
      <c r="B37" s="46">
        <f>'C.1 Federal Expenditures'!$AO$46</f>
        <v>0</v>
      </c>
      <c r="C37" s="46">
        <f>'C.2 State Expenditures'!$AO$46</f>
        <v>0</v>
      </c>
      <c r="D37" s="46">
        <f>'B. Total Expenditures'!$AO$46</f>
        <v>0</v>
      </c>
      <c r="E37" s="55">
        <f t="shared" si="0"/>
        <v>0</v>
      </c>
    </row>
    <row r="38" spans="1:5" x14ac:dyDescent="0.3">
      <c r="A38" s="107" t="s">
        <v>135</v>
      </c>
      <c r="B38" s="46">
        <f>'C.1 Federal Expenditures'!$AP$46</f>
        <v>0</v>
      </c>
      <c r="C38" s="46">
        <f>'C.2 State Expenditures'!$AP$46</f>
        <v>0</v>
      </c>
      <c r="D38" s="46">
        <f>'B. Total Expenditures'!$AP$46</f>
        <v>0</v>
      </c>
      <c r="E38" s="55">
        <f t="shared" si="0"/>
        <v>0</v>
      </c>
    </row>
    <row r="39" spans="1:5" ht="15.6" x14ac:dyDescent="0.3">
      <c r="A39" s="106" t="s">
        <v>85</v>
      </c>
      <c r="B39" s="46">
        <f>'C.1 Federal Expenditures'!$AQ$46</f>
        <v>0</v>
      </c>
      <c r="C39" s="46">
        <f>'C.2 State Expenditures'!$AQ$46</f>
        <v>0</v>
      </c>
      <c r="D39" s="46">
        <f>'B. Total Expenditures'!$AQ$46</f>
        <v>0</v>
      </c>
      <c r="E39" s="55">
        <f t="shared" si="0"/>
        <v>0</v>
      </c>
    </row>
    <row r="40" spans="1:5" ht="15.6" x14ac:dyDescent="0.3">
      <c r="A40" s="94" t="s">
        <v>138</v>
      </c>
      <c r="B40" s="121">
        <f>'C.1 Federal Expenditures'!$AR$46</f>
        <v>21978076</v>
      </c>
      <c r="C40" s="121">
        <f>'C.2 State Expenditures'!$AR$46</f>
        <v>8540000</v>
      </c>
      <c r="D40" s="121">
        <f>'B. Total Expenditures'!$AR$46</f>
        <v>30518076</v>
      </c>
      <c r="E40" s="96">
        <f t="shared" si="0"/>
        <v>0.9350239910663426</v>
      </c>
    </row>
    <row r="41" spans="1:5" ht="15.6" x14ac:dyDescent="0.3">
      <c r="A41" s="106" t="s">
        <v>86</v>
      </c>
      <c r="B41" s="46">
        <f>'C.1 Federal Expenditures'!$C$46</f>
        <v>0</v>
      </c>
      <c r="C41" s="120"/>
      <c r="D41" s="46">
        <f>'B. Total Expenditures'!$C$46</f>
        <v>0</v>
      </c>
      <c r="E41" s="55">
        <f t="shared" si="0"/>
        <v>0</v>
      </c>
    </row>
    <row r="42" spans="1:5" ht="15.6" x14ac:dyDescent="0.3">
      <c r="A42" s="106" t="s">
        <v>246</v>
      </c>
      <c r="B42" s="46">
        <f>'C.1 Federal Expenditures'!$D$46</f>
        <v>2120740</v>
      </c>
      <c r="C42" s="120"/>
      <c r="D42" s="46">
        <f>'B. Total Expenditures'!$D$46</f>
        <v>2120740</v>
      </c>
      <c r="E42" s="55">
        <f t="shared" si="0"/>
        <v>6.4976008933657403E-2</v>
      </c>
    </row>
    <row r="43" spans="1:5" ht="15.6" x14ac:dyDescent="0.3">
      <c r="A43" s="108" t="s">
        <v>109</v>
      </c>
      <c r="B43" s="121">
        <f>B41+B42</f>
        <v>2120740</v>
      </c>
      <c r="C43" s="124"/>
      <c r="D43" s="121">
        <f>D41+D42</f>
        <v>2120740</v>
      </c>
      <c r="E43" s="96">
        <f t="shared" si="0"/>
        <v>6.4976008933657403E-2</v>
      </c>
    </row>
    <row r="44" spans="1:5" ht="15.6" x14ac:dyDescent="0.3">
      <c r="A44" s="94" t="s">
        <v>60</v>
      </c>
      <c r="B44" s="95">
        <f>SUM(B41,B42, B3,B6,B10,B14,B18,B19,B22,B23,B24,B25,B26,B27,B28,B29,B30,B34,B35, B39)</f>
        <v>24098816</v>
      </c>
      <c r="C44" s="95">
        <f>SUM(C41,C42,C3,C6,C10,C14,C18,C19,C22,C23,C24,C25,C26,C27,C28,C29,C30,C34,C35, C39)</f>
        <v>8540000</v>
      </c>
      <c r="D44" s="95">
        <f>B44+C44</f>
        <v>32638816</v>
      </c>
      <c r="E44" s="96">
        <f t="shared" si="0"/>
        <v>1</v>
      </c>
    </row>
    <row r="45" spans="1:5" ht="15.6" x14ac:dyDescent="0.3">
      <c r="A45" s="106" t="s">
        <v>136</v>
      </c>
      <c r="B45" s="46">
        <f>'C.1 Federal Expenditures'!$AS$46</f>
        <v>0</v>
      </c>
      <c r="C45" s="120"/>
      <c r="D45" s="46">
        <f>'B. Total Expenditures'!$AS$46</f>
        <v>0</v>
      </c>
      <c r="E45" s="123"/>
    </row>
    <row r="46" spans="1:5" ht="15.6" x14ac:dyDescent="0.3">
      <c r="A46" s="106" t="s">
        <v>137</v>
      </c>
      <c r="B46" s="46">
        <f>'C.1 Federal Expenditures'!$AT$46</f>
        <v>19606056</v>
      </c>
      <c r="C46" s="120"/>
      <c r="D46" s="46">
        <f>'B. Total Expenditures'!$AT$46</f>
        <v>19606056</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tabColor theme="0" tint="-0.34998626667073579"/>
    <pageSetUpPr fitToPage="1"/>
  </sheetPr>
  <dimension ref="A1:E56"/>
  <sheetViews>
    <sheetView topLeftCell="A23"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312</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Expenditures'!$G$47</f>
        <v>42935</v>
      </c>
      <c r="C3" s="46">
        <f>'C.2 State Expenditures'!$G$47</f>
        <v>18373912</v>
      </c>
      <c r="D3" s="46">
        <f>'B. Total Expenditures'!$G$47</f>
        <v>18416847</v>
      </c>
      <c r="E3" s="55">
        <f t="shared" ref="E3:E44" si="0">D3/($D$44)</f>
        <v>0.13304453968991717</v>
      </c>
    </row>
    <row r="4" spans="1:5" ht="43.8" x14ac:dyDescent="0.3">
      <c r="A4" s="107" t="s">
        <v>111</v>
      </c>
      <c r="B4" s="46">
        <f>'C.1 Federal Expenditures'!$H$47</f>
        <v>42935</v>
      </c>
      <c r="C4" s="46">
        <f>'C.2 State Expenditures'!$H$47</f>
        <v>18373912</v>
      </c>
      <c r="D4" s="46">
        <f>'B. Total Expenditures'!$H$47</f>
        <v>18416847</v>
      </c>
      <c r="E4" s="55">
        <f t="shared" si="0"/>
        <v>0.13304453968991717</v>
      </c>
    </row>
    <row r="5" spans="1:5" ht="43.8" x14ac:dyDescent="0.3">
      <c r="A5" s="107" t="s">
        <v>110</v>
      </c>
      <c r="B5" s="46">
        <f>'C.1 Federal Expenditures'!$I$47</f>
        <v>0</v>
      </c>
      <c r="C5" s="46">
        <f>'C.2 State Expenditures'!$I$47</f>
        <v>0</v>
      </c>
      <c r="D5" s="46">
        <f>'B. Total Expenditures'!$I$47</f>
        <v>0</v>
      </c>
      <c r="E5" s="55">
        <f t="shared" si="0"/>
        <v>0</v>
      </c>
    </row>
    <row r="6" spans="1:5" ht="30.75" x14ac:dyDescent="0.3">
      <c r="A6" s="106" t="s">
        <v>83</v>
      </c>
      <c r="B6" s="46">
        <f>'C.1 Federal Expenditures'!$J$47</f>
        <v>0</v>
      </c>
      <c r="C6" s="120"/>
      <c r="D6" s="46">
        <f>'B. Total Expenditures'!$J$47</f>
        <v>0</v>
      </c>
      <c r="E6" s="55">
        <f t="shared" si="0"/>
        <v>0</v>
      </c>
    </row>
    <row r="7" spans="1:5" ht="15" x14ac:dyDescent="0.3">
      <c r="A7" s="107" t="s">
        <v>112</v>
      </c>
      <c r="B7" s="46">
        <f>'C.1 Federal Expenditures'!$K$47</f>
        <v>0</v>
      </c>
      <c r="C7" s="120"/>
      <c r="D7" s="46">
        <f>'B. Total Expenditures'!$K$47</f>
        <v>0</v>
      </c>
      <c r="E7" s="55">
        <f t="shared" si="0"/>
        <v>0</v>
      </c>
    </row>
    <row r="8" spans="1:5" ht="15" x14ac:dyDescent="0.3">
      <c r="A8" s="107" t="s">
        <v>113</v>
      </c>
      <c r="B8" s="46">
        <f>'C.1 Federal Expenditures'!$L$47</f>
        <v>0</v>
      </c>
      <c r="C8" s="120"/>
      <c r="D8" s="46">
        <f>'B. Total Expenditures'!$L$47</f>
        <v>0</v>
      </c>
      <c r="E8" s="55">
        <f t="shared" si="0"/>
        <v>0</v>
      </c>
    </row>
    <row r="9" spans="1:5" ht="29.4" x14ac:dyDescent="0.3">
      <c r="A9" s="107" t="s">
        <v>114</v>
      </c>
      <c r="B9" s="46">
        <f>'C.1 Federal Expenditures'!$M$47</f>
        <v>0</v>
      </c>
      <c r="C9" s="120"/>
      <c r="D9" s="46">
        <f>'B. Total Expenditures'!$M$47</f>
        <v>0</v>
      </c>
      <c r="E9" s="55">
        <f t="shared" si="0"/>
        <v>0</v>
      </c>
    </row>
    <row r="10" spans="1:5" ht="30.75" x14ac:dyDescent="0.3">
      <c r="A10" s="106" t="s">
        <v>82</v>
      </c>
      <c r="B10" s="46">
        <f>'C.1 Federal Expenditures'!$N$47</f>
        <v>0</v>
      </c>
      <c r="C10" s="120"/>
      <c r="D10" s="46">
        <f>'B. Total Expenditures'!$N$47</f>
        <v>0</v>
      </c>
      <c r="E10" s="55">
        <f t="shared" si="0"/>
        <v>0</v>
      </c>
    </row>
    <row r="11" spans="1:5" ht="15" x14ac:dyDescent="0.3">
      <c r="A11" s="107" t="s">
        <v>115</v>
      </c>
      <c r="B11" s="46">
        <f>'C.1 Federal Expenditures'!$O$47</f>
        <v>0</v>
      </c>
      <c r="C11" s="120"/>
      <c r="D11" s="46">
        <f>'B. Total Expenditures'!$O$47</f>
        <v>0</v>
      </c>
      <c r="E11" s="55">
        <f t="shared" si="0"/>
        <v>0</v>
      </c>
    </row>
    <row r="12" spans="1:5" ht="15" x14ac:dyDescent="0.3">
      <c r="A12" s="107" t="s">
        <v>116</v>
      </c>
      <c r="B12" s="46">
        <f>'C.1 Federal Expenditures'!$P$47</f>
        <v>0</v>
      </c>
      <c r="C12" s="120"/>
      <c r="D12" s="46">
        <f>'B. Total Expenditures'!$P$47</f>
        <v>0</v>
      </c>
      <c r="E12" s="55">
        <f t="shared" si="0"/>
        <v>0</v>
      </c>
    </row>
    <row r="13" spans="1:5" ht="29.4" x14ac:dyDescent="0.3">
      <c r="A13" s="107" t="s">
        <v>117</v>
      </c>
      <c r="B13" s="46">
        <f>'C.1 Federal Expenditures'!$Q$47</f>
        <v>0</v>
      </c>
      <c r="C13" s="120"/>
      <c r="D13" s="46">
        <f>'B. Total Expenditures'!$Q$47</f>
        <v>0</v>
      </c>
      <c r="E13" s="55">
        <f t="shared" si="0"/>
        <v>0</v>
      </c>
    </row>
    <row r="14" spans="1:5" ht="15.75" x14ac:dyDescent="0.3">
      <c r="A14" s="106" t="s">
        <v>118</v>
      </c>
      <c r="B14" s="46">
        <f>'C.1 Federal Expenditures'!$R$47</f>
        <v>0</v>
      </c>
      <c r="C14" s="46">
        <f>'C.2 State Expenditures'!$R$47</f>
        <v>7592026</v>
      </c>
      <c r="D14" s="46">
        <f>'B. Total Expenditures'!$R$47</f>
        <v>7592026</v>
      </c>
      <c r="E14" s="55">
        <f t="shared" si="0"/>
        <v>5.4845305740113016E-2</v>
      </c>
    </row>
    <row r="15" spans="1:5" ht="15" x14ac:dyDescent="0.3">
      <c r="A15" s="107" t="s">
        <v>119</v>
      </c>
      <c r="B15" s="46">
        <f>'C.1 Federal Expenditures'!$S$47</f>
        <v>0</v>
      </c>
      <c r="C15" s="46">
        <f>'C.2 State Expenditures'!$S$47</f>
        <v>0</v>
      </c>
      <c r="D15" s="46">
        <f>'B. Total Expenditures'!$S$47</f>
        <v>0</v>
      </c>
      <c r="E15" s="55">
        <f t="shared" si="0"/>
        <v>0</v>
      </c>
    </row>
    <row r="16" spans="1:5" ht="15" x14ac:dyDescent="0.3">
      <c r="A16" s="107" t="s">
        <v>120</v>
      </c>
      <c r="B16" s="46">
        <f>'C.1 Federal Expenditures'!$T$47</f>
        <v>0</v>
      </c>
      <c r="C16" s="46">
        <f>'C.2 State Expenditures'!$T$47</f>
        <v>0</v>
      </c>
      <c r="D16" s="46">
        <f>'B. Total Expenditures'!$T$47</f>
        <v>0</v>
      </c>
      <c r="E16" s="55">
        <f t="shared" si="0"/>
        <v>0</v>
      </c>
    </row>
    <row r="17" spans="1:5" ht="15" x14ac:dyDescent="0.3">
      <c r="A17" s="107" t="s">
        <v>121</v>
      </c>
      <c r="B17" s="46">
        <f>'C.1 Federal Expenditures'!$U$47</f>
        <v>0</v>
      </c>
      <c r="C17" s="46">
        <f>'C.2 State Expenditures'!$U$47</f>
        <v>7592026</v>
      </c>
      <c r="D17" s="46">
        <f>'B. Total Expenditures'!$U$47</f>
        <v>7592026</v>
      </c>
      <c r="E17" s="55">
        <f t="shared" si="0"/>
        <v>5.4845305740113016E-2</v>
      </c>
    </row>
    <row r="18" spans="1:5" ht="15.75" x14ac:dyDescent="0.3">
      <c r="A18" s="106" t="s">
        <v>122</v>
      </c>
      <c r="B18" s="46">
        <f>'C.1 Federal Expenditures'!$V$47</f>
        <v>0</v>
      </c>
      <c r="C18" s="46">
        <f>'C.2 State Expenditures'!$V$47</f>
        <v>120127</v>
      </c>
      <c r="D18" s="46">
        <f>'B. Total Expenditures'!$V$47</f>
        <v>120127</v>
      </c>
      <c r="E18" s="55">
        <f t="shared" si="0"/>
        <v>8.678055162933525E-4</v>
      </c>
    </row>
    <row r="19" spans="1:5" ht="15.75" x14ac:dyDescent="0.3">
      <c r="A19" s="106" t="s">
        <v>87</v>
      </c>
      <c r="B19" s="46">
        <f>'C.1 Federal Expenditures'!$W$47</f>
        <v>0</v>
      </c>
      <c r="C19" s="46">
        <f>'C.2 State Expenditures'!$W$47</f>
        <v>85989536</v>
      </c>
      <c r="D19" s="46">
        <f>'B. Total Expenditures'!$W$47</f>
        <v>85989536</v>
      </c>
      <c r="E19" s="55">
        <f t="shared" si="0"/>
        <v>0.62119418352498457</v>
      </c>
    </row>
    <row r="20" spans="1:5" ht="29.4" x14ac:dyDescent="0.3">
      <c r="A20" s="107" t="s">
        <v>124</v>
      </c>
      <c r="B20" s="46">
        <f>'C.1 Federal Expenditures'!$X$47</f>
        <v>0</v>
      </c>
      <c r="C20" s="46">
        <f>'C.2 State Expenditures'!$X$47</f>
        <v>0</v>
      </c>
      <c r="D20" s="46">
        <f>'B. Total Expenditures'!$X$47</f>
        <v>0</v>
      </c>
      <c r="E20" s="55">
        <f t="shared" si="0"/>
        <v>0</v>
      </c>
    </row>
    <row r="21" spans="1:5" ht="15" x14ac:dyDescent="0.3">
      <c r="A21" s="107" t="s">
        <v>123</v>
      </c>
      <c r="B21" s="46">
        <f>'C.1 Federal Expenditures'!$Y$47</f>
        <v>0</v>
      </c>
      <c r="C21" s="46">
        <f>'C.2 State Expenditures'!$Y$47</f>
        <v>85989536</v>
      </c>
      <c r="D21" s="46">
        <f>'B. Total Expenditures'!$Y$47</f>
        <v>85989536</v>
      </c>
      <c r="E21" s="55">
        <f t="shared" si="0"/>
        <v>0.62119418352498457</v>
      </c>
    </row>
    <row r="22" spans="1:5" ht="30.75" x14ac:dyDescent="0.3">
      <c r="A22" s="106" t="s">
        <v>88</v>
      </c>
      <c r="B22" s="46">
        <f>'C.1 Federal Expenditures'!$Z$47</f>
        <v>0</v>
      </c>
      <c r="C22" s="46">
        <f>'C.2 State Expenditures'!$Z$47</f>
        <v>0</v>
      </c>
      <c r="D22" s="46">
        <f>'B. Total Expenditures'!$Z$47</f>
        <v>0</v>
      </c>
      <c r="E22" s="55">
        <f t="shared" si="0"/>
        <v>0</v>
      </c>
    </row>
    <row r="23" spans="1:5" ht="15.75" x14ac:dyDescent="0.3">
      <c r="A23" s="106" t="s">
        <v>84</v>
      </c>
      <c r="B23" s="46">
        <f>'C.1 Federal Expenditures'!$AA$47</f>
        <v>0</v>
      </c>
      <c r="C23" s="46">
        <f>'C.2 State Expenditures'!$AA$47</f>
        <v>0</v>
      </c>
      <c r="D23" s="46">
        <f>'B. Total Expenditures'!$AA$47</f>
        <v>0</v>
      </c>
      <c r="E23" s="55">
        <f t="shared" si="0"/>
        <v>0</v>
      </c>
    </row>
    <row r="24" spans="1:5" ht="15.75" x14ac:dyDescent="0.3">
      <c r="A24" s="106" t="s">
        <v>89</v>
      </c>
      <c r="B24" s="46">
        <f>'C.1 Federal Expenditures'!$AB$47</f>
        <v>0</v>
      </c>
      <c r="C24" s="46">
        <f>'C.2 State Expenditures'!$AB$47</f>
        <v>0</v>
      </c>
      <c r="D24" s="46">
        <f>'B. Total Expenditures'!$AB$47</f>
        <v>0</v>
      </c>
      <c r="E24" s="55">
        <f t="shared" si="0"/>
        <v>0</v>
      </c>
    </row>
    <row r="25" spans="1:5" ht="15.75" x14ac:dyDescent="0.3">
      <c r="A25" s="106" t="s">
        <v>62</v>
      </c>
      <c r="B25" s="46">
        <f>'C.1 Federal Expenditures'!$AC$47</f>
        <v>0</v>
      </c>
      <c r="C25" s="46">
        <f>'C.2 State Expenditures'!$AC$47</f>
        <v>0</v>
      </c>
      <c r="D25" s="46">
        <f>'B. Total Expenditures'!$AC$47</f>
        <v>0</v>
      </c>
      <c r="E25" s="55">
        <f t="shared" si="0"/>
        <v>0</v>
      </c>
    </row>
    <row r="26" spans="1:5" ht="15.75" x14ac:dyDescent="0.3">
      <c r="A26" s="106" t="s">
        <v>125</v>
      </c>
      <c r="B26" s="46">
        <f>'C.1 Federal Expenditures'!$AD$47</f>
        <v>0</v>
      </c>
      <c r="C26" s="46">
        <f>'C.2 State Expenditures'!$AD$47</f>
        <v>66475</v>
      </c>
      <c r="D26" s="46">
        <f>'B. Total Expenditures'!$AD$47</f>
        <v>66475</v>
      </c>
      <c r="E26" s="55">
        <f t="shared" si="0"/>
        <v>4.8021986477312018E-4</v>
      </c>
    </row>
    <row r="27" spans="1:5" s="11" customFormat="1" ht="15.75" x14ac:dyDescent="0.3">
      <c r="A27" s="106" t="s">
        <v>126</v>
      </c>
      <c r="B27" s="46">
        <f>'C.1 Federal Expenditures'!$AE$47</f>
        <v>0</v>
      </c>
      <c r="C27" s="46">
        <f>'C.2 State Expenditures'!$AE$47</f>
        <v>0</v>
      </c>
      <c r="D27" s="46">
        <f>'B. Total Expenditures'!$AE$47</f>
        <v>0</v>
      </c>
      <c r="E27" s="55">
        <f t="shared" si="0"/>
        <v>0</v>
      </c>
    </row>
    <row r="28" spans="1:5" ht="30.75" x14ac:dyDescent="0.3">
      <c r="A28" s="106" t="s">
        <v>127</v>
      </c>
      <c r="B28" s="46">
        <f>'C.1 Federal Expenditures'!$AF$47</f>
        <v>0</v>
      </c>
      <c r="C28" s="46">
        <f>'C.2 State Expenditures'!$AF$47</f>
        <v>0</v>
      </c>
      <c r="D28" s="46">
        <f>'B. Total Expenditures'!$AF$47</f>
        <v>0</v>
      </c>
      <c r="E28" s="55">
        <f t="shared" si="0"/>
        <v>0</v>
      </c>
    </row>
    <row r="29" spans="1:5" ht="30.75" x14ac:dyDescent="0.3">
      <c r="A29" s="106" t="s">
        <v>90</v>
      </c>
      <c r="B29" s="46">
        <f>'C.1 Federal Expenditures'!$AG$47</f>
        <v>0</v>
      </c>
      <c r="C29" s="46">
        <f>'C.2 State Expenditures'!$AG$47</f>
        <v>0</v>
      </c>
      <c r="D29" s="46">
        <f>'B. Total Expenditures'!$AG$47</f>
        <v>0</v>
      </c>
      <c r="E29" s="55">
        <f t="shared" si="0"/>
        <v>0</v>
      </c>
    </row>
    <row r="30" spans="1:5" ht="15.75" x14ac:dyDescent="0.3">
      <c r="A30" s="106" t="s">
        <v>128</v>
      </c>
      <c r="B30" s="46">
        <f>'C.1 Federal Expenditures'!$AH$47</f>
        <v>0</v>
      </c>
      <c r="C30" s="46">
        <f>'C.2 State Expenditures'!$AH$47</f>
        <v>0</v>
      </c>
      <c r="D30" s="46">
        <f>'B. Total Expenditures'!$AH$47</f>
        <v>0</v>
      </c>
      <c r="E30" s="55">
        <f t="shared" si="0"/>
        <v>0</v>
      </c>
    </row>
    <row r="31" spans="1:5" ht="29.4" x14ac:dyDescent="0.3">
      <c r="A31" s="107" t="s">
        <v>129</v>
      </c>
      <c r="B31" s="46">
        <f>'C.1 Federal Expenditures'!$AI$47</f>
        <v>0</v>
      </c>
      <c r="C31" s="46">
        <f>'C.2 State Expenditures'!$AI$47</f>
        <v>0</v>
      </c>
      <c r="D31" s="46">
        <f>'B. Total Expenditures'!$AI$47</f>
        <v>0</v>
      </c>
      <c r="E31" s="55">
        <f t="shared" si="0"/>
        <v>0</v>
      </c>
    </row>
    <row r="32" spans="1:5" ht="15" x14ac:dyDescent="0.3">
      <c r="A32" s="107" t="s">
        <v>130</v>
      </c>
      <c r="B32" s="46">
        <f>'C.1 Federal Expenditures'!$AJ$47</f>
        <v>0</v>
      </c>
      <c r="C32" s="46">
        <f>'C.2 State Expenditures'!$AJ$47</f>
        <v>0</v>
      </c>
      <c r="D32" s="46">
        <f>'B. Total Expenditures'!$AJ$47</f>
        <v>0</v>
      </c>
      <c r="E32" s="55">
        <f t="shared" si="0"/>
        <v>0</v>
      </c>
    </row>
    <row r="33" spans="1:5" ht="15" x14ac:dyDescent="0.3">
      <c r="A33" s="107" t="s">
        <v>131</v>
      </c>
      <c r="B33" s="46">
        <f>'C.1 Federal Expenditures'!$AK$47</f>
        <v>0</v>
      </c>
      <c r="C33" s="46">
        <f>'C.2 State Expenditures'!$AK$47</f>
        <v>0</v>
      </c>
      <c r="D33" s="46">
        <f>'B. Total Expenditures'!$AK$47</f>
        <v>0</v>
      </c>
      <c r="E33" s="55">
        <f t="shared" si="0"/>
        <v>0</v>
      </c>
    </row>
    <row r="34" spans="1:5" ht="15.75" x14ac:dyDescent="0.3">
      <c r="A34" s="106" t="s">
        <v>132</v>
      </c>
      <c r="B34" s="46">
        <f>'C.1 Federal Expenditures'!$AL$47</f>
        <v>0</v>
      </c>
      <c r="C34" s="46">
        <f>'C.2 State Expenditures'!$AL$47</f>
        <v>0</v>
      </c>
      <c r="D34" s="46">
        <f>'B. Total Expenditures'!$AL$47</f>
        <v>0</v>
      </c>
      <c r="E34" s="55">
        <f t="shared" si="0"/>
        <v>0</v>
      </c>
    </row>
    <row r="35" spans="1:5" ht="15.75" x14ac:dyDescent="0.3">
      <c r="A35" s="106" t="s">
        <v>91</v>
      </c>
      <c r="B35" s="46">
        <f>'C.1 Federal Expenditures'!$AM$47</f>
        <v>20939649</v>
      </c>
      <c r="C35" s="46">
        <f>'C.2 State Expenditures'!$AM$47</f>
        <v>5301517</v>
      </c>
      <c r="D35" s="46">
        <f>'B. Total Expenditures'!$AM$47</f>
        <v>26241166</v>
      </c>
      <c r="E35" s="55">
        <f t="shared" si="0"/>
        <v>0.18956794566391874</v>
      </c>
    </row>
    <row r="36" spans="1:5" ht="15" x14ac:dyDescent="0.3">
      <c r="A36" s="107" t="s">
        <v>133</v>
      </c>
      <c r="B36" s="46">
        <f>'C.1 Federal Expenditures'!$AN$47</f>
        <v>20887068</v>
      </c>
      <c r="C36" s="46">
        <f>'C.2 State Expenditures'!$AN$47</f>
        <v>5056888</v>
      </c>
      <c r="D36" s="46">
        <f>'B. Total Expenditures'!$AN$47</f>
        <v>25943956</v>
      </c>
      <c r="E36" s="55">
        <f t="shared" si="0"/>
        <v>0.18742088066189966</v>
      </c>
    </row>
    <row r="37" spans="1:5" ht="15" x14ac:dyDescent="0.3">
      <c r="A37" s="107" t="s">
        <v>134</v>
      </c>
      <c r="B37" s="46">
        <f>'C.1 Federal Expenditures'!$AO$47</f>
        <v>0</v>
      </c>
      <c r="C37" s="46">
        <f>'C.2 State Expenditures'!$AO$47</f>
        <v>0</v>
      </c>
      <c r="D37" s="46">
        <f>'B. Total Expenditures'!$AO$47</f>
        <v>0</v>
      </c>
      <c r="E37" s="55">
        <f t="shared" si="0"/>
        <v>0</v>
      </c>
    </row>
    <row r="38" spans="1:5" ht="15" x14ac:dyDescent="0.3">
      <c r="A38" s="107" t="s">
        <v>135</v>
      </c>
      <c r="B38" s="46">
        <f>'C.1 Federal Expenditures'!$AP$47</f>
        <v>52581</v>
      </c>
      <c r="C38" s="46">
        <f>'C.2 State Expenditures'!$AP$47</f>
        <v>244629</v>
      </c>
      <c r="D38" s="46">
        <f>'B. Total Expenditures'!$AP$47</f>
        <v>297210</v>
      </c>
      <c r="E38" s="55">
        <f t="shared" si="0"/>
        <v>2.1470650020190907E-3</v>
      </c>
    </row>
    <row r="39" spans="1:5" ht="15.75" x14ac:dyDescent="0.3">
      <c r="A39" s="106" t="s">
        <v>85</v>
      </c>
      <c r="B39" s="46">
        <f>'C.1 Federal Expenditures'!$AQ$47</f>
        <v>0</v>
      </c>
      <c r="C39" s="46">
        <f>'C.2 State Expenditures'!$AQ$47</f>
        <v>0</v>
      </c>
      <c r="D39" s="46">
        <f>'B. Total Expenditures'!$AQ$47</f>
        <v>0</v>
      </c>
      <c r="E39" s="55">
        <f t="shared" si="0"/>
        <v>0</v>
      </c>
    </row>
    <row r="40" spans="1:5" ht="15" x14ac:dyDescent="0.3">
      <c r="A40" s="94" t="s">
        <v>138</v>
      </c>
      <c r="B40" s="121">
        <f>'C.1 Federal Expenditures'!$AR$47</f>
        <v>20982584</v>
      </c>
      <c r="C40" s="121">
        <f>'C.2 State Expenditures'!$AR$47</f>
        <v>117443593</v>
      </c>
      <c r="D40" s="121">
        <f>'B. Total Expenditures'!$AR$47</f>
        <v>138426177</v>
      </c>
      <c r="E40" s="96">
        <f t="shared" si="0"/>
        <v>1</v>
      </c>
    </row>
    <row r="41" spans="1:5" ht="15.75" x14ac:dyDescent="0.3">
      <c r="A41" s="106" t="s">
        <v>86</v>
      </c>
      <c r="B41" s="46">
        <f>'C.1 Federal Expenditures'!$C$47</f>
        <v>0</v>
      </c>
      <c r="C41" s="120"/>
      <c r="D41" s="46">
        <f>'B. Total Expenditures'!$C$47</f>
        <v>0</v>
      </c>
      <c r="E41" s="55">
        <f t="shared" si="0"/>
        <v>0</v>
      </c>
    </row>
    <row r="42" spans="1:5" ht="15.75" x14ac:dyDescent="0.3">
      <c r="A42" s="106" t="s">
        <v>246</v>
      </c>
      <c r="B42" s="46">
        <f>'C.1 Federal Expenditures'!$D$47</f>
        <v>0</v>
      </c>
      <c r="C42" s="120"/>
      <c r="D42" s="46">
        <f>'B. Total Expenditures'!$D$47</f>
        <v>0</v>
      </c>
      <c r="E42" s="55">
        <f t="shared" si="0"/>
        <v>0</v>
      </c>
    </row>
    <row r="43" spans="1:5" ht="15.75" x14ac:dyDescent="0.3">
      <c r="A43" s="108" t="s">
        <v>109</v>
      </c>
      <c r="B43" s="121">
        <f>B41+B42</f>
        <v>0</v>
      </c>
      <c r="C43" s="124"/>
      <c r="D43" s="121">
        <f>D41+D42</f>
        <v>0</v>
      </c>
      <c r="E43" s="96">
        <f t="shared" si="0"/>
        <v>0</v>
      </c>
    </row>
    <row r="44" spans="1:5" ht="15" x14ac:dyDescent="0.3">
      <c r="A44" s="94" t="s">
        <v>60</v>
      </c>
      <c r="B44" s="95">
        <f>SUM(B41,B42, B3,B6,B10,B14,B18,B19,B22,B23,B24,B25,B26,B27,B28,B29,B30,B34,B35, B39)</f>
        <v>20982584</v>
      </c>
      <c r="C44" s="95">
        <f>SUM(C41,C42,C3,C6,C10,C14,C18,C19,C22,C23,C24,C25,C26,C27,C28,C29,C30,C34,C35, C39)</f>
        <v>117443593</v>
      </c>
      <c r="D44" s="95">
        <f>B44+C44</f>
        <v>138426177</v>
      </c>
      <c r="E44" s="96">
        <f t="shared" si="0"/>
        <v>1</v>
      </c>
    </row>
    <row r="45" spans="1:5" ht="15.75" x14ac:dyDescent="0.3">
      <c r="A45" s="106" t="s">
        <v>136</v>
      </c>
      <c r="B45" s="46">
        <f>'C.1 Federal Expenditures'!$AS$47</f>
        <v>0</v>
      </c>
      <c r="C45" s="120"/>
      <c r="D45" s="46">
        <f>'B. Total Expenditures'!$AS$47</f>
        <v>0</v>
      </c>
      <c r="E45" s="123"/>
    </row>
    <row r="46" spans="1:5" ht="15.75" x14ac:dyDescent="0.3">
      <c r="A46" s="106" t="s">
        <v>137</v>
      </c>
      <c r="B46" s="46">
        <f>'C.1 Federal Expenditures'!$AT$47</f>
        <v>570718889</v>
      </c>
      <c r="C46" s="120"/>
      <c r="D46" s="46">
        <f>'B. Total Expenditures'!$AT$47</f>
        <v>570718889</v>
      </c>
      <c r="E46" s="123"/>
    </row>
    <row r="47" spans="1:5" ht="15" x14ac:dyDescent="0.3">
      <c r="A47" s="112"/>
    </row>
    <row r="48" spans="1:5" ht="15" x14ac:dyDescent="0.3">
      <c r="A48" s="112"/>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311</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Expenditures'!$G$48</f>
        <v>4912686</v>
      </c>
      <c r="C3" s="46">
        <f>'C.2 State Expenditures'!$G$48</f>
        <v>48257311</v>
      </c>
      <c r="D3" s="46">
        <f>'B. Total Expenditures'!$G$48</f>
        <v>53169997</v>
      </c>
      <c r="E3" s="55">
        <f t="shared" ref="E3:E44" si="0">D3/($D$44)</f>
        <v>6.1651510744788696E-2</v>
      </c>
    </row>
    <row r="4" spans="1:5" ht="43.8" x14ac:dyDescent="0.3">
      <c r="A4" s="107" t="s">
        <v>111</v>
      </c>
      <c r="B4" s="46">
        <f>'C.1 Federal Expenditures'!$H$48</f>
        <v>3746457</v>
      </c>
      <c r="C4" s="46">
        <f>'C.2 State Expenditures'!$H$48</f>
        <v>48257311</v>
      </c>
      <c r="D4" s="46">
        <f>'B. Total Expenditures'!$H$48</f>
        <v>52003768</v>
      </c>
      <c r="E4" s="55">
        <f t="shared" si="0"/>
        <v>6.0299248495754069E-2</v>
      </c>
    </row>
    <row r="5" spans="1:5" ht="43.8" x14ac:dyDescent="0.3">
      <c r="A5" s="107" t="s">
        <v>110</v>
      </c>
      <c r="B5" s="46">
        <f>'C.1 Federal Expenditures'!$I$48</f>
        <v>1166229</v>
      </c>
      <c r="C5" s="46">
        <f>'C.2 State Expenditures'!$I$48</f>
        <v>0</v>
      </c>
      <c r="D5" s="46">
        <f>'B. Total Expenditures'!$I$48</f>
        <v>1166229</v>
      </c>
      <c r="E5" s="55">
        <f t="shared" si="0"/>
        <v>1.3522622490346233E-3</v>
      </c>
    </row>
    <row r="6" spans="1:5" ht="30.75" x14ac:dyDescent="0.3">
      <c r="A6" s="106" t="s">
        <v>83</v>
      </c>
      <c r="B6" s="46">
        <f>'C.1 Federal Expenditures'!$J$48</f>
        <v>46249949</v>
      </c>
      <c r="C6" s="120"/>
      <c r="D6" s="46">
        <f>'B. Total Expenditures'!$J$48</f>
        <v>46249949</v>
      </c>
      <c r="E6" s="55">
        <f t="shared" si="0"/>
        <v>5.3627598055336151E-2</v>
      </c>
    </row>
    <row r="7" spans="1:5" ht="15" x14ac:dyDescent="0.3">
      <c r="A7" s="107" t="s">
        <v>112</v>
      </c>
      <c r="B7" s="46">
        <f>'C.1 Federal Expenditures'!$K$48</f>
        <v>46249949</v>
      </c>
      <c r="C7" s="120"/>
      <c r="D7" s="46">
        <f>'B. Total Expenditures'!$K$48</f>
        <v>46249949</v>
      </c>
      <c r="E7" s="55">
        <f t="shared" si="0"/>
        <v>5.3627598055336151E-2</v>
      </c>
    </row>
    <row r="8" spans="1:5" ht="15" x14ac:dyDescent="0.3">
      <c r="A8" s="107" t="s">
        <v>113</v>
      </c>
      <c r="B8" s="46">
        <f>'C.1 Federal Expenditures'!$L$48</f>
        <v>0</v>
      </c>
      <c r="C8" s="120"/>
      <c r="D8" s="46">
        <f>'B. Total Expenditures'!$L$48</f>
        <v>0</v>
      </c>
      <c r="E8" s="55">
        <f t="shared" si="0"/>
        <v>0</v>
      </c>
    </row>
    <row r="9" spans="1:5" ht="29.4" x14ac:dyDescent="0.3">
      <c r="A9" s="107" t="s">
        <v>114</v>
      </c>
      <c r="B9" s="46">
        <f>'C.1 Federal Expenditures'!$M$48</f>
        <v>0</v>
      </c>
      <c r="C9" s="120"/>
      <c r="D9" s="46">
        <f>'B. Total Expenditures'!$M$48</f>
        <v>0</v>
      </c>
      <c r="E9" s="55">
        <f t="shared" si="0"/>
        <v>0</v>
      </c>
    </row>
    <row r="10" spans="1:5" ht="30.75" x14ac:dyDescent="0.3">
      <c r="A10" s="106" t="s">
        <v>82</v>
      </c>
      <c r="B10" s="46">
        <f>'C.1 Federal Expenditures'!$N$48</f>
        <v>194175136</v>
      </c>
      <c r="C10" s="120"/>
      <c r="D10" s="46">
        <f>'B. Total Expenditures'!$N$48</f>
        <v>194175136</v>
      </c>
      <c r="E10" s="55">
        <f t="shared" si="0"/>
        <v>0.22514935412681716</v>
      </c>
    </row>
    <row r="11" spans="1:5" ht="15" x14ac:dyDescent="0.3">
      <c r="A11" s="107" t="s">
        <v>115</v>
      </c>
      <c r="B11" s="46">
        <f>'C.1 Federal Expenditures'!$O$48</f>
        <v>194175136</v>
      </c>
      <c r="C11" s="120"/>
      <c r="D11" s="46">
        <f>'B. Total Expenditures'!$O$48</f>
        <v>194175136</v>
      </c>
      <c r="E11" s="55">
        <f t="shared" si="0"/>
        <v>0.22514935412681716</v>
      </c>
    </row>
    <row r="12" spans="1:5" ht="15" x14ac:dyDescent="0.3">
      <c r="A12" s="107" t="s">
        <v>116</v>
      </c>
      <c r="B12" s="46">
        <f>'C.1 Federal Expenditures'!$P$48</f>
        <v>0</v>
      </c>
      <c r="C12" s="120"/>
      <c r="D12" s="46">
        <f>'B. Total Expenditures'!$P$48</f>
        <v>0</v>
      </c>
      <c r="E12" s="55">
        <f t="shared" si="0"/>
        <v>0</v>
      </c>
    </row>
    <row r="13" spans="1:5" ht="29.4" x14ac:dyDescent="0.3">
      <c r="A13" s="107" t="s">
        <v>117</v>
      </c>
      <c r="B13" s="46">
        <f>'C.1 Federal Expenditures'!$Q$48</f>
        <v>0</v>
      </c>
      <c r="C13" s="120"/>
      <c r="D13" s="46">
        <f>'B. Total Expenditures'!$Q$48</f>
        <v>0</v>
      </c>
      <c r="E13" s="55">
        <f t="shared" si="0"/>
        <v>0</v>
      </c>
    </row>
    <row r="14" spans="1:5" ht="15.75" x14ac:dyDescent="0.3">
      <c r="A14" s="106" t="s">
        <v>118</v>
      </c>
      <c r="B14" s="46">
        <f>'C.1 Federal Expenditures'!$R$48</f>
        <v>77265772</v>
      </c>
      <c r="C14" s="46">
        <f>'C.2 State Expenditures'!$R$48</f>
        <v>7590659</v>
      </c>
      <c r="D14" s="46">
        <f>'B. Total Expenditures'!$R$48</f>
        <v>84856431</v>
      </c>
      <c r="E14" s="55">
        <f t="shared" si="0"/>
        <v>9.8392466856090294E-2</v>
      </c>
    </row>
    <row r="15" spans="1:5" ht="15" x14ac:dyDescent="0.3">
      <c r="A15" s="107" t="s">
        <v>119</v>
      </c>
      <c r="B15" s="46">
        <f>'C.1 Federal Expenditures'!$S$48</f>
        <v>2966967</v>
      </c>
      <c r="C15" s="46">
        <f>'C.2 State Expenditures'!$S$48</f>
        <v>367210</v>
      </c>
      <c r="D15" s="46">
        <f>'B. Total Expenditures'!$S$48</f>
        <v>3334177</v>
      </c>
      <c r="E15" s="55">
        <f t="shared" si="0"/>
        <v>3.8660346198726952E-3</v>
      </c>
    </row>
    <row r="16" spans="1:5" ht="15" x14ac:dyDescent="0.3">
      <c r="A16" s="107" t="s">
        <v>120</v>
      </c>
      <c r="B16" s="46">
        <f>'C.1 Federal Expenditures'!$T$48</f>
        <v>6651068</v>
      </c>
      <c r="C16" s="46">
        <f>'C.2 State Expenditures'!$T$48</f>
        <v>12907</v>
      </c>
      <c r="D16" s="46">
        <f>'B. Total Expenditures'!$T$48</f>
        <v>6663975</v>
      </c>
      <c r="E16" s="55">
        <f t="shared" si="0"/>
        <v>7.7269917151867292E-3</v>
      </c>
    </row>
    <row r="17" spans="1:5" ht="15" x14ac:dyDescent="0.3">
      <c r="A17" s="107" t="s">
        <v>121</v>
      </c>
      <c r="B17" s="46">
        <f>'C.1 Federal Expenditures'!$U$48</f>
        <v>67647737</v>
      </c>
      <c r="C17" s="46">
        <f>'C.2 State Expenditures'!$U$48</f>
        <v>7210542</v>
      </c>
      <c r="D17" s="46">
        <f>'B. Total Expenditures'!$U$48</f>
        <v>74858279</v>
      </c>
      <c r="E17" s="55">
        <f t="shared" si="0"/>
        <v>8.6799440521030877E-2</v>
      </c>
    </row>
    <row r="18" spans="1:5" ht="15.75" x14ac:dyDescent="0.3">
      <c r="A18" s="106" t="s">
        <v>122</v>
      </c>
      <c r="B18" s="46">
        <f>'C.1 Federal Expenditures'!$V$48</f>
        <v>2843061</v>
      </c>
      <c r="C18" s="46">
        <f>'C.2 State Expenditures'!$V$48</f>
        <v>342562</v>
      </c>
      <c r="D18" s="46">
        <f>'B. Total Expenditures'!$V$48</f>
        <v>3185623</v>
      </c>
      <c r="E18" s="55">
        <f t="shared" si="0"/>
        <v>3.693783744493083E-3</v>
      </c>
    </row>
    <row r="19" spans="1:5" ht="15.75" x14ac:dyDescent="0.3">
      <c r="A19" s="106" t="s">
        <v>87</v>
      </c>
      <c r="B19" s="46">
        <f>'C.1 Federal Expenditures'!$W$48</f>
        <v>0</v>
      </c>
      <c r="C19" s="46">
        <f>'C.2 State Expenditures'!$W$48</f>
        <v>340550245</v>
      </c>
      <c r="D19" s="46">
        <f>'B. Total Expenditures'!$W$48</f>
        <v>340550245</v>
      </c>
      <c r="E19" s="55">
        <f t="shared" si="0"/>
        <v>0.39487376854202044</v>
      </c>
    </row>
    <row r="20" spans="1:5" ht="29.4" x14ac:dyDescent="0.3">
      <c r="A20" s="107" t="s">
        <v>124</v>
      </c>
      <c r="B20" s="46">
        <f>'C.1 Federal Expenditures'!$X$48</f>
        <v>0</v>
      </c>
      <c r="C20" s="46">
        <f>'C.2 State Expenditures'!$X$48</f>
        <v>0</v>
      </c>
      <c r="D20" s="46">
        <f>'B. Total Expenditures'!$X$48</f>
        <v>0</v>
      </c>
      <c r="E20" s="55">
        <f t="shared" si="0"/>
        <v>0</v>
      </c>
    </row>
    <row r="21" spans="1:5" ht="15" x14ac:dyDescent="0.3">
      <c r="A21" s="107" t="s">
        <v>123</v>
      </c>
      <c r="B21" s="46">
        <f>'C.1 Federal Expenditures'!$Y$48</f>
        <v>0</v>
      </c>
      <c r="C21" s="46">
        <f>'C.2 State Expenditures'!$Y$48</f>
        <v>340550245</v>
      </c>
      <c r="D21" s="46">
        <f>'B. Total Expenditures'!$Y$48</f>
        <v>340550245</v>
      </c>
      <c r="E21" s="55">
        <f t="shared" si="0"/>
        <v>0.39487376854202044</v>
      </c>
    </row>
    <row r="22" spans="1:5" ht="30.75" x14ac:dyDescent="0.3">
      <c r="A22" s="106" t="s">
        <v>88</v>
      </c>
      <c r="B22" s="46">
        <f>'C.1 Federal Expenditures'!$Z$48</f>
        <v>0</v>
      </c>
      <c r="C22" s="46">
        <f>'C.2 State Expenditures'!$Z$48</f>
        <v>0</v>
      </c>
      <c r="D22" s="46">
        <f>'B. Total Expenditures'!$Z$48</f>
        <v>0</v>
      </c>
      <c r="E22" s="55">
        <f t="shared" si="0"/>
        <v>0</v>
      </c>
    </row>
    <row r="23" spans="1:5" ht="15.75" x14ac:dyDescent="0.3">
      <c r="A23" s="106" t="s">
        <v>84</v>
      </c>
      <c r="B23" s="46">
        <f>'C.1 Federal Expenditures'!$AA$48</f>
        <v>0</v>
      </c>
      <c r="C23" s="46">
        <f>'C.2 State Expenditures'!$AA$48</f>
        <v>0</v>
      </c>
      <c r="D23" s="46">
        <f>'B. Total Expenditures'!$AA$48</f>
        <v>0</v>
      </c>
      <c r="E23" s="55">
        <f t="shared" si="0"/>
        <v>0</v>
      </c>
    </row>
    <row r="24" spans="1:5" ht="15.75" x14ac:dyDescent="0.3">
      <c r="A24" s="106" t="s">
        <v>89</v>
      </c>
      <c r="B24" s="46">
        <f>'C.1 Federal Expenditures'!$AB$48</f>
        <v>0</v>
      </c>
      <c r="C24" s="46">
        <f>'C.2 State Expenditures'!$AB$48</f>
        <v>0</v>
      </c>
      <c r="D24" s="46">
        <f>'B. Total Expenditures'!$AB$48</f>
        <v>0</v>
      </c>
      <c r="E24" s="55">
        <f t="shared" si="0"/>
        <v>0</v>
      </c>
    </row>
    <row r="25" spans="1:5" ht="15.75" x14ac:dyDescent="0.3">
      <c r="A25" s="106" t="s">
        <v>62</v>
      </c>
      <c r="B25" s="46">
        <f>'C.1 Federal Expenditures'!$AC$48</f>
        <v>3712799</v>
      </c>
      <c r="C25" s="46">
        <f>'C.2 State Expenditures'!$AC$48</f>
        <v>89122</v>
      </c>
      <c r="D25" s="46">
        <f>'B. Total Expenditures'!$AC$48</f>
        <v>3801921</v>
      </c>
      <c r="E25" s="55">
        <f t="shared" si="0"/>
        <v>4.408391698467423E-3</v>
      </c>
    </row>
    <row r="26" spans="1:5" ht="15.75" x14ac:dyDescent="0.3">
      <c r="A26" s="106" t="s">
        <v>125</v>
      </c>
      <c r="B26" s="46">
        <f>'C.1 Federal Expenditures'!$AD$48</f>
        <v>0</v>
      </c>
      <c r="C26" s="46">
        <f>'C.2 State Expenditures'!$AD$48</f>
        <v>0</v>
      </c>
      <c r="D26" s="46">
        <f>'B. Total Expenditures'!$AD$48</f>
        <v>0</v>
      </c>
      <c r="E26" s="55">
        <f t="shared" si="0"/>
        <v>0</v>
      </c>
    </row>
    <row r="27" spans="1:5" s="11" customFormat="1" ht="15.75" x14ac:dyDescent="0.3">
      <c r="A27" s="106" t="s">
        <v>126</v>
      </c>
      <c r="B27" s="46">
        <f>'C.1 Federal Expenditures'!$AE$48</f>
        <v>0</v>
      </c>
      <c r="C27" s="46">
        <f>'C.2 State Expenditures'!$AE$48</f>
        <v>0</v>
      </c>
      <c r="D27" s="46">
        <f>'B. Total Expenditures'!$AE$48</f>
        <v>0</v>
      </c>
      <c r="E27" s="55">
        <f t="shared" si="0"/>
        <v>0</v>
      </c>
    </row>
    <row r="28" spans="1:5" ht="30.6" x14ac:dyDescent="0.3">
      <c r="A28" s="106" t="s">
        <v>127</v>
      </c>
      <c r="B28" s="46">
        <f>'C.1 Federal Expenditures'!$AF$48</f>
        <v>6893981</v>
      </c>
      <c r="C28" s="46">
        <f>'C.2 State Expenditures'!$AF$48</f>
        <v>0</v>
      </c>
      <c r="D28" s="46">
        <f>'B. Total Expenditures'!$AF$48</f>
        <v>6893981</v>
      </c>
      <c r="E28" s="55">
        <f t="shared" si="0"/>
        <v>7.9936875621014064E-3</v>
      </c>
    </row>
    <row r="29" spans="1:5" ht="30.6" x14ac:dyDescent="0.3">
      <c r="A29" s="106" t="s">
        <v>90</v>
      </c>
      <c r="B29" s="46">
        <f>'C.1 Federal Expenditures'!$AG$48</f>
        <v>14787750</v>
      </c>
      <c r="C29" s="46">
        <f>'C.2 State Expenditures'!$AG$48</f>
        <v>0</v>
      </c>
      <c r="D29" s="46">
        <f>'B. Total Expenditures'!$AG$48</f>
        <v>14787750</v>
      </c>
      <c r="E29" s="55">
        <f t="shared" si="0"/>
        <v>1.7146646218848743E-2</v>
      </c>
    </row>
    <row r="30" spans="1:5" ht="15.6" x14ac:dyDescent="0.3">
      <c r="A30" s="106" t="s">
        <v>128</v>
      </c>
      <c r="B30" s="46">
        <f>'C.1 Federal Expenditures'!$AH$48</f>
        <v>0</v>
      </c>
      <c r="C30" s="46">
        <f>'C.2 State Expenditures'!$AH$48</f>
        <v>0</v>
      </c>
      <c r="D30" s="46">
        <f>'B. Total Expenditures'!$AH$48</f>
        <v>0</v>
      </c>
      <c r="E30" s="55">
        <f t="shared" si="0"/>
        <v>0</v>
      </c>
    </row>
    <row r="31" spans="1:5" ht="28.8" x14ac:dyDescent="0.3">
      <c r="A31" s="107" t="s">
        <v>129</v>
      </c>
      <c r="B31" s="46">
        <f>'C.1 Federal Expenditures'!$AI$48</f>
        <v>0</v>
      </c>
      <c r="C31" s="46">
        <f>'C.2 State Expenditures'!$AI$48</f>
        <v>0</v>
      </c>
      <c r="D31" s="46">
        <f>'B. Total Expenditures'!$AI$48</f>
        <v>0</v>
      </c>
      <c r="E31" s="55">
        <f t="shared" si="0"/>
        <v>0</v>
      </c>
    </row>
    <row r="32" spans="1:5" x14ac:dyDescent="0.3">
      <c r="A32" s="107" t="s">
        <v>130</v>
      </c>
      <c r="B32" s="46">
        <f>'C.1 Federal Expenditures'!$AJ$48</f>
        <v>0</v>
      </c>
      <c r="C32" s="46">
        <f>'C.2 State Expenditures'!$AJ$48</f>
        <v>0</v>
      </c>
      <c r="D32" s="46">
        <f>'B. Total Expenditures'!$AJ$48</f>
        <v>0</v>
      </c>
      <c r="E32" s="55">
        <f t="shared" si="0"/>
        <v>0</v>
      </c>
    </row>
    <row r="33" spans="1:5" x14ac:dyDescent="0.3">
      <c r="A33" s="107" t="s">
        <v>131</v>
      </c>
      <c r="B33" s="46">
        <f>'C.1 Federal Expenditures'!$AK$48</f>
        <v>0</v>
      </c>
      <c r="C33" s="46">
        <f>'C.2 State Expenditures'!$AK$48</f>
        <v>0</v>
      </c>
      <c r="D33" s="46">
        <f>'B. Total Expenditures'!$AK$48</f>
        <v>0</v>
      </c>
      <c r="E33" s="55">
        <f t="shared" si="0"/>
        <v>0</v>
      </c>
    </row>
    <row r="34" spans="1:5" ht="15.6" x14ac:dyDescent="0.3">
      <c r="A34" s="106" t="s">
        <v>132</v>
      </c>
      <c r="B34" s="46">
        <f>'C.1 Federal Expenditures'!$AL$48</f>
        <v>6276635</v>
      </c>
      <c r="C34" s="46">
        <f>'C.2 State Expenditures'!$AL$48</f>
        <v>0</v>
      </c>
      <c r="D34" s="46">
        <f>'B. Total Expenditures'!$AL$48</f>
        <v>6276635</v>
      </c>
      <c r="E34" s="55">
        <f t="shared" si="0"/>
        <v>7.2778644344030485E-3</v>
      </c>
    </row>
    <row r="35" spans="1:5" ht="15.6" x14ac:dyDescent="0.3">
      <c r="A35" s="106" t="s">
        <v>91</v>
      </c>
      <c r="B35" s="46">
        <f>'C.1 Federal Expenditures'!$AM$48</f>
        <v>76405629</v>
      </c>
      <c r="C35" s="46">
        <f>'C.2 State Expenditures'!$AM$48</f>
        <v>807010</v>
      </c>
      <c r="D35" s="46">
        <f>'B. Total Expenditures'!$AM$48</f>
        <v>77212639</v>
      </c>
      <c r="E35" s="55">
        <f t="shared" si="0"/>
        <v>8.9529360758511811E-2</v>
      </c>
    </row>
    <row r="36" spans="1:5" x14ac:dyDescent="0.3">
      <c r="A36" s="107" t="s">
        <v>133</v>
      </c>
      <c r="B36" s="46">
        <f>'C.1 Federal Expenditures'!$AN$48</f>
        <v>62166717</v>
      </c>
      <c r="C36" s="46">
        <f>'C.2 State Expenditures'!$AN$48</f>
        <v>702877</v>
      </c>
      <c r="D36" s="46">
        <f>'B. Total Expenditures'!$AN$48</f>
        <v>62869594</v>
      </c>
      <c r="E36" s="55">
        <f t="shared" si="0"/>
        <v>7.2898357508116893E-2</v>
      </c>
    </row>
    <row r="37" spans="1:5" x14ac:dyDescent="0.3">
      <c r="A37" s="107" t="s">
        <v>134</v>
      </c>
      <c r="B37" s="46">
        <f>'C.1 Federal Expenditures'!$AO$48</f>
        <v>0</v>
      </c>
      <c r="C37" s="46">
        <f>'C.2 State Expenditures'!$AO$48</f>
        <v>0</v>
      </c>
      <c r="D37" s="46">
        <f>'B. Total Expenditures'!$AO$48</f>
        <v>0</v>
      </c>
      <c r="E37" s="55">
        <f t="shared" si="0"/>
        <v>0</v>
      </c>
    </row>
    <row r="38" spans="1:5" x14ac:dyDescent="0.3">
      <c r="A38" s="107" t="s">
        <v>135</v>
      </c>
      <c r="B38" s="46">
        <f>'C.1 Federal Expenditures'!$AP$48</f>
        <v>14238912</v>
      </c>
      <c r="C38" s="46">
        <f>'C.2 State Expenditures'!$AP$48</f>
        <v>104133</v>
      </c>
      <c r="D38" s="46">
        <f>'B. Total Expenditures'!$AP$48</f>
        <v>14343045</v>
      </c>
      <c r="E38" s="55">
        <f t="shared" si="0"/>
        <v>1.6631003250394912E-2</v>
      </c>
    </row>
    <row r="39" spans="1:5" ht="15.6" x14ac:dyDescent="0.3">
      <c r="A39" s="106" t="s">
        <v>85</v>
      </c>
      <c r="B39" s="46">
        <f>'C.1 Federal Expenditures'!$AQ$48</f>
        <v>0</v>
      </c>
      <c r="C39" s="46">
        <f>'C.2 State Expenditures'!$AQ$48</f>
        <v>0</v>
      </c>
      <c r="D39" s="46">
        <f>'B. Total Expenditures'!$AQ$48</f>
        <v>0</v>
      </c>
      <c r="E39" s="55">
        <f t="shared" si="0"/>
        <v>0</v>
      </c>
    </row>
    <row r="40" spans="1:5" ht="15.6" x14ac:dyDescent="0.3">
      <c r="A40" s="94" t="s">
        <v>138</v>
      </c>
      <c r="B40" s="121">
        <f>'C.1 Federal Expenditures'!$AR$48</f>
        <v>433523398</v>
      </c>
      <c r="C40" s="121">
        <f>'C.2 State Expenditures'!$AR$48</f>
        <v>397636909</v>
      </c>
      <c r="D40" s="121">
        <f>'B. Total Expenditures'!$AR$48</f>
        <v>831160307</v>
      </c>
      <c r="E40" s="96">
        <f t="shared" si="0"/>
        <v>0.96374443274187827</v>
      </c>
    </row>
    <row r="41" spans="1:5" ht="15.6" x14ac:dyDescent="0.3">
      <c r="A41" s="106" t="s">
        <v>86</v>
      </c>
      <c r="B41" s="46">
        <f>'C.1 Federal Expenditures'!$C$48</f>
        <v>0</v>
      </c>
      <c r="C41" s="120"/>
      <c r="D41" s="46">
        <f>'B. Total Expenditures'!$C$48</f>
        <v>0</v>
      </c>
      <c r="E41" s="55">
        <f t="shared" si="0"/>
        <v>0</v>
      </c>
    </row>
    <row r="42" spans="1:5" ht="15.6" x14ac:dyDescent="0.3">
      <c r="A42" s="106" t="s">
        <v>246</v>
      </c>
      <c r="B42" s="46">
        <f>'C.1 Federal Expenditures'!$D$48</f>
        <v>31267821</v>
      </c>
      <c r="C42" s="120"/>
      <c r="D42" s="46">
        <f>'B. Total Expenditures'!$D$48</f>
        <v>31267821</v>
      </c>
      <c r="E42" s="55">
        <f t="shared" si="0"/>
        <v>3.6255567258121714E-2</v>
      </c>
    </row>
    <row r="43" spans="1:5" ht="15.6" x14ac:dyDescent="0.3">
      <c r="A43" s="108" t="s">
        <v>109</v>
      </c>
      <c r="B43" s="121">
        <f>B41+B42</f>
        <v>31267821</v>
      </c>
      <c r="C43" s="124"/>
      <c r="D43" s="121">
        <f>D41+D42</f>
        <v>31267821</v>
      </c>
      <c r="E43" s="96">
        <f t="shared" si="0"/>
        <v>3.6255567258121714E-2</v>
      </c>
    </row>
    <row r="44" spans="1:5" ht="15.6" x14ac:dyDescent="0.3">
      <c r="A44" s="94" t="s">
        <v>60</v>
      </c>
      <c r="B44" s="95">
        <f>SUM(B41,B42, B3,B6,B10,B14,B18,B19,B22,B23,B24,B25,B26,B27,B28,B29,B30,B34,B35, B39)</f>
        <v>464791219</v>
      </c>
      <c r="C44" s="95">
        <f>SUM(C41,C42,C3,C6,C10,C14,C18,C19,C22,C23,C24,C25,C26,C27,C28,C29,C30,C34,C35, C39)</f>
        <v>397636909</v>
      </c>
      <c r="D44" s="95">
        <f>B44+C44</f>
        <v>862428128</v>
      </c>
      <c r="E44" s="96">
        <f t="shared" si="0"/>
        <v>1</v>
      </c>
    </row>
    <row r="45" spans="1:5" ht="15.6" x14ac:dyDescent="0.3">
      <c r="A45" s="106" t="s">
        <v>136</v>
      </c>
      <c r="B45" s="46">
        <f>'C.1 Federal Expenditures'!$AS$48</f>
        <v>204924154</v>
      </c>
      <c r="C45" s="120"/>
      <c r="D45" s="46">
        <f>'B. Total Expenditures'!$AS$48</f>
        <v>204924154</v>
      </c>
      <c r="E45" s="123"/>
    </row>
    <row r="46" spans="1:5" ht="15.6" x14ac:dyDescent="0.3">
      <c r="A46" s="106" t="s">
        <v>137</v>
      </c>
      <c r="B46" s="46">
        <f>'C.1 Federal Expenditures'!$AT$48</f>
        <v>123458777</v>
      </c>
      <c r="C46" s="120"/>
      <c r="D46" s="46">
        <f>'B. Total Expenditures'!$AT$48</f>
        <v>123458777</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tabColor theme="0" tint="-0.34998626667073579"/>
    <pageSetUpPr fitToPage="1"/>
  </sheetPr>
  <dimension ref="A1:E56"/>
  <sheetViews>
    <sheetView topLeftCell="A25"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310</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Expenditures'!$G$49</f>
        <v>12816155</v>
      </c>
      <c r="C3" s="46">
        <f>'C.2 State Expenditures'!$G$49</f>
        <v>6103856</v>
      </c>
      <c r="D3" s="46">
        <f>'B. Total Expenditures'!$G$49</f>
        <v>18920011</v>
      </c>
      <c r="E3" s="55">
        <f t="shared" ref="E3:E44" si="0">D3/($D$44)</f>
        <v>0.15917700321029205</v>
      </c>
    </row>
    <row r="4" spans="1:5" ht="43.8" x14ac:dyDescent="0.3">
      <c r="A4" s="107" t="s">
        <v>111</v>
      </c>
      <c r="B4" s="46">
        <f>'C.1 Federal Expenditures'!$H$49</f>
        <v>12816155</v>
      </c>
      <c r="C4" s="46">
        <f>'C.2 State Expenditures'!$H$49</f>
        <v>6103856</v>
      </c>
      <c r="D4" s="46">
        <f>'B. Total Expenditures'!$H$49</f>
        <v>18920011</v>
      </c>
      <c r="E4" s="55">
        <f t="shared" si="0"/>
        <v>0.15917700321029205</v>
      </c>
    </row>
    <row r="5" spans="1:5" ht="43.8" x14ac:dyDescent="0.3">
      <c r="A5" s="107" t="s">
        <v>110</v>
      </c>
      <c r="B5" s="46">
        <f>'C.1 Federal Expenditures'!$I$49</f>
        <v>0</v>
      </c>
      <c r="C5" s="46">
        <f>'C.2 State Expenditures'!$I$49</f>
        <v>0</v>
      </c>
      <c r="D5" s="46">
        <f>'B. Total Expenditures'!$I$49</f>
        <v>0</v>
      </c>
      <c r="E5" s="55">
        <f t="shared" si="0"/>
        <v>0</v>
      </c>
    </row>
    <row r="6" spans="1:5" ht="30.75" x14ac:dyDescent="0.3">
      <c r="A6" s="106" t="s">
        <v>83</v>
      </c>
      <c r="B6" s="46">
        <f>'C.1 Federal Expenditures'!$J$49</f>
        <v>0</v>
      </c>
      <c r="C6" s="120"/>
      <c r="D6" s="46">
        <f>'B. Total Expenditures'!$J$49</f>
        <v>0</v>
      </c>
      <c r="E6" s="55">
        <f t="shared" si="0"/>
        <v>0</v>
      </c>
    </row>
    <row r="7" spans="1:5" ht="15" x14ac:dyDescent="0.3">
      <c r="A7" s="107" t="s">
        <v>112</v>
      </c>
      <c r="B7" s="46">
        <f>'C.1 Federal Expenditures'!$K$49</f>
        <v>0</v>
      </c>
      <c r="C7" s="120"/>
      <c r="D7" s="46">
        <f>'B. Total Expenditures'!$K$49</f>
        <v>0</v>
      </c>
      <c r="E7" s="55">
        <f t="shared" si="0"/>
        <v>0</v>
      </c>
    </row>
    <row r="8" spans="1:5" ht="15" x14ac:dyDescent="0.3">
      <c r="A8" s="107" t="s">
        <v>113</v>
      </c>
      <c r="B8" s="46">
        <f>'C.1 Federal Expenditures'!$L$49</f>
        <v>0</v>
      </c>
      <c r="C8" s="120"/>
      <c r="D8" s="46">
        <f>'B. Total Expenditures'!$L$49</f>
        <v>0</v>
      </c>
      <c r="E8" s="55">
        <f t="shared" si="0"/>
        <v>0</v>
      </c>
    </row>
    <row r="9" spans="1:5" ht="29.4" x14ac:dyDescent="0.3">
      <c r="A9" s="107" t="s">
        <v>114</v>
      </c>
      <c r="B9" s="46">
        <f>'C.1 Federal Expenditures'!$M$49</f>
        <v>0</v>
      </c>
      <c r="C9" s="120"/>
      <c r="D9" s="46">
        <f>'B. Total Expenditures'!$M$49</f>
        <v>0</v>
      </c>
      <c r="E9" s="55">
        <f t="shared" si="0"/>
        <v>0</v>
      </c>
    </row>
    <row r="10" spans="1:5" ht="30.75" x14ac:dyDescent="0.3">
      <c r="A10" s="106" t="s">
        <v>82</v>
      </c>
      <c r="B10" s="46">
        <f>'C.1 Federal Expenditures'!$N$49</f>
        <v>0</v>
      </c>
      <c r="C10" s="120"/>
      <c r="D10" s="46">
        <f>'B. Total Expenditures'!$N$49</f>
        <v>0</v>
      </c>
      <c r="E10" s="55">
        <f t="shared" si="0"/>
        <v>0</v>
      </c>
    </row>
    <row r="11" spans="1:5" ht="15" x14ac:dyDescent="0.3">
      <c r="A11" s="107" t="s">
        <v>115</v>
      </c>
      <c r="B11" s="46">
        <f>'C.1 Federal Expenditures'!$O$49</f>
        <v>0</v>
      </c>
      <c r="C11" s="120"/>
      <c r="D11" s="46">
        <f>'B. Total Expenditures'!$O$49</f>
        <v>0</v>
      </c>
      <c r="E11" s="55">
        <f t="shared" si="0"/>
        <v>0</v>
      </c>
    </row>
    <row r="12" spans="1:5" ht="15" x14ac:dyDescent="0.3">
      <c r="A12" s="107" t="s">
        <v>116</v>
      </c>
      <c r="B12" s="46">
        <f>'C.1 Federal Expenditures'!$P$49</f>
        <v>0</v>
      </c>
      <c r="C12" s="120"/>
      <c r="D12" s="46">
        <f>'B. Total Expenditures'!$P$49</f>
        <v>0</v>
      </c>
      <c r="E12" s="55">
        <f t="shared" si="0"/>
        <v>0</v>
      </c>
    </row>
    <row r="13" spans="1:5" ht="29.4" x14ac:dyDescent="0.3">
      <c r="A13" s="107" t="s">
        <v>117</v>
      </c>
      <c r="B13" s="46">
        <f>'C.1 Federal Expenditures'!$Q$49</f>
        <v>0</v>
      </c>
      <c r="C13" s="120"/>
      <c r="D13" s="46">
        <f>'B. Total Expenditures'!$Q$49</f>
        <v>0</v>
      </c>
      <c r="E13" s="55">
        <f t="shared" si="0"/>
        <v>0</v>
      </c>
    </row>
    <row r="14" spans="1:5" ht="15.75" x14ac:dyDescent="0.3">
      <c r="A14" s="106" t="s">
        <v>118</v>
      </c>
      <c r="B14" s="46">
        <f>'C.1 Federal Expenditures'!$R$49</f>
        <v>13605669</v>
      </c>
      <c r="C14" s="46">
        <f>'C.2 State Expenditures'!$R$49</f>
        <v>9083165</v>
      </c>
      <c r="D14" s="46">
        <f>'B. Total Expenditures'!$R$49</f>
        <v>22688834</v>
      </c>
      <c r="E14" s="55">
        <f t="shared" si="0"/>
        <v>0.19088469887548074</v>
      </c>
    </row>
    <row r="15" spans="1:5" ht="15" x14ac:dyDescent="0.3">
      <c r="A15" s="107" t="s">
        <v>119</v>
      </c>
      <c r="B15" s="46">
        <f>'C.1 Federal Expenditures'!$S$49</f>
        <v>493038</v>
      </c>
      <c r="C15" s="46">
        <f>'C.2 State Expenditures'!$S$49</f>
        <v>0</v>
      </c>
      <c r="D15" s="46">
        <f>'B. Total Expenditures'!$S$49</f>
        <v>493038</v>
      </c>
      <c r="E15" s="55">
        <f t="shared" si="0"/>
        <v>4.1480055856625017E-3</v>
      </c>
    </row>
    <row r="16" spans="1:5" ht="15" x14ac:dyDescent="0.3">
      <c r="A16" s="107" t="s">
        <v>120</v>
      </c>
      <c r="B16" s="46">
        <f>'C.1 Federal Expenditures'!$T$49</f>
        <v>965741</v>
      </c>
      <c r="C16" s="46">
        <f>'C.2 State Expenditures'!$T$49</f>
        <v>0</v>
      </c>
      <c r="D16" s="46">
        <f>'B. Total Expenditures'!$T$49</f>
        <v>965741</v>
      </c>
      <c r="E16" s="55">
        <f t="shared" si="0"/>
        <v>8.1249296449833284E-3</v>
      </c>
    </row>
    <row r="17" spans="1:5" ht="15" x14ac:dyDescent="0.3">
      <c r="A17" s="107" t="s">
        <v>121</v>
      </c>
      <c r="B17" s="46">
        <f>'C.1 Federal Expenditures'!$U$49</f>
        <v>12146890</v>
      </c>
      <c r="C17" s="46">
        <f>'C.2 State Expenditures'!$U$49</f>
        <v>9083165</v>
      </c>
      <c r="D17" s="46">
        <f>'B. Total Expenditures'!$U$49</f>
        <v>21230055</v>
      </c>
      <c r="E17" s="55">
        <f t="shared" si="0"/>
        <v>0.17861176364483491</v>
      </c>
    </row>
    <row r="18" spans="1:5" ht="15.75" x14ac:dyDescent="0.3">
      <c r="A18" s="106" t="s">
        <v>122</v>
      </c>
      <c r="B18" s="46">
        <f>'C.1 Federal Expenditures'!$V$49</f>
        <v>64316</v>
      </c>
      <c r="C18" s="46">
        <f>'C.2 State Expenditures'!$V$49</f>
        <v>0</v>
      </c>
      <c r="D18" s="46">
        <f>'B. Total Expenditures'!$V$49</f>
        <v>64316</v>
      </c>
      <c r="E18" s="55">
        <f t="shared" si="0"/>
        <v>5.4110053839150215E-4</v>
      </c>
    </row>
    <row r="19" spans="1:5" ht="15.75" x14ac:dyDescent="0.3">
      <c r="A19" s="106" t="s">
        <v>87</v>
      </c>
      <c r="B19" s="46">
        <f>'C.1 Federal Expenditures'!$W$49</f>
        <v>11534315</v>
      </c>
      <c r="C19" s="46">
        <f>'C.2 State Expenditures'!$W$49</f>
        <v>4613506</v>
      </c>
      <c r="D19" s="46">
        <f>'B. Total Expenditures'!$W$49</f>
        <v>16147821</v>
      </c>
      <c r="E19" s="55">
        <f t="shared" si="0"/>
        <v>0.13585413640384361</v>
      </c>
    </row>
    <row r="20" spans="1:5" ht="29.4" x14ac:dyDescent="0.3">
      <c r="A20" s="107" t="s">
        <v>124</v>
      </c>
      <c r="B20" s="46">
        <f>'C.1 Federal Expenditures'!$X$49</f>
        <v>3905567</v>
      </c>
      <c r="C20" s="46">
        <f>'C.2 State Expenditures'!$X$49</f>
        <v>4474924</v>
      </c>
      <c r="D20" s="46">
        <f>'B. Total Expenditures'!$X$49</f>
        <v>8380491</v>
      </c>
      <c r="E20" s="55">
        <f t="shared" si="0"/>
        <v>7.0506377761134692E-2</v>
      </c>
    </row>
    <row r="21" spans="1:5" ht="15" x14ac:dyDescent="0.3">
      <c r="A21" s="107" t="s">
        <v>123</v>
      </c>
      <c r="B21" s="46">
        <f>'C.1 Federal Expenditures'!$Y$49</f>
        <v>7628748</v>
      </c>
      <c r="C21" s="46">
        <f>'C.2 State Expenditures'!$Y$49</f>
        <v>138582</v>
      </c>
      <c r="D21" s="46">
        <f>'B. Total Expenditures'!$Y$49</f>
        <v>7767330</v>
      </c>
      <c r="E21" s="55">
        <f t="shared" si="0"/>
        <v>6.534775864270892E-2</v>
      </c>
    </row>
    <row r="22" spans="1:5" ht="30.75" x14ac:dyDescent="0.3">
      <c r="A22" s="106" t="s">
        <v>88</v>
      </c>
      <c r="B22" s="46">
        <f>'C.1 Federal Expenditures'!$Z$49</f>
        <v>1291155</v>
      </c>
      <c r="C22" s="46">
        <f>'C.2 State Expenditures'!$Z$49</f>
        <v>0</v>
      </c>
      <c r="D22" s="46">
        <f>'B. Total Expenditures'!$Z$49</f>
        <v>1291155</v>
      </c>
      <c r="E22" s="55">
        <f t="shared" si="0"/>
        <v>1.0862688376871696E-2</v>
      </c>
    </row>
    <row r="23" spans="1:5" ht="15.75" x14ac:dyDescent="0.3">
      <c r="A23" s="106" t="s">
        <v>84</v>
      </c>
      <c r="B23" s="46">
        <f>'C.1 Federal Expenditures'!$AA$49</f>
        <v>0</v>
      </c>
      <c r="C23" s="46">
        <f>'C.2 State Expenditures'!$AA$49</f>
        <v>0</v>
      </c>
      <c r="D23" s="46">
        <f>'B. Total Expenditures'!$AA$49</f>
        <v>0</v>
      </c>
      <c r="E23" s="55">
        <f t="shared" si="0"/>
        <v>0</v>
      </c>
    </row>
    <row r="24" spans="1:5" ht="15.75" x14ac:dyDescent="0.3">
      <c r="A24" s="106" t="s">
        <v>89</v>
      </c>
      <c r="B24" s="46">
        <f>'C.1 Federal Expenditures'!$AB$49</f>
        <v>0</v>
      </c>
      <c r="C24" s="46">
        <f>'C.2 State Expenditures'!$AB$49</f>
        <v>0</v>
      </c>
      <c r="D24" s="46">
        <f>'B. Total Expenditures'!$AB$49</f>
        <v>0</v>
      </c>
      <c r="E24" s="55">
        <f t="shared" si="0"/>
        <v>0</v>
      </c>
    </row>
    <row r="25" spans="1:5" ht="15.75" x14ac:dyDescent="0.3">
      <c r="A25" s="106" t="s">
        <v>62</v>
      </c>
      <c r="B25" s="46">
        <f>'C.1 Federal Expenditures'!$AC$49</f>
        <v>2962906</v>
      </c>
      <c r="C25" s="46">
        <f>'C.2 State Expenditures'!$AC$49</f>
        <v>0</v>
      </c>
      <c r="D25" s="46">
        <f>'B. Total Expenditures'!$AC$49</f>
        <v>2962906</v>
      </c>
      <c r="E25" s="55">
        <f t="shared" si="0"/>
        <v>2.492739025753175E-2</v>
      </c>
    </row>
    <row r="26" spans="1:5" ht="15.75" x14ac:dyDescent="0.3">
      <c r="A26" s="106" t="s">
        <v>125</v>
      </c>
      <c r="B26" s="46">
        <f>'C.1 Federal Expenditures'!$AD$49</f>
        <v>6165520</v>
      </c>
      <c r="C26" s="46">
        <f>'C.2 State Expenditures'!$AD$49</f>
        <v>1260220</v>
      </c>
      <c r="D26" s="46">
        <f>'B. Total Expenditures'!$AD$49</f>
        <v>7425740</v>
      </c>
      <c r="E26" s="55">
        <f t="shared" si="0"/>
        <v>6.2473908700095053E-2</v>
      </c>
    </row>
    <row r="27" spans="1:5" s="11" customFormat="1" ht="15.75" x14ac:dyDescent="0.3">
      <c r="A27" s="106" t="s">
        <v>126</v>
      </c>
      <c r="B27" s="46">
        <f>'C.1 Federal Expenditures'!$AE$49</f>
        <v>5959530</v>
      </c>
      <c r="C27" s="46">
        <f>'C.2 State Expenditures'!$AE$49</f>
        <v>0</v>
      </c>
      <c r="D27" s="46">
        <f>'B. Total Expenditures'!$AE$49</f>
        <v>5959530</v>
      </c>
      <c r="E27" s="55">
        <f t="shared" si="0"/>
        <v>5.0138455307548804E-2</v>
      </c>
    </row>
    <row r="28" spans="1:5" ht="30.75" x14ac:dyDescent="0.3">
      <c r="A28" s="106" t="s">
        <v>127</v>
      </c>
      <c r="B28" s="46">
        <f>'C.1 Federal Expenditures'!$AF$49</f>
        <v>210933</v>
      </c>
      <c r="C28" s="46">
        <f>'C.2 State Expenditures'!$AF$49</f>
        <v>0</v>
      </c>
      <c r="D28" s="46">
        <f>'B. Total Expenditures'!$AF$49</f>
        <v>210933</v>
      </c>
      <c r="E28" s="55">
        <f t="shared" si="0"/>
        <v>1.7746122250223075E-3</v>
      </c>
    </row>
    <row r="29" spans="1:5" ht="30.75" x14ac:dyDescent="0.3">
      <c r="A29" s="106" t="s">
        <v>90</v>
      </c>
      <c r="B29" s="46">
        <f>'C.1 Federal Expenditures'!$AG$49</f>
        <v>1011824</v>
      </c>
      <c r="C29" s="46">
        <f>'C.2 State Expenditures'!$AG$49</f>
        <v>221591</v>
      </c>
      <c r="D29" s="46">
        <f>'B. Total Expenditures'!$AG$49</f>
        <v>1233415</v>
      </c>
      <c r="E29" s="55">
        <f t="shared" si="0"/>
        <v>1.0376912752039223E-2</v>
      </c>
    </row>
    <row r="30" spans="1:5" ht="15.75" x14ac:dyDescent="0.3">
      <c r="A30" s="106" t="s">
        <v>128</v>
      </c>
      <c r="B30" s="46">
        <f>'C.1 Federal Expenditures'!$AH$49</f>
        <v>3725200</v>
      </c>
      <c r="C30" s="46">
        <f>'C.2 State Expenditures'!$AH$49</f>
        <v>25294</v>
      </c>
      <c r="D30" s="46">
        <f>'B. Total Expenditures'!$AH$49</f>
        <v>3750494</v>
      </c>
      <c r="E30" s="55">
        <f t="shared" si="0"/>
        <v>3.1553490929692431E-2</v>
      </c>
    </row>
    <row r="31" spans="1:5" ht="29.4" x14ac:dyDescent="0.3">
      <c r="A31" s="107" t="s">
        <v>129</v>
      </c>
      <c r="B31" s="46">
        <f>'C.1 Federal Expenditures'!$AI$49</f>
        <v>1931139</v>
      </c>
      <c r="C31" s="46">
        <f>'C.2 State Expenditures'!$AI$49</f>
        <v>25294</v>
      </c>
      <c r="D31" s="46">
        <f>'B. Total Expenditures'!$AI$49</f>
        <v>1956433</v>
      </c>
      <c r="E31" s="55">
        <f t="shared" si="0"/>
        <v>1.6459775944195874E-2</v>
      </c>
    </row>
    <row r="32" spans="1:5" ht="15" x14ac:dyDescent="0.3">
      <c r="A32" s="107" t="s">
        <v>130</v>
      </c>
      <c r="B32" s="46">
        <f>'C.1 Federal Expenditures'!$AJ$49</f>
        <v>0</v>
      </c>
      <c r="C32" s="46">
        <f>'C.2 State Expenditures'!$AJ$49</f>
        <v>0</v>
      </c>
      <c r="D32" s="46">
        <f>'B. Total Expenditures'!$AJ$49</f>
        <v>0</v>
      </c>
      <c r="E32" s="55">
        <f t="shared" si="0"/>
        <v>0</v>
      </c>
    </row>
    <row r="33" spans="1:5" ht="15" x14ac:dyDescent="0.3">
      <c r="A33" s="107" t="s">
        <v>131</v>
      </c>
      <c r="B33" s="46">
        <f>'C.1 Federal Expenditures'!$AK$49</f>
        <v>1794061</v>
      </c>
      <c r="C33" s="46">
        <f>'C.2 State Expenditures'!$AK$49</f>
        <v>0</v>
      </c>
      <c r="D33" s="46">
        <f>'B. Total Expenditures'!$AK$49</f>
        <v>1794061</v>
      </c>
      <c r="E33" s="55">
        <f t="shared" si="0"/>
        <v>1.509371498549656E-2</v>
      </c>
    </row>
    <row r="34" spans="1:5" ht="15.75" x14ac:dyDescent="0.3">
      <c r="A34" s="106" t="s">
        <v>132</v>
      </c>
      <c r="B34" s="46">
        <f>'C.1 Federal Expenditures'!$AL$49</f>
        <v>1297774</v>
      </c>
      <c r="C34" s="46">
        <f>'C.2 State Expenditures'!$AL$49</f>
        <v>0</v>
      </c>
      <c r="D34" s="46">
        <f>'B. Total Expenditures'!$AL$49</f>
        <v>1297774</v>
      </c>
      <c r="E34" s="55">
        <f t="shared" si="0"/>
        <v>1.0918375056136784E-2</v>
      </c>
    </row>
    <row r="35" spans="1:5" ht="15.75" x14ac:dyDescent="0.3">
      <c r="A35" s="106" t="s">
        <v>91</v>
      </c>
      <c r="B35" s="46">
        <f>'C.1 Federal Expenditures'!$AM$49</f>
        <v>10722270</v>
      </c>
      <c r="C35" s="46">
        <f>'C.2 State Expenditures'!$AM$49</f>
        <v>3580074</v>
      </c>
      <c r="D35" s="46">
        <f>'B. Total Expenditures'!$AM$49</f>
        <v>14302344</v>
      </c>
      <c r="E35" s="55">
        <f t="shared" si="0"/>
        <v>0.12032785059177298</v>
      </c>
    </row>
    <row r="36" spans="1:5" ht="15" x14ac:dyDescent="0.3">
      <c r="A36" s="107" t="s">
        <v>133</v>
      </c>
      <c r="B36" s="46">
        <f>'C.1 Federal Expenditures'!$AN$49</f>
        <v>9507737</v>
      </c>
      <c r="C36" s="46">
        <f>'C.2 State Expenditures'!$AN$49</f>
        <v>3580074</v>
      </c>
      <c r="D36" s="46">
        <f>'B. Total Expenditures'!$AN$49</f>
        <v>13087811</v>
      </c>
      <c r="E36" s="55">
        <f t="shared" si="0"/>
        <v>0.11010979505047305</v>
      </c>
    </row>
    <row r="37" spans="1:5" ht="15" x14ac:dyDescent="0.3">
      <c r="A37" s="107" t="s">
        <v>134</v>
      </c>
      <c r="B37" s="46">
        <f>'C.1 Federal Expenditures'!$AO$49</f>
        <v>490993</v>
      </c>
      <c r="C37" s="46">
        <f>'C.2 State Expenditures'!$AO$49</f>
        <v>0</v>
      </c>
      <c r="D37" s="46">
        <f>'B. Total Expenditures'!$AO$49</f>
        <v>490993</v>
      </c>
      <c r="E37" s="55">
        <f t="shared" si="0"/>
        <v>4.130800681734853E-3</v>
      </c>
    </row>
    <row r="38" spans="1:5" ht="15" x14ac:dyDescent="0.3">
      <c r="A38" s="107" t="s">
        <v>135</v>
      </c>
      <c r="B38" s="46">
        <f>'C.1 Federal Expenditures'!$AP$49</f>
        <v>723540</v>
      </c>
      <c r="C38" s="46">
        <f>'C.2 State Expenditures'!$AP$49</f>
        <v>0</v>
      </c>
      <c r="D38" s="46">
        <f>'B. Total Expenditures'!$AP$49</f>
        <v>723540</v>
      </c>
      <c r="E38" s="55">
        <f t="shared" si="0"/>
        <v>6.0872548595650765E-3</v>
      </c>
    </row>
    <row r="39" spans="1:5" ht="15.75" x14ac:dyDescent="0.3">
      <c r="A39" s="106" t="s">
        <v>85</v>
      </c>
      <c r="B39" s="46">
        <f>'C.1 Federal Expenditures'!$AQ$49</f>
        <v>0</v>
      </c>
      <c r="C39" s="46">
        <f>'C.2 State Expenditures'!$AQ$49</f>
        <v>0</v>
      </c>
      <c r="D39" s="46">
        <f>'B. Total Expenditures'!$AQ$49</f>
        <v>0</v>
      </c>
      <c r="E39" s="55">
        <f t="shared" si="0"/>
        <v>0</v>
      </c>
    </row>
    <row r="40" spans="1:5" ht="15" x14ac:dyDescent="0.3">
      <c r="A40" s="94" t="s">
        <v>138</v>
      </c>
      <c r="B40" s="121">
        <f>'C.1 Federal Expenditures'!$AR$49</f>
        <v>71367567</v>
      </c>
      <c r="C40" s="121">
        <f>'C.2 State Expenditures'!$AR$49</f>
        <v>24887706</v>
      </c>
      <c r="D40" s="121">
        <f>'B. Total Expenditures'!$AR$49</f>
        <v>96255273</v>
      </c>
      <c r="E40" s="96">
        <f t="shared" si="0"/>
        <v>0.80981062322471897</v>
      </c>
    </row>
    <row r="41" spans="1:5" ht="15.75" x14ac:dyDescent="0.3">
      <c r="A41" s="106" t="s">
        <v>86</v>
      </c>
      <c r="B41" s="46">
        <f>'C.1 Federal Expenditures'!$C$49</f>
        <v>15071187</v>
      </c>
      <c r="C41" s="120"/>
      <c r="D41" s="46">
        <f>'B. Total Expenditures'!$C$49</f>
        <v>15071187</v>
      </c>
      <c r="E41" s="55">
        <f t="shared" si="0"/>
        <v>0.12679624665556019</v>
      </c>
    </row>
    <row r="42" spans="1:5" ht="15.75" x14ac:dyDescent="0.3">
      <c r="A42" s="106" t="s">
        <v>246</v>
      </c>
      <c r="B42" s="46">
        <f>'C.1 Federal Expenditures'!$D$49</f>
        <v>7535000</v>
      </c>
      <c r="C42" s="120"/>
      <c r="D42" s="46">
        <f>'B. Total Expenditures'!$D$49</f>
        <v>7535000</v>
      </c>
      <c r="E42" s="55">
        <f t="shared" si="0"/>
        <v>6.3393130119720892E-2</v>
      </c>
    </row>
    <row r="43" spans="1:5" ht="15.75" x14ac:dyDescent="0.3">
      <c r="A43" s="108" t="s">
        <v>109</v>
      </c>
      <c r="B43" s="121">
        <f>B41+B42</f>
        <v>22606187</v>
      </c>
      <c r="C43" s="124"/>
      <c r="D43" s="121">
        <f>D41+D42</f>
        <v>22606187</v>
      </c>
      <c r="E43" s="96">
        <f t="shared" si="0"/>
        <v>0.19018937677528108</v>
      </c>
    </row>
    <row r="44" spans="1:5" ht="15" x14ac:dyDescent="0.3">
      <c r="A44" s="94" t="s">
        <v>60</v>
      </c>
      <c r="B44" s="95">
        <f>SUM(B41,B42, B3,B6,B10,B14,B18,B19,B22,B23,B24,B25,B26,B27,B28,B29,B30,B34,B35, B39)</f>
        <v>93973754</v>
      </c>
      <c r="C44" s="95">
        <f>SUM(C41,C42,C3,C6,C10,C14,C18,C19,C22,C23,C24,C25,C26,C27,C28,C29,C30,C34,C35, C39)</f>
        <v>24887706</v>
      </c>
      <c r="D44" s="95">
        <f>B44+C44</f>
        <v>118861460</v>
      </c>
      <c r="E44" s="96">
        <f t="shared" si="0"/>
        <v>1</v>
      </c>
    </row>
    <row r="45" spans="1:5" ht="15.75" x14ac:dyDescent="0.3">
      <c r="A45" s="106" t="s">
        <v>136</v>
      </c>
      <c r="B45" s="46">
        <f>'C.1 Federal Expenditures'!$AS$49</f>
        <v>0</v>
      </c>
      <c r="C45" s="120"/>
      <c r="D45" s="46">
        <f>'B. Total Expenditures'!$AS$49</f>
        <v>0</v>
      </c>
      <c r="E45" s="123"/>
    </row>
    <row r="46" spans="1:5" ht="15.75" x14ac:dyDescent="0.3">
      <c r="A46" s="106" t="s">
        <v>137</v>
      </c>
      <c r="B46" s="46">
        <f>'C.1 Federal Expenditures'!$AT$49</f>
        <v>60575439</v>
      </c>
      <c r="C46" s="120"/>
      <c r="D46" s="46">
        <f>'B. Total Expenditures'!$AT$49</f>
        <v>60575439</v>
      </c>
      <c r="E46" s="123"/>
    </row>
    <row r="47" spans="1:5" ht="15" x14ac:dyDescent="0.3">
      <c r="A47" s="112"/>
    </row>
    <row r="48" spans="1:5" ht="15" x14ac:dyDescent="0.3">
      <c r="A48" s="112"/>
    </row>
    <row r="49" spans="1:1" ht="15" x14ac:dyDescent="0.3">
      <c r="A49" s="112"/>
    </row>
    <row r="50" spans="1:1" ht="15" x14ac:dyDescent="0.3">
      <c r="A50" s="112"/>
    </row>
    <row r="51" spans="1:1" ht="15" x14ac:dyDescent="0.3">
      <c r="A51" s="112"/>
    </row>
    <row r="52" spans="1:1" ht="15" x14ac:dyDescent="0.3">
      <c r="A52" s="112"/>
    </row>
    <row r="53" spans="1:1" ht="15" x14ac:dyDescent="0.3">
      <c r="A53" s="112"/>
    </row>
    <row r="54" spans="1:1" ht="15" x14ac:dyDescent="0.3">
      <c r="A54" s="112"/>
    </row>
    <row r="55" spans="1:1" ht="15" x14ac:dyDescent="0.3">
      <c r="A55" s="112"/>
    </row>
    <row r="56" spans="1:1" ht="15" x14ac:dyDescent="0.3">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309</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Expenditures'!$G$50</f>
        <v>2475789</v>
      </c>
      <c r="C3" s="46">
        <f>'C.2 State Expenditures'!$G$50</f>
        <v>11671931</v>
      </c>
      <c r="D3" s="46">
        <f>'B. Total Expenditures'!$G$50</f>
        <v>14147720</v>
      </c>
      <c r="E3" s="55">
        <f t="shared" ref="E3:E44" si="0">D3/($D$44)</f>
        <v>0.15156815454052616</v>
      </c>
    </row>
    <row r="4" spans="1:5" ht="43.8" x14ac:dyDescent="0.3">
      <c r="A4" s="107" t="s">
        <v>111</v>
      </c>
      <c r="B4" s="46">
        <f>'C.1 Federal Expenditures'!$H$50</f>
        <v>2475789</v>
      </c>
      <c r="C4" s="46">
        <f>'C.2 State Expenditures'!$H$50</f>
        <v>11671931</v>
      </c>
      <c r="D4" s="46">
        <f>'B. Total Expenditures'!$H$50</f>
        <v>14147720</v>
      </c>
      <c r="E4" s="55">
        <f t="shared" si="0"/>
        <v>0.15156815454052616</v>
      </c>
    </row>
    <row r="5" spans="1:5" ht="43.8" x14ac:dyDescent="0.3">
      <c r="A5" s="107" t="s">
        <v>110</v>
      </c>
      <c r="B5" s="46">
        <f>'C.1 Federal Expenditures'!$I$50</f>
        <v>0</v>
      </c>
      <c r="C5" s="46">
        <f>'C.2 State Expenditures'!$I$50</f>
        <v>0</v>
      </c>
      <c r="D5" s="46">
        <f>'B. Total Expenditures'!$I$50</f>
        <v>0</v>
      </c>
      <c r="E5" s="55">
        <f t="shared" si="0"/>
        <v>0</v>
      </c>
    </row>
    <row r="6" spans="1:5" ht="30.75" x14ac:dyDescent="0.3">
      <c r="A6" s="106" t="s">
        <v>83</v>
      </c>
      <c r="B6" s="46">
        <f>'C.1 Federal Expenditures'!$J$50</f>
        <v>0</v>
      </c>
      <c r="C6" s="120"/>
      <c r="D6" s="46">
        <f>'B. Total Expenditures'!$J$50</f>
        <v>0</v>
      </c>
      <c r="E6" s="55">
        <f t="shared" si="0"/>
        <v>0</v>
      </c>
    </row>
    <row r="7" spans="1:5" ht="15" x14ac:dyDescent="0.3">
      <c r="A7" s="107" t="s">
        <v>112</v>
      </c>
      <c r="B7" s="46">
        <f>'C.1 Federal Expenditures'!$K$50</f>
        <v>0</v>
      </c>
      <c r="C7" s="120"/>
      <c r="D7" s="46">
        <f>'B. Total Expenditures'!$K$50</f>
        <v>0</v>
      </c>
      <c r="E7" s="55">
        <f t="shared" si="0"/>
        <v>0</v>
      </c>
    </row>
    <row r="8" spans="1:5" ht="15" x14ac:dyDescent="0.3">
      <c r="A8" s="107" t="s">
        <v>113</v>
      </c>
      <c r="B8" s="46">
        <f>'C.1 Federal Expenditures'!$L$50</f>
        <v>0</v>
      </c>
      <c r="C8" s="120"/>
      <c r="D8" s="46">
        <f>'B. Total Expenditures'!$L$50</f>
        <v>0</v>
      </c>
      <c r="E8" s="55">
        <f t="shared" si="0"/>
        <v>0</v>
      </c>
    </row>
    <row r="9" spans="1:5" ht="29.4" x14ac:dyDescent="0.3">
      <c r="A9" s="107" t="s">
        <v>114</v>
      </c>
      <c r="B9" s="46">
        <f>'C.1 Federal Expenditures'!$M$50</f>
        <v>0</v>
      </c>
      <c r="C9" s="120"/>
      <c r="D9" s="46">
        <f>'B. Total Expenditures'!$M$50</f>
        <v>0</v>
      </c>
      <c r="E9" s="55">
        <f t="shared" si="0"/>
        <v>0</v>
      </c>
    </row>
    <row r="10" spans="1:5" ht="30.75" x14ac:dyDescent="0.3">
      <c r="A10" s="106" t="s">
        <v>82</v>
      </c>
      <c r="B10" s="46">
        <f>'C.1 Federal Expenditures'!$N$50</f>
        <v>5769739</v>
      </c>
      <c r="C10" s="120"/>
      <c r="D10" s="46">
        <f>'B. Total Expenditures'!$N$50</f>
        <v>5769739</v>
      </c>
      <c r="E10" s="55">
        <f t="shared" si="0"/>
        <v>6.1812694371283915E-2</v>
      </c>
    </row>
    <row r="11" spans="1:5" ht="15" x14ac:dyDescent="0.3">
      <c r="A11" s="107" t="s">
        <v>115</v>
      </c>
      <c r="B11" s="46">
        <f>'C.1 Federal Expenditures'!$O$50</f>
        <v>5769739</v>
      </c>
      <c r="C11" s="120"/>
      <c r="D11" s="46">
        <f>'B. Total Expenditures'!$O$50</f>
        <v>5769739</v>
      </c>
      <c r="E11" s="55">
        <f t="shared" si="0"/>
        <v>6.1812694371283915E-2</v>
      </c>
    </row>
    <row r="12" spans="1:5" ht="15" x14ac:dyDescent="0.3">
      <c r="A12" s="107" t="s">
        <v>116</v>
      </c>
      <c r="B12" s="46">
        <f>'C.1 Federal Expenditures'!$P$50</f>
        <v>0</v>
      </c>
      <c r="C12" s="120"/>
      <c r="D12" s="46">
        <f>'B. Total Expenditures'!$P$50</f>
        <v>0</v>
      </c>
      <c r="E12" s="55">
        <f t="shared" si="0"/>
        <v>0</v>
      </c>
    </row>
    <row r="13" spans="1:5" ht="29.4" x14ac:dyDescent="0.3">
      <c r="A13" s="107" t="s">
        <v>117</v>
      </c>
      <c r="B13" s="46">
        <f>'C.1 Federal Expenditures'!$Q$50</f>
        <v>0</v>
      </c>
      <c r="C13" s="120"/>
      <c r="D13" s="46">
        <f>'B. Total Expenditures'!$Q$50</f>
        <v>0</v>
      </c>
      <c r="E13" s="55">
        <f t="shared" si="0"/>
        <v>0</v>
      </c>
    </row>
    <row r="14" spans="1:5" ht="15.75" x14ac:dyDescent="0.3">
      <c r="A14" s="106" t="s">
        <v>118</v>
      </c>
      <c r="B14" s="46">
        <f>'C.1 Federal Expenditures'!$R$50</f>
        <v>0</v>
      </c>
      <c r="C14" s="46">
        <f>'C.2 State Expenditures'!$R$50</f>
        <v>1988690</v>
      </c>
      <c r="D14" s="46">
        <f>'B. Total Expenditures'!$R$50</f>
        <v>1988690</v>
      </c>
      <c r="E14" s="55">
        <f t="shared" si="0"/>
        <v>2.1305346250363944E-2</v>
      </c>
    </row>
    <row r="15" spans="1:5" ht="15" x14ac:dyDescent="0.3">
      <c r="A15" s="107" t="s">
        <v>119</v>
      </c>
      <c r="B15" s="46">
        <f>'C.1 Federal Expenditures'!$S$50</f>
        <v>0</v>
      </c>
      <c r="C15" s="46">
        <f>'C.2 State Expenditures'!$S$50</f>
        <v>0</v>
      </c>
      <c r="D15" s="46">
        <f>'B. Total Expenditures'!$S$50</f>
        <v>0</v>
      </c>
      <c r="E15" s="55">
        <f t="shared" si="0"/>
        <v>0</v>
      </c>
    </row>
    <row r="16" spans="1:5" ht="15" x14ac:dyDescent="0.3">
      <c r="A16" s="107" t="s">
        <v>120</v>
      </c>
      <c r="B16" s="46">
        <f>'C.1 Federal Expenditures'!$T$50</f>
        <v>0</v>
      </c>
      <c r="C16" s="46">
        <f>'C.2 State Expenditures'!$T$50</f>
        <v>11938</v>
      </c>
      <c r="D16" s="46">
        <f>'B. Total Expenditures'!$T$50</f>
        <v>11938</v>
      </c>
      <c r="E16" s="55">
        <f t="shared" si="0"/>
        <v>1.2789485718580813E-4</v>
      </c>
    </row>
    <row r="17" spans="1:5" ht="15" x14ac:dyDescent="0.3">
      <c r="A17" s="107" t="s">
        <v>121</v>
      </c>
      <c r="B17" s="46">
        <f>'C.1 Federal Expenditures'!$U$50</f>
        <v>0</v>
      </c>
      <c r="C17" s="46">
        <f>'C.2 State Expenditures'!$U$50</f>
        <v>1976752</v>
      </c>
      <c r="D17" s="46">
        <f>'B. Total Expenditures'!$U$50</f>
        <v>1976752</v>
      </c>
      <c r="E17" s="55">
        <f t="shared" si="0"/>
        <v>2.1177451393178136E-2</v>
      </c>
    </row>
    <row r="18" spans="1:5" ht="15.75" x14ac:dyDescent="0.3">
      <c r="A18" s="106" t="s">
        <v>122</v>
      </c>
      <c r="B18" s="46">
        <f>'C.1 Federal Expenditures'!$V$50</f>
        <v>0</v>
      </c>
      <c r="C18" s="46">
        <f>'C.2 State Expenditures'!$V$50</f>
        <v>1994131</v>
      </c>
      <c r="D18" s="46">
        <f>'B. Total Expenditures'!$V$50</f>
        <v>1994131</v>
      </c>
      <c r="E18" s="55">
        <f t="shared" si="0"/>
        <v>2.136363707947669E-2</v>
      </c>
    </row>
    <row r="19" spans="1:5" ht="15.75" x14ac:dyDescent="0.3">
      <c r="A19" s="106" t="s">
        <v>87</v>
      </c>
      <c r="B19" s="46">
        <f>'C.1 Federal Expenditures'!$W$50</f>
        <v>833951</v>
      </c>
      <c r="C19" s="46">
        <f>'C.2 State Expenditures'!$W$50</f>
        <v>19791309</v>
      </c>
      <c r="D19" s="46">
        <f>'B. Total Expenditures'!$W$50</f>
        <v>20625260</v>
      </c>
      <c r="E19" s="55">
        <f t="shared" si="0"/>
        <v>0.22096370264032172</v>
      </c>
    </row>
    <row r="20" spans="1:5" ht="29.4" x14ac:dyDescent="0.3">
      <c r="A20" s="107" t="s">
        <v>124</v>
      </c>
      <c r="B20" s="46">
        <f>'C.1 Federal Expenditures'!$X$50</f>
        <v>833951</v>
      </c>
      <c r="C20" s="46">
        <f>'C.2 State Expenditures'!$X$50</f>
        <v>19791309</v>
      </c>
      <c r="D20" s="46">
        <f>'B. Total Expenditures'!$X$50</f>
        <v>20625260</v>
      </c>
      <c r="E20" s="55">
        <f t="shared" si="0"/>
        <v>0.22096370264032172</v>
      </c>
    </row>
    <row r="21" spans="1:5" ht="15" x14ac:dyDescent="0.3">
      <c r="A21" s="107" t="s">
        <v>123</v>
      </c>
      <c r="B21" s="46">
        <f>'C.1 Federal Expenditures'!$Y$50</f>
        <v>0</v>
      </c>
      <c r="C21" s="46">
        <f>'C.2 State Expenditures'!$Y$50</f>
        <v>0</v>
      </c>
      <c r="D21" s="46">
        <f>'B. Total Expenditures'!$Y$50</f>
        <v>0</v>
      </c>
      <c r="E21" s="55">
        <f t="shared" si="0"/>
        <v>0</v>
      </c>
    </row>
    <row r="22" spans="1:5" ht="30.75" x14ac:dyDescent="0.3">
      <c r="A22" s="106" t="s">
        <v>88</v>
      </c>
      <c r="B22" s="46">
        <f>'C.1 Federal Expenditures'!$Z$50</f>
        <v>0</v>
      </c>
      <c r="C22" s="46">
        <f>'C.2 State Expenditures'!$Z$50</f>
        <v>0</v>
      </c>
      <c r="D22" s="46">
        <f>'B. Total Expenditures'!$Z$50</f>
        <v>0</v>
      </c>
      <c r="E22" s="55">
        <f t="shared" si="0"/>
        <v>0</v>
      </c>
    </row>
    <row r="23" spans="1:5" ht="15.75" x14ac:dyDescent="0.3">
      <c r="A23" s="106" t="s">
        <v>84</v>
      </c>
      <c r="B23" s="46">
        <f>'C.1 Federal Expenditures'!$AA$50</f>
        <v>18311655</v>
      </c>
      <c r="C23" s="46">
        <f>'C.2 State Expenditures'!$AA$50</f>
        <v>0</v>
      </c>
      <c r="D23" s="46">
        <f>'B. Total Expenditures'!$AA$50</f>
        <v>18311655</v>
      </c>
      <c r="E23" s="55">
        <f t="shared" si="0"/>
        <v>0.19617745862462632</v>
      </c>
    </row>
    <row r="24" spans="1:5" ht="15.75" x14ac:dyDescent="0.3">
      <c r="A24" s="106" t="s">
        <v>89</v>
      </c>
      <c r="B24" s="46">
        <f>'C.1 Federal Expenditures'!$AB$50</f>
        <v>0</v>
      </c>
      <c r="C24" s="46">
        <f>'C.2 State Expenditures'!$AB$50</f>
        <v>0</v>
      </c>
      <c r="D24" s="46">
        <f>'B. Total Expenditures'!$AB$50</f>
        <v>0</v>
      </c>
      <c r="E24" s="55">
        <f t="shared" si="0"/>
        <v>0</v>
      </c>
    </row>
    <row r="25" spans="1:5" ht="15.75" x14ac:dyDescent="0.3">
      <c r="A25" s="106" t="s">
        <v>62</v>
      </c>
      <c r="B25" s="46">
        <f>'C.1 Federal Expenditures'!$AC$50</f>
        <v>190583</v>
      </c>
      <c r="C25" s="46">
        <f>'C.2 State Expenditures'!$AC$50</f>
        <v>1126666</v>
      </c>
      <c r="D25" s="46">
        <f>'B. Total Expenditures'!$AC$50</f>
        <v>1317249</v>
      </c>
      <c r="E25" s="55">
        <f t="shared" si="0"/>
        <v>1.4112026531508507E-2</v>
      </c>
    </row>
    <row r="26" spans="1:5" ht="15.75" x14ac:dyDescent="0.3">
      <c r="A26" s="106" t="s">
        <v>125</v>
      </c>
      <c r="B26" s="46">
        <f>'C.1 Federal Expenditures'!$AD$50</f>
        <v>0</v>
      </c>
      <c r="C26" s="46">
        <f>'C.2 State Expenditures'!$AD$50</f>
        <v>0</v>
      </c>
      <c r="D26" s="46">
        <f>'B. Total Expenditures'!$AD$50</f>
        <v>0</v>
      </c>
      <c r="E26" s="55">
        <f t="shared" si="0"/>
        <v>0</v>
      </c>
    </row>
    <row r="27" spans="1:5" s="11" customFormat="1" ht="15.75" x14ac:dyDescent="0.3">
      <c r="A27" s="106" t="s">
        <v>126</v>
      </c>
      <c r="B27" s="46">
        <f>'C.1 Federal Expenditures'!$AE$50</f>
        <v>0</v>
      </c>
      <c r="C27" s="46">
        <f>'C.2 State Expenditures'!$AE$50</f>
        <v>2481214</v>
      </c>
      <c r="D27" s="46">
        <f>'B. Total Expenditures'!$AE$50</f>
        <v>2481214</v>
      </c>
      <c r="E27" s="55">
        <f t="shared" si="0"/>
        <v>2.6581882239690709E-2</v>
      </c>
    </row>
    <row r="28" spans="1:5" ht="30.6" x14ac:dyDescent="0.3">
      <c r="A28" s="106" t="s">
        <v>127</v>
      </c>
      <c r="B28" s="46">
        <f>'C.1 Federal Expenditures'!$AF$50</f>
        <v>0</v>
      </c>
      <c r="C28" s="46">
        <f>'C.2 State Expenditures'!$AF$50</f>
        <v>93750</v>
      </c>
      <c r="D28" s="46">
        <f>'B. Total Expenditures'!$AF$50</f>
        <v>93750</v>
      </c>
      <c r="E28" s="55">
        <f t="shared" si="0"/>
        <v>1.004367805425491E-3</v>
      </c>
    </row>
    <row r="29" spans="1:5" ht="30.6" x14ac:dyDescent="0.3">
      <c r="A29" s="106" t="s">
        <v>90</v>
      </c>
      <c r="B29" s="46">
        <f>'C.1 Federal Expenditures'!$AG$50</f>
        <v>0</v>
      </c>
      <c r="C29" s="46">
        <f>'C.2 State Expenditures'!$AG$50</f>
        <v>0</v>
      </c>
      <c r="D29" s="46">
        <f>'B. Total Expenditures'!$AG$50</f>
        <v>0</v>
      </c>
      <c r="E29" s="55">
        <f t="shared" si="0"/>
        <v>0</v>
      </c>
    </row>
    <row r="30" spans="1:5" ht="15.6" x14ac:dyDescent="0.3">
      <c r="A30" s="106" t="s">
        <v>128</v>
      </c>
      <c r="B30" s="46">
        <f>'C.1 Federal Expenditures'!$AH$50</f>
        <v>0</v>
      </c>
      <c r="C30" s="46">
        <f>'C.2 State Expenditures'!$AH$50</f>
        <v>0</v>
      </c>
      <c r="D30" s="46">
        <f>'B. Total Expenditures'!$AH$50</f>
        <v>0</v>
      </c>
      <c r="E30" s="55">
        <f t="shared" si="0"/>
        <v>0</v>
      </c>
    </row>
    <row r="31" spans="1:5" ht="28.8" x14ac:dyDescent="0.3">
      <c r="A31" s="107" t="s">
        <v>129</v>
      </c>
      <c r="B31" s="46">
        <f>'C.1 Federal Expenditures'!$AI$50</f>
        <v>0</v>
      </c>
      <c r="C31" s="46">
        <f>'C.2 State Expenditures'!$AI$50</f>
        <v>0</v>
      </c>
      <c r="D31" s="46">
        <f>'B. Total Expenditures'!$AI$50</f>
        <v>0</v>
      </c>
      <c r="E31" s="55">
        <f t="shared" si="0"/>
        <v>0</v>
      </c>
    </row>
    <row r="32" spans="1:5" x14ac:dyDescent="0.3">
      <c r="A32" s="107" t="s">
        <v>130</v>
      </c>
      <c r="B32" s="46">
        <f>'C.1 Federal Expenditures'!$AJ$50</f>
        <v>0</v>
      </c>
      <c r="C32" s="46">
        <f>'C.2 State Expenditures'!$AJ$50</f>
        <v>0</v>
      </c>
      <c r="D32" s="46">
        <f>'B. Total Expenditures'!$AJ$50</f>
        <v>0</v>
      </c>
      <c r="E32" s="55">
        <f t="shared" si="0"/>
        <v>0</v>
      </c>
    </row>
    <row r="33" spans="1:5" x14ac:dyDescent="0.3">
      <c r="A33" s="107" t="s">
        <v>131</v>
      </c>
      <c r="B33" s="46">
        <f>'C.1 Federal Expenditures'!$AK$50</f>
        <v>0</v>
      </c>
      <c r="C33" s="46">
        <f>'C.2 State Expenditures'!$AK$50</f>
        <v>0</v>
      </c>
      <c r="D33" s="46">
        <f>'B. Total Expenditures'!$AK$50</f>
        <v>0</v>
      </c>
      <c r="E33" s="55">
        <f t="shared" si="0"/>
        <v>0</v>
      </c>
    </row>
    <row r="34" spans="1:5" ht="15.6" x14ac:dyDescent="0.3">
      <c r="A34" s="106" t="s">
        <v>132</v>
      </c>
      <c r="B34" s="46">
        <f>'C.1 Federal Expenditures'!$AL$50</f>
        <v>0</v>
      </c>
      <c r="C34" s="46">
        <f>'C.2 State Expenditures'!$AL$50</f>
        <v>0</v>
      </c>
      <c r="D34" s="46">
        <f>'B. Total Expenditures'!$AL$50</f>
        <v>0</v>
      </c>
      <c r="E34" s="55">
        <f t="shared" si="0"/>
        <v>0</v>
      </c>
    </row>
    <row r="35" spans="1:5" ht="15.6" x14ac:dyDescent="0.3">
      <c r="A35" s="106" t="s">
        <v>91</v>
      </c>
      <c r="B35" s="46">
        <f>'C.1 Federal Expenditures'!$AM$50</f>
        <v>5671434</v>
      </c>
      <c r="C35" s="46">
        <f>'C.2 State Expenditures'!$AM$50</f>
        <v>6997692</v>
      </c>
      <c r="D35" s="46">
        <f>'B. Total Expenditures'!$AM$50</f>
        <v>12669126</v>
      </c>
      <c r="E35" s="55">
        <f t="shared" si="0"/>
        <v>0.13572759762430964</v>
      </c>
    </row>
    <row r="36" spans="1:5" x14ac:dyDescent="0.3">
      <c r="A36" s="107" t="s">
        <v>133</v>
      </c>
      <c r="B36" s="46">
        <f>'C.1 Federal Expenditures'!$AN$50</f>
        <v>2606566</v>
      </c>
      <c r="C36" s="46">
        <f>'C.2 State Expenditures'!$AN$50</f>
        <v>2302332</v>
      </c>
      <c r="D36" s="46">
        <f>'B. Total Expenditures'!$AN$50</f>
        <v>4908898</v>
      </c>
      <c r="E36" s="55">
        <f t="shared" si="0"/>
        <v>5.2590283854054204E-2</v>
      </c>
    </row>
    <row r="37" spans="1:5" x14ac:dyDescent="0.3">
      <c r="A37" s="107" t="s">
        <v>134</v>
      </c>
      <c r="B37" s="46">
        <f>'C.1 Federal Expenditures'!$AO$50</f>
        <v>2604812</v>
      </c>
      <c r="C37" s="46">
        <f>'C.2 State Expenditures'!$AO$50</f>
        <v>4031838</v>
      </c>
      <c r="D37" s="46">
        <f>'B. Total Expenditures'!$AO$50</f>
        <v>6636650</v>
      </c>
      <c r="E37" s="55">
        <f t="shared" si="0"/>
        <v>7.1100134356022235E-2</v>
      </c>
    </row>
    <row r="38" spans="1:5" x14ac:dyDescent="0.3">
      <c r="A38" s="107" t="s">
        <v>135</v>
      </c>
      <c r="B38" s="46">
        <f>'C.1 Federal Expenditures'!$AP$50</f>
        <v>460056</v>
      </c>
      <c r="C38" s="46">
        <f>'C.2 State Expenditures'!$AP$50</f>
        <v>663522</v>
      </c>
      <c r="D38" s="46">
        <f>'B. Total Expenditures'!$AP$50</f>
        <v>1123578</v>
      </c>
      <c r="E38" s="55">
        <f t="shared" si="0"/>
        <v>1.2037179414233198E-2</v>
      </c>
    </row>
    <row r="39" spans="1:5" ht="15.6" x14ac:dyDescent="0.3">
      <c r="A39" s="106" t="s">
        <v>85</v>
      </c>
      <c r="B39" s="46">
        <f>'C.1 Federal Expenditures'!$AQ$50</f>
        <v>0</v>
      </c>
      <c r="C39" s="46">
        <f>'C.2 State Expenditures'!$AQ$50</f>
        <v>0</v>
      </c>
      <c r="D39" s="46">
        <f>'B. Total Expenditures'!$AQ$50</f>
        <v>0</v>
      </c>
      <c r="E39" s="55">
        <f t="shared" si="0"/>
        <v>0</v>
      </c>
    </row>
    <row r="40" spans="1:5" ht="15.6" x14ac:dyDescent="0.3">
      <c r="A40" s="94" t="s">
        <v>138</v>
      </c>
      <c r="B40" s="121">
        <f>'C.1 Federal Expenditures'!$AR$50</f>
        <v>33253151</v>
      </c>
      <c r="C40" s="121">
        <f>'C.2 State Expenditures'!$AR$50</f>
        <v>46145383</v>
      </c>
      <c r="D40" s="121">
        <f>'B. Total Expenditures'!$AR$50</f>
        <v>79398534</v>
      </c>
      <c r="E40" s="96">
        <f t="shared" si="0"/>
        <v>0.85061686770753309</v>
      </c>
    </row>
    <row r="41" spans="1:5" ht="15.6" x14ac:dyDescent="0.3">
      <c r="A41" s="106" t="s">
        <v>86</v>
      </c>
      <c r="B41" s="46">
        <f>'C.1 Federal Expenditures'!$C$50</f>
        <v>9224074</v>
      </c>
      <c r="C41" s="120"/>
      <c r="D41" s="46">
        <f>'B. Total Expenditures'!$C$50</f>
        <v>9224074</v>
      </c>
      <c r="E41" s="55">
        <f t="shared" si="0"/>
        <v>9.8819871578264856E-2</v>
      </c>
    </row>
    <row r="42" spans="1:5" ht="15.6" x14ac:dyDescent="0.3">
      <c r="A42" s="106" t="s">
        <v>246</v>
      </c>
      <c r="B42" s="46">
        <f>'C.1 Federal Expenditures'!$D$50</f>
        <v>4719691</v>
      </c>
      <c r="C42" s="120"/>
      <c r="D42" s="46">
        <f>'B. Total Expenditures'!$D$50</f>
        <v>4719691</v>
      </c>
      <c r="E42" s="55">
        <f t="shared" si="0"/>
        <v>5.0563260714202037E-2</v>
      </c>
    </row>
    <row r="43" spans="1:5" ht="15.6" x14ac:dyDescent="0.3">
      <c r="A43" s="108" t="s">
        <v>109</v>
      </c>
      <c r="B43" s="121">
        <f>B41+B42</f>
        <v>13943765</v>
      </c>
      <c r="C43" s="124"/>
      <c r="D43" s="121">
        <f>D41+D42</f>
        <v>13943765</v>
      </c>
      <c r="E43" s="96">
        <f t="shared" si="0"/>
        <v>0.14938313229246689</v>
      </c>
    </row>
    <row r="44" spans="1:5" ht="15.6" x14ac:dyDescent="0.3">
      <c r="A44" s="94" t="s">
        <v>60</v>
      </c>
      <c r="B44" s="95">
        <f>SUM(B41,B42, B3,B6,B10,B14,B18,B19,B22,B23,B24,B25,B26,B27,B28,B29,B30,B34,B35, B39)</f>
        <v>47196916</v>
      </c>
      <c r="C44" s="95">
        <f>SUM(C41,C42,C3,C6,C10,C14,C18,C19,C22,C23,C24,C25,C26,C27,C28,C29,C30,C34,C35, C39)</f>
        <v>46145383</v>
      </c>
      <c r="D44" s="95">
        <f>B44+C44</f>
        <v>93342299</v>
      </c>
      <c r="E44" s="96">
        <f t="shared" si="0"/>
        <v>1</v>
      </c>
    </row>
    <row r="45" spans="1:5" ht="15.6" x14ac:dyDescent="0.3">
      <c r="A45" s="106" t="s">
        <v>136</v>
      </c>
      <c r="B45" s="46">
        <f>'C.1 Federal Expenditures'!$AS$50</f>
        <v>0</v>
      </c>
      <c r="C45" s="120"/>
      <c r="D45" s="46">
        <f>'B. Total Expenditures'!$AS$50</f>
        <v>0</v>
      </c>
      <c r="E45" s="123"/>
    </row>
    <row r="46" spans="1:5" ht="15.6" x14ac:dyDescent="0.3">
      <c r="A46" s="106" t="s">
        <v>137</v>
      </c>
      <c r="B46" s="46">
        <f>'C.1 Federal Expenditures'!$AT$50</f>
        <v>0</v>
      </c>
      <c r="C46" s="120"/>
      <c r="D46" s="46">
        <f>'B. Total Expenditures'!$AT$50</f>
        <v>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8">
    <tabColor theme="6"/>
    <pageSetUpPr fitToPage="1"/>
  </sheetPr>
  <dimension ref="A1:D59"/>
  <sheetViews>
    <sheetView zoomScaleNormal="100" workbookViewId="0">
      <pane ySplit="2" topLeftCell="A3" activePane="bottomLeft" state="frozenSplit"/>
      <selection activeCell="B5" sqref="B5"/>
      <selection pane="bottomLeft" activeCell="D12" sqref="D12"/>
    </sheetView>
  </sheetViews>
  <sheetFormatPr defaultRowHeight="14.4" x14ac:dyDescent="0.3"/>
  <cols>
    <col min="1" max="1" width="27.33203125" style="11" customWidth="1"/>
    <col min="2" max="3" width="27.33203125" customWidth="1"/>
    <col min="4" max="4" width="27.33203125" style="11" customWidth="1"/>
  </cols>
  <sheetData>
    <row r="1" spans="1:4" ht="18" customHeight="1" x14ac:dyDescent="0.3">
      <c r="A1" s="258" t="s">
        <v>371</v>
      </c>
      <c r="B1" s="258"/>
      <c r="C1" s="258"/>
      <c r="D1" s="258"/>
    </row>
    <row r="2" spans="1:4" ht="15.75" x14ac:dyDescent="0.3">
      <c r="A2" s="23" t="s">
        <v>0</v>
      </c>
      <c r="B2" s="21" t="s">
        <v>276</v>
      </c>
      <c r="C2" s="22" t="s">
        <v>365</v>
      </c>
      <c r="D2" s="173" t="s">
        <v>274</v>
      </c>
    </row>
    <row r="3" spans="1:4" ht="15" x14ac:dyDescent="0.3">
      <c r="A3" s="18" t="s">
        <v>52</v>
      </c>
      <c r="B3" s="20">
        <v>14671378765</v>
      </c>
      <c r="C3" s="59">
        <f>'C.2 State Expenditures'!AR4</f>
        <v>14762618990</v>
      </c>
      <c r="D3" s="174">
        <f>C3-B3</f>
        <v>91240225</v>
      </c>
    </row>
    <row r="4" spans="1:4" ht="15" x14ac:dyDescent="0.3">
      <c r="A4" s="19" t="s">
        <v>1</v>
      </c>
      <c r="B4" s="20">
        <v>110339371</v>
      </c>
      <c r="C4" s="60">
        <f>'C.2 State Expenditures'!AR5</f>
        <v>92328765</v>
      </c>
      <c r="D4" s="174">
        <f t="shared" ref="D4:D54" si="0">C4-B4</f>
        <v>-18010606</v>
      </c>
    </row>
    <row r="5" spans="1:4" ht="15" x14ac:dyDescent="0.3">
      <c r="A5" s="19" t="s">
        <v>2</v>
      </c>
      <c r="B5" s="20">
        <v>36599999</v>
      </c>
      <c r="C5" s="60">
        <f>'C.2 State Expenditures'!AR6</f>
        <v>36558525</v>
      </c>
      <c r="D5" s="174">
        <f t="shared" si="0"/>
        <v>-41474</v>
      </c>
    </row>
    <row r="6" spans="1:4" ht="15" x14ac:dyDescent="0.3">
      <c r="A6" s="19" t="s">
        <v>3</v>
      </c>
      <c r="B6" s="20">
        <v>163269440</v>
      </c>
      <c r="C6" s="57">
        <f>'C.2 State Expenditures'!AR7</f>
        <v>132297029</v>
      </c>
      <c r="D6" s="174">
        <f t="shared" si="0"/>
        <v>-30972411</v>
      </c>
    </row>
    <row r="7" spans="1:4" ht="15" x14ac:dyDescent="0.3">
      <c r="A7" s="19" t="s">
        <v>4</v>
      </c>
      <c r="B7" s="20">
        <v>111354498</v>
      </c>
      <c r="C7" s="61">
        <f>'C.2 State Expenditures'!AR8</f>
        <v>111454309</v>
      </c>
      <c r="D7" s="174">
        <f t="shared" si="0"/>
        <v>99811</v>
      </c>
    </row>
    <row r="8" spans="1:4" ht="15" x14ac:dyDescent="0.3">
      <c r="A8" s="19" t="s">
        <v>5</v>
      </c>
      <c r="B8" s="20">
        <v>2908684370</v>
      </c>
      <c r="C8" s="61">
        <f>'C.2 State Expenditures'!AR9</f>
        <v>2908684370</v>
      </c>
      <c r="D8" s="174">
        <f t="shared" si="0"/>
        <v>0</v>
      </c>
    </row>
    <row r="9" spans="1:4" ht="15" x14ac:dyDescent="0.3">
      <c r="A9" s="19" t="s">
        <v>6</v>
      </c>
      <c r="B9" s="20">
        <v>268591728</v>
      </c>
      <c r="C9" s="60">
        <f>'C.2 State Expenditures'!AR10</f>
        <v>238574577</v>
      </c>
      <c r="D9" s="174">
        <f t="shared" si="0"/>
        <v>-30017151</v>
      </c>
    </row>
    <row r="10" spans="1:4" ht="15" x14ac:dyDescent="0.3">
      <c r="A10" s="19" t="s">
        <v>7</v>
      </c>
      <c r="B10" s="20">
        <v>221080835</v>
      </c>
      <c r="C10" s="57">
        <f>'C.2 State Expenditures'!AR11</f>
        <v>231684709</v>
      </c>
      <c r="D10" s="174">
        <f t="shared" si="0"/>
        <v>10603874</v>
      </c>
    </row>
    <row r="11" spans="1:4" ht="15" x14ac:dyDescent="0.3">
      <c r="A11" s="19" t="s">
        <v>8</v>
      </c>
      <c r="B11" s="20">
        <v>79049268</v>
      </c>
      <c r="C11" s="60">
        <f>'C.2 State Expenditures'!AR12</f>
        <v>86351381</v>
      </c>
      <c r="D11" s="174">
        <f t="shared" si="0"/>
        <v>7302113</v>
      </c>
    </row>
    <row r="12" spans="1:4" ht="15" x14ac:dyDescent="0.3">
      <c r="A12" s="19" t="s">
        <v>9</v>
      </c>
      <c r="B12" s="62">
        <v>180670923</v>
      </c>
      <c r="C12" s="42">
        <f>'C.2 State Expenditures'!AR13</f>
        <v>202432460</v>
      </c>
      <c r="D12" s="175">
        <f t="shared" si="0"/>
        <v>21761537</v>
      </c>
    </row>
    <row r="13" spans="1:4" ht="15" x14ac:dyDescent="0.3">
      <c r="A13" s="19" t="s">
        <v>10</v>
      </c>
      <c r="B13" s="62">
        <v>377849487</v>
      </c>
      <c r="C13" s="42">
        <f>'C.2 State Expenditures'!AR14</f>
        <v>379869834</v>
      </c>
      <c r="D13" s="175">
        <f t="shared" si="0"/>
        <v>2020347</v>
      </c>
    </row>
    <row r="14" spans="1:4" ht="15" x14ac:dyDescent="0.3">
      <c r="A14" s="19" t="s">
        <v>11</v>
      </c>
      <c r="B14" s="62">
        <v>173368527</v>
      </c>
      <c r="C14" s="64">
        <f>'C.2 State Expenditures'!AR15</f>
        <v>173368527</v>
      </c>
      <c r="D14" s="175">
        <f>C14-B14</f>
        <v>0</v>
      </c>
    </row>
    <row r="15" spans="1:4" ht="15" x14ac:dyDescent="0.3">
      <c r="A15" s="19" t="s">
        <v>12</v>
      </c>
      <c r="B15" s="62">
        <v>146373353</v>
      </c>
      <c r="C15" s="42">
        <f>'C.2 State Expenditures'!AR16</f>
        <v>149032237</v>
      </c>
      <c r="D15" s="175">
        <f t="shared" si="0"/>
        <v>2658884</v>
      </c>
    </row>
    <row r="16" spans="1:4" ht="15" x14ac:dyDescent="0.3">
      <c r="A16" s="19" t="s">
        <v>13</v>
      </c>
      <c r="B16" s="62">
        <v>13025379</v>
      </c>
      <c r="C16" s="63">
        <f>'C.2 State Expenditures'!AR17</f>
        <v>13025379</v>
      </c>
      <c r="D16" s="175">
        <f t="shared" si="0"/>
        <v>0</v>
      </c>
    </row>
    <row r="17" spans="1:4" ht="15" x14ac:dyDescent="0.3">
      <c r="A17" s="19" t="s">
        <v>14</v>
      </c>
      <c r="B17" s="62">
        <v>433261764</v>
      </c>
      <c r="C17" s="63">
        <f>'C.2 State Expenditures'!AR18</f>
        <v>560472607</v>
      </c>
      <c r="D17" s="175">
        <f t="shared" si="0"/>
        <v>127210843</v>
      </c>
    </row>
    <row r="18" spans="1:4" ht="15" x14ac:dyDescent="0.3">
      <c r="A18" s="19" t="s">
        <v>15</v>
      </c>
      <c r="B18" s="62">
        <v>113525523</v>
      </c>
      <c r="C18" s="63">
        <f>'C.2 State Expenditures'!AR19</f>
        <v>117507010</v>
      </c>
      <c r="D18" s="175">
        <f t="shared" si="0"/>
        <v>3981487</v>
      </c>
    </row>
    <row r="19" spans="1:4" ht="15" x14ac:dyDescent="0.3">
      <c r="A19" s="19" t="s">
        <v>16</v>
      </c>
      <c r="B19" s="62">
        <v>76476571</v>
      </c>
      <c r="C19" s="42">
        <f>'C.2 State Expenditures'!AR20</f>
        <v>77317526</v>
      </c>
      <c r="D19" s="175">
        <f t="shared" si="0"/>
        <v>840955</v>
      </c>
    </row>
    <row r="20" spans="1:4" ht="15" x14ac:dyDescent="0.3">
      <c r="A20" s="19" t="s">
        <v>17</v>
      </c>
      <c r="B20" s="62">
        <v>69457294</v>
      </c>
      <c r="C20" s="65">
        <f>'C.2 State Expenditures'!AR21</f>
        <v>71772399</v>
      </c>
      <c r="D20" s="175">
        <f t="shared" si="0"/>
        <v>2315105</v>
      </c>
    </row>
    <row r="21" spans="1:4" ht="15" x14ac:dyDescent="0.3">
      <c r="A21" s="19" t="s">
        <v>18</v>
      </c>
      <c r="B21" s="20">
        <v>88882397</v>
      </c>
      <c r="C21" s="60">
        <f>'C.2 State Expenditures'!AR22</f>
        <v>78145702</v>
      </c>
      <c r="D21" s="174">
        <f t="shared" si="0"/>
        <v>-10736695</v>
      </c>
    </row>
    <row r="22" spans="1:4" ht="15" x14ac:dyDescent="0.3">
      <c r="A22" s="19" t="s">
        <v>19</v>
      </c>
      <c r="B22" s="20">
        <v>56517380</v>
      </c>
      <c r="C22" s="57">
        <f>'C.2 State Expenditures'!AR23</f>
        <v>63636131</v>
      </c>
      <c r="D22" s="174">
        <f t="shared" si="0"/>
        <v>7118751</v>
      </c>
    </row>
    <row r="23" spans="1:4" ht="15" x14ac:dyDescent="0.3">
      <c r="A23" s="19" t="s">
        <v>20</v>
      </c>
      <c r="B23" s="20">
        <v>37523943</v>
      </c>
      <c r="C23" s="61">
        <f>'C.2 State Expenditures'!AR24</f>
        <v>37523944</v>
      </c>
      <c r="D23" s="174">
        <f t="shared" si="0"/>
        <v>1</v>
      </c>
    </row>
    <row r="24" spans="1:4" ht="15" x14ac:dyDescent="0.3">
      <c r="A24" s="19" t="s">
        <v>21</v>
      </c>
      <c r="B24" s="20">
        <v>244819474</v>
      </c>
      <c r="C24" s="61">
        <f>'C.2 State Expenditures'!AR25</f>
        <v>255158959</v>
      </c>
      <c r="D24" s="174">
        <f t="shared" si="0"/>
        <v>10339485</v>
      </c>
    </row>
    <row r="25" spans="1:4" ht="15" x14ac:dyDescent="0.3">
      <c r="A25" s="19" t="s">
        <v>22</v>
      </c>
      <c r="B25" s="20">
        <v>591794291</v>
      </c>
      <c r="C25" s="61">
        <f>'C.2 State Expenditures'!AR26</f>
        <v>586502524</v>
      </c>
      <c r="D25" s="174">
        <f t="shared" si="0"/>
        <v>-5291767</v>
      </c>
    </row>
    <row r="26" spans="1:4" ht="15" x14ac:dyDescent="0.3">
      <c r="A26" s="19" t="s">
        <v>23</v>
      </c>
      <c r="B26" s="20">
        <v>501189064</v>
      </c>
      <c r="C26" s="61">
        <f>'C.2 State Expenditures'!AR27</f>
        <v>570066788</v>
      </c>
      <c r="D26" s="174">
        <f t="shared" si="0"/>
        <v>68877724</v>
      </c>
    </row>
    <row r="27" spans="1:4" ht="15" x14ac:dyDescent="0.3">
      <c r="A27" s="19" t="s">
        <v>24</v>
      </c>
      <c r="B27" s="20">
        <v>311383430</v>
      </c>
      <c r="C27" s="61">
        <f>'C.2 State Expenditures'!AR28</f>
        <v>302121093</v>
      </c>
      <c r="D27" s="174">
        <f t="shared" si="0"/>
        <v>-9262337</v>
      </c>
    </row>
    <row r="28" spans="1:4" ht="15" x14ac:dyDescent="0.3">
      <c r="A28" s="19" t="s">
        <v>25</v>
      </c>
      <c r="B28" s="20">
        <v>21724308</v>
      </c>
      <c r="C28" s="60">
        <f>'C.2 State Expenditures'!AR29</f>
        <v>21724308</v>
      </c>
      <c r="D28" s="174">
        <f t="shared" si="0"/>
        <v>0</v>
      </c>
    </row>
    <row r="29" spans="1:4" ht="15" x14ac:dyDescent="0.3">
      <c r="A29" s="19" t="s">
        <v>26</v>
      </c>
      <c r="B29" s="20">
        <v>140108780</v>
      </c>
      <c r="C29" s="57">
        <f>'C.2 State Expenditures'!AR30</f>
        <v>180368736</v>
      </c>
      <c r="D29" s="174">
        <f t="shared" si="0"/>
        <v>40259956</v>
      </c>
    </row>
    <row r="30" spans="1:4" ht="15" x14ac:dyDescent="0.3">
      <c r="A30" s="19" t="s">
        <v>27</v>
      </c>
      <c r="B30" s="20">
        <v>13166006</v>
      </c>
      <c r="C30" s="60">
        <f>'C.2 State Expenditures'!AR31</f>
        <v>13995890</v>
      </c>
      <c r="D30" s="174">
        <f t="shared" si="0"/>
        <v>829884</v>
      </c>
    </row>
    <row r="31" spans="1:4" ht="15" x14ac:dyDescent="0.3">
      <c r="A31" s="19" t="s">
        <v>28</v>
      </c>
      <c r="B31" s="20">
        <v>52643247</v>
      </c>
      <c r="C31" s="57">
        <f>'C.2 State Expenditures'!AR32</f>
        <v>50429638</v>
      </c>
      <c r="D31" s="174">
        <f t="shared" si="0"/>
        <v>-2213609</v>
      </c>
    </row>
    <row r="32" spans="1:4" ht="15" x14ac:dyDescent="0.3">
      <c r="A32" s="19" t="s">
        <v>29</v>
      </c>
      <c r="B32" s="20">
        <v>62491069</v>
      </c>
      <c r="C32" s="60">
        <f>'C.2 State Expenditures'!AR33</f>
        <v>63567123</v>
      </c>
      <c r="D32" s="174">
        <f t="shared" si="0"/>
        <v>1076054</v>
      </c>
    </row>
    <row r="33" spans="1:4" ht="15" x14ac:dyDescent="0.3">
      <c r="A33" s="19" t="s">
        <v>30</v>
      </c>
      <c r="B33" s="20">
        <v>36371757</v>
      </c>
      <c r="C33" s="60">
        <f>'C.2 State Expenditures'!AR34</f>
        <v>43713605</v>
      </c>
      <c r="D33" s="174">
        <f t="shared" si="0"/>
        <v>7341848</v>
      </c>
    </row>
    <row r="34" spans="1:4" ht="15" x14ac:dyDescent="0.3">
      <c r="A34" s="19" t="s">
        <v>31</v>
      </c>
      <c r="B34" s="20">
        <v>964624669</v>
      </c>
      <c r="C34" s="60">
        <f>'C.2 State Expenditures'!AR35</f>
        <v>925060157</v>
      </c>
      <c r="D34" s="174">
        <f t="shared" si="0"/>
        <v>-39564512</v>
      </c>
    </row>
    <row r="35" spans="1:4" ht="15" x14ac:dyDescent="0.3">
      <c r="A35" s="19" t="s">
        <v>32</v>
      </c>
      <c r="B35" s="20">
        <v>164472416</v>
      </c>
      <c r="C35" s="60">
        <f>'C.2 State Expenditures'!AR36</f>
        <v>121981029</v>
      </c>
      <c r="D35" s="174">
        <f t="shared" si="0"/>
        <v>-42491387</v>
      </c>
    </row>
    <row r="36" spans="1:4" ht="15" x14ac:dyDescent="0.3">
      <c r="A36" s="19" t="s">
        <v>33</v>
      </c>
      <c r="B36" s="20">
        <v>2736516680</v>
      </c>
      <c r="C36" s="60">
        <f>'C.2 State Expenditures'!AR37</f>
        <v>2718812516</v>
      </c>
      <c r="D36" s="174">
        <f t="shared" si="0"/>
        <v>-17704164</v>
      </c>
    </row>
    <row r="37" spans="1:4" ht="15" x14ac:dyDescent="0.3">
      <c r="A37" s="19" t="s">
        <v>34</v>
      </c>
      <c r="B37" s="20">
        <v>251687437</v>
      </c>
      <c r="C37" s="66">
        <f>'C.2 State Expenditures'!AR38</f>
        <v>272780640</v>
      </c>
      <c r="D37" s="174">
        <f t="shared" si="0"/>
        <v>21093203</v>
      </c>
    </row>
    <row r="38" spans="1:4" ht="15" x14ac:dyDescent="0.3">
      <c r="A38" s="19" t="s">
        <v>35</v>
      </c>
      <c r="B38" s="20">
        <v>9069286</v>
      </c>
      <c r="C38" s="57">
        <f>'C.2 State Expenditures'!AR39</f>
        <v>9069286</v>
      </c>
      <c r="D38" s="174">
        <f t="shared" si="0"/>
        <v>0</v>
      </c>
    </row>
    <row r="39" spans="1:4" ht="15" x14ac:dyDescent="0.3">
      <c r="A39" s="19" t="s">
        <v>36</v>
      </c>
      <c r="B39" s="20">
        <v>458760855</v>
      </c>
      <c r="C39" s="60">
        <f>'C.2 State Expenditures'!AR40</f>
        <v>456962913</v>
      </c>
      <c r="D39" s="174">
        <f t="shared" si="0"/>
        <v>-1797942</v>
      </c>
    </row>
    <row r="40" spans="1:4" ht="15" x14ac:dyDescent="0.3">
      <c r="A40" s="19" t="s">
        <v>37</v>
      </c>
      <c r="B40" s="20">
        <v>60119714</v>
      </c>
      <c r="C40" s="60">
        <f>'C.2 State Expenditures'!AR41</f>
        <v>60119714</v>
      </c>
      <c r="D40" s="174">
        <f t="shared" si="0"/>
        <v>0</v>
      </c>
    </row>
    <row r="41" spans="1:4" ht="15" x14ac:dyDescent="0.3">
      <c r="A41" s="19" t="s">
        <v>38</v>
      </c>
      <c r="B41" s="20">
        <v>118937957</v>
      </c>
      <c r="C41" s="60">
        <f>'C.2 State Expenditures'!AR42</f>
        <v>91634251</v>
      </c>
      <c r="D41" s="174">
        <f t="shared" si="0"/>
        <v>-27303706</v>
      </c>
    </row>
    <row r="42" spans="1:4" x14ac:dyDescent="0.3">
      <c r="A42" s="19" t="s">
        <v>39</v>
      </c>
      <c r="B42" s="20">
        <v>469865951</v>
      </c>
      <c r="C42" s="60">
        <f>'C.2 State Expenditures'!AR43</f>
        <v>455482924</v>
      </c>
      <c r="D42" s="174">
        <f t="shared" si="0"/>
        <v>-14383027</v>
      </c>
    </row>
    <row r="43" spans="1:4" x14ac:dyDescent="0.3">
      <c r="A43" s="19" t="s">
        <v>40</v>
      </c>
      <c r="B43" s="20">
        <v>77291953</v>
      </c>
      <c r="C43" s="60">
        <f>'C.2 State Expenditures'!AR44</f>
        <v>78605341</v>
      </c>
      <c r="D43" s="174">
        <f t="shared" si="0"/>
        <v>1313388</v>
      </c>
    </row>
    <row r="44" spans="1:4" x14ac:dyDescent="0.3">
      <c r="A44" s="19" t="s">
        <v>41</v>
      </c>
      <c r="B44" s="20">
        <v>52666904</v>
      </c>
      <c r="C44" s="60">
        <f>'C.2 State Expenditures'!AR45</f>
        <v>54033443</v>
      </c>
      <c r="D44" s="174">
        <f t="shared" si="0"/>
        <v>1366539</v>
      </c>
    </row>
    <row r="45" spans="1:4" x14ac:dyDescent="0.3">
      <c r="A45" s="19" t="s">
        <v>42</v>
      </c>
      <c r="B45" s="20">
        <v>8540000</v>
      </c>
      <c r="C45" s="66">
        <f>'C.2 State Expenditures'!AR46</f>
        <v>8540000</v>
      </c>
      <c r="D45" s="174">
        <f t="shared" si="0"/>
        <v>0</v>
      </c>
    </row>
    <row r="46" spans="1:4" x14ac:dyDescent="0.3">
      <c r="A46" s="19" t="s">
        <v>43</v>
      </c>
      <c r="B46" s="20">
        <v>116539283</v>
      </c>
      <c r="C46" s="57">
        <f>'C.2 State Expenditures'!AR47</f>
        <v>117443593</v>
      </c>
      <c r="D46" s="174">
        <f t="shared" si="0"/>
        <v>904310</v>
      </c>
    </row>
    <row r="47" spans="1:4" x14ac:dyDescent="0.3">
      <c r="A47" s="19" t="s">
        <v>44</v>
      </c>
      <c r="B47" s="20">
        <v>399760235</v>
      </c>
      <c r="C47" s="60">
        <f>'C.2 State Expenditures'!AR48</f>
        <v>397636909</v>
      </c>
      <c r="D47" s="174">
        <f t="shared" si="0"/>
        <v>-2123326</v>
      </c>
    </row>
    <row r="48" spans="1:4" x14ac:dyDescent="0.3">
      <c r="A48" s="19" t="s">
        <v>45</v>
      </c>
      <c r="B48" s="20">
        <v>24887706</v>
      </c>
      <c r="C48" s="60">
        <f>'C.2 State Expenditures'!AR49</f>
        <v>24887706</v>
      </c>
      <c r="D48" s="174">
        <f t="shared" si="0"/>
        <v>0</v>
      </c>
    </row>
    <row r="49" spans="1:4" x14ac:dyDescent="0.3">
      <c r="A49" s="19" t="s">
        <v>46</v>
      </c>
      <c r="B49" s="20">
        <v>50078655</v>
      </c>
      <c r="C49" s="57">
        <f>'C.2 State Expenditures'!AR50</f>
        <v>46145383</v>
      </c>
      <c r="D49" s="174">
        <f t="shared" si="0"/>
        <v>-3933272</v>
      </c>
    </row>
    <row r="50" spans="1:4" x14ac:dyDescent="0.3">
      <c r="A50" s="19" t="s">
        <v>47</v>
      </c>
      <c r="B50" s="20">
        <v>130813411</v>
      </c>
      <c r="C50" s="60">
        <f>'C.2 State Expenditures'!AR51</f>
        <v>132083189</v>
      </c>
      <c r="D50" s="174">
        <f t="shared" si="0"/>
        <v>1269778</v>
      </c>
    </row>
    <row r="51" spans="1:4" x14ac:dyDescent="0.3">
      <c r="A51" s="19" t="s">
        <v>48</v>
      </c>
      <c r="B51" s="20">
        <v>625926574</v>
      </c>
      <c r="C51" s="60">
        <f>'C.2 State Expenditures'!AR52</f>
        <v>620764041</v>
      </c>
      <c r="D51" s="174">
        <f t="shared" si="0"/>
        <v>-5162533</v>
      </c>
    </row>
    <row r="52" spans="1:4" x14ac:dyDescent="0.3">
      <c r="A52" s="19" t="s">
        <v>49</v>
      </c>
      <c r="B52" s="20">
        <v>34446444</v>
      </c>
      <c r="C52" s="60">
        <f>'C.2 State Expenditures'!AR53</f>
        <v>34446444</v>
      </c>
      <c r="D52" s="174">
        <f t="shared" si="0"/>
        <v>0</v>
      </c>
    </row>
    <row r="53" spans="1:4" x14ac:dyDescent="0.3">
      <c r="A53" s="19" t="s">
        <v>50</v>
      </c>
      <c r="B53" s="20">
        <v>264186956</v>
      </c>
      <c r="C53" s="60">
        <f>'C.2 State Expenditures'!AR54</f>
        <v>276780684</v>
      </c>
      <c r="D53" s="174">
        <f t="shared" si="0"/>
        <v>12593728</v>
      </c>
    </row>
    <row r="54" spans="1:4" x14ac:dyDescent="0.3">
      <c r="A54" s="3" t="s">
        <v>51</v>
      </c>
      <c r="B54" s="58">
        <v>10592203</v>
      </c>
      <c r="C54" s="60">
        <f>'C.2 State Expenditures'!AR55</f>
        <v>9662742</v>
      </c>
      <c r="D54" s="174">
        <f t="shared" si="0"/>
        <v>-929461</v>
      </c>
    </row>
    <row r="55" spans="1:4" x14ac:dyDescent="0.3">
      <c r="B55" s="16"/>
      <c r="C55" s="16"/>
      <c r="D55" s="16"/>
    </row>
    <row r="56" spans="1:4" x14ac:dyDescent="0.3">
      <c r="B56" s="67"/>
      <c r="C56" s="67"/>
      <c r="D56" s="67"/>
    </row>
    <row r="59" spans="1:4" x14ac:dyDescent="0.3">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2">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308</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Expenditures'!$G$51</f>
        <v>27992510</v>
      </c>
      <c r="C3" s="46">
        <f>'C.2 State Expenditures'!$G$51</f>
        <v>39740169</v>
      </c>
      <c r="D3" s="46">
        <f>'B. Total Expenditures'!$G$51</f>
        <v>67732679</v>
      </c>
      <c r="E3" s="55">
        <f t="shared" ref="E3:E44" si="0">D3/($D$44)</f>
        <v>0.24281324784432001</v>
      </c>
    </row>
    <row r="4" spans="1:5" ht="43.8" x14ac:dyDescent="0.3">
      <c r="A4" s="107" t="s">
        <v>111</v>
      </c>
      <c r="B4" s="46">
        <f>'C.1 Federal Expenditures'!$H$51</f>
        <v>27992510</v>
      </c>
      <c r="C4" s="46">
        <f>'C.2 State Expenditures'!$H$51</f>
        <v>39740169</v>
      </c>
      <c r="D4" s="46">
        <f>'B. Total Expenditures'!$H$51</f>
        <v>67732679</v>
      </c>
      <c r="E4" s="55">
        <f t="shared" si="0"/>
        <v>0.24281324784432001</v>
      </c>
    </row>
    <row r="5" spans="1:5" ht="43.8" x14ac:dyDescent="0.3">
      <c r="A5" s="107" t="s">
        <v>110</v>
      </c>
      <c r="B5" s="46">
        <f>'C.1 Federal Expenditures'!$I$51</f>
        <v>0</v>
      </c>
      <c r="C5" s="46">
        <f>'C.2 State Expenditures'!$I$51</f>
        <v>0</v>
      </c>
      <c r="D5" s="46">
        <f>'B. Total Expenditures'!$I$51</f>
        <v>0</v>
      </c>
      <c r="E5" s="55">
        <f t="shared" si="0"/>
        <v>0</v>
      </c>
    </row>
    <row r="6" spans="1:5" ht="30.75" x14ac:dyDescent="0.3">
      <c r="A6" s="106" t="s">
        <v>83</v>
      </c>
      <c r="B6" s="46">
        <f>'C.1 Federal Expenditures'!$J$51</f>
        <v>0</v>
      </c>
      <c r="C6" s="120"/>
      <c r="D6" s="46">
        <f>'B. Total Expenditures'!$J$51</f>
        <v>0</v>
      </c>
      <c r="E6" s="55">
        <f t="shared" si="0"/>
        <v>0</v>
      </c>
    </row>
    <row r="7" spans="1:5" ht="15" x14ac:dyDescent="0.3">
      <c r="A7" s="107" t="s">
        <v>112</v>
      </c>
      <c r="B7" s="46">
        <f>'C.1 Federal Expenditures'!$K$51</f>
        <v>0</v>
      </c>
      <c r="C7" s="120"/>
      <c r="D7" s="46">
        <f>'B. Total Expenditures'!$K$51</f>
        <v>0</v>
      </c>
      <c r="E7" s="55">
        <f t="shared" si="0"/>
        <v>0</v>
      </c>
    </row>
    <row r="8" spans="1:5" ht="15" x14ac:dyDescent="0.3">
      <c r="A8" s="107" t="s">
        <v>113</v>
      </c>
      <c r="B8" s="46">
        <f>'C.1 Federal Expenditures'!$L$51</f>
        <v>0</v>
      </c>
      <c r="C8" s="120"/>
      <c r="D8" s="46">
        <f>'B. Total Expenditures'!$L$51</f>
        <v>0</v>
      </c>
      <c r="E8" s="55">
        <f t="shared" si="0"/>
        <v>0</v>
      </c>
    </row>
    <row r="9" spans="1:5" ht="29.4" x14ac:dyDescent="0.3">
      <c r="A9" s="107" t="s">
        <v>114</v>
      </c>
      <c r="B9" s="46">
        <f>'C.1 Federal Expenditures'!$M$51</f>
        <v>0</v>
      </c>
      <c r="C9" s="120"/>
      <c r="D9" s="46">
        <f>'B. Total Expenditures'!$M$51</f>
        <v>0</v>
      </c>
      <c r="E9" s="55">
        <f t="shared" si="0"/>
        <v>0</v>
      </c>
    </row>
    <row r="10" spans="1:5" ht="30.75" x14ac:dyDescent="0.3">
      <c r="A10" s="106" t="s">
        <v>82</v>
      </c>
      <c r="B10" s="46">
        <f>'C.1 Federal Expenditures'!$N$51</f>
        <v>0</v>
      </c>
      <c r="C10" s="120"/>
      <c r="D10" s="46">
        <f>'B. Total Expenditures'!$N$51</f>
        <v>0</v>
      </c>
      <c r="E10" s="55">
        <f t="shared" si="0"/>
        <v>0</v>
      </c>
    </row>
    <row r="11" spans="1:5" ht="15" x14ac:dyDescent="0.3">
      <c r="A11" s="107" t="s">
        <v>115</v>
      </c>
      <c r="B11" s="46">
        <f>'C.1 Federal Expenditures'!$O$51</f>
        <v>0</v>
      </c>
      <c r="C11" s="120"/>
      <c r="D11" s="46">
        <f>'B. Total Expenditures'!$O$51</f>
        <v>0</v>
      </c>
      <c r="E11" s="55">
        <f t="shared" si="0"/>
        <v>0</v>
      </c>
    </row>
    <row r="12" spans="1:5" ht="15" x14ac:dyDescent="0.3">
      <c r="A12" s="107" t="s">
        <v>116</v>
      </c>
      <c r="B12" s="46">
        <f>'C.1 Federal Expenditures'!$P$51</f>
        <v>0</v>
      </c>
      <c r="C12" s="120"/>
      <c r="D12" s="46">
        <f>'B. Total Expenditures'!$P$51</f>
        <v>0</v>
      </c>
      <c r="E12" s="55">
        <f t="shared" si="0"/>
        <v>0</v>
      </c>
    </row>
    <row r="13" spans="1:5" ht="29.4" x14ac:dyDescent="0.3">
      <c r="A13" s="107" t="s">
        <v>117</v>
      </c>
      <c r="B13" s="46">
        <f>'C.1 Federal Expenditures'!$Q$51</f>
        <v>0</v>
      </c>
      <c r="C13" s="120"/>
      <c r="D13" s="46">
        <f>'B. Total Expenditures'!$Q$51</f>
        <v>0</v>
      </c>
      <c r="E13" s="55">
        <f t="shared" si="0"/>
        <v>0</v>
      </c>
    </row>
    <row r="14" spans="1:5" ht="15.75" x14ac:dyDescent="0.3">
      <c r="A14" s="106" t="s">
        <v>118</v>
      </c>
      <c r="B14" s="46">
        <f>'C.1 Federal Expenditures'!$R$51</f>
        <v>14703290</v>
      </c>
      <c r="C14" s="46">
        <f>'C.2 State Expenditures'!$R$51</f>
        <v>25152751</v>
      </c>
      <c r="D14" s="46">
        <f>'B. Total Expenditures'!$R$51</f>
        <v>39856041</v>
      </c>
      <c r="E14" s="55">
        <f t="shared" si="0"/>
        <v>0.14287896041180329</v>
      </c>
    </row>
    <row r="15" spans="1:5" ht="15" x14ac:dyDescent="0.3">
      <c r="A15" s="107" t="s">
        <v>119</v>
      </c>
      <c r="B15" s="46">
        <f>'C.1 Federal Expenditures'!$S$51</f>
        <v>6870</v>
      </c>
      <c r="C15" s="46">
        <f>'C.2 State Expenditures'!$S$51</f>
        <v>0</v>
      </c>
      <c r="D15" s="46">
        <f>'B. Total Expenditures'!$S$51</f>
        <v>6870</v>
      </c>
      <c r="E15" s="55">
        <f t="shared" si="0"/>
        <v>2.4628097357414115E-5</v>
      </c>
    </row>
    <row r="16" spans="1:5" ht="15" x14ac:dyDescent="0.3">
      <c r="A16" s="107" t="s">
        <v>120</v>
      </c>
      <c r="B16" s="46">
        <f>'C.1 Federal Expenditures'!$T$51</f>
        <v>413662</v>
      </c>
      <c r="C16" s="46">
        <f>'C.2 State Expenditures'!$T$51</f>
        <v>441</v>
      </c>
      <c r="D16" s="46">
        <f>'B. Total Expenditures'!$T$51</f>
        <v>414103</v>
      </c>
      <c r="E16" s="55">
        <f t="shared" si="0"/>
        <v>1.4845078602616095E-3</v>
      </c>
    </row>
    <row r="17" spans="1:5" ht="15" x14ac:dyDescent="0.3">
      <c r="A17" s="107" t="s">
        <v>121</v>
      </c>
      <c r="B17" s="46">
        <f>'C.1 Federal Expenditures'!$U$51</f>
        <v>14282758</v>
      </c>
      <c r="C17" s="46">
        <f>'C.2 State Expenditures'!$U$51</f>
        <v>25152310</v>
      </c>
      <c r="D17" s="46">
        <f>'B. Total Expenditures'!$U$51</f>
        <v>39435068</v>
      </c>
      <c r="E17" s="55">
        <f t="shared" si="0"/>
        <v>0.14136982445418428</v>
      </c>
    </row>
    <row r="18" spans="1:5" ht="15.75" x14ac:dyDescent="0.3">
      <c r="A18" s="106" t="s">
        <v>122</v>
      </c>
      <c r="B18" s="46">
        <f>'C.1 Federal Expenditures'!$V$51</f>
        <v>1359952</v>
      </c>
      <c r="C18" s="46">
        <f>'C.2 State Expenditures'!$V$51</f>
        <v>5522502</v>
      </c>
      <c r="D18" s="46">
        <f>'B. Total Expenditures'!$V$51</f>
        <v>6882454</v>
      </c>
      <c r="E18" s="55">
        <f t="shared" si="0"/>
        <v>2.4672743401735694E-2</v>
      </c>
    </row>
    <row r="19" spans="1:5" ht="15.75" x14ac:dyDescent="0.3">
      <c r="A19" s="106" t="s">
        <v>87</v>
      </c>
      <c r="B19" s="46">
        <f>'C.1 Federal Expenditures'!$W$51</f>
        <v>325177</v>
      </c>
      <c r="C19" s="46">
        <f>'C.2 State Expenditures'!$W$51</f>
        <v>25711672</v>
      </c>
      <c r="D19" s="46">
        <f>'B. Total Expenditures'!$W$51</f>
        <v>26036849</v>
      </c>
      <c r="E19" s="55">
        <f t="shared" si="0"/>
        <v>9.3338872205573561E-2</v>
      </c>
    </row>
    <row r="20" spans="1:5" ht="29.4" x14ac:dyDescent="0.3">
      <c r="A20" s="107" t="s">
        <v>124</v>
      </c>
      <c r="B20" s="46">
        <f>'C.1 Federal Expenditures'!$X$51</f>
        <v>325177</v>
      </c>
      <c r="C20" s="46">
        <f>'C.2 State Expenditures'!$X$51</f>
        <v>21328762</v>
      </c>
      <c r="D20" s="46">
        <f>'B. Total Expenditures'!$X$51</f>
        <v>21653939</v>
      </c>
      <c r="E20" s="55">
        <f t="shared" si="0"/>
        <v>7.7626683822926701E-2</v>
      </c>
    </row>
    <row r="21" spans="1:5" ht="15" x14ac:dyDescent="0.3">
      <c r="A21" s="107" t="s">
        <v>123</v>
      </c>
      <c r="B21" s="46">
        <f>'C.1 Federal Expenditures'!$Y$51</f>
        <v>0</v>
      </c>
      <c r="C21" s="46">
        <f>'C.2 State Expenditures'!$Y$51</f>
        <v>4382910</v>
      </c>
      <c r="D21" s="46">
        <f>'B. Total Expenditures'!$Y$51</f>
        <v>4382910</v>
      </c>
      <c r="E21" s="55">
        <f t="shared" si="0"/>
        <v>1.5712188382646857E-2</v>
      </c>
    </row>
    <row r="22" spans="1:5" ht="30.75" x14ac:dyDescent="0.3">
      <c r="A22" s="106" t="s">
        <v>88</v>
      </c>
      <c r="B22" s="46">
        <f>'C.1 Federal Expenditures'!$Z$51</f>
        <v>0</v>
      </c>
      <c r="C22" s="46">
        <f>'C.2 State Expenditures'!$Z$51</f>
        <v>0</v>
      </c>
      <c r="D22" s="46">
        <f>'B. Total Expenditures'!$Z$51</f>
        <v>0</v>
      </c>
      <c r="E22" s="55">
        <f t="shared" si="0"/>
        <v>0</v>
      </c>
    </row>
    <row r="23" spans="1:5" ht="15.75" x14ac:dyDescent="0.3">
      <c r="A23" s="106" t="s">
        <v>84</v>
      </c>
      <c r="B23" s="46">
        <f>'C.1 Federal Expenditures'!$AA$51</f>
        <v>0</v>
      </c>
      <c r="C23" s="46">
        <f>'C.2 State Expenditures'!$AA$51</f>
        <v>0</v>
      </c>
      <c r="D23" s="46">
        <f>'B. Total Expenditures'!$AA$51</f>
        <v>0</v>
      </c>
      <c r="E23" s="55">
        <f t="shared" si="0"/>
        <v>0</v>
      </c>
    </row>
    <row r="24" spans="1:5" ht="15.75" x14ac:dyDescent="0.3">
      <c r="A24" s="106" t="s">
        <v>89</v>
      </c>
      <c r="B24" s="46">
        <f>'C.1 Federal Expenditures'!$AB$51</f>
        <v>0</v>
      </c>
      <c r="C24" s="46">
        <f>'C.2 State Expenditures'!$AB$51</f>
        <v>0</v>
      </c>
      <c r="D24" s="46">
        <f>'B. Total Expenditures'!$AB$51</f>
        <v>0</v>
      </c>
      <c r="E24" s="55">
        <f t="shared" si="0"/>
        <v>0</v>
      </c>
    </row>
    <row r="25" spans="1:5" ht="15.75" x14ac:dyDescent="0.3">
      <c r="A25" s="106" t="s">
        <v>62</v>
      </c>
      <c r="B25" s="46">
        <f>'C.1 Federal Expenditures'!$AC$51</f>
        <v>4727247</v>
      </c>
      <c r="C25" s="46">
        <f>'C.2 State Expenditures'!$AC$51</f>
        <v>0</v>
      </c>
      <c r="D25" s="46">
        <f>'B. Total Expenditures'!$AC$51</f>
        <v>4727247</v>
      </c>
      <c r="E25" s="55">
        <f t="shared" si="0"/>
        <v>1.6946593791636651E-2</v>
      </c>
    </row>
    <row r="26" spans="1:5" ht="15.75" x14ac:dyDescent="0.3">
      <c r="A26" s="106" t="s">
        <v>125</v>
      </c>
      <c r="B26" s="46">
        <f>'C.1 Federal Expenditures'!$AD$51</f>
        <v>2679992</v>
      </c>
      <c r="C26" s="46">
        <f>'C.2 State Expenditures'!$AD$51</f>
        <v>1192416</v>
      </c>
      <c r="D26" s="46">
        <f>'B. Total Expenditures'!$AD$51</f>
        <v>3872408</v>
      </c>
      <c r="E26" s="55">
        <f t="shared" si="0"/>
        <v>1.3882102071561759E-2</v>
      </c>
    </row>
    <row r="27" spans="1:5" s="11" customFormat="1" ht="15.75" x14ac:dyDescent="0.3">
      <c r="A27" s="106" t="s">
        <v>126</v>
      </c>
      <c r="B27" s="46">
        <f>'C.1 Federal Expenditures'!$AE$51</f>
        <v>1052259</v>
      </c>
      <c r="C27" s="46">
        <f>'C.2 State Expenditures'!$AE$51</f>
        <v>0</v>
      </c>
      <c r="D27" s="46">
        <f>'B. Total Expenditures'!$AE$51</f>
        <v>1052259</v>
      </c>
      <c r="E27" s="55">
        <f t="shared" si="0"/>
        <v>3.772217918080818E-3</v>
      </c>
    </row>
    <row r="28" spans="1:5" ht="30.6" x14ac:dyDescent="0.3">
      <c r="A28" s="106" t="s">
        <v>127</v>
      </c>
      <c r="B28" s="46">
        <f>'C.1 Federal Expenditures'!$AF$51</f>
        <v>0</v>
      </c>
      <c r="C28" s="46">
        <f>'C.2 State Expenditures'!$AF$51</f>
        <v>0</v>
      </c>
      <c r="D28" s="46">
        <f>'B. Total Expenditures'!$AF$51</f>
        <v>0</v>
      </c>
      <c r="E28" s="55">
        <f t="shared" si="0"/>
        <v>0</v>
      </c>
    </row>
    <row r="29" spans="1:5" ht="30.6" x14ac:dyDescent="0.3">
      <c r="A29" s="106" t="s">
        <v>90</v>
      </c>
      <c r="B29" s="46">
        <f>'C.1 Federal Expenditures'!$AG$51</f>
        <v>31753792</v>
      </c>
      <c r="C29" s="46">
        <f>'C.2 State Expenditures'!$AG$51</f>
        <v>12521617</v>
      </c>
      <c r="D29" s="46">
        <f>'B. Total Expenditures'!$AG$51</f>
        <v>44275409</v>
      </c>
      <c r="E29" s="55">
        <f t="shared" si="0"/>
        <v>0.15872184619961124</v>
      </c>
    </row>
    <row r="30" spans="1:5" ht="15.6" x14ac:dyDescent="0.3">
      <c r="A30" s="106" t="s">
        <v>128</v>
      </c>
      <c r="B30" s="46">
        <f>'C.1 Federal Expenditures'!$AH$51</f>
        <v>8159635</v>
      </c>
      <c r="C30" s="46">
        <f>'C.2 State Expenditures'!$AH$51</f>
        <v>0</v>
      </c>
      <c r="D30" s="46">
        <f>'B. Total Expenditures'!$AH$51</f>
        <v>8159635</v>
      </c>
      <c r="E30" s="55">
        <f t="shared" si="0"/>
        <v>2.925127877452165E-2</v>
      </c>
    </row>
    <row r="31" spans="1:5" ht="28.8" x14ac:dyDescent="0.3">
      <c r="A31" s="107" t="s">
        <v>129</v>
      </c>
      <c r="B31" s="46">
        <f>'C.1 Federal Expenditures'!$AI$51</f>
        <v>0</v>
      </c>
      <c r="C31" s="46">
        <f>'C.2 State Expenditures'!$AI$51</f>
        <v>0</v>
      </c>
      <c r="D31" s="46">
        <f>'B. Total Expenditures'!$AI$51</f>
        <v>0</v>
      </c>
      <c r="E31" s="55">
        <f t="shared" si="0"/>
        <v>0</v>
      </c>
    </row>
    <row r="32" spans="1:5" x14ac:dyDescent="0.3">
      <c r="A32" s="107" t="s">
        <v>130</v>
      </c>
      <c r="B32" s="46">
        <f>'C.1 Federal Expenditures'!$AJ$51</f>
        <v>0</v>
      </c>
      <c r="C32" s="46">
        <f>'C.2 State Expenditures'!$AJ$51</f>
        <v>0</v>
      </c>
      <c r="D32" s="46">
        <f>'B. Total Expenditures'!$AJ$51</f>
        <v>0</v>
      </c>
      <c r="E32" s="55">
        <f t="shared" si="0"/>
        <v>0</v>
      </c>
    </row>
    <row r="33" spans="1:5" x14ac:dyDescent="0.3">
      <c r="A33" s="107" t="s">
        <v>131</v>
      </c>
      <c r="B33" s="46">
        <f>'C.1 Federal Expenditures'!$AK$51</f>
        <v>8159635</v>
      </c>
      <c r="C33" s="46">
        <f>'C.2 State Expenditures'!$AK$51</f>
        <v>0</v>
      </c>
      <c r="D33" s="46">
        <f>'B. Total Expenditures'!$AK$51</f>
        <v>8159635</v>
      </c>
      <c r="E33" s="55">
        <f t="shared" si="0"/>
        <v>2.925127877452165E-2</v>
      </c>
    </row>
    <row r="34" spans="1:5" ht="15.6" x14ac:dyDescent="0.3">
      <c r="A34" s="106" t="s">
        <v>132</v>
      </c>
      <c r="B34" s="46">
        <f>'C.1 Federal Expenditures'!$AL$51</f>
        <v>691805</v>
      </c>
      <c r="C34" s="46">
        <f>'C.2 State Expenditures'!$AL$51</f>
        <v>0</v>
      </c>
      <c r="D34" s="46">
        <f>'B. Total Expenditures'!$AL$51</f>
        <v>691805</v>
      </c>
      <c r="E34" s="55">
        <f t="shared" si="0"/>
        <v>2.4800350643880455E-3</v>
      </c>
    </row>
    <row r="35" spans="1:5" ht="15.6" x14ac:dyDescent="0.3">
      <c r="A35" s="106" t="s">
        <v>91</v>
      </c>
      <c r="B35" s="46">
        <f>'C.1 Federal Expenditures'!$AM$51</f>
        <v>18026355</v>
      </c>
      <c r="C35" s="46">
        <f>'C.2 State Expenditures'!$AM$51</f>
        <v>22242062</v>
      </c>
      <c r="D35" s="46">
        <f>'B. Total Expenditures'!$AM$51</f>
        <v>40268417</v>
      </c>
      <c r="E35" s="55">
        <f t="shared" si="0"/>
        <v>0.14435727719140462</v>
      </c>
    </row>
    <row r="36" spans="1:5" x14ac:dyDescent="0.3">
      <c r="A36" s="107" t="s">
        <v>133</v>
      </c>
      <c r="B36" s="46">
        <f>'C.1 Federal Expenditures'!$AN$51</f>
        <v>16458861</v>
      </c>
      <c r="C36" s="46">
        <f>'C.2 State Expenditures'!$AN$51</f>
        <v>19803921</v>
      </c>
      <c r="D36" s="46">
        <f>'B. Total Expenditures'!$AN$51</f>
        <v>36262782</v>
      </c>
      <c r="E36" s="55">
        <f t="shared" si="0"/>
        <v>0.12999757285977936</v>
      </c>
    </row>
    <row r="37" spans="1:5" x14ac:dyDescent="0.3">
      <c r="A37" s="107" t="s">
        <v>134</v>
      </c>
      <c r="B37" s="46">
        <f>'C.1 Federal Expenditures'!$AO$51</f>
        <v>0</v>
      </c>
      <c r="C37" s="46">
        <f>'C.2 State Expenditures'!$AO$51</f>
        <v>0</v>
      </c>
      <c r="D37" s="46">
        <f>'B. Total Expenditures'!$AO$51</f>
        <v>0</v>
      </c>
      <c r="E37" s="55">
        <f t="shared" si="0"/>
        <v>0</v>
      </c>
    </row>
    <row r="38" spans="1:5" x14ac:dyDescent="0.3">
      <c r="A38" s="107" t="s">
        <v>135</v>
      </c>
      <c r="B38" s="46">
        <f>'C.1 Federal Expenditures'!$AP$51</f>
        <v>1567494</v>
      </c>
      <c r="C38" s="46">
        <f>'C.2 State Expenditures'!$AP$51</f>
        <v>2438141</v>
      </c>
      <c r="D38" s="46">
        <f>'B. Total Expenditures'!$AP$51</f>
        <v>4005635</v>
      </c>
      <c r="E38" s="55">
        <f t="shared" si="0"/>
        <v>1.4359704331625254E-2</v>
      </c>
    </row>
    <row r="39" spans="1:5" ht="15.6" x14ac:dyDescent="0.3">
      <c r="A39" s="106" t="s">
        <v>85</v>
      </c>
      <c r="B39" s="46">
        <f>'C.1 Federal Expenditures'!$AQ$51</f>
        <v>4260987</v>
      </c>
      <c r="C39" s="46">
        <f>'C.2 State Expenditures'!$AQ$51</f>
        <v>0</v>
      </c>
      <c r="D39" s="46">
        <f>'B. Total Expenditures'!$AQ$51</f>
        <v>4260987</v>
      </c>
      <c r="E39" s="55">
        <f t="shared" si="0"/>
        <v>1.5275109559632591E-2</v>
      </c>
    </row>
    <row r="40" spans="1:5" ht="15.6" x14ac:dyDescent="0.3">
      <c r="A40" s="94" t="s">
        <v>138</v>
      </c>
      <c r="B40" s="121">
        <f>'C.1 Federal Expenditures'!$AR$51</f>
        <v>115733001</v>
      </c>
      <c r="C40" s="121">
        <f>'C.2 State Expenditures'!$AR$51</f>
        <v>132083189</v>
      </c>
      <c r="D40" s="121">
        <f>'B. Total Expenditures'!$AR$51</f>
        <v>247816190</v>
      </c>
      <c r="E40" s="96">
        <f t="shared" si="0"/>
        <v>0.88839028443426993</v>
      </c>
    </row>
    <row r="41" spans="1:5" ht="15.6" x14ac:dyDescent="0.3">
      <c r="A41" s="106" t="s">
        <v>86</v>
      </c>
      <c r="B41" s="46">
        <f>'C.1 Federal Expenditures'!$C$51</f>
        <v>15357212</v>
      </c>
      <c r="C41" s="120"/>
      <c r="D41" s="46">
        <f>'B. Total Expenditures'!$C$51</f>
        <v>15357212</v>
      </c>
      <c r="E41" s="55">
        <f t="shared" si="0"/>
        <v>5.5053699021025963E-2</v>
      </c>
    </row>
    <row r="42" spans="1:5" ht="15.6" x14ac:dyDescent="0.3">
      <c r="A42" s="106" t="s">
        <v>246</v>
      </c>
      <c r="B42" s="46">
        <f>'C.1 Federal Expenditures'!$D$51</f>
        <v>15776283</v>
      </c>
      <c r="C42" s="120"/>
      <c r="D42" s="46">
        <f>'B. Total Expenditures'!$D$51</f>
        <v>15776283</v>
      </c>
      <c r="E42" s="55">
        <f t="shared" si="0"/>
        <v>5.6556016544704109E-2</v>
      </c>
    </row>
    <row r="43" spans="1:5" ht="15.6" x14ac:dyDescent="0.3">
      <c r="A43" s="108" t="s">
        <v>109</v>
      </c>
      <c r="B43" s="121">
        <f>B41+B42</f>
        <v>31133495</v>
      </c>
      <c r="C43" s="124"/>
      <c r="D43" s="121">
        <f>D41+D42</f>
        <v>31133495</v>
      </c>
      <c r="E43" s="96">
        <f t="shared" si="0"/>
        <v>0.11160971556573007</v>
      </c>
    </row>
    <row r="44" spans="1:5" ht="15.6" x14ac:dyDescent="0.3">
      <c r="A44" s="94" t="s">
        <v>60</v>
      </c>
      <c r="B44" s="95">
        <f>SUM(B41,B42, B3,B6,B10,B14,B18,B19,B22,B23,B24,B25,B26,B27,B28,B29,B30,B34,B35, B39)</f>
        <v>146866496</v>
      </c>
      <c r="C44" s="95">
        <f>SUM(C41,C42,C3,C6,C10,C14,C18,C19,C22,C23,C24,C25,C26,C27,C28,C29,C30,C34,C35, C39)</f>
        <v>132083189</v>
      </c>
      <c r="D44" s="95">
        <f>B44+C44</f>
        <v>278949685</v>
      </c>
      <c r="E44" s="96">
        <f t="shared" si="0"/>
        <v>1</v>
      </c>
    </row>
    <row r="45" spans="1:5" ht="15.6" x14ac:dyDescent="0.3">
      <c r="A45" s="106" t="s">
        <v>136</v>
      </c>
      <c r="B45" s="46">
        <f>'C.1 Federal Expenditures'!$AS$51</f>
        <v>6944985</v>
      </c>
      <c r="C45" s="120"/>
      <c r="D45" s="46">
        <f>'B. Total Expenditures'!$AS$51</f>
        <v>6944985</v>
      </c>
      <c r="E45" s="123"/>
    </row>
    <row r="46" spans="1:5" ht="15.6" x14ac:dyDescent="0.3">
      <c r="A46" s="106" t="s">
        <v>137</v>
      </c>
      <c r="B46" s="46">
        <f>'C.1 Federal Expenditures'!$AT$51</f>
        <v>133929604</v>
      </c>
      <c r="C46" s="120"/>
      <c r="D46" s="46">
        <f>'B. Total Expenditures'!$AT$51</f>
        <v>133929604</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3">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307</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Expenditures'!$G$52</f>
        <v>122554177</v>
      </c>
      <c r="C3" s="46">
        <f>'C.2 State Expenditures'!$G$52</f>
        <v>13252801</v>
      </c>
      <c r="D3" s="46">
        <f>'B. Total Expenditures'!$G$52</f>
        <v>135806978</v>
      </c>
      <c r="E3" s="55">
        <f t="shared" ref="E3:E44" si="0">D3/($D$44)</f>
        <v>0.12827158522381674</v>
      </c>
    </row>
    <row r="4" spans="1:5" ht="43.8" x14ac:dyDescent="0.3">
      <c r="A4" s="107" t="s">
        <v>111</v>
      </c>
      <c r="B4" s="46">
        <f>'C.1 Federal Expenditures'!$H$52</f>
        <v>122554177</v>
      </c>
      <c r="C4" s="46">
        <f>'C.2 State Expenditures'!$H$52</f>
        <v>13252801</v>
      </c>
      <c r="D4" s="46">
        <f>'B. Total Expenditures'!$H$52</f>
        <v>135806978</v>
      </c>
      <c r="E4" s="55">
        <f t="shared" si="0"/>
        <v>0.12827158522381674</v>
      </c>
    </row>
    <row r="5" spans="1:5" ht="43.8" x14ac:dyDescent="0.3">
      <c r="A5" s="107" t="s">
        <v>110</v>
      </c>
      <c r="B5" s="46">
        <f>'C.1 Federal Expenditures'!$I$52</f>
        <v>0</v>
      </c>
      <c r="C5" s="46">
        <f>'C.2 State Expenditures'!$I$52</f>
        <v>0</v>
      </c>
      <c r="D5" s="46">
        <f>'B. Total Expenditures'!$I$52</f>
        <v>0</v>
      </c>
      <c r="E5" s="55">
        <f t="shared" si="0"/>
        <v>0</v>
      </c>
    </row>
    <row r="6" spans="1:5" ht="30.75" x14ac:dyDescent="0.3">
      <c r="A6" s="106" t="s">
        <v>83</v>
      </c>
      <c r="B6" s="46">
        <f>'C.1 Federal Expenditures'!$J$52</f>
        <v>0</v>
      </c>
      <c r="C6" s="120"/>
      <c r="D6" s="46">
        <f>'B. Total Expenditures'!$J$52</f>
        <v>0</v>
      </c>
      <c r="E6" s="55">
        <f t="shared" si="0"/>
        <v>0</v>
      </c>
    </row>
    <row r="7" spans="1:5" ht="15" x14ac:dyDescent="0.3">
      <c r="A7" s="107" t="s">
        <v>112</v>
      </c>
      <c r="B7" s="46">
        <f>'C.1 Federal Expenditures'!$K$52</f>
        <v>0</v>
      </c>
      <c r="C7" s="120"/>
      <c r="D7" s="46">
        <f>'B. Total Expenditures'!$K$52</f>
        <v>0</v>
      </c>
      <c r="E7" s="55">
        <f t="shared" si="0"/>
        <v>0</v>
      </c>
    </row>
    <row r="8" spans="1:5" ht="15" x14ac:dyDescent="0.3">
      <c r="A8" s="107" t="s">
        <v>113</v>
      </c>
      <c r="B8" s="46">
        <f>'C.1 Federal Expenditures'!$L$52</f>
        <v>0</v>
      </c>
      <c r="C8" s="120"/>
      <c r="D8" s="46">
        <f>'B. Total Expenditures'!$L$52</f>
        <v>0</v>
      </c>
      <c r="E8" s="55">
        <f t="shared" si="0"/>
        <v>0</v>
      </c>
    </row>
    <row r="9" spans="1:5" ht="29.4" x14ac:dyDescent="0.3">
      <c r="A9" s="107" t="s">
        <v>114</v>
      </c>
      <c r="B9" s="46">
        <f>'C.1 Federal Expenditures'!$M$52</f>
        <v>0</v>
      </c>
      <c r="C9" s="120"/>
      <c r="D9" s="46">
        <f>'B. Total Expenditures'!$M$52</f>
        <v>0</v>
      </c>
      <c r="E9" s="55">
        <f t="shared" si="0"/>
        <v>0</v>
      </c>
    </row>
    <row r="10" spans="1:5" ht="30.75" x14ac:dyDescent="0.3">
      <c r="A10" s="106" t="s">
        <v>82</v>
      </c>
      <c r="B10" s="46">
        <f>'C.1 Federal Expenditures'!$N$52</f>
        <v>8819663</v>
      </c>
      <c r="C10" s="120"/>
      <c r="D10" s="46">
        <f>'B. Total Expenditures'!$N$52</f>
        <v>8819663</v>
      </c>
      <c r="E10" s="55">
        <f t="shared" si="0"/>
        <v>8.3302947375048959E-3</v>
      </c>
    </row>
    <row r="11" spans="1:5" ht="15" x14ac:dyDescent="0.3">
      <c r="A11" s="107" t="s">
        <v>115</v>
      </c>
      <c r="B11" s="46">
        <f>'C.1 Federal Expenditures'!$O$52</f>
        <v>0</v>
      </c>
      <c r="C11" s="120"/>
      <c r="D11" s="46">
        <f>'B. Total Expenditures'!$O$52</f>
        <v>0</v>
      </c>
      <c r="E11" s="55">
        <f t="shared" si="0"/>
        <v>0</v>
      </c>
    </row>
    <row r="12" spans="1:5" ht="15" x14ac:dyDescent="0.3">
      <c r="A12" s="107" t="s">
        <v>116</v>
      </c>
      <c r="B12" s="46">
        <f>'C.1 Federal Expenditures'!$P$52</f>
        <v>0</v>
      </c>
      <c r="C12" s="120"/>
      <c r="D12" s="46">
        <f>'B. Total Expenditures'!$P$52</f>
        <v>0</v>
      </c>
      <c r="E12" s="55">
        <f t="shared" si="0"/>
        <v>0</v>
      </c>
    </row>
    <row r="13" spans="1:5" ht="29.4" x14ac:dyDescent="0.3">
      <c r="A13" s="107" t="s">
        <v>117</v>
      </c>
      <c r="B13" s="46">
        <f>'C.1 Federal Expenditures'!$Q$52</f>
        <v>8819663</v>
      </c>
      <c r="C13" s="120"/>
      <c r="D13" s="46">
        <f>'B. Total Expenditures'!$Q$52</f>
        <v>8819663</v>
      </c>
      <c r="E13" s="55">
        <f t="shared" si="0"/>
        <v>8.3302947375048959E-3</v>
      </c>
    </row>
    <row r="14" spans="1:5" ht="15.75" x14ac:dyDescent="0.3">
      <c r="A14" s="106" t="s">
        <v>118</v>
      </c>
      <c r="B14" s="46">
        <f>'C.1 Federal Expenditures'!$R$52</f>
        <v>51452818</v>
      </c>
      <c r="C14" s="46">
        <f>'C.2 State Expenditures'!$R$52</f>
        <v>50063849</v>
      </c>
      <c r="D14" s="46">
        <f>'B. Total Expenditures'!$R$52</f>
        <v>101516667</v>
      </c>
      <c r="E14" s="55">
        <f t="shared" si="0"/>
        <v>9.5883908135621157E-2</v>
      </c>
    </row>
    <row r="15" spans="1:5" ht="15" x14ac:dyDescent="0.3">
      <c r="A15" s="107" t="s">
        <v>119</v>
      </c>
      <c r="B15" s="46">
        <f>'C.1 Federal Expenditures'!$S$52</f>
        <v>15190019</v>
      </c>
      <c r="C15" s="46">
        <f>'C.2 State Expenditures'!$S$52</f>
        <v>0</v>
      </c>
      <c r="D15" s="46">
        <f>'B. Total Expenditures'!$S$52</f>
        <v>15190019</v>
      </c>
      <c r="E15" s="55">
        <f t="shared" si="0"/>
        <v>1.4347184845758774E-2</v>
      </c>
    </row>
    <row r="16" spans="1:5" ht="15" x14ac:dyDescent="0.3">
      <c r="A16" s="107" t="s">
        <v>120</v>
      </c>
      <c r="B16" s="46">
        <f>'C.1 Federal Expenditures'!$T$52</f>
        <v>13691196</v>
      </c>
      <c r="C16" s="46">
        <f>'C.2 State Expenditures'!$T$52</f>
        <v>46730144</v>
      </c>
      <c r="D16" s="46">
        <f>'B. Total Expenditures'!$T$52</f>
        <v>60421340</v>
      </c>
      <c r="E16" s="55">
        <f t="shared" si="0"/>
        <v>5.706879850567919E-2</v>
      </c>
    </row>
    <row r="17" spans="1:5" ht="15" x14ac:dyDescent="0.3">
      <c r="A17" s="107" t="s">
        <v>121</v>
      </c>
      <c r="B17" s="46">
        <f>'C.1 Federal Expenditures'!$U$52</f>
        <v>22571603</v>
      </c>
      <c r="C17" s="46">
        <f>'C.2 State Expenditures'!$U$52</f>
        <v>3333705</v>
      </c>
      <c r="D17" s="46">
        <f>'B. Total Expenditures'!$U$52</f>
        <v>25905308</v>
      </c>
      <c r="E17" s="55">
        <f t="shared" si="0"/>
        <v>2.4467924784183189E-2</v>
      </c>
    </row>
    <row r="18" spans="1:5" ht="15.75" x14ac:dyDescent="0.3">
      <c r="A18" s="106" t="s">
        <v>122</v>
      </c>
      <c r="B18" s="46">
        <f>'C.1 Federal Expenditures'!$V$52</f>
        <v>0</v>
      </c>
      <c r="C18" s="46">
        <f>'C.2 State Expenditures'!$V$52</f>
        <v>0</v>
      </c>
      <c r="D18" s="46">
        <f>'B. Total Expenditures'!$V$52</f>
        <v>0</v>
      </c>
      <c r="E18" s="55">
        <f t="shared" si="0"/>
        <v>0</v>
      </c>
    </row>
    <row r="19" spans="1:5" ht="15.75" x14ac:dyDescent="0.3">
      <c r="A19" s="106" t="s">
        <v>87</v>
      </c>
      <c r="B19" s="46">
        <f>'C.1 Federal Expenditures'!$W$52</f>
        <v>79735290</v>
      </c>
      <c r="C19" s="46">
        <f>'C.2 State Expenditures'!$W$52</f>
        <v>79993527</v>
      </c>
      <c r="D19" s="46">
        <f>'B. Total Expenditures'!$W$52</f>
        <v>159728817</v>
      </c>
      <c r="E19" s="55">
        <f t="shared" si="0"/>
        <v>0.15086609586817348</v>
      </c>
    </row>
    <row r="20" spans="1:5" ht="29.4" x14ac:dyDescent="0.3">
      <c r="A20" s="107" t="s">
        <v>124</v>
      </c>
      <c r="B20" s="46">
        <f>'C.1 Federal Expenditures'!$X$52</f>
        <v>79735290</v>
      </c>
      <c r="C20" s="46">
        <f>'C.2 State Expenditures'!$X$52</f>
        <v>40543030</v>
      </c>
      <c r="D20" s="46">
        <f>'B. Total Expenditures'!$X$52</f>
        <v>120278320</v>
      </c>
      <c r="E20" s="55">
        <f t="shared" si="0"/>
        <v>0.11360455111855519</v>
      </c>
    </row>
    <row r="21" spans="1:5" ht="15" x14ac:dyDescent="0.3">
      <c r="A21" s="107" t="s">
        <v>123</v>
      </c>
      <c r="B21" s="46">
        <f>'C.1 Federal Expenditures'!$Y$52</f>
        <v>0</v>
      </c>
      <c r="C21" s="46">
        <f>'C.2 State Expenditures'!$Y$52</f>
        <v>39450497</v>
      </c>
      <c r="D21" s="46">
        <f>'B. Total Expenditures'!$Y$52</f>
        <v>39450497</v>
      </c>
      <c r="E21" s="55">
        <f t="shared" si="0"/>
        <v>3.7261544749618285E-2</v>
      </c>
    </row>
    <row r="22" spans="1:5" ht="30.75" x14ac:dyDescent="0.3">
      <c r="A22" s="106" t="s">
        <v>88</v>
      </c>
      <c r="B22" s="46">
        <f>'C.1 Federal Expenditures'!$Z$52</f>
        <v>0</v>
      </c>
      <c r="C22" s="46">
        <f>'C.2 State Expenditures'!$Z$52</f>
        <v>0</v>
      </c>
      <c r="D22" s="46">
        <f>'B. Total Expenditures'!$Z$52</f>
        <v>0</v>
      </c>
      <c r="E22" s="55">
        <f t="shared" si="0"/>
        <v>0</v>
      </c>
    </row>
    <row r="23" spans="1:5" ht="15.75" x14ac:dyDescent="0.3">
      <c r="A23" s="106" t="s">
        <v>84</v>
      </c>
      <c r="B23" s="46">
        <f>'C.1 Federal Expenditures'!$AA$52</f>
        <v>0</v>
      </c>
      <c r="C23" s="46">
        <f>'C.2 State Expenditures'!$AA$52</f>
        <v>0</v>
      </c>
      <c r="D23" s="46">
        <f>'B. Total Expenditures'!$AA$52</f>
        <v>0</v>
      </c>
      <c r="E23" s="55">
        <f t="shared" si="0"/>
        <v>0</v>
      </c>
    </row>
    <row r="24" spans="1:5" ht="15.75" x14ac:dyDescent="0.3">
      <c r="A24" s="106" t="s">
        <v>89</v>
      </c>
      <c r="B24" s="46">
        <f>'C.1 Federal Expenditures'!$AB$52</f>
        <v>0</v>
      </c>
      <c r="C24" s="46">
        <f>'C.2 State Expenditures'!$AB$52</f>
        <v>0</v>
      </c>
      <c r="D24" s="46">
        <f>'B. Total Expenditures'!$AB$52</f>
        <v>0</v>
      </c>
      <c r="E24" s="55">
        <f t="shared" si="0"/>
        <v>0</v>
      </c>
    </row>
    <row r="25" spans="1:5" ht="15.75" x14ac:dyDescent="0.3">
      <c r="A25" s="106" t="s">
        <v>62</v>
      </c>
      <c r="B25" s="46">
        <f>'C.1 Federal Expenditures'!$AC$52</f>
        <v>176000</v>
      </c>
      <c r="C25" s="46">
        <f>'C.2 State Expenditures'!$AC$52</f>
        <v>49069018</v>
      </c>
      <c r="D25" s="46">
        <f>'B. Total Expenditures'!$AC$52</f>
        <v>49245018</v>
      </c>
      <c r="E25" s="55">
        <f t="shared" si="0"/>
        <v>4.6512606467359788E-2</v>
      </c>
    </row>
    <row r="26" spans="1:5" ht="15.75" x14ac:dyDescent="0.3">
      <c r="A26" s="106" t="s">
        <v>125</v>
      </c>
      <c r="B26" s="46">
        <f>'C.1 Federal Expenditures'!$AD$52</f>
        <v>3296369</v>
      </c>
      <c r="C26" s="46">
        <f>'C.2 State Expenditures'!$AD$52</f>
        <v>0</v>
      </c>
      <c r="D26" s="46">
        <f>'B. Total Expenditures'!$AD$52</f>
        <v>3296369</v>
      </c>
      <c r="E26" s="55">
        <f t="shared" si="0"/>
        <v>3.113466504737684E-3</v>
      </c>
    </row>
    <row r="27" spans="1:5" s="11" customFormat="1" ht="15.75" x14ac:dyDescent="0.3">
      <c r="A27" s="106" t="s">
        <v>126</v>
      </c>
      <c r="B27" s="46">
        <f>'C.1 Federal Expenditures'!$AE$52</f>
        <v>0</v>
      </c>
      <c r="C27" s="46">
        <f>'C.2 State Expenditures'!$AE$52</f>
        <v>0</v>
      </c>
      <c r="D27" s="46">
        <f>'B. Total Expenditures'!$AE$52</f>
        <v>0</v>
      </c>
      <c r="E27" s="55">
        <f t="shared" si="0"/>
        <v>0</v>
      </c>
    </row>
    <row r="28" spans="1:5" ht="30.6" x14ac:dyDescent="0.3">
      <c r="A28" s="106" t="s">
        <v>127</v>
      </c>
      <c r="B28" s="46">
        <f>'C.1 Federal Expenditures'!$AF$52</f>
        <v>0</v>
      </c>
      <c r="C28" s="46">
        <f>'C.2 State Expenditures'!$AF$52</f>
        <v>239313626</v>
      </c>
      <c r="D28" s="46">
        <f>'B. Total Expenditures'!$AF$52</f>
        <v>239313626</v>
      </c>
      <c r="E28" s="55">
        <f t="shared" si="0"/>
        <v>0.22603505817410652</v>
      </c>
    </row>
    <row r="29" spans="1:5" ht="30.6" x14ac:dyDescent="0.3">
      <c r="A29" s="106" t="s">
        <v>90</v>
      </c>
      <c r="B29" s="46">
        <f>'C.1 Federal Expenditures'!$AG$52</f>
        <v>0</v>
      </c>
      <c r="C29" s="46">
        <f>'C.2 State Expenditures'!$AG$52</f>
        <v>0</v>
      </c>
      <c r="D29" s="46">
        <f>'B. Total Expenditures'!$AG$52</f>
        <v>0</v>
      </c>
      <c r="E29" s="55">
        <f t="shared" si="0"/>
        <v>0</v>
      </c>
    </row>
    <row r="30" spans="1:5" ht="15.6" x14ac:dyDescent="0.3">
      <c r="A30" s="106" t="s">
        <v>128</v>
      </c>
      <c r="B30" s="46">
        <f>'C.1 Federal Expenditures'!$AH$52</f>
        <v>0</v>
      </c>
      <c r="C30" s="46">
        <f>'C.2 State Expenditures'!$AH$52</f>
        <v>0</v>
      </c>
      <c r="D30" s="46">
        <f>'B. Total Expenditures'!$AH$52</f>
        <v>0</v>
      </c>
      <c r="E30" s="55">
        <f t="shared" si="0"/>
        <v>0</v>
      </c>
    </row>
    <row r="31" spans="1:5" ht="28.8" x14ac:dyDescent="0.3">
      <c r="A31" s="107" t="s">
        <v>129</v>
      </c>
      <c r="B31" s="46">
        <f>'C.1 Federal Expenditures'!$AI$52</f>
        <v>0</v>
      </c>
      <c r="C31" s="46">
        <f>'C.2 State Expenditures'!$AI$52</f>
        <v>0</v>
      </c>
      <c r="D31" s="46">
        <f>'B. Total Expenditures'!$AI$52</f>
        <v>0</v>
      </c>
      <c r="E31" s="55">
        <f t="shared" si="0"/>
        <v>0</v>
      </c>
    </row>
    <row r="32" spans="1:5" x14ac:dyDescent="0.3">
      <c r="A32" s="107" t="s">
        <v>130</v>
      </c>
      <c r="B32" s="46">
        <f>'C.1 Federal Expenditures'!$AJ$52</f>
        <v>0</v>
      </c>
      <c r="C32" s="46">
        <f>'C.2 State Expenditures'!$AJ$52</f>
        <v>0</v>
      </c>
      <c r="D32" s="46">
        <f>'B. Total Expenditures'!$AJ$52</f>
        <v>0</v>
      </c>
      <c r="E32" s="55">
        <f t="shared" si="0"/>
        <v>0</v>
      </c>
    </row>
    <row r="33" spans="1:5" x14ac:dyDescent="0.3">
      <c r="A33" s="107" t="s">
        <v>131</v>
      </c>
      <c r="B33" s="46">
        <f>'C.1 Federal Expenditures'!$AK$52</f>
        <v>0</v>
      </c>
      <c r="C33" s="46">
        <f>'C.2 State Expenditures'!$AK$52</f>
        <v>0</v>
      </c>
      <c r="D33" s="46">
        <f>'B. Total Expenditures'!$AK$52</f>
        <v>0</v>
      </c>
      <c r="E33" s="55">
        <f t="shared" si="0"/>
        <v>0</v>
      </c>
    </row>
    <row r="34" spans="1:5" ht="15.6" x14ac:dyDescent="0.3">
      <c r="A34" s="106" t="s">
        <v>132</v>
      </c>
      <c r="B34" s="46">
        <f>'C.1 Federal Expenditures'!$AL$52</f>
        <v>0</v>
      </c>
      <c r="C34" s="46">
        <f>'C.2 State Expenditures'!$AL$52</f>
        <v>258179</v>
      </c>
      <c r="D34" s="46">
        <f>'B. Total Expenditures'!$AL$52</f>
        <v>258179</v>
      </c>
      <c r="E34" s="55">
        <f t="shared" si="0"/>
        <v>2.4385366708844504E-4</v>
      </c>
    </row>
    <row r="35" spans="1:5" ht="15.6" x14ac:dyDescent="0.3">
      <c r="A35" s="106" t="s">
        <v>91</v>
      </c>
      <c r="B35" s="46">
        <f>'C.1 Federal Expenditures'!$AM$52</f>
        <v>59455405</v>
      </c>
      <c r="C35" s="46">
        <f>'C.2 State Expenditures'!$AM$52</f>
        <v>63014755</v>
      </c>
      <c r="D35" s="46">
        <f>'B. Total Expenditures'!$AM$52</f>
        <v>122470160</v>
      </c>
      <c r="E35" s="55">
        <f t="shared" si="0"/>
        <v>0.11567477457465014</v>
      </c>
    </row>
    <row r="36" spans="1:5" x14ac:dyDescent="0.3">
      <c r="A36" s="107" t="s">
        <v>133</v>
      </c>
      <c r="B36" s="46">
        <f>'C.1 Federal Expenditures'!$AN$52</f>
        <v>38730920</v>
      </c>
      <c r="C36" s="46">
        <f>'C.2 State Expenditures'!$AN$52</f>
        <v>40762517</v>
      </c>
      <c r="D36" s="46">
        <f>'B. Total Expenditures'!$AN$52</f>
        <v>79493437</v>
      </c>
      <c r="E36" s="55">
        <f t="shared" si="0"/>
        <v>7.5082660177296673E-2</v>
      </c>
    </row>
    <row r="37" spans="1:5" x14ac:dyDescent="0.3">
      <c r="A37" s="107" t="s">
        <v>134</v>
      </c>
      <c r="B37" s="46">
        <f>'C.1 Federal Expenditures'!$AO$52</f>
        <v>0</v>
      </c>
      <c r="C37" s="46">
        <f>'C.2 State Expenditures'!$AO$52</f>
        <v>0</v>
      </c>
      <c r="D37" s="46">
        <f>'B. Total Expenditures'!$AO$52</f>
        <v>0</v>
      </c>
      <c r="E37" s="55">
        <f t="shared" si="0"/>
        <v>0</v>
      </c>
    </row>
    <row r="38" spans="1:5" x14ac:dyDescent="0.3">
      <c r="A38" s="107" t="s">
        <v>135</v>
      </c>
      <c r="B38" s="46">
        <f>'C.1 Federal Expenditures'!$AP$52</f>
        <v>20724485</v>
      </c>
      <c r="C38" s="46">
        <f>'C.2 State Expenditures'!$AP$52</f>
        <v>22252238</v>
      </c>
      <c r="D38" s="46">
        <f>'B. Total Expenditures'!$AP$52</f>
        <v>42976723</v>
      </c>
      <c r="E38" s="55">
        <f t="shared" si="0"/>
        <v>4.0592114397353461E-2</v>
      </c>
    </row>
    <row r="39" spans="1:5" ht="15.6" x14ac:dyDescent="0.3">
      <c r="A39" s="106" t="s">
        <v>85</v>
      </c>
      <c r="B39" s="46">
        <f>'C.1 Federal Expenditures'!$AQ$52</f>
        <v>0</v>
      </c>
      <c r="C39" s="46">
        <f>'C.2 State Expenditures'!$AQ$52</f>
        <v>125798286</v>
      </c>
      <c r="D39" s="46">
        <f>'B. Total Expenditures'!$AQ$52</f>
        <v>125798286</v>
      </c>
      <c r="E39" s="55">
        <f t="shared" si="0"/>
        <v>0.11881823600889692</v>
      </c>
    </row>
    <row r="40" spans="1:5" ht="15.6" x14ac:dyDescent="0.3">
      <c r="A40" s="94" t="s">
        <v>138</v>
      </c>
      <c r="B40" s="121">
        <f>'C.1 Federal Expenditures'!$AR$52</f>
        <v>325489722</v>
      </c>
      <c r="C40" s="121">
        <f>'C.2 State Expenditures'!$AR$52</f>
        <v>620764041</v>
      </c>
      <c r="D40" s="121">
        <f>'B. Total Expenditures'!$AR$52</f>
        <v>946253763</v>
      </c>
      <c r="E40" s="96">
        <f t="shared" si="0"/>
        <v>0.89374987936195571</v>
      </c>
    </row>
    <row r="41" spans="1:5" ht="15.6" x14ac:dyDescent="0.3">
      <c r="A41" s="106" t="s">
        <v>86</v>
      </c>
      <c r="B41" s="46">
        <f>'C.1 Federal Expenditures'!$C$52</f>
        <v>106816849</v>
      </c>
      <c r="C41" s="120"/>
      <c r="D41" s="46">
        <f>'B. Total Expenditures'!$C$52</f>
        <v>106816849</v>
      </c>
      <c r="E41" s="55">
        <f t="shared" si="0"/>
        <v>0.1008900039719834</v>
      </c>
    </row>
    <row r="42" spans="1:5" ht="15.6" x14ac:dyDescent="0.3">
      <c r="A42" s="106" t="s">
        <v>246</v>
      </c>
      <c r="B42" s="46">
        <f>'C.1 Federal Expenditures'!$D$52</f>
        <v>5675000</v>
      </c>
      <c r="C42" s="120"/>
      <c r="D42" s="46">
        <f>'B. Total Expenditures'!$D$52</f>
        <v>5675000</v>
      </c>
      <c r="E42" s="55">
        <f t="shared" si="0"/>
        <v>5.3601166660608556E-3</v>
      </c>
    </row>
    <row r="43" spans="1:5" ht="15.6" x14ac:dyDescent="0.3">
      <c r="A43" s="108" t="s">
        <v>109</v>
      </c>
      <c r="B43" s="121">
        <f>B41+B42</f>
        <v>112491849</v>
      </c>
      <c r="C43" s="124"/>
      <c r="D43" s="121">
        <f>D41+D42</f>
        <v>112491849</v>
      </c>
      <c r="E43" s="96">
        <f t="shared" si="0"/>
        <v>0.10625012063804426</v>
      </c>
    </row>
    <row r="44" spans="1:5" ht="15.6" x14ac:dyDescent="0.3">
      <c r="A44" s="94" t="s">
        <v>60</v>
      </c>
      <c r="B44" s="95">
        <f>SUM(B41,B42, B3,B6,B10,B14,B18,B19,B22,B23,B24,B25,B26,B27,B28,B29,B30,B34,B35, B39)</f>
        <v>437981571</v>
      </c>
      <c r="C44" s="95">
        <f>SUM(C41,C42,C3,C6,C10,C14,C18,C19,C22,C23,C24,C25,C26,C27,C28,C29,C30,C34,C35, C39)</f>
        <v>620764041</v>
      </c>
      <c r="D44" s="95">
        <f>B44+C44</f>
        <v>1058745612</v>
      </c>
      <c r="E44" s="96">
        <f t="shared" si="0"/>
        <v>1</v>
      </c>
    </row>
    <row r="45" spans="1:5" ht="15.6" x14ac:dyDescent="0.3">
      <c r="A45" s="106" t="s">
        <v>136</v>
      </c>
      <c r="B45" s="46">
        <f>'C.1 Federal Expenditures'!$AS$52</f>
        <v>0</v>
      </c>
      <c r="C45" s="120"/>
      <c r="D45" s="46">
        <f>'B. Total Expenditures'!$AS$52</f>
        <v>0</v>
      </c>
      <c r="E45" s="123"/>
    </row>
    <row r="46" spans="1:5" ht="15.6" x14ac:dyDescent="0.3">
      <c r="A46" s="106" t="s">
        <v>137</v>
      </c>
      <c r="B46" s="46">
        <f>'C.1 Federal Expenditures'!$AT$52</f>
        <v>48355130</v>
      </c>
      <c r="C46" s="120"/>
      <c r="D46" s="46">
        <f>'B. Total Expenditures'!$AT$52</f>
        <v>48355130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4">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306</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Expenditures'!$G$53</f>
        <v>1585750</v>
      </c>
      <c r="C3" s="46">
        <f>'C.2 State Expenditures'!$G$53</f>
        <v>24620163</v>
      </c>
      <c r="D3" s="46">
        <f>'B. Total Expenditures'!$G$53</f>
        <v>26205913</v>
      </c>
      <c r="E3" s="55">
        <f t="shared" ref="E3:E44" si="0">D3/($D$44)</f>
        <v>0.20622606797596077</v>
      </c>
    </row>
    <row r="4" spans="1:5" ht="43.8" x14ac:dyDescent="0.3">
      <c r="A4" s="107" t="s">
        <v>111</v>
      </c>
      <c r="B4" s="46">
        <f>'C.1 Federal Expenditures'!$H$53</f>
        <v>1585750</v>
      </c>
      <c r="C4" s="46">
        <f>'C.2 State Expenditures'!$H$53</f>
        <v>24620163</v>
      </c>
      <c r="D4" s="46">
        <f>'B. Total Expenditures'!$H$53</f>
        <v>26205913</v>
      </c>
      <c r="E4" s="55">
        <f t="shared" si="0"/>
        <v>0.20622606797596077</v>
      </c>
    </row>
    <row r="5" spans="1:5" ht="43.8" x14ac:dyDescent="0.3">
      <c r="A5" s="107" t="s">
        <v>110</v>
      </c>
      <c r="B5" s="46">
        <f>'C.1 Federal Expenditures'!$I$53</f>
        <v>0</v>
      </c>
      <c r="C5" s="46">
        <f>'C.2 State Expenditures'!$I$53</f>
        <v>0</v>
      </c>
      <c r="D5" s="46">
        <f>'B. Total Expenditures'!$I$53</f>
        <v>0</v>
      </c>
      <c r="E5" s="55">
        <f t="shared" si="0"/>
        <v>0</v>
      </c>
    </row>
    <row r="6" spans="1:5" ht="30.75" x14ac:dyDescent="0.3">
      <c r="A6" s="106" t="s">
        <v>83</v>
      </c>
      <c r="B6" s="46">
        <f>'C.1 Federal Expenditures'!$J$53</f>
        <v>23003720</v>
      </c>
      <c r="C6" s="120"/>
      <c r="D6" s="46">
        <f>'B. Total Expenditures'!$J$53</f>
        <v>23003720</v>
      </c>
      <c r="E6" s="55">
        <f t="shared" si="0"/>
        <v>0.18102657688056767</v>
      </c>
    </row>
    <row r="7" spans="1:5" ht="15" x14ac:dyDescent="0.3">
      <c r="A7" s="107" t="s">
        <v>112</v>
      </c>
      <c r="B7" s="46">
        <f>'C.1 Federal Expenditures'!$K$53</f>
        <v>22113263</v>
      </c>
      <c r="C7" s="120"/>
      <c r="D7" s="46">
        <f>'B. Total Expenditures'!$K$53</f>
        <v>22113263</v>
      </c>
      <c r="E7" s="55">
        <f t="shared" si="0"/>
        <v>0.17401917187957916</v>
      </c>
    </row>
    <row r="8" spans="1:5" ht="15" x14ac:dyDescent="0.3">
      <c r="A8" s="107" t="s">
        <v>113</v>
      </c>
      <c r="B8" s="46">
        <f>'C.1 Federal Expenditures'!$L$53</f>
        <v>0</v>
      </c>
      <c r="C8" s="120"/>
      <c r="D8" s="46">
        <f>'B. Total Expenditures'!$L$53</f>
        <v>0</v>
      </c>
      <c r="E8" s="55">
        <f t="shared" si="0"/>
        <v>0</v>
      </c>
    </row>
    <row r="9" spans="1:5" ht="29.4" x14ac:dyDescent="0.3">
      <c r="A9" s="107" t="s">
        <v>114</v>
      </c>
      <c r="B9" s="46">
        <f>'C.1 Federal Expenditures'!$M$53</f>
        <v>890457</v>
      </c>
      <c r="C9" s="120"/>
      <c r="D9" s="46">
        <f>'B. Total Expenditures'!$M$53</f>
        <v>890457</v>
      </c>
      <c r="E9" s="55">
        <f t="shared" si="0"/>
        <v>7.0074050009885204E-3</v>
      </c>
    </row>
    <row r="10" spans="1:5" ht="30.75" x14ac:dyDescent="0.3">
      <c r="A10" s="106" t="s">
        <v>82</v>
      </c>
      <c r="B10" s="46">
        <f>'C.1 Federal Expenditures'!$N$53</f>
        <v>0</v>
      </c>
      <c r="C10" s="120"/>
      <c r="D10" s="46">
        <f>'B. Total Expenditures'!$N$53</f>
        <v>0</v>
      </c>
      <c r="E10" s="55">
        <f t="shared" si="0"/>
        <v>0</v>
      </c>
    </row>
    <row r="11" spans="1:5" ht="15" x14ac:dyDescent="0.3">
      <c r="A11" s="107" t="s">
        <v>115</v>
      </c>
      <c r="B11" s="46">
        <f>'C.1 Federal Expenditures'!$O$53</f>
        <v>0</v>
      </c>
      <c r="C11" s="120"/>
      <c r="D11" s="46">
        <f>'B. Total Expenditures'!$O$53</f>
        <v>0</v>
      </c>
      <c r="E11" s="55">
        <f t="shared" si="0"/>
        <v>0</v>
      </c>
    </row>
    <row r="12" spans="1:5" ht="15" x14ac:dyDescent="0.3">
      <c r="A12" s="107" t="s">
        <v>116</v>
      </c>
      <c r="B12" s="46">
        <f>'C.1 Federal Expenditures'!$P$53</f>
        <v>0</v>
      </c>
      <c r="C12" s="120"/>
      <c r="D12" s="46">
        <f>'B. Total Expenditures'!$P$53</f>
        <v>0</v>
      </c>
      <c r="E12" s="55">
        <f t="shared" si="0"/>
        <v>0</v>
      </c>
    </row>
    <row r="13" spans="1:5" ht="29.4" x14ac:dyDescent="0.3">
      <c r="A13" s="107" t="s">
        <v>117</v>
      </c>
      <c r="B13" s="46">
        <f>'C.1 Federal Expenditures'!$Q$53</f>
        <v>0</v>
      </c>
      <c r="C13" s="120"/>
      <c r="D13" s="46">
        <f>'B. Total Expenditures'!$Q$53</f>
        <v>0</v>
      </c>
      <c r="E13" s="55">
        <f t="shared" si="0"/>
        <v>0</v>
      </c>
    </row>
    <row r="14" spans="1:5" ht="15.75" x14ac:dyDescent="0.3">
      <c r="A14" s="106" t="s">
        <v>118</v>
      </c>
      <c r="B14" s="46">
        <f>'C.1 Federal Expenditures'!$R$53</f>
        <v>473496</v>
      </c>
      <c r="C14" s="46">
        <f>'C.2 State Expenditures'!$R$53</f>
        <v>0</v>
      </c>
      <c r="D14" s="46">
        <f>'B. Total Expenditures'!$R$53</f>
        <v>473496</v>
      </c>
      <c r="E14" s="55">
        <f t="shared" si="0"/>
        <v>3.7261521200328152E-3</v>
      </c>
    </row>
    <row r="15" spans="1:5" ht="15" x14ac:dyDescent="0.3">
      <c r="A15" s="107" t="s">
        <v>119</v>
      </c>
      <c r="B15" s="46">
        <f>'C.1 Federal Expenditures'!$S$53</f>
        <v>0</v>
      </c>
      <c r="C15" s="46">
        <f>'C.2 State Expenditures'!$S$53</f>
        <v>0</v>
      </c>
      <c r="D15" s="46">
        <f>'B. Total Expenditures'!$S$53</f>
        <v>0</v>
      </c>
      <c r="E15" s="55">
        <f t="shared" si="0"/>
        <v>0</v>
      </c>
    </row>
    <row r="16" spans="1:5" ht="15" x14ac:dyDescent="0.3">
      <c r="A16" s="107" t="s">
        <v>120</v>
      </c>
      <c r="B16" s="46">
        <f>'C.1 Federal Expenditures'!$T$53</f>
        <v>0</v>
      </c>
      <c r="C16" s="46">
        <f>'C.2 State Expenditures'!$T$53</f>
        <v>0</v>
      </c>
      <c r="D16" s="46">
        <f>'B. Total Expenditures'!$T$53</f>
        <v>0</v>
      </c>
      <c r="E16" s="55">
        <f t="shared" si="0"/>
        <v>0</v>
      </c>
    </row>
    <row r="17" spans="1:5" ht="15" x14ac:dyDescent="0.3">
      <c r="A17" s="107" t="s">
        <v>121</v>
      </c>
      <c r="B17" s="46">
        <f>'C.1 Federal Expenditures'!$U$53</f>
        <v>473496</v>
      </c>
      <c r="C17" s="46">
        <f>'C.2 State Expenditures'!$U$53</f>
        <v>0</v>
      </c>
      <c r="D17" s="46">
        <f>'B. Total Expenditures'!$U$53</f>
        <v>473496</v>
      </c>
      <c r="E17" s="55">
        <f t="shared" si="0"/>
        <v>3.7261521200328152E-3</v>
      </c>
    </row>
    <row r="18" spans="1:5" ht="15.75" x14ac:dyDescent="0.3">
      <c r="A18" s="106" t="s">
        <v>122</v>
      </c>
      <c r="B18" s="46">
        <f>'C.1 Federal Expenditures'!$V$53</f>
        <v>11089619</v>
      </c>
      <c r="C18" s="46">
        <f>'C.2 State Expenditures'!$V$53</f>
        <v>1687925</v>
      </c>
      <c r="D18" s="46">
        <f>'B. Total Expenditures'!$V$53</f>
        <v>12777544</v>
      </c>
      <c r="E18" s="55">
        <f t="shared" si="0"/>
        <v>0.10055221726141843</v>
      </c>
    </row>
    <row r="19" spans="1:5" ht="15.75" x14ac:dyDescent="0.3">
      <c r="A19" s="106" t="s">
        <v>87</v>
      </c>
      <c r="B19" s="46">
        <f>'C.1 Federal Expenditures'!$W$53</f>
        <v>13271021</v>
      </c>
      <c r="C19" s="46">
        <f>'C.2 State Expenditures'!$W$53</f>
        <v>2971392</v>
      </c>
      <c r="D19" s="46">
        <f>'B. Total Expenditures'!$W$53</f>
        <v>16242413</v>
      </c>
      <c r="E19" s="55">
        <f t="shared" si="0"/>
        <v>0.12781882346291956</v>
      </c>
    </row>
    <row r="20" spans="1:5" ht="29.4" x14ac:dyDescent="0.3">
      <c r="A20" s="107" t="s">
        <v>124</v>
      </c>
      <c r="B20" s="46">
        <f>'C.1 Federal Expenditures'!$X$53</f>
        <v>13271021</v>
      </c>
      <c r="C20" s="46">
        <f>'C.2 State Expenditures'!$X$53</f>
        <v>2971392</v>
      </c>
      <c r="D20" s="46">
        <f>'B. Total Expenditures'!$X$53</f>
        <v>16242413</v>
      </c>
      <c r="E20" s="55">
        <f t="shared" si="0"/>
        <v>0.12781882346291956</v>
      </c>
    </row>
    <row r="21" spans="1:5" ht="15" x14ac:dyDescent="0.3">
      <c r="A21" s="107" t="s">
        <v>123</v>
      </c>
      <c r="B21" s="46">
        <f>'C.1 Federal Expenditures'!$Y$53</f>
        <v>0</v>
      </c>
      <c r="C21" s="46">
        <f>'C.2 State Expenditures'!$Y$53</f>
        <v>0</v>
      </c>
      <c r="D21" s="46">
        <f>'B. Total Expenditures'!$Y$53</f>
        <v>0</v>
      </c>
      <c r="E21" s="55">
        <f t="shared" si="0"/>
        <v>0</v>
      </c>
    </row>
    <row r="22" spans="1:5" ht="30.75" x14ac:dyDescent="0.3">
      <c r="A22" s="106" t="s">
        <v>88</v>
      </c>
      <c r="B22" s="46">
        <f>'C.1 Federal Expenditures'!$Z$53</f>
        <v>0</v>
      </c>
      <c r="C22" s="46">
        <f>'C.2 State Expenditures'!$Z$53</f>
        <v>0</v>
      </c>
      <c r="D22" s="46">
        <f>'B. Total Expenditures'!$Z$53</f>
        <v>0</v>
      </c>
      <c r="E22" s="55">
        <f t="shared" si="0"/>
        <v>0</v>
      </c>
    </row>
    <row r="23" spans="1:5" ht="15.75" x14ac:dyDescent="0.3">
      <c r="A23" s="106" t="s">
        <v>84</v>
      </c>
      <c r="B23" s="46">
        <f>'C.1 Federal Expenditures'!$AA$53</f>
        <v>0</v>
      </c>
      <c r="C23" s="46">
        <f>'C.2 State Expenditures'!$AA$53</f>
        <v>0</v>
      </c>
      <c r="D23" s="46">
        <f>'B. Total Expenditures'!$AA$53</f>
        <v>0</v>
      </c>
      <c r="E23" s="55">
        <f t="shared" si="0"/>
        <v>0</v>
      </c>
    </row>
    <row r="24" spans="1:5" ht="15.75" x14ac:dyDescent="0.3">
      <c r="A24" s="106" t="s">
        <v>89</v>
      </c>
      <c r="B24" s="46">
        <f>'C.1 Federal Expenditures'!$AB$53</f>
        <v>0</v>
      </c>
      <c r="C24" s="46">
        <f>'C.2 State Expenditures'!$AB$53</f>
        <v>0</v>
      </c>
      <c r="D24" s="46">
        <f>'B. Total Expenditures'!$AB$53</f>
        <v>0</v>
      </c>
      <c r="E24" s="55">
        <f t="shared" si="0"/>
        <v>0</v>
      </c>
    </row>
    <row r="25" spans="1:5" ht="15.75" x14ac:dyDescent="0.3">
      <c r="A25" s="106" t="s">
        <v>62</v>
      </c>
      <c r="B25" s="46">
        <f>'C.1 Federal Expenditures'!$AC$53</f>
        <v>11858728</v>
      </c>
      <c r="C25" s="46">
        <f>'C.2 State Expenditures'!$AC$53</f>
        <v>0</v>
      </c>
      <c r="D25" s="46">
        <f>'B. Total Expenditures'!$AC$53</f>
        <v>11858728</v>
      </c>
      <c r="E25" s="55">
        <f t="shared" si="0"/>
        <v>9.3321642586405185E-2</v>
      </c>
    </row>
    <row r="26" spans="1:5" ht="15.75" x14ac:dyDescent="0.3">
      <c r="A26" s="106" t="s">
        <v>125</v>
      </c>
      <c r="B26" s="46">
        <f>'C.1 Federal Expenditures'!$AD$53</f>
        <v>1558145</v>
      </c>
      <c r="C26" s="46">
        <f>'C.2 State Expenditures'!$AD$53</f>
        <v>0</v>
      </c>
      <c r="D26" s="46">
        <f>'B. Total Expenditures'!$AD$53</f>
        <v>1558145</v>
      </c>
      <c r="E26" s="55">
        <f t="shared" si="0"/>
        <v>1.2261740954661773E-2</v>
      </c>
    </row>
    <row r="27" spans="1:5" s="11" customFormat="1" ht="15.75" x14ac:dyDescent="0.3">
      <c r="A27" s="106" t="s">
        <v>126</v>
      </c>
      <c r="B27" s="46">
        <f>'C.1 Federal Expenditures'!$AE$53</f>
        <v>0</v>
      </c>
      <c r="C27" s="46">
        <f>'C.2 State Expenditures'!$AE$53</f>
        <v>0</v>
      </c>
      <c r="D27" s="46">
        <f>'B. Total Expenditures'!$AE$53</f>
        <v>0</v>
      </c>
      <c r="E27" s="55">
        <f t="shared" si="0"/>
        <v>0</v>
      </c>
    </row>
    <row r="28" spans="1:5" ht="30.6" x14ac:dyDescent="0.3">
      <c r="A28" s="106" t="s">
        <v>127</v>
      </c>
      <c r="B28" s="46">
        <f>'C.1 Federal Expenditures'!$AF$53</f>
        <v>0</v>
      </c>
      <c r="C28" s="46">
        <f>'C.2 State Expenditures'!$AF$53</f>
        <v>0</v>
      </c>
      <c r="D28" s="46">
        <f>'B. Total Expenditures'!$AF$53</f>
        <v>0</v>
      </c>
      <c r="E28" s="55">
        <f t="shared" si="0"/>
        <v>0</v>
      </c>
    </row>
    <row r="29" spans="1:5" ht="30.6" x14ac:dyDescent="0.3">
      <c r="A29" s="106" t="s">
        <v>90</v>
      </c>
      <c r="B29" s="46">
        <f>'C.1 Federal Expenditures'!$AG$53</f>
        <v>0</v>
      </c>
      <c r="C29" s="46">
        <f>'C.2 State Expenditures'!$AG$53</f>
        <v>0</v>
      </c>
      <c r="D29" s="46">
        <f>'B. Total Expenditures'!$AG$53</f>
        <v>0</v>
      </c>
      <c r="E29" s="55">
        <f t="shared" si="0"/>
        <v>0</v>
      </c>
    </row>
    <row r="30" spans="1:5" ht="15.6" x14ac:dyDescent="0.3">
      <c r="A30" s="106" t="s">
        <v>128</v>
      </c>
      <c r="B30" s="46">
        <f>'C.1 Federal Expenditures'!$AH$53</f>
        <v>9643533</v>
      </c>
      <c r="C30" s="46">
        <f>'C.2 State Expenditures'!$AH$53</f>
        <v>0</v>
      </c>
      <c r="D30" s="46">
        <f>'B. Total Expenditures'!$AH$53</f>
        <v>9643533</v>
      </c>
      <c r="E30" s="55">
        <f t="shared" si="0"/>
        <v>7.5889280865216208E-2</v>
      </c>
    </row>
    <row r="31" spans="1:5" ht="28.8" x14ac:dyDescent="0.3">
      <c r="A31" s="107" t="s">
        <v>129</v>
      </c>
      <c r="B31" s="46">
        <f>'C.1 Federal Expenditures'!$AI$53</f>
        <v>4047335</v>
      </c>
      <c r="C31" s="46">
        <f>'C.2 State Expenditures'!$AI$53</f>
        <v>0</v>
      </c>
      <c r="D31" s="46">
        <f>'B. Total Expenditures'!$AI$53</f>
        <v>4047335</v>
      </c>
      <c r="E31" s="55">
        <f t="shared" si="0"/>
        <v>3.1850292063149453E-2</v>
      </c>
    </row>
    <row r="32" spans="1:5" x14ac:dyDescent="0.3">
      <c r="A32" s="107" t="s">
        <v>130</v>
      </c>
      <c r="B32" s="46">
        <f>'C.1 Federal Expenditures'!$AJ$53</f>
        <v>0</v>
      </c>
      <c r="C32" s="46">
        <f>'C.2 State Expenditures'!$AJ$53</f>
        <v>0</v>
      </c>
      <c r="D32" s="46">
        <f>'B. Total Expenditures'!$AJ$53</f>
        <v>0</v>
      </c>
      <c r="E32" s="55">
        <f t="shared" si="0"/>
        <v>0</v>
      </c>
    </row>
    <row r="33" spans="1:5" x14ac:dyDescent="0.3">
      <c r="A33" s="107" t="s">
        <v>131</v>
      </c>
      <c r="B33" s="46">
        <f>'C.1 Federal Expenditures'!$AK$53</f>
        <v>5596198</v>
      </c>
      <c r="C33" s="46">
        <f>'C.2 State Expenditures'!$AK$53</f>
        <v>0</v>
      </c>
      <c r="D33" s="46">
        <f>'B. Total Expenditures'!$AK$53</f>
        <v>5596198</v>
      </c>
      <c r="E33" s="55">
        <f t="shared" si="0"/>
        <v>4.4038988802066754E-2</v>
      </c>
    </row>
    <row r="34" spans="1:5" ht="15.6" x14ac:dyDescent="0.3">
      <c r="A34" s="106" t="s">
        <v>132</v>
      </c>
      <c r="B34" s="46">
        <f>'C.1 Federal Expenditures'!$AL$53</f>
        <v>0</v>
      </c>
      <c r="C34" s="46">
        <f>'C.2 State Expenditures'!$AL$53</f>
        <v>0</v>
      </c>
      <c r="D34" s="46">
        <f>'B. Total Expenditures'!$AL$53</f>
        <v>0</v>
      </c>
      <c r="E34" s="55">
        <f t="shared" si="0"/>
        <v>0</v>
      </c>
    </row>
    <row r="35" spans="1:5" ht="15.6" x14ac:dyDescent="0.3">
      <c r="A35" s="106" t="s">
        <v>91</v>
      </c>
      <c r="B35" s="46">
        <f>'C.1 Federal Expenditures'!$AM$53</f>
        <v>9161989</v>
      </c>
      <c r="C35" s="46">
        <f>'C.2 State Expenditures'!$AM$53</f>
        <v>5166964</v>
      </c>
      <c r="D35" s="46">
        <f>'B. Total Expenditures'!$AM$53</f>
        <v>14328953</v>
      </c>
      <c r="E35" s="55">
        <f t="shared" si="0"/>
        <v>0.11276094961478147</v>
      </c>
    </row>
    <row r="36" spans="1:5" x14ac:dyDescent="0.3">
      <c r="A36" s="107" t="s">
        <v>133</v>
      </c>
      <c r="B36" s="46">
        <f>'C.1 Federal Expenditures'!$AN$53</f>
        <v>8889687</v>
      </c>
      <c r="C36" s="46">
        <f>'C.2 State Expenditures'!$AN$53</f>
        <v>5166964</v>
      </c>
      <c r="D36" s="46">
        <f>'B. Total Expenditures'!$AN$53</f>
        <v>14056651</v>
      </c>
      <c r="E36" s="55">
        <f t="shared" si="0"/>
        <v>0.11061808320283886</v>
      </c>
    </row>
    <row r="37" spans="1:5" x14ac:dyDescent="0.3">
      <c r="A37" s="107" t="s">
        <v>134</v>
      </c>
      <c r="B37" s="46">
        <f>'C.1 Federal Expenditures'!$AO$53</f>
        <v>0</v>
      </c>
      <c r="C37" s="46">
        <f>'C.2 State Expenditures'!$AO$53</f>
        <v>0</v>
      </c>
      <c r="D37" s="46">
        <f>'B. Total Expenditures'!$AO$53</f>
        <v>0</v>
      </c>
      <c r="E37" s="55">
        <f t="shared" si="0"/>
        <v>0</v>
      </c>
    </row>
    <row r="38" spans="1:5" x14ac:dyDescent="0.3">
      <c r="A38" s="107" t="s">
        <v>135</v>
      </c>
      <c r="B38" s="46">
        <f>'C.1 Federal Expenditures'!$AP$53</f>
        <v>272302</v>
      </c>
      <c r="C38" s="46">
        <f>'C.2 State Expenditures'!$AP$53</f>
        <v>0</v>
      </c>
      <c r="D38" s="46">
        <f>'B. Total Expenditures'!$AP$53</f>
        <v>272302</v>
      </c>
      <c r="E38" s="55">
        <f t="shared" si="0"/>
        <v>2.1428664119426048E-3</v>
      </c>
    </row>
    <row r="39" spans="1:5" ht="15.6" x14ac:dyDescent="0.3">
      <c r="A39" s="106" t="s">
        <v>85</v>
      </c>
      <c r="B39" s="46">
        <f>'C.1 Federal Expenditures'!$AQ$53</f>
        <v>0</v>
      </c>
      <c r="C39" s="46">
        <f>'C.2 State Expenditures'!$AQ$53</f>
        <v>0</v>
      </c>
      <c r="D39" s="46">
        <f>'B. Total Expenditures'!$AQ$53</f>
        <v>0</v>
      </c>
      <c r="E39" s="55">
        <f t="shared" si="0"/>
        <v>0</v>
      </c>
    </row>
    <row r="40" spans="1:5" ht="15.6" x14ac:dyDescent="0.3">
      <c r="A40" s="94" t="s">
        <v>138</v>
      </c>
      <c r="B40" s="121">
        <f>'C.1 Federal Expenditures'!$AR$53</f>
        <v>81646001</v>
      </c>
      <c r="C40" s="121">
        <f>'C.2 State Expenditures'!$AR$53</f>
        <v>34446444</v>
      </c>
      <c r="D40" s="121">
        <f>'B. Total Expenditures'!$AR$53</f>
        <v>116092445</v>
      </c>
      <c r="E40" s="96">
        <f t="shared" si="0"/>
        <v>0.91358345172196387</v>
      </c>
    </row>
    <row r="41" spans="1:5" ht="15.6" x14ac:dyDescent="0.3">
      <c r="A41" s="106" t="s">
        <v>86</v>
      </c>
      <c r="B41" s="46">
        <f>'C.1 Federal Expenditures'!$C$53</f>
        <v>0</v>
      </c>
      <c r="C41" s="120"/>
      <c r="D41" s="46">
        <f>'B. Total Expenditures'!$C$53</f>
        <v>0</v>
      </c>
      <c r="E41" s="55">
        <f t="shared" si="0"/>
        <v>0</v>
      </c>
    </row>
    <row r="42" spans="1:5" ht="15.6" x14ac:dyDescent="0.3">
      <c r="A42" s="106" t="s">
        <v>246</v>
      </c>
      <c r="B42" s="46">
        <f>'C.1 Federal Expenditures'!$D$53</f>
        <v>10981272</v>
      </c>
      <c r="C42" s="120"/>
      <c r="D42" s="46">
        <f>'B. Total Expenditures'!$D$53</f>
        <v>10981272</v>
      </c>
      <c r="E42" s="55">
        <f t="shared" si="0"/>
        <v>8.6416548278036132E-2</v>
      </c>
    </row>
    <row r="43" spans="1:5" ht="15.6" x14ac:dyDescent="0.3">
      <c r="A43" s="108" t="s">
        <v>109</v>
      </c>
      <c r="B43" s="121">
        <f>B41+B42</f>
        <v>10981272</v>
      </c>
      <c r="C43" s="124"/>
      <c r="D43" s="121">
        <f>D41+D42</f>
        <v>10981272</v>
      </c>
      <c r="E43" s="96">
        <f t="shared" si="0"/>
        <v>8.6416548278036132E-2</v>
      </c>
    </row>
    <row r="44" spans="1:5" ht="15.6" x14ac:dyDescent="0.3">
      <c r="A44" s="94" t="s">
        <v>60</v>
      </c>
      <c r="B44" s="95">
        <f>SUM(B41,B42, B3,B6,B10,B14,B18,B19,B22,B23,B24,B25,B26,B27,B28,B29,B30,B34,B35, B39)</f>
        <v>92627273</v>
      </c>
      <c r="C44" s="95">
        <f>SUM(C41,C42,C3,C6,C10,C14,C18,C19,C22,C23,C24,C25,C26,C27,C28,C29,C30,C34,C35, C39)</f>
        <v>34446444</v>
      </c>
      <c r="D44" s="95">
        <f>B44+C44</f>
        <v>127073717</v>
      </c>
      <c r="E44" s="96">
        <f t="shared" si="0"/>
        <v>1</v>
      </c>
    </row>
    <row r="45" spans="1:5" ht="15.6" x14ac:dyDescent="0.3">
      <c r="A45" s="106" t="s">
        <v>136</v>
      </c>
      <c r="B45" s="46">
        <f>'C.1 Federal Expenditures'!$AS$53</f>
        <v>0</v>
      </c>
      <c r="C45" s="120"/>
      <c r="D45" s="46">
        <f>'B. Total Expenditures'!$AS$53</f>
        <v>0</v>
      </c>
      <c r="E45" s="123"/>
    </row>
    <row r="46" spans="1:5" ht="15.6" x14ac:dyDescent="0.3">
      <c r="A46" s="106" t="s">
        <v>137</v>
      </c>
      <c r="B46" s="46">
        <f>'C.1 Federal Expenditures'!$AT$53</f>
        <v>74561406</v>
      </c>
      <c r="C46" s="120"/>
      <c r="D46" s="46">
        <f>'B. Total Expenditures'!$AT$53</f>
        <v>74561406</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5">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x14ac:dyDescent="0.3">
      <c r="A1" s="273" t="s">
        <v>305</v>
      </c>
      <c r="B1" s="273"/>
      <c r="C1" s="273"/>
      <c r="D1" s="273"/>
      <c r="E1" s="273"/>
    </row>
    <row r="2" spans="1:5" ht="30.75" customHeight="1" x14ac:dyDescent="0.3">
      <c r="A2" s="149" t="s">
        <v>58</v>
      </c>
      <c r="B2" s="150" t="s">
        <v>73</v>
      </c>
      <c r="C2" s="151" t="s">
        <v>59</v>
      </c>
      <c r="D2" s="150" t="s">
        <v>71</v>
      </c>
      <c r="E2" s="151" t="s">
        <v>255</v>
      </c>
    </row>
    <row r="3" spans="1:5" ht="15.75" x14ac:dyDescent="0.3">
      <c r="A3" s="106" t="s">
        <v>61</v>
      </c>
      <c r="B3" s="46">
        <f>'C.1 Federal Expenditures'!$G$54</f>
        <v>1000</v>
      </c>
      <c r="C3" s="46">
        <f>'C.2 State Expenditures'!$G$54</f>
        <v>82280803</v>
      </c>
      <c r="D3" s="46">
        <f>'B. Total Expenditures'!$G$54</f>
        <v>82281803</v>
      </c>
      <c r="E3" s="55">
        <f t="shared" ref="E3:E44" si="0">D3/($D$44)</f>
        <v>0.14159884675670165</v>
      </c>
    </row>
    <row r="4" spans="1:5" ht="43.8" x14ac:dyDescent="0.3">
      <c r="A4" s="107" t="s">
        <v>111</v>
      </c>
      <c r="B4" s="46">
        <f>'C.1 Federal Expenditures'!$H$54</f>
        <v>1000</v>
      </c>
      <c r="C4" s="46">
        <f>'C.2 State Expenditures'!$H$54</f>
        <v>82280803</v>
      </c>
      <c r="D4" s="46">
        <f>'B. Total Expenditures'!$H$54</f>
        <v>82281803</v>
      </c>
      <c r="E4" s="55">
        <f t="shared" si="0"/>
        <v>0.14159884675670165</v>
      </c>
    </row>
    <row r="5" spans="1:5" ht="43.8" x14ac:dyDescent="0.3">
      <c r="A5" s="107" t="s">
        <v>110</v>
      </c>
      <c r="B5" s="46">
        <f>'C.1 Federal Expenditures'!$I$54</f>
        <v>0</v>
      </c>
      <c r="C5" s="46">
        <f>'C.2 State Expenditures'!$I$54</f>
        <v>0</v>
      </c>
      <c r="D5" s="46">
        <f>'B. Total Expenditures'!$I$54</f>
        <v>0</v>
      </c>
      <c r="E5" s="55">
        <f t="shared" si="0"/>
        <v>0</v>
      </c>
    </row>
    <row r="6" spans="1:5" ht="30.75" x14ac:dyDescent="0.3">
      <c r="A6" s="106" t="s">
        <v>83</v>
      </c>
      <c r="B6" s="46">
        <f>'C.1 Federal Expenditures'!$J$54</f>
        <v>0</v>
      </c>
      <c r="C6" s="120"/>
      <c r="D6" s="46">
        <f>'B. Total Expenditures'!$J$54</f>
        <v>0</v>
      </c>
      <c r="E6" s="55">
        <f t="shared" si="0"/>
        <v>0</v>
      </c>
    </row>
    <row r="7" spans="1:5" ht="15" x14ac:dyDescent="0.3">
      <c r="A7" s="107" t="s">
        <v>112</v>
      </c>
      <c r="B7" s="46">
        <f>'C.1 Federal Expenditures'!$K$54</f>
        <v>0</v>
      </c>
      <c r="C7" s="120"/>
      <c r="D7" s="46">
        <f>'B. Total Expenditures'!$K$54</f>
        <v>0</v>
      </c>
      <c r="E7" s="55">
        <f t="shared" si="0"/>
        <v>0</v>
      </c>
    </row>
    <row r="8" spans="1:5" ht="15" x14ac:dyDescent="0.3">
      <c r="A8" s="107" t="s">
        <v>113</v>
      </c>
      <c r="B8" s="46">
        <f>'C.1 Federal Expenditures'!$L$54</f>
        <v>0</v>
      </c>
      <c r="C8" s="120"/>
      <c r="D8" s="46">
        <f>'B. Total Expenditures'!$L$54</f>
        <v>0</v>
      </c>
      <c r="E8" s="55">
        <f t="shared" si="0"/>
        <v>0</v>
      </c>
    </row>
    <row r="9" spans="1:5" ht="29.4" x14ac:dyDescent="0.3">
      <c r="A9" s="107" t="s">
        <v>114</v>
      </c>
      <c r="B9" s="46">
        <f>'C.1 Federal Expenditures'!$M$54</f>
        <v>0</v>
      </c>
      <c r="C9" s="120"/>
      <c r="D9" s="46">
        <f>'B. Total Expenditures'!$M$54</f>
        <v>0</v>
      </c>
      <c r="E9" s="55">
        <f t="shared" si="0"/>
        <v>0</v>
      </c>
    </row>
    <row r="10" spans="1:5" ht="30.75" x14ac:dyDescent="0.3">
      <c r="A10" s="106" t="s">
        <v>82</v>
      </c>
      <c r="B10" s="46">
        <f>'C.1 Federal Expenditures'!$N$54</f>
        <v>0</v>
      </c>
      <c r="C10" s="120"/>
      <c r="D10" s="46">
        <f>'B. Total Expenditures'!$N$54</f>
        <v>0</v>
      </c>
      <c r="E10" s="55">
        <f t="shared" si="0"/>
        <v>0</v>
      </c>
    </row>
    <row r="11" spans="1:5" ht="15" x14ac:dyDescent="0.3">
      <c r="A11" s="107" t="s">
        <v>115</v>
      </c>
      <c r="B11" s="46">
        <f>'C.1 Federal Expenditures'!$O$54</f>
        <v>0</v>
      </c>
      <c r="C11" s="120"/>
      <c r="D11" s="46">
        <f>'B. Total Expenditures'!$O$54</f>
        <v>0</v>
      </c>
      <c r="E11" s="55">
        <f t="shared" si="0"/>
        <v>0</v>
      </c>
    </row>
    <row r="12" spans="1:5" ht="15" x14ac:dyDescent="0.3">
      <c r="A12" s="107" t="s">
        <v>116</v>
      </c>
      <c r="B12" s="46">
        <f>'C.1 Federal Expenditures'!$P$54</f>
        <v>0</v>
      </c>
      <c r="C12" s="120"/>
      <c r="D12" s="46">
        <f>'B. Total Expenditures'!$P$54</f>
        <v>0</v>
      </c>
      <c r="E12" s="55">
        <f t="shared" si="0"/>
        <v>0</v>
      </c>
    </row>
    <row r="13" spans="1:5" ht="29.4" x14ac:dyDescent="0.3">
      <c r="A13" s="107" t="s">
        <v>117</v>
      </c>
      <c r="B13" s="46">
        <f>'C.1 Federal Expenditures'!$Q$54</f>
        <v>0</v>
      </c>
      <c r="C13" s="120"/>
      <c r="D13" s="46">
        <f>'B. Total Expenditures'!$Q$54</f>
        <v>0</v>
      </c>
      <c r="E13" s="55">
        <f t="shared" si="0"/>
        <v>0</v>
      </c>
    </row>
    <row r="14" spans="1:5" ht="15.75" x14ac:dyDescent="0.3">
      <c r="A14" s="106" t="s">
        <v>118</v>
      </c>
      <c r="B14" s="46">
        <f>'C.1 Federal Expenditures'!$R$54</f>
        <v>5764411</v>
      </c>
      <c r="C14" s="46">
        <f>'C.2 State Expenditures'!$R$54</f>
        <v>20377869</v>
      </c>
      <c r="D14" s="46">
        <f>'B. Total Expenditures'!$R$54</f>
        <v>26142280</v>
      </c>
      <c r="E14" s="55">
        <f t="shared" si="0"/>
        <v>4.4988278873650672E-2</v>
      </c>
    </row>
    <row r="15" spans="1:5" ht="15" x14ac:dyDescent="0.3">
      <c r="A15" s="107" t="s">
        <v>119</v>
      </c>
      <c r="B15" s="46">
        <f>'C.1 Federal Expenditures'!$S$54</f>
        <v>2677795</v>
      </c>
      <c r="C15" s="46">
        <f>'C.2 State Expenditures'!$S$54</f>
        <v>238423</v>
      </c>
      <c r="D15" s="46">
        <f>'B. Total Expenditures'!$S$54</f>
        <v>2916218</v>
      </c>
      <c r="E15" s="55">
        <f t="shared" si="0"/>
        <v>5.0185228159272954E-3</v>
      </c>
    </row>
    <row r="16" spans="1:5" ht="15" x14ac:dyDescent="0.3">
      <c r="A16" s="107" t="s">
        <v>120</v>
      </c>
      <c r="B16" s="46">
        <f>'C.1 Federal Expenditures'!$T$54</f>
        <v>369090</v>
      </c>
      <c r="C16" s="46">
        <f>'C.2 State Expenditures'!$T$54</f>
        <v>783928</v>
      </c>
      <c r="D16" s="46">
        <f>'B. Total Expenditures'!$T$54</f>
        <v>1153018</v>
      </c>
      <c r="E16" s="55">
        <f t="shared" si="0"/>
        <v>1.9842299650351439E-3</v>
      </c>
    </row>
    <row r="17" spans="1:5" ht="15" x14ac:dyDescent="0.3">
      <c r="A17" s="107" t="s">
        <v>121</v>
      </c>
      <c r="B17" s="46">
        <f>'C.1 Federal Expenditures'!$U$54</f>
        <v>2717526</v>
      </c>
      <c r="C17" s="46">
        <f>'C.2 State Expenditures'!$U$54</f>
        <v>19355518</v>
      </c>
      <c r="D17" s="46">
        <f>'B. Total Expenditures'!$U$54</f>
        <v>22073044</v>
      </c>
      <c r="E17" s="55">
        <f t="shared" si="0"/>
        <v>3.7985526092688231E-2</v>
      </c>
    </row>
    <row r="18" spans="1:5" ht="15.75" x14ac:dyDescent="0.3">
      <c r="A18" s="106" t="s">
        <v>122</v>
      </c>
      <c r="B18" s="46">
        <f>'C.1 Federal Expenditures'!$V$54</f>
        <v>475</v>
      </c>
      <c r="C18" s="46">
        <f>'C.2 State Expenditures'!$V$54</f>
        <v>1190153</v>
      </c>
      <c r="D18" s="46">
        <f>'B. Total Expenditures'!$V$54</f>
        <v>1190628</v>
      </c>
      <c r="E18" s="55">
        <f t="shared" si="0"/>
        <v>2.0489530560753289E-3</v>
      </c>
    </row>
    <row r="19" spans="1:5" ht="15.75" x14ac:dyDescent="0.3">
      <c r="A19" s="106" t="s">
        <v>87</v>
      </c>
      <c r="B19" s="46">
        <f>'C.1 Federal Expenditures'!$W$54</f>
        <v>124575993</v>
      </c>
      <c r="C19" s="46">
        <f>'C.2 State Expenditures'!$W$54</f>
        <v>16017461</v>
      </c>
      <c r="D19" s="46">
        <f>'B. Total Expenditures'!$W$54</f>
        <v>140593454</v>
      </c>
      <c r="E19" s="55">
        <f t="shared" si="0"/>
        <v>0.24194743214294151</v>
      </c>
    </row>
    <row r="20" spans="1:5" ht="29.4" x14ac:dyDescent="0.3">
      <c r="A20" s="107" t="s">
        <v>124</v>
      </c>
      <c r="B20" s="46">
        <f>'C.1 Federal Expenditures'!$X$54</f>
        <v>124575993</v>
      </c>
      <c r="C20" s="46">
        <f>'C.2 State Expenditures'!$X$54</f>
        <v>16017461</v>
      </c>
      <c r="D20" s="46">
        <f>'B. Total Expenditures'!$X$54</f>
        <v>140593454</v>
      </c>
      <c r="E20" s="55">
        <f t="shared" si="0"/>
        <v>0.24194743214294151</v>
      </c>
    </row>
    <row r="21" spans="1:5" ht="15" x14ac:dyDescent="0.3">
      <c r="A21" s="107" t="s">
        <v>123</v>
      </c>
      <c r="B21" s="46">
        <f>'C.1 Federal Expenditures'!$Y$54</f>
        <v>0</v>
      </c>
      <c r="C21" s="46">
        <f>'C.2 State Expenditures'!$Y$54</f>
        <v>0</v>
      </c>
      <c r="D21" s="46">
        <f>'B. Total Expenditures'!$Y$54</f>
        <v>0</v>
      </c>
      <c r="E21" s="55">
        <f t="shared" si="0"/>
        <v>0</v>
      </c>
    </row>
    <row r="22" spans="1:5" ht="30.75" x14ac:dyDescent="0.3">
      <c r="A22" s="106" t="s">
        <v>88</v>
      </c>
      <c r="B22" s="46">
        <f>'C.1 Federal Expenditures'!$Z$54</f>
        <v>0</v>
      </c>
      <c r="C22" s="46">
        <f>'C.2 State Expenditures'!$Z$54</f>
        <v>0</v>
      </c>
      <c r="D22" s="46">
        <f>'B. Total Expenditures'!$Z$54</f>
        <v>0</v>
      </c>
      <c r="E22" s="55">
        <f t="shared" si="0"/>
        <v>0</v>
      </c>
    </row>
    <row r="23" spans="1:5" ht="15.75" x14ac:dyDescent="0.3">
      <c r="A23" s="106" t="s">
        <v>84</v>
      </c>
      <c r="B23" s="46">
        <f>'C.1 Federal Expenditures'!$AA$54</f>
        <v>69700000</v>
      </c>
      <c r="C23" s="46">
        <f>'C.2 State Expenditures'!$AA$54</f>
        <v>0</v>
      </c>
      <c r="D23" s="46">
        <f>'B. Total Expenditures'!$AA$54</f>
        <v>69700000</v>
      </c>
      <c r="E23" s="55">
        <f t="shared" si="0"/>
        <v>0.11994680791015365</v>
      </c>
    </row>
    <row r="24" spans="1:5" ht="15.75" x14ac:dyDescent="0.3">
      <c r="A24" s="106" t="s">
        <v>89</v>
      </c>
      <c r="B24" s="46">
        <f>'C.1 Federal Expenditures'!$AB$54</f>
        <v>0</v>
      </c>
      <c r="C24" s="46">
        <f>'C.2 State Expenditures'!$AB$54</f>
        <v>0</v>
      </c>
      <c r="D24" s="46">
        <f>'B. Total Expenditures'!$AB$54</f>
        <v>0</v>
      </c>
      <c r="E24" s="55">
        <f t="shared" si="0"/>
        <v>0</v>
      </c>
    </row>
    <row r="25" spans="1:5" ht="15.75" x14ac:dyDescent="0.3">
      <c r="A25" s="106" t="s">
        <v>62</v>
      </c>
      <c r="B25" s="46">
        <f>'C.1 Federal Expenditures'!$AC$54</f>
        <v>600000</v>
      </c>
      <c r="C25" s="46">
        <f>'C.2 State Expenditures'!$AC$54</f>
        <v>38039988</v>
      </c>
      <c r="D25" s="46">
        <f>'B. Total Expenditures'!$AC$54</f>
        <v>38639988</v>
      </c>
      <c r="E25" s="55">
        <f t="shared" si="0"/>
        <v>6.6495598540697878E-2</v>
      </c>
    </row>
    <row r="26" spans="1:5" ht="15.75" x14ac:dyDescent="0.3">
      <c r="A26" s="106" t="s">
        <v>125</v>
      </c>
      <c r="B26" s="46">
        <f>'C.1 Federal Expenditures'!$AD$54</f>
        <v>554670</v>
      </c>
      <c r="C26" s="46">
        <f>'C.2 State Expenditures'!$AD$54</f>
        <v>18528737</v>
      </c>
      <c r="D26" s="46">
        <f>'B. Total Expenditures'!$AD$54</f>
        <v>19083407</v>
      </c>
      <c r="E26" s="55">
        <f t="shared" si="0"/>
        <v>3.2840656437593707E-2</v>
      </c>
    </row>
    <row r="27" spans="1:5" s="11" customFormat="1" ht="15.75" x14ac:dyDescent="0.3">
      <c r="A27" s="106" t="s">
        <v>126</v>
      </c>
      <c r="B27" s="46">
        <f>'C.1 Federal Expenditures'!$AE$54</f>
        <v>820793</v>
      </c>
      <c r="C27" s="46">
        <f>'C.2 State Expenditures'!$AE$54</f>
        <v>81120429</v>
      </c>
      <c r="D27" s="46">
        <f>'B. Total Expenditures'!$AE$54</f>
        <v>81941222</v>
      </c>
      <c r="E27" s="55">
        <f t="shared" si="0"/>
        <v>0.14101274053310267</v>
      </c>
    </row>
    <row r="28" spans="1:5" ht="30.6" x14ac:dyDescent="0.3">
      <c r="A28" s="106" t="s">
        <v>127</v>
      </c>
      <c r="B28" s="46">
        <f>'C.1 Federal Expenditures'!$AF$54</f>
        <v>0</v>
      </c>
      <c r="C28" s="46">
        <f>'C.2 State Expenditures'!$AF$54</f>
        <v>586199</v>
      </c>
      <c r="D28" s="46">
        <f>'B. Total Expenditures'!$AF$54</f>
        <v>586199</v>
      </c>
      <c r="E28" s="55">
        <f t="shared" si="0"/>
        <v>1.0087905143489836E-3</v>
      </c>
    </row>
    <row r="29" spans="1:5" ht="30.6" x14ac:dyDescent="0.3">
      <c r="A29" s="106" t="s">
        <v>90</v>
      </c>
      <c r="B29" s="46">
        <f>'C.1 Federal Expenditures'!$AG$54</f>
        <v>0</v>
      </c>
      <c r="C29" s="46">
        <f>'C.2 State Expenditures'!$AG$54</f>
        <v>2856073</v>
      </c>
      <c r="D29" s="46">
        <f>'B. Total Expenditures'!$AG$54</f>
        <v>2856073</v>
      </c>
      <c r="E29" s="55">
        <f t="shared" si="0"/>
        <v>4.9150192181976506E-3</v>
      </c>
    </row>
    <row r="30" spans="1:5" ht="15.6" x14ac:dyDescent="0.3">
      <c r="A30" s="106" t="s">
        <v>128</v>
      </c>
      <c r="B30" s="46">
        <f>'C.1 Federal Expenditures'!$AH$54</f>
        <v>5364296</v>
      </c>
      <c r="C30" s="46">
        <f>'C.2 State Expenditures'!$AH$54</f>
        <v>0</v>
      </c>
      <c r="D30" s="46">
        <f>'B. Total Expenditures'!$AH$54</f>
        <v>5364296</v>
      </c>
      <c r="E30" s="55">
        <f t="shared" si="0"/>
        <v>9.2314229825710987E-3</v>
      </c>
    </row>
    <row r="31" spans="1:5" ht="28.8" x14ac:dyDescent="0.3">
      <c r="A31" s="107" t="s">
        <v>129</v>
      </c>
      <c r="B31" s="46">
        <f>'C.1 Federal Expenditures'!$AI$54</f>
        <v>5364296</v>
      </c>
      <c r="C31" s="46">
        <f>'C.2 State Expenditures'!$AI$54</f>
        <v>0</v>
      </c>
      <c r="D31" s="46">
        <f>'B. Total Expenditures'!$AI$54</f>
        <v>5364296</v>
      </c>
      <c r="E31" s="55">
        <f t="shared" si="0"/>
        <v>9.2314229825710987E-3</v>
      </c>
    </row>
    <row r="32" spans="1:5" x14ac:dyDescent="0.3">
      <c r="A32" s="107" t="s">
        <v>130</v>
      </c>
      <c r="B32" s="46">
        <f>'C.1 Federal Expenditures'!$AJ$54</f>
        <v>0</v>
      </c>
      <c r="C32" s="46">
        <f>'C.2 State Expenditures'!$AJ$54</f>
        <v>0</v>
      </c>
      <c r="D32" s="46">
        <f>'B. Total Expenditures'!$AJ$54</f>
        <v>0</v>
      </c>
      <c r="E32" s="55">
        <f t="shared" si="0"/>
        <v>0</v>
      </c>
    </row>
    <row r="33" spans="1:5" x14ac:dyDescent="0.3">
      <c r="A33" s="107" t="s">
        <v>131</v>
      </c>
      <c r="B33" s="46">
        <f>'C.1 Federal Expenditures'!$AK$54</f>
        <v>0</v>
      </c>
      <c r="C33" s="46">
        <f>'C.2 State Expenditures'!$AK$54</f>
        <v>0</v>
      </c>
      <c r="D33" s="46">
        <f>'B. Total Expenditures'!$AK$54</f>
        <v>0</v>
      </c>
      <c r="E33" s="55">
        <f t="shared" si="0"/>
        <v>0</v>
      </c>
    </row>
    <row r="34" spans="1:5" ht="15.6" x14ac:dyDescent="0.3">
      <c r="A34" s="106" t="s">
        <v>132</v>
      </c>
      <c r="B34" s="46">
        <f>'C.1 Federal Expenditures'!$AL$54</f>
        <v>7156402</v>
      </c>
      <c r="C34" s="46">
        <f>'C.2 State Expenditures'!$AL$54</f>
        <v>0</v>
      </c>
      <c r="D34" s="46">
        <f>'B. Total Expenditures'!$AL$54</f>
        <v>7156402</v>
      </c>
      <c r="E34" s="55">
        <f t="shared" si="0"/>
        <v>1.2315460201174166E-2</v>
      </c>
    </row>
    <row r="35" spans="1:5" ht="15.6" x14ac:dyDescent="0.3">
      <c r="A35" s="106" t="s">
        <v>91</v>
      </c>
      <c r="B35" s="46">
        <f>'C.1 Federal Expenditures'!$AM$54</f>
        <v>12115818</v>
      </c>
      <c r="C35" s="46">
        <f>'C.2 State Expenditures'!$AM$54</f>
        <v>15782972</v>
      </c>
      <c r="D35" s="46">
        <f>'B. Total Expenditures'!$AM$54</f>
        <v>27898790</v>
      </c>
      <c r="E35" s="55">
        <f t="shared" si="0"/>
        <v>4.8011058896064787E-2</v>
      </c>
    </row>
    <row r="36" spans="1:5" x14ac:dyDescent="0.3">
      <c r="A36" s="107" t="s">
        <v>133</v>
      </c>
      <c r="B36" s="46">
        <f>'C.1 Federal Expenditures'!$AN$54</f>
        <v>10152217</v>
      </c>
      <c r="C36" s="46">
        <f>'C.2 State Expenditures'!$AN$54</f>
        <v>10387449</v>
      </c>
      <c r="D36" s="46">
        <f>'B. Total Expenditures'!$AN$54</f>
        <v>20539666</v>
      </c>
      <c r="E36" s="55">
        <f t="shared" si="0"/>
        <v>3.5346734178489443E-2</v>
      </c>
    </row>
    <row r="37" spans="1:5" x14ac:dyDescent="0.3">
      <c r="A37" s="107" t="s">
        <v>134</v>
      </c>
      <c r="B37" s="46">
        <f>'C.1 Federal Expenditures'!$AO$54</f>
        <v>118195</v>
      </c>
      <c r="C37" s="46">
        <f>'C.2 State Expenditures'!$AO$54</f>
        <v>1351698</v>
      </c>
      <c r="D37" s="46">
        <f>'B. Total Expenditures'!$AO$54</f>
        <v>1469893</v>
      </c>
      <c r="E37" s="55">
        <f t="shared" si="0"/>
        <v>2.529540506735717E-3</v>
      </c>
    </row>
    <row r="38" spans="1:5" x14ac:dyDescent="0.3">
      <c r="A38" s="107" t="s">
        <v>135</v>
      </c>
      <c r="B38" s="46">
        <f>'C.1 Federal Expenditures'!$AP$54</f>
        <v>1845406</v>
      </c>
      <c r="C38" s="46">
        <f>'C.2 State Expenditures'!$AP$54</f>
        <v>4043825</v>
      </c>
      <c r="D38" s="46">
        <f>'B. Total Expenditures'!$AP$54</f>
        <v>5889231</v>
      </c>
      <c r="E38" s="55">
        <f t="shared" si="0"/>
        <v>1.0134784210839628E-2</v>
      </c>
    </row>
    <row r="39" spans="1:5" ht="15.6" x14ac:dyDescent="0.3">
      <c r="A39" s="106" t="s">
        <v>85</v>
      </c>
      <c r="B39" s="46">
        <f>'C.1 Federal Expenditures'!$AQ$54</f>
        <v>433674</v>
      </c>
      <c r="C39" s="46">
        <f>'C.2 State Expenditures'!$AQ$54</f>
        <v>0</v>
      </c>
      <c r="D39" s="46">
        <f>'B. Total Expenditures'!$AQ$54</f>
        <v>433674</v>
      </c>
      <c r="E39" s="55">
        <f t="shared" si="0"/>
        <v>7.4631007135764671E-4</v>
      </c>
    </row>
    <row r="40" spans="1:5" ht="15.6" x14ac:dyDescent="0.3">
      <c r="A40" s="94" t="s">
        <v>138</v>
      </c>
      <c r="B40" s="121">
        <f>'C.1 Federal Expenditures'!$AR$54</f>
        <v>227087532</v>
      </c>
      <c r="C40" s="121">
        <f>'C.2 State Expenditures'!$AR$54</f>
        <v>276780684</v>
      </c>
      <c r="D40" s="121">
        <f>'B. Total Expenditures'!$AR$54</f>
        <v>503868216</v>
      </c>
      <c r="E40" s="96">
        <f t="shared" si="0"/>
        <v>0.8671073761346314</v>
      </c>
    </row>
    <row r="41" spans="1:5" ht="15.6" x14ac:dyDescent="0.3">
      <c r="A41" s="106" t="s">
        <v>86</v>
      </c>
      <c r="B41" s="46">
        <f>'C.1 Federal Expenditures'!$C$54</f>
        <v>62569196</v>
      </c>
      <c r="C41" s="120"/>
      <c r="D41" s="46">
        <f>'B. Total Expenditures'!$C$54</f>
        <v>62569196</v>
      </c>
      <c r="E41" s="55">
        <f t="shared" si="0"/>
        <v>0.10767539933579275</v>
      </c>
    </row>
    <row r="42" spans="1:5" ht="15.6" x14ac:dyDescent="0.3">
      <c r="A42" s="106" t="s">
        <v>246</v>
      </c>
      <c r="B42" s="46">
        <f>'C.1 Federal Expenditures'!$D$54</f>
        <v>14653500</v>
      </c>
      <c r="C42" s="120"/>
      <c r="D42" s="46">
        <f>'B. Total Expenditures'!$D$54</f>
        <v>14653500</v>
      </c>
      <c r="E42" s="55">
        <f t="shared" si="0"/>
        <v>2.5217224529575848E-2</v>
      </c>
    </row>
    <row r="43" spans="1:5" ht="15.6" x14ac:dyDescent="0.3">
      <c r="A43" s="108" t="s">
        <v>109</v>
      </c>
      <c r="B43" s="121">
        <f>B41+B42</f>
        <v>77222696</v>
      </c>
      <c r="C43" s="124"/>
      <c r="D43" s="121">
        <f>D41+D42</f>
        <v>77222696</v>
      </c>
      <c r="E43" s="96">
        <f t="shared" si="0"/>
        <v>0.1328926238653686</v>
      </c>
    </row>
    <row r="44" spans="1:5" ht="15.6" x14ac:dyDescent="0.3">
      <c r="A44" s="94" t="s">
        <v>60</v>
      </c>
      <c r="B44" s="95">
        <f>SUM(B41,B42, B3,B6,B10,B14,B18,B19,B22,B23,B24,B25,B26,B27,B28,B29,B30,B34,B35, B39)</f>
        <v>304310228</v>
      </c>
      <c r="C44" s="95">
        <f>SUM(C41,C42,C3,C6,C10,C14,C18,C19,C22,C23,C24,C25,C26,C27,C28,C29,C30,C34,C35, C39)</f>
        <v>276780684</v>
      </c>
      <c r="D44" s="95">
        <f>B44+C44</f>
        <v>581090912</v>
      </c>
      <c r="E44" s="96">
        <f t="shared" si="0"/>
        <v>1</v>
      </c>
    </row>
    <row r="45" spans="1:5" ht="15.6" x14ac:dyDescent="0.3">
      <c r="A45" s="106" t="s">
        <v>136</v>
      </c>
      <c r="B45" s="46">
        <f>'C.1 Federal Expenditures'!$AS$54</f>
        <v>0</v>
      </c>
      <c r="C45" s="120"/>
      <c r="D45" s="46">
        <f>'B. Total Expenditures'!$AS$54</f>
        <v>0</v>
      </c>
      <c r="E45" s="123"/>
    </row>
    <row r="46" spans="1:5" ht="15.6" x14ac:dyDescent="0.3">
      <c r="A46" s="106" t="s">
        <v>137</v>
      </c>
      <c r="B46" s="46">
        <f>'C.1 Federal Expenditures'!$AT$54</f>
        <v>175646493</v>
      </c>
      <c r="C46" s="120"/>
      <c r="D46" s="46">
        <f>'B. Total Expenditures'!$AT$54</f>
        <v>175646493</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6">
    <tabColor theme="0" tint="-0.34998626667073579"/>
    <pageSetUpPr fitToPage="1"/>
  </sheetPr>
  <dimension ref="A1:E56"/>
  <sheetViews>
    <sheetView zoomScaleNormal="100" workbookViewId="0">
      <selection activeCell="B5" sqref="B5"/>
    </sheetView>
  </sheetViews>
  <sheetFormatPr defaultRowHeight="14.4" x14ac:dyDescent="0.3"/>
  <cols>
    <col min="1" max="1" width="39.5546875" customWidth="1"/>
    <col min="2" max="2" width="23.33203125" customWidth="1"/>
    <col min="3" max="3" width="27.6640625" customWidth="1"/>
    <col min="4" max="5" width="23.33203125" customWidth="1"/>
  </cols>
  <sheetData>
    <row r="1" spans="1:5" ht="15.75" customHeight="1" x14ac:dyDescent="0.3">
      <c r="A1" s="274" t="s">
        <v>304</v>
      </c>
      <c r="B1" s="274"/>
      <c r="C1" s="274"/>
      <c r="D1" s="274"/>
      <c r="E1" s="274"/>
    </row>
    <row r="2" spans="1:5" ht="30.75" customHeight="1" x14ac:dyDescent="0.3">
      <c r="A2" s="149" t="s">
        <v>58</v>
      </c>
      <c r="B2" s="150" t="s">
        <v>73</v>
      </c>
      <c r="C2" s="151" t="s">
        <v>59</v>
      </c>
      <c r="D2" s="150" t="s">
        <v>71</v>
      </c>
      <c r="E2" s="151" t="s">
        <v>255</v>
      </c>
    </row>
    <row r="3" spans="1:5" ht="15.75" x14ac:dyDescent="0.3">
      <c r="A3" s="106" t="s">
        <v>61</v>
      </c>
      <c r="B3" s="46">
        <f>'C.1 Federal Expenditures'!$G$55</f>
        <v>4401020</v>
      </c>
      <c r="C3" s="46">
        <f>'C.2 State Expenditures'!$G$55</f>
        <v>4674176</v>
      </c>
      <c r="D3" s="46">
        <f>'B. Total Expenditures'!$G$55</f>
        <v>9075196</v>
      </c>
      <c r="E3" s="55">
        <f t="shared" ref="E3:E44" si="0">D3/($D$44)</f>
        <v>0.3840834027454747</v>
      </c>
    </row>
    <row r="4" spans="1:5" ht="43.8" x14ac:dyDescent="0.3">
      <c r="A4" s="107" t="s">
        <v>111</v>
      </c>
      <c r="B4" s="46">
        <f>'C.1 Federal Expenditures'!$H$55</f>
        <v>4401020</v>
      </c>
      <c r="C4" s="46">
        <f>'C.2 State Expenditures'!$H$55</f>
        <v>4674176</v>
      </c>
      <c r="D4" s="46">
        <f>'B. Total Expenditures'!$H$55</f>
        <v>9075196</v>
      </c>
      <c r="E4" s="55">
        <f t="shared" si="0"/>
        <v>0.3840834027454747</v>
      </c>
    </row>
    <row r="5" spans="1:5" ht="43.8" x14ac:dyDescent="0.3">
      <c r="A5" s="107" t="s">
        <v>110</v>
      </c>
      <c r="B5" s="46">
        <f>'C.1 Federal Expenditures'!$I$55</f>
        <v>0</v>
      </c>
      <c r="C5" s="46">
        <f>'C.2 State Expenditures'!$I$55</f>
        <v>0</v>
      </c>
      <c r="D5" s="46">
        <f>'B. Total Expenditures'!$I$55</f>
        <v>0</v>
      </c>
      <c r="E5" s="55">
        <f t="shared" si="0"/>
        <v>0</v>
      </c>
    </row>
    <row r="6" spans="1:5" ht="30.75" x14ac:dyDescent="0.3">
      <c r="A6" s="106" t="s">
        <v>83</v>
      </c>
      <c r="B6" s="46">
        <f>'C.1 Federal Expenditures'!$J$55</f>
        <v>0</v>
      </c>
      <c r="C6" s="120"/>
      <c r="D6" s="46">
        <f>'B. Total Expenditures'!$J$55</f>
        <v>0</v>
      </c>
      <c r="E6" s="55">
        <f t="shared" si="0"/>
        <v>0</v>
      </c>
    </row>
    <row r="7" spans="1:5" ht="15" x14ac:dyDescent="0.3">
      <c r="A7" s="107" t="s">
        <v>112</v>
      </c>
      <c r="B7" s="46">
        <f>'C.1 Federal Expenditures'!$K$55</f>
        <v>0</v>
      </c>
      <c r="C7" s="120"/>
      <c r="D7" s="46">
        <f>'B. Total Expenditures'!$K$55</f>
        <v>0</v>
      </c>
      <c r="E7" s="55">
        <f t="shared" si="0"/>
        <v>0</v>
      </c>
    </row>
    <row r="8" spans="1:5" ht="15" x14ac:dyDescent="0.3">
      <c r="A8" s="107" t="s">
        <v>113</v>
      </c>
      <c r="B8" s="46">
        <f>'C.1 Federal Expenditures'!$L$55</f>
        <v>0</v>
      </c>
      <c r="C8" s="120"/>
      <c r="D8" s="46">
        <f>'B. Total Expenditures'!$L$55</f>
        <v>0</v>
      </c>
      <c r="E8" s="55">
        <f t="shared" si="0"/>
        <v>0</v>
      </c>
    </row>
    <row r="9" spans="1:5" ht="29.4" x14ac:dyDescent="0.3">
      <c r="A9" s="107" t="s">
        <v>114</v>
      </c>
      <c r="B9" s="46">
        <f>'C.1 Federal Expenditures'!$M$55</f>
        <v>0</v>
      </c>
      <c r="C9" s="120"/>
      <c r="D9" s="46">
        <f>'B. Total Expenditures'!$M$55</f>
        <v>0</v>
      </c>
      <c r="E9" s="55">
        <f t="shared" si="0"/>
        <v>0</v>
      </c>
    </row>
    <row r="10" spans="1:5" ht="30.75" x14ac:dyDescent="0.3">
      <c r="A10" s="106" t="s">
        <v>82</v>
      </c>
      <c r="B10" s="46">
        <f>'C.1 Federal Expenditures'!$N$55</f>
        <v>0</v>
      </c>
      <c r="C10" s="120"/>
      <c r="D10" s="46">
        <f>'B. Total Expenditures'!$N$55</f>
        <v>0</v>
      </c>
      <c r="E10" s="55">
        <f t="shared" si="0"/>
        <v>0</v>
      </c>
    </row>
    <row r="11" spans="1:5" ht="15" x14ac:dyDescent="0.3">
      <c r="A11" s="107" t="s">
        <v>115</v>
      </c>
      <c r="B11" s="46">
        <f>'C.1 Federal Expenditures'!$O$55</f>
        <v>0</v>
      </c>
      <c r="C11" s="120"/>
      <c r="D11" s="46">
        <f>'B. Total Expenditures'!$O$55</f>
        <v>0</v>
      </c>
      <c r="E11" s="55">
        <f t="shared" si="0"/>
        <v>0</v>
      </c>
    </row>
    <row r="12" spans="1:5" ht="15" x14ac:dyDescent="0.3">
      <c r="A12" s="107" t="s">
        <v>116</v>
      </c>
      <c r="B12" s="46">
        <f>'C.1 Federal Expenditures'!$P$55</f>
        <v>0</v>
      </c>
      <c r="C12" s="120"/>
      <c r="D12" s="46">
        <f>'B. Total Expenditures'!$P$55</f>
        <v>0</v>
      </c>
      <c r="E12" s="55">
        <f t="shared" si="0"/>
        <v>0</v>
      </c>
    </row>
    <row r="13" spans="1:5" ht="29.4" x14ac:dyDescent="0.3">
      <c r="A13" s="107" t="s">
        <v>117</v>
      </c>
      <c r="B13" s="46">
        <f>'C.1 Federal Expenditures'!$Q$55</f>
        <v>0</v>
      </c>
      <c r="C13" s="120"/>
      <c r="D13" s="46">
        <f>'B. Total Expenditures'!$Q$55</f>
        <v>0</v>
      </c>
      <c r="E13" s="55">
        <f t="shared" si="0"/>
        <v>0</v>
      </c>
    </row>
    <row r="14" spans="1:5" ht="15.75" x14ac:dyDescent="0.3">
      <c r="A14" s="106" t="s">
        <v>118</v>
      </c>
      <c r="B14" s="46">
        <f>'C.1 Federal Expenditures'!$R$55</f>
        <v>3025816</v>
      </c>
      <c r="C14" s="46">
        <f>'C.2 State Expenditures'!$R$55</f>
        <v>7328</v>
      </c>
      <c r="D14" s="46">
        <f>'B. Total Expenditures'!$R$55</f>
        <v>3033144</v>
      </c>
      <c r="E14" s="55">
        <f t="shared" si="0"/>
        <v>0.12836970887868648</v>
      </c>
    </row>
    <row r="15" spans="1:5" ht="15" x14ac:dyDescent="0.3">
      <c r="A15" s="107" t="s">
        <v>119</v>
      </c>
      <c r="B15" s="46">
        <f>'C.1 Federal Expenditures'!$S$55</f>
        <v>0</v>
      </c>
      <c r="C15" s="46">
        <f>'C.2 State Expenditures'!$S$55</f>
        <v>0</v>
      </c>
      <c r="D15" s="46">
        <f>'B. Total Expenditures'!$S$55</f>
        <v>0</v>
      </c>
      <c r="E15" s="55">
        <f t="shared" si="0"/>
        <v>0</v>
      </c>
    </row>
    <row r="16" spans="1:5" ht="15" x14ac:dyDescent="0.3">
      <c r="A16" s="107" t="s">
        <v>120</v>
      </c>
      <c r="B16" s="46">
        <f>'C.1 Federal Expenditures'!$T$55</f>
        <v>2977761</v>
      </c>
      <c r="C16" s="46">
        <f>'C.2 State Expenditures'!$T$55</f>
        <v>0</v>
      </c>
      <c r="D16" s="46">
        <f>'B. Total Expenditures'!$T$55</f>
        <v>2977761</v>
      </c>
      <c r="E16" s="55">
        <f t="shared" si="0"/>
        <v>0.12602577150320141</v>
      </c>
    </row>
    <row r="17" spans="1:5" ht="15" x14ac:dyDescent="0.3">
      <c r="A17" s="107" t="s">
        <v>121</v>
      </c>
      <c r="B17" s="46">
        <f>'C.1 Federal Expenditures'!$U$55</f>
        <v>48055</v>
      </c>
      <c r="C17" s="46">
        <f>'C.2 State Expenditures'!$U$55</f>
        <v>7328</v>
      </c>
      <c r="D17" s="46">
        <f>'B. Total Expenditures'!$U$55</f>
        <v>55383</v>
      </c>
      <c r="E17" s="55">
        <f t="shared" si="0"/>
        <v>2.3439373754850722E-3</v>
      </c>
    </row>
    <row r="18" spans="1:5" ht="15.75" x14ac:dyDescent="0.3">
      <c r="A18" s="106" t="s">
        <v>122</v>
      </c>
      <c r="B18" s="46">
        <f>'C.1 Federal Expenditures'!$V$55</f>
        <v>0</v>
      </c>
      <c r="C18" s="46">
        <f>'C.2 State Expenditures'!$V$55</f>
        <v>0</v>
      </c>
      <c r="D18" s="46">
        <f>'B. Total Expenditures'!$V$55</f>
        <v>0</v>
      </c>
      <c r="E18" s="55">
        <f t="shared" si="0"/>
        <v>0</v>
      </c>
    </row>
    <row r="19" spans="1:5" ht="15.75" x14ac:dyDescent="0.3">
      <c r="A19" s="106" t="s">
        <v>87</v>
      </c>
      <c r="B19" s="46">
        <f>'C.1 Federal Expenditures'!$W$55</f>
        <v>939028</v>
      </c>
      <c r="C19" s="46">
        <f>'C.2 State Expenditures'!$W$55</f>
        <v>1553707</v>
      </c>
      <c r="D19" s="46">
        <f>'B. Total Expenditures'!$W$55</f>
        <v>2492735</v>
      </c>
      <c r="E19" s="55">
        <f t="shared" si="0"/>
        <v>0.10549834305977973</v>
      </c>
    </row>
    <row r="20" spans="1:5" ht="29.4" x14ac:dyDescent="0.3">
      <c r="A20" s="107" t="s">
        <v>124</v>
      </c>
      <c r="B20" s="46">
        <f>'C.1 Federal Expenditures'!$X$55</f>
        <v>0</v>
      </c>
      <c r="C20" s="46">
        <f>'C.2 State Expenditures'!$X$55</f>
        <v>1553707</v>
      </c>
      <c r="D20" s="46">
        <f>'B. Total Expenditures'!$X$55</f>
        <v>1553707</v>
      </c>
      <c r="E20" s="55">
        <f t="shared" si="0"/>
        <v>6.5756494011750627E-2</v>
      </c>
    </row>
    <row r="21" spans="1:5" ht="15" x14ac:dyDescent="0.3">
      <c r="A21" s="107" t="s">
        <v>123</v>
      </c>
      <c r="B21" s="46">
        <f>'C.1 Federal Expenditures'!$Y$55</f>
        <v>939028</v>
      </c>
      <c r="C21" s="46">
        <f>'C.2 State Expenditures'!$Y$55</f>
        <v>0</v>
      </c>
      <c r="D21" s="46">
        <f>'B. Total Expenditures'!$Y$55</f>
        <v>939028</v>
      </c>
      <c r="E21" s="55">
        <f t="shared" si="0"/>
        <v>3.9741849048029111E-2</v>
      </c>
    </row>
    <row r="22" spans="1:5" ht="30.75" x14ac:dyDescent="0.3">
      <c r="A22" s="106" t="s">
        <v>88</v>
      </c>
      <c r="B22" s="46">
        <f>'C.1 Federal Expenditures'!$Z$55</f>
        <v>0</v>
      </c>
      <c r="C22" s="46">
        <f>'C.2 State Expenditures'!$Z$55</f>
        <v>0</v>
      </c>
      <c r="D22" s="46">
        <f>'B. Total Expenditures'!$Z$55</f>
        <v>0</v>
      </c>
      <c r="E22" s="55">
        <f t="shared" si="0"/>
        <v>0</v>
      </c>
    </row>
    <row r="23" spans="1:5" ht="15.75" x14ac:dyDescent="0.3">
      <c r="A23" s="106" t="s">
        <v>84</v>
      </c>
      <c r="B23" s="46">
        <f>'C.1 Federal Expenditures'!$AA$55</f>
        <v>0</v>
      </c>
      <c r="C23" s="46">
        <f>'C.2 State Expenditures'!$AA$55</f>
        <v>0</v>
      </c>
      <c r="D23" s="46">
        <f>'B. Total Expenditures'!$AA$55</f>
        <v>0</v>
      </c>
      <c r="E23" s="55">
        <f t="shared" si="0"/>
        <v>0</v>
      </c>
    </row>
    <row r="24" spans="1:5" ht="15.75" x14ac:dyDescent="0.3">
      <c r="A24" s="106" t="s">
        <v>89</v>
      </c>
      <c r="B24" s="46">
        <f>'C.1 Federal Expenditures'!$AB$55</f>
        <v>0</v>
      </c>
      <c r="C24" s="46">
        <f>'C.2 State Expenditures'!$AB$55</f>
        <v>0</v>
      </c>
      <c r="D24" s="46">
        <f>'B. Total Expenditures'!$AB$55</f>
        <v>0</v>
      </c>
      <c r="E24" s="55">
        <f t="shared" si="0"/>
        <v>0</v>
      </c>
    </row>
    <row r="25" spans="1:5" ht="15.75" x14ac:dyDescent="0.3">
      <c r="A25" s="106" t="s">
        <v>62</v>
      </c>
      <c r="B25" s="46">
        <f>'C.1 Federal Expenditures'!$AC$55</f>
        <v>1197498</v>
      </c>
      <c r="C25" s="46">
        <f>'C.2 State Expenditures'!$AC$55</f>
        <v>1977970</v>
      </c>
      <c r="D25" s="46">
        <f>'B. Total Expenditures'!$AC$55</f>
        <v>3175468</v>
      </c>
      <c r="E25" s="55">
        <f t="shared" si="0"/>
        <v>0.13439319159050306</v>
      </c>
    </row>
    <row r="26" spans="1:5" ht="15.75" x14ac:dyDescent="0.3">
      <c r="A26" s="106" t="s">
        <v>125</v>
      </c>
      <c r="B26" s="46">
        <f>'C.1 Federal Expenditures'!$AD$55</f>
        <v>977195</v>
      </c>
      <c r="C26" s="46">
        <f>'C.2 State Expenditures'!$AD$55</f>
        <v>0</v>
      </c>
      <c r="D26" s="46">
        <f>'B. Total Expenditures'!$AD$55</f>
        <v>977195</v>
      </c>
      <c r="E26" s="55">
        <f t="shared" si="0"/>
        <v>4.1357165260768373E-2</v>
      </c>
    </row>
    <row r="27" spans="1:5" s="11" customFormat="1" ht="15.75" x14ac:dyDescent="0.3">
      <c r="A27" s="106" t="s">
        <v>126</v>
      </c>
      <c r="B27" s="46">
        <f>'C.1 Federal Expenditures'!$AE$55</f>
        <v>0</v>
      </c>
      <c r="C27" s="46">
        <f>'C.2 State Expenditures'!$AE$55</f>
        <v>0</v>
      </c>
      <c r="D27" s="46">
        <f>'B. Total Expenditures'!$AE$55</f>
        <v>0</v>
      </c>
      <c r="E27" s="55">
        <f t="shared" si="0"/>
        <v>0</v>
      </c>
    </row>
    <row r="28" spans="1:5" ht="30.6" x14ac:dyDescent="0.3">
      <c r="A28" s="106" t="s">
        <v>127</v>
      </c>
      <c r="B28" s="46">
        <f>'C.1 Federal Expenditures'!$AF$55</f>
        <v>0</v>
      </c>
      <c r="C28" s="46">
        <f>'C.2 State Expenditures'!$AF$55</f>
        <v>0</v>
      </c>
      <c r="D28" s="46">
        <f>'B. Total Expenditures'!$AF$55</f>
        <v>0</v>
      </c>
      <c r="E28" s="55">
        <f t="shared" si="0"/>
        <v>0</v>
      </c>
    </row>
    <row r="29" spans="1:5" ht="30.6" x14ac:dyDescent="0.3">
      <c r="A29" s="106" t="s">
        <v>90</v>
      </c>
      <c r="B29" s="46">
        <f>'C.1 Federal Expenditures'!$AG$55</f>
        <v>0</v>
      </c>
      <c r="C29" s="46">
        <f>'C.2 State Expenditures'!$AG$55</f>
        <v>0</v>
      </c>
      <c r="D29" s="46">
        <f>'B. Total Expenditures'!$AG$55</f>
        <v>0</v>
      </c>
      <c r="E29" s="55">
        <f t="shared" si="0"/>
        <v>0</v>
      </c>
    </row>
    <row r="30" spans="1:5" ht="15.6" x14ac:dyDescent="0.3">
      <c r="A30" s="106" t="s">
        <v>128</v>
      </c>
      <c r="B30" s="46">
        <f>'C.1 Federal Expenditures'!$AH$55</f>
        <v>0</v>
      </c>
      <c r="C30" s="46">
        <f>'C.2 State Expenditures'!$AH$55</f>
        <v>0</v>
      </c>
      <c r="D30" s="46">
        <f>'B. Total Expenditures'!$AH$55</f>
        <v>0</v>
      </c>
      <c r="E30" s="55">
        <f t="shared" si="0"/>
        <v>0</v>
      </c>
    </row>
    <row r="31" spans="1:5" ht="28.8" x14ac:dyDescent="0.3">
      <c r="A31" s="107" t="s">
        <v>129</v>
      </c>
      <c r="B31" s="46">
        <f>'C.1 Federal Expenditures'!$AI$55</f>
        <v>0</v>
      </c>
      <c r="C31" s="46">
        <f>'C.2 State Expenditures'!$AI$55</f>
        <v>0</v>
      </c>
      <c r="D31" s="46">
        <f>'B. Total Expenditures'!$AI$55</f>
        <v>0</v>
      </c>
      <c r="E31" s="55">
        <f t="shared" si="0"/>
        <v>0</v>
      </c>
    </row>
    <row r="32" spans="1:5" x14ac:dyDescent="0.3">
      <c r="A32" s="107" t="s">
        <v>130</v>
      </c>
      <c r="B32" s="46">
        <f>'C.1 Federal Expenditures'!$AJ$55</f>
        <v>0</v>
      </c>
      <c r="C32" s="46">
        <f>'C.2 State Expenditures'!$AJ$55</f>
        <v>0</v>
      </c>
      <c r="D32" s="46">
        <f>'B. Total Expenditures'!$AJ$55</f>
        <v>0</v>
      </c>
      <c r="E32" s="55">
        <f t="shared" si="0"/>
        <v>0</v>
      </c>
    </row>
    <row r="33" spans="1:5" x14ac:dyDescent="0.3">
      <c r="A33" s="107" t="s">
        <v>131</v>
      </c>
      <c r="B33" s="46">
        <f>'C.1 Federal Expenditures'!$AK$55</f>
        <v>0</v>
      </c>
      <c r="C33" s="46">
        <f>'C.2 State Expenditures'!$AK$55</f>
        <v>0</v>
      </c>
      <c r="D33" s="46">
        <f>'B. Total Expenditures'!$AK$55</f>
        <v>0</v>
      </c>
      <c r="E33" s="55">
        <f t="shared" si="0"/>
        <v>0</v>
      </c>
    </row>
    <row r="34" spans="1:5" ht="15.6" x14ac:dyDescent="0.3">
      <c r="A34" s="106" t="s">
        <v>132</v>
      </c>
      <c r="B34" s="46">
        <f>'C.1 Federal Expenditures'!$AL$55</f>
        <v>244707</v>
      </c>
      <c r="C34" s="46">
        <f>'C.2 State Expenditures'!$AL$55</f>
        <v>0</v>
      </c>
      <c r="D34" s="46">
        <f>'B. Total Expenditures'!$AL$55</f>
        <v>244707</v>
      </c>
      <c r="E34" s="55">
        <f t="shared" si="0"/>
        <v>1.0356569404741988E-2</v>
      </c>
    </row>
    <row r="35" spans="1:5" ht="15.6" x14ac:dyDescent="0.3">
      <c r="A35" s="106" t="s">
        <v>91</v>
      </c>
      <c r="B35" s="46">
        <f>'C.1 Federal Expenditures'!$AM$55</f>
        <v>3180185</v>
      </c>
      <c r="C35" s="46">
        <f>'C.2 State Expenditures'!$AM$55</f>
        <v>1449561</v>
      </c>
      <c r="D35" s="46">
        <f>'B. Total Expenditures'!$AM$55</f>
        <v>4629746</v>
      </c>
      <c r="E35" s="55">
        <f t="shared" si="0"/>
        <v>0.1959416190600457</v>
      </c>
    </row>
    <row r="36" spans="1:5" x14ac:dyDescent="0.3">
      <c r="A36" s="107" t="s">
        <v>133</v>
      </c>
      <c r="B36" s="46">
        <f>'C.1 Federal Expenditures'!$AN$55</f>
        <v>2764297</v>
      </c>
      <c r="C36" s="46">
        <f>'C.2 State Expenditures'!$AN$55</f>
        <v>1449411</v>
      </c>
      <c r="D36" s="46">
        <f>'B. Total Expenditures'!$AN$55</f>
        <v>4213708</v>
      </c>
      <c r="E36" s="55">
        <f t="shared" si="0"/>
        <v>0.17833392323601921</v>
      </c>
    </row>
    <row r="37" spans="1:5" x14ac:dyDescent="0.3">
      <c r="A37" s="107" t="s">
        <v>134</v>
      </c>
      <c r="B37" s="46">
        <f>'C.1 Federal Expenditures'!$AO$55</f>
        <v>360008</v>
      </c>
      <c r="C37" s="46">
        <f>'C.2 State Expenditures'!$AO$55</f>
        <v>0</v>
      </c>
      <c r="D37" s="46">
        <f>'B. Total Expenditures'!$AO$55</f>
        <v>360008</v>
      </c>
      <c r="E37" s="55">
        <f t="shared" si="0"/>
        <v>1.5236375903682174E-2</v>
      </c>
    </row>
    <row r="38" spans="1:5" x14ac:dyDescent="0.3">
      <c r="A38" s="107" t="s">
        <v>135</v>
      </c>
      <c r="B38" s="46">
        <f>'C.1 Federal Expenditures'!$AP$55</f>
        <v>55880</v>
      </c>
      <c r="C38" s="46">
        <f>'C.2 State Expenditures'!$AP$55</f>
        <v>150</v>
      </c>
      <c r="D38" s="46">
        <f>'B. Total Expenditures'!$AP$55</f>
        <v>56030</v>
      </c>
      <c r="E38" s="55">
        <f t="shared" si="0"/>
        <v>2.371319920344304E-3</v>
      </c>
    </row>
    <row r="39" spans="1:5" ht="15.6" x14ac:dyDescent="0.3">
      <c r="A39" s="106" t="s">
        <v>85</v>
      </c>
      <c r="B39" s="46">
        <f>'C.1 Federal Expenditures'!$AQ$55</f>
        <v>0</v>
      </c>
      <c r="C39" s="46">
        <f>'C.2 State Expenditures'!$AQ$55</f>
        <v>0</v>
      </c>
      <c r="D39" s="46">
        <f>'B. Total Expenditures'!$AQ$55</f>
        <v>0</v>
      </c>
      <c r="E39" s="55">
        <f t="shared" si="0"/>
        <v>0</v>
      </c>
    </row>
    <row r="40" spans="1:5" ht="15.6" x14ac:dyDescent="0.3">
      <c r="A40" s="94" t="s">
        <v>138</v>
      </c>
      <c r="B40" s="121">
        <f>'C.1 Federal Expenditures'!$AR$55</f>
        <v>13965449</v>
      </c>
      <c r="C40" s="121">
        <f>'C.2 State Expenditures'!$AR$55</f>
        <v>9662742</v>
      </c>
      <c r="D40" s="121">
        <f>'B. Total Expenditures'!$AR$55</f>
        <v>23628191</v>
      </c>
      <c r="E40" s="96">
        <f t="shared" si="0"/>
        <v>1</v>
      </c>
    </row>
    <row r="41" spans="1:5" ht="15.6" x14ac:dyDescent="0.3">
      <c r="A41" s="106" t="s">
        <v>86</v>
      </c>
      <c r="B41" s="46">
        <f>'C.1 Federal Expenditures'!$C$55</f>
        <v>0</v>
      </c>
      <c r="C41" s="120"/>
      <c r="D41" s="46">
        <f>'B. Total Expenditures'!$C$55</f>
        <v>0</v>
      </c>
      <c r="E41" s="55">
        <f t="shared" si="0"/>
        <v>0</v>
      </c>
    </row>
    <row r="42" spans="1:5" ht="15.6" x14ac:dyDescent="0.3">
      <c r="A42" s="106" t="s">
        <v>246</v>
      </c>
      <c r="B42" s="46">
        <f>'C.1 Federal Expenditures'!$D$55</f>
        <v>0</v>
      </c>
      <c r="C42" s="120"/>
      <c r="D42" s="46">
        <f>'B. Total Expenditures'!$D$55</f>
        <v>0</v>
      </c>
      <c r="E42" s="55">
        <f t="shared" si="0"/>
        <v>0</v>
      </c>
    </row>
    <row r="43" spans="1:5" ht="15.6" x14ac:dyDescent="0.3">
      <c r="A43" s="108" t="s">
        <v>109</v>
      </c>
      <c r="B43" s="121">
        <f>B41+B42</f>
        <v>0</v>
      </c>
      <c r="C43" s="124"/>
      <c r="D43" s="121">
        <f>D41+D42</f>
        <v>0</v>
      </c>
      <c r="E43" s="96">
        <f t="shared" si="0"/>
        <v>0</v>
      </c>
    </row>
    <row r="44" spans="1:5" ht="15.6" x14ac:dyDescent="0.3">
      <c r="A44" s="94" t="s">
        <v>60</v>
      </c>
      <c r="B44" s="95">
        <f>SUM(B41,B42, B3,B6,B10,B14,B18,B19,B22,B23,B24,B25,B26,B27,B28,B29,B30,B34,B35, B39)</f>
        <v>13965449</v>
      </c>
      <c r="C44" s="95">
        <f>SUM(C41,C42,C3,C6,C10,C14,C18,C19,C22,C23,C24,C25,C26,C27,C28,C29,C30,C34,C35, C39)</f>
        <v>9662742</v>
      </c>
      <c r="D44" s="95">
        <f>B44+C44</f>
        <v>23628191</v>
      </c>
      <c r="E44" s="96">
        <f t="shared" si="0"/>
        <v>1</v>
      </c>
    </row>
    <row r="45" spans="1:5" ht="15.6" x14ac:dyDescent="0.3">
      <c r="A45" s="106" t="s">
        <v>136</v>
      </c>
      <c r="B45" s="46">
        <f>'C.1 Federal Expenditures'!$AS$55</f>
        <v>4463202</v>
      </c>
      <c r="C45" s="120"/>
      <c r="D45" s="46">
        <f>'B. Total Expenditures'!$AS$55</f>
        <v>4463202</v>
      </c>
      <c r="E45" s="123"/>
    </row>
    <row r="46" spans="1:5" ht="15.6" x14ac:dyDescent="0.3">
      <c r="A46" s="106" t="s">
        <v>137</v>
      </c>
      <c r="B46" s="46">
        <f>'C.1 Federal Expenditures'!$AT$55</f>
        <v>25358220</v>
      </c>
      <c r="C46" s="120"/>
      <c r="D46" s="46">
        <f>'B. Total Expenditures'!$AT$55</f>
        <v>25358220</v>
      </c>
      <c r="E46" s="123"/>
    </row>
    <row r="47" spans="1:5" x14ac:dyDescent="0.3">
      <c r="A47" s="112"/>
    </row>
    <row r="48" spans="1:5" x14ac:dyDescent="0.3">
      <c r="A48" s="112"/>
    </row>
    <row r="49" spans="1:1" x14ac:dyDescent="0.3">
      <c r="A49" s="112"/>
    </row>
    <row r="50" spans="1:1" x14ac:dyDescent="0.3">
      <c r="A50" s="112"/>
    </row>
    <row r="51" spans="1:1" x14ac:dyDescent="0.3">
      <c r="A51" s="112"/>
    </row>
    <row r="52" spans="1:1" x14ac:dyDescent="0.3">
      <c r="A52" s="112"/>
    </row>
    <row r="53" spans="1:1" x14ac:dyDescent="0.3">
      <c r="A53" s="112"/>
    </row>
    <row r="54" spans="1:1" x14ac:dyDescent="0.3">
      <c r="A54" s="112"/>
    </row>
    <row r="55" spans="1:1" x14ac:dyDescent="0.3">
      <c r="A55" s="112"/>
    </row>
    <row r="56" spans="1:1" x14ac:dyDescent="0.3">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7">
    <tabColor theme="9" tint="0.39997558519241921"/>
    <pageSetUpPr fitToPage="1"/>
  </sheetPr>
  <dimension ref="A1:G56"/>
  <sheetViews>
    <sheetView topLeftCell="A7" zoomScaleNormal="100" workbookViewId="0">
      <selection activeCell="G12" sqref="G12"/>
    </sheetView>
  </sheetViews>
  <sheetFormatPr defaultColWidth="9.109375" defaultRowHeight="14.4" x14ac:dyDescent="0.3"/>
  <cols>
    <col min="1" max="1" width="21" style="11" customWidth="1"/>
    <col min="2" max="7" width="19.109375" style="11" customWidth="1"/>
    <col min="8" max="16384" width="9.109375" style="11"/>
  </cols>
  <sheetData>
    <row r="1" spans="1:7" ht="15.75" x14ac:dyDescent="0.3">
      <c r="A1" s="275" t="s">
        <v>303</v>
      </c>
      <c r="B1" s="276"/>
      <c r="C1" s="277"/>
      <c r="D1" s="277"/>
      <c r="E1" s="277"/>
      <c r="F1" s="277"/>
      <c r="G1" s="277"/>
    </row>
    <row r="2" spans="1:7" ht="43.2" x14ac:dyDescent="0.3">
      <c r="A2" s="135"/>
      <c r="B2" s="152" t="s">
        <v>92</v>
      </c>
      <c r="C2" s="152" t="s">
        <v>63</v>
      </c>
      <c r="D2" s="152" t="s">
        <v>64</v>
      </c>
      <c r="E2" s="152" t="s">
        <v>261</v>
      </c>
      <c r="F2" s="152" t="s">
        <v>262</v>
      </c>
      <c r="G2" s="152" t="s">
        <v>263</v>
      </c>
    </row>
    <row r="3" spans="1:7" ht="15" x14ac:dyDescent="0.3">
      <c r="A3" s="132" t="s">
        <v>52</v>
      </c>
      <c r="B3" s="136">
        <f t="shared" ref="B3:B34" si="0">C3+D3+E3+F3+G3</f>
        <v>28719696031</v>
      </c>
      <c r="C3" s="136">
        <f>'E.2 SFAG'!AR4</f>
        <v>13349077041</v>
      </c>
      <c r="D3" s="136">
        <f>'E.5 Contingency'!AR4</f>
        <v>608000000</v>
      </c>
      <c r="E3" s="136">
        <f>'E.6 ECF'!AR3</f>
        <v>0</v>
      </c>
      <c r="F3" s="136">
        <f>'E.3 MOE in TANF'!AR4</f>
        <v>13312782305</v>
      </c>
      <c r="G3" s="136">
        <f>'E.4 MOE SSP'!AR4</f>
        <v>1449836685</v>
      </c>
    </row>
    <row r="4" spans="1:7" ht="15" x14ac:dyDescent="0.3">
      <c r="A4" s="134" t="s">
        <v>1</v>
      </c>
      <c r="B4" s="133">
        <f t="shared" si="0"/>
        <v>174160313</v>
      </c>
      <c r="C4" s="133">
        <f>'E.2 SFAG'!AR5</f>
        <v>71479444</v>
      </c>
      <c r="D4" s="133">
        <f>'E.5 Contingency'!AR5</f>
        <v>10352104</v>
      </c>
      <c r="E4" s="133">
        <f>'E.6 ECF'!AR4</f>
        <v>0</v>
      </c>
      <c r="F4" s="133">
        <f>'E.3 MOE in TANF'!AR5</f>
        <v>56424013</v>
      </c>
      <c r="G4" s="133">
        <f>'E.4 MOE SSP'!AR5</f>
        <v>35904752</v>
      </c>
    </row>
    <row r="5" spans="1:7" ht="15" x14ac:dyDescent="0.3">
      <c r="A5" s="134" t="s">
        <v>2</v>
      </c>
      <c r="B5" s="133">
        <f t="shared" si="0"/>
        <v>80603902</v>
      </c>
      <c r="C5" s="133">
        <f>'E.2 SFAG'!AR6</f>
        <v>44045377</v>
      </c>
      <c r="D5" s="133">
        <f>'E.5 Contingency'!AR6</f>
        <v>0</v>
      </c>
      <c r="E5" s="133">
        <f>'E.6 ECF'!AR5</f>
        <v>0</v>
      </c>
      <c r="F5" s="133">
        <f>'E.3 MOE in TANF'!AR6</f>
        <v>36558525</v>
      </c>
      <c r="G5" s="133">
        <f>'E.4 MOE SSP'!AR6</f>
        <v>0</v>
      </c>
    </row>
    <row r="6" spans="1:7" ht="15" x14ac:dyDescent="0.3">
      <c r="A6" s="134" t="s">
        <v>3</v>
      </c>
      <c r="B6" s="133">
        <f t="shared" si="0"/>
        <v>314281164</v>
      </c>
      <c r="C6" s="133">
        <f>'E.2 SFAG'!AR7</f>
        <v>159789254</v>
      </c>
      <c r="D6" s="133">
        <f>'E.5 Contingency'!AR7</f>
        <v>22194881</v>
      </c>
      <c r="E6" s="133">
        <f>'E.6 ECF'!AR6</f>
        <v>0</v>
      </c>
      <c r="F6" s="133">
        <f>'E.3 MOE in TANF'!AR7</f>
        <v>132297029</v>
      </c>
      <c r="G6" s="133">
        <f>'E.4 MOE SSP'!AR7</f>
        <v>0</v>
      </c>
    </row>
    <row r="7" spans="1:7" ht="15" x14ac:dyDescent="0.3">
      <c r="A7" s="134" t="s">
        <v>4</v>
      </c>
      <c r="B7" s="133">
        <f t="shared" si="0"/>
        <v>165174562</v>
      </c>
      <c r="C7" s="133">
        <f>'E.2 SFAG'!AR8</f>
        <v>47426485</v>
      </c>
      <c r="D7" s="133">
        <f>'E.5 Contingency'!AR8</f>
        <v>6293768</v>
      </c>
      <c r="E7" s="133">
        <f>'E.6 ECF'!AR7</f>
        <v>0</v>
      </c>
      <c r="F7" s="133">
        <f>'E.3 MOE in TANF'!AR8</f>
        <v>111454309</v>
      </c>
      <c r="G7" s="133">
        <f>'E.4 MOE SSP'!AR8</f>
        <v>0</v>
      </c>
    </row>
    <row r="8" spans="1:7" ht="15" x14ac:dyDescent="0.3">
      <c r="A8" s="134" t="s">
        <v>5</v>
      </c>
      <c r="B8" s="133">
        <f t="shared" si="0"/>
        <v>6231429420</v>
      </c>
      <c r="C8" s="133">
        <f>'E.2 SFAG'!AR9</f>
        <v>3322745050</v>
      </c>
      <c r="D8" s="133">
        <f>'E.5 Contingency'!AR9</f>
        <v>0</v>
      </c>
      <c r="E8" s="133">
        <f>'E.6 ECF'!AR8</f>
        <v>0</v>
      </c>
      <c r="F8" s="133">
        <f>'E.3 MOE in TANF'!AR9</f>
        <v>2820860668</v>
      </c>
      <c r="G8" s="133">
        <f>'E.4 MOE SSP'!AR9</f>
        <v>87823702</v>
      </c>
    </row>
    <row r="9" spans="1:7" ht="15" x14ac:dyDescent="0.3">
      <c r="A9" s="134" t="s">
        <v>6</v>
      </c>
      <c r="B9" s="133">
        <f t="shared" si="0"/>
        <v>369035190</v>
      </c>
      <c r="C9" s="133">
        <f>'E.2 SFAG'!AR10</f>
        <v>115366901</v>
      </c>
      <c r="D9" s="133">
        <f>'E.5 Contingency'!AR10</f>
        <v>15093712</v>
      </c>
      <c r="E9" s="133">
        <f>'E.6 ECF'!AR9</f>
        <v>0</v>
      </c>
      <c r="F9" s="133">
        <f>'E.3 MOE in TANF'!AR10</f>
        <v>238574577</v>
      </c>
      <c r="G9" s="133">
        <f>'E.4 MOE SSP'!AR10</f>
        <v>0</v>
      </c>
    </row>
    <row r="10" spans="1:7" ht="15" x14ac:dyDescent="0.3">
      <c r="A10" s="134" t="s">
        <v>7</v>
      </c>
      <c r="B10" s="133">
        <f t="shared" si="0"/>
        <v>471682830</v>
      </c>
      <c r="C10" s="133">
        <f>'E.2 SFAG'!AR11</f>
        <v>239998121</v>
      </c>
      <c r="D10" s="133">
        <f>'E.5 Contingency'!AR11</f>
        <v>0</v>
      </c>
      <c r="E10" s="133">
        <f>'E.6 ECF'!AR10</f>
        <v>0</v>
      </c>
      <c r="F10" s="133">
        <f>'E.3 MOE in TANF'!AR11</f>
        <v>140702202</v>
      </c>
      <c r="G10" s="133">
        <f>'E.4 MOE SSP'!AR11</f>
        <v>90982507</v>
      </c>
    </row>
    <row r="11" spans="1:7" ht="15" x14ac:dyDescent="0.3">
      <c r="A11" s="134" t="s">
        <v>8</v>
      </c>
      <c r="B11" s="133">
        <f t="shared" si="0"/>
        <v>116543319</v>
      </c>
      <c r="C11" s="133">
        <f>'E.2 SFAG'!AR12</f>
        <v>26609675</v>
      </c>
      <c r="D11" s="133">
        <f>'E.5 Contingency'!AR12</f>
        <v>3582263</v>
      </c>
      <c r="E11" s="133">
        <f>'E.6 ECF'!AR11</f>
        <v>0</v>
      </c>
      <c r="F11" s="133">
        <f>'E.3 MOE in TANF'!AR12</f>
        <v>86351381</v>
      </c>
      <c r="G11" s="133">
        <f>'E.4 MOE SSP'!AR12</f>
        <v>0</v>
      </c>
    </row>
    <row r="12" spans="1:7" ht="15" x14ac:dyDescent="0.3">
      <c r="A12" s="134" t="s">
        <v>9</v>
      </c>
      <c r="B12" s="133">
        <f t="shared" si="0"/>
        <v>285722763</v>
      </c>
      <c r="C12" s="133">
        <f>'E.2 SFAG'!AR13</f>
        <v>73016455</v>
      </c>
      <c r="D12" s="133">
        <f>'E.5 Contingency'!AR13</f>
        <v>10273848</v>
      </c>
      <c r="E12" s="133">
        <f>'E.6 ECF'!AR12</f>
        <v>0</v>
      </c>
      <c r="F12" s="133">
        <f>'E.3 MOE in TANF'!AR13</f>
        <v>202432460</v>
      </c>
      <c r="G12" s="133">
        <f>'E.4 MOE SSP'!AR13</f>
        <v>0</v>
      </c>
    </row>
    <row r="13" spans="1:7" ht="15" x14ac:dyDescent="0.3">
      <c r="A13" s="134" t="s">
        <v>10</v>
      </c>
      <c r="B13" s="133">
        <f t="shared" si="0"/>
        <v>775222340</v>
      </c>
      <c r="C13" s="133">
        <f>'E.2 SFAG'!AR14</f>
        <v>395352506</v>
      </c>
      <c r="D13" s="133">
        <f>'E.5 Contingency'!AR14</f>
        <v>0</v>
      </c>
      <c r="E13" s="133">
        <f>'E.6 ECF'!AR13</f>
        <v>0</v>
      </c>
      <c r="F13" s="133">
        <f>'E.3 MOE in TANF'!AR14</f>
        <v>379869834</v>
      </c>
      <c r="G13" s="133">
        <f>'E.4 MOE SSP'!AR14</f>
        <v>0</v>
      </c>
    </row>
    <row r="14" spans="1:7" ht="15" x14ac:dyDescent="0.3">
      <c r="A14" s="134" t="s">
        <v>11</v>
      </c>
      <c r="B14" s="133">
        <f t="shared" si="0"/>
        <v>488964067</v>
      </c>
      <c r="C14" s="133">
        <f>'E.2 SFAG'!AR15</f>
        <v>315595540</v>
      </c>
      <c r="D14" s="133">
        <f>'E.5 Contingency'!AR15</f>
        <v>0</v>
      </c>
      <c r="E14" s="133">
        <f>'E.6 ECF'!AR14</f>
        <v>0</v>
      </c>
      <c r="F14" s="133">
        <f>'E.3 MOE in TANF'!AR15</f>
        <v>173368527</v>
      </c>
      <c r="G14" s="133">
        <f>'E.4 MOE SSP'!AR15</f>
        <v>0</v>
      </c>
    </row>
    <row r="15" spans="1:7" ht="15" x14ac:dyDescent="0.3">
      <c r="A15" s="134" t="s">
        <v>12</v>
      </c>
      <c r="B15" s="133">
        <f t="shared" si="0"/>
        <v>188850232</v>
      </c>
      <c r="C15" s="133">
        <f>'E.2 SFAG'!AR16</f>
        <v>28845801</v>
      </c>
      <c r="D15" s="133">
        <f>'E.5 Contingency'!AR16</f>
        <v>10972194</v>
      </c>
      <c r="E15" s="133">
        <f>'E.6 ECF'!AR15</f>
        <v>0</v>
      </c>
      <c r="F15" s="133">
        <f>'E.3 MOE in TANF'!AR16</f>
        <v>28216162</v>
      </c>
      <c r="G15" s="133">
        <f>'E.4 MOE SSP'!AR16</f>
        <v>120816075</v>
      </c>
    </row>
    <row r="16" spans="1:7" ht="15" x14ac:dyDescent="0.3">
      <c r="A16" s="134" t="s">
        <v>13</v>
      </c>
      <c r="B16" s="133">
        <f t="shared" si="0"/>
        <v>40776545</v>
      </c>
      <c r="C16" s="133">
        <f>'E.2 SFAG'!AR17</f>
        <v>27751166</v>
      </c>
      <c r="D16" s="133">
        <f>'E.5 Contingency'!AR17</f>
        <v>0</v>
      </c>
      <c r="E16" s="133">
        <f>'E.6 ECF'!AR16</f>
        <v>0</v>
      </c>
      <c r="F16" s="133">
        <f>'E.3 MOE in TANF'!AR17</f>
        <v>13025379</v>
      </c>
      <c r="G16" s="133">
        <f>'E.4 MOE SSP'!AR17</f>
        <v>0</v>
      </c>
    </row>
    <row r="17" spans="1:7" ht="15" x14ac:dyDescent="0.3">
      <c r="A17" s="134" t="s">
        <v>14</v>
      </c>
      <c r="B17" s="133">
        <f t="shared" si="0"/>
        <v>1142098879</v>
      </c>
      <c r="C17" s="133">
        <f>'E.2 SFAG'!AR18</f>
        <v>581626272</v>
      </c>
      <c r="D17" s="133">
        <f>'E.5 Contingency'!AR18</f>
        <v>0</v>
      </c>
      <c r="E17" s="133">
        <f>'E.6 ECF'!AR17</f>
        <v>0</v>
      </c>
      <c r="F17" s="133">
        <f>'E.3 MOE in TANF'!AR18</f>
        <v>560472607</v>
      </c>
      <c r="G17" s="133">
        <f>'E.4 MOE SSP'!AR18</f>
        <v>0</v>
      </c>
    </row>
    <row r="18" spans="1:7" ht="15" x14ac:dyDescent="0.3">
      <c r="A18" s="134" t="s">
        <v>15</v>
      </c>
      <c r="B18" s="133">
        <f t="shared" si="0"/>
        <v>353037687</v>
      </c>
      <c r="C18" s="133">
        <f>'E.2 SFAG'!AR19</f>
        <v>235530677</v>
      </c>
      <c r="D18" s="133">
        <f>'E.5 Contingency'!AR19</f>
        <v>0</v>
      </c>
      <c r="E18" s="133">
        <f>'E.6 ECF'!AR18</f>
        <v>0</v>
      </c>
      <c r="F18" s="133">
        <f>'E.3 MOE in TANF'!AR19</f>
        <v>29152376</v>
      </c>
      <c r="G18" s="133">
        <f>'E.4 MOE SSP'!AR19</f>
        <v>88354634</v>
      </c>
    </row>
    <row r="19" spans="1:7" ht="15" x14ac:dyDescent="0.3">
      <c r="A19" s="134" t="s">
        <v>16</v>
      </c>
      <c r="B19" s="133">
        <f t="shared" si="0"/>
        <v>172338326</v>
      </c>
      <c r="C19" s="133">
        <f>'E.2 SFAG'!AR20</f>
        <v>95020800</v>
      </c>
      <c r="D19" s="133">
        <f>'E.5 Contingency'!AR20</f>
        <v>0</v>
      </c>
      <c r="E19" s="133">
        <f>'E.6 ECF'!AR19</f>
        <v>0</v>
      </c>
      <c r="F19" s="133">
        <f>'E.3 MOE in TANF'!AR20</f>
        <v>43263779</v>
      </c>
      <c r="G19" s="133">
        <f>'E.4 MOE SSP'!AR20</f>
        <v>34053747</v>
      </c>
    </row>
    <row r="20" spans="1:7" ht="15" x14ac:dyDescent="0.3">
      <c r="A20" s="134" t="s">
        <v>17</v>
      </c>
      <c r="B20" s="133">
        <f t="shared" si="0"/>
        <v>155344405</v>
      </c>
      <c r="C20" s="133">
        <f>'E.2 SFAG'!AR21</f>
        <v>83572006</v>
      </c>
      <c r="D20" s="133">
        <f>'E.5 Contingency'!AR21</f>
        <v>0</v>
      </c>
      <c r="E20" s="133">
        <f>'E.6 ECF'!AR20</f>
        <v>0</v>
      </c>
      <c r="F20" s="133">
        <f>'E.3 MOE in TANF'!AR21</f>
        <v>71772399</v>
      </c>
      <c r="G20" s="133">
        <f>'E.4 MOE SSP'!AR21</f>
        <v>0</v>
      </c>
    </row>
    <row r="21" spans="1:7" ht="15" x14ac:dyDescent="0.3">
      <c r="A21" s="134" t="s">
        <v>18</v>
      </c>
      <c r="B21" s="133">
        <f t="shared" si="0"/>
        <v>261549485</v>
      </c>
      <c r="C21" s="133">
        <f>'E.2 SFAG'!AR22</f>
        <v>183403783</v>
      </c>
      <c r="D21" s="133">
        <f>'E.5 Contingency'!AR22</f>
        <v>0</v>
      </c>
      <c r="E21" s="133">
        <f>'E.6 ECF'!AR21</f>
        <v>0</v>
      </c>
      <c r="F21" s="133">
        <f>'E.3 MOE in TANF'!AR22</f>
        <v>52580661</v>
      </c>
      <c r="G21" s="133">
        <f>'E.4 MOE SSP'!AR22</f>
        <v>25565041</v>
      </c>
    </row>
    <row r="22" spans="1:7" ht="15" x14ac:dyDescent="0.3">
      <c r="A22" s="134" t="s">
        <v>19</v>
      </c>
      <c r="B22" s="133">
        <f t="shared" si="0"/>
        <v>209172490</v>
      </c>
      <c r="C22" s="133">
        <f>'E.2 SFAG'!AR23</f>
        <v>145536359</v>
      </c>
      <c r="D22" s="133">
        <f>'E.5 Contingency'!AR23</f>
        <v>0</v>
      </c>
      <c r="E22" s="133">
        <f>'E.6 ECF'!AR22</f>
        <v>0</v>
      </c>
      <c r="F22" s="133">
        <f>'E.3 MOE in TANF'!AR23</f>
        <v>63636131</v>
      </c>
      <c r="G22" s="133">
        <f>'E.4 MOE SSP'!AR23</f>
        <v>0</v>
      </c>
    </row>
    <row r="23" spans="1:7" ht="15" x14ac:dyDescent="0.3">
      <c r="A23" s="134" t="s">
        <v>20</v>
      </c>
      <c r="B23" s="133">
        <f t="shared" si="0"/>
        <v>104937518</v>
      </c>
      <c r="C23" s="133">
        <f>'E.2 SFAG'!AR24</f>
        <v>67413574</v>
      </c>
      <c r="D23" s="133">
        <f>'E.5 Contingency'!AR24</f>
        <v>0</v>
      </c>
      <c r="E23" s="133">
        <f>'E.6 ECF'!AR23</f>
        <v>0</v>
      </c>
      <c r="F23" s="133">
        <f>'E.3 MOE in TANF'!AR24</f>
        <v>18684585</v>
      </c>
      <c r="G23" s="133">
        <f>'E.4 MOE SSP'!AR24</f>
        <v>18839359</v>
      </c>
    </row>
    <row r="24" spans="1:7" ht="15" x14ac:dyDescent="0.3">
      <c r="A24" s="134" t="s">
        <v>21</v>
      </c>
      <c r="B24" s="133">
        <f t="shared" si="0"/>
        <v>477512468</v>
      </c>
      <c r="C24" s="133">
        <f>'E.2 SFAG'!AR25</f>
        <v>196938072</v>
      </c>
      <c r="D24" s="133">
        <f>'E.5 Contingency'!AR25</f>
        <v>25415437</v>
      </c>
      <c r="E24" s="133">
        <f>'E.6 ECF'!AR24</f>
        <v>0</v>
      </c>
      <c r="F24" s="133">
        <f>'E.3 MOE in TANF'!AR25</f>
        <v>255117062</v>
      </c>
      <c r="G24" s="133">
        <f>'E.4 MOE SSP'!AR25</f>
        <v>41897</v>
      </c>
    </row>
    <row r="25" spans="1:7" ht="15" x14ac:dyDescent="0.3">
      <c r="A25" s="134" t="s">
        <v>22</v>
      </c>
      <c r="B25" s="133">
        <f t="shared" si="0"/>
        <v>957963205</v>
      </c>
      <c r="C25" s="133">
        <f>'E.2 SFAG'!AR26</f>
        <v>320499448</v>
      </c>
      <c r="D25" s="133">
        <f>'E.5 Contingency'!AR26</f>
        <v>50961233</v>
      </c>
      <c r="E25" s="133">
        <f>'E.6 ECF'!AR25</f>
        <v>0</v>
      </c>
      <c r="F25" s="133">
        <f>'E.3 MOE in TANF'!AR26</f>
        <v>586228435</v>
      </c>
      <c r="G25" s="133">
        <f>'E.4 MOE SSP'!AR26</f>
        <v>274089</v>
      </c>
    </row>
    <row r="26" spans="1:7" ht="15" x14ac:dyDescent="0.3">
      <c r="A26" s="134" t="s">
        <v>23</v>
      </c>
      <c r="B26" s="133">
        <f t="shared" si="0"/>
        <v>1317976594</v>
      </c>
      <c r="C26" s="133">
        <f>'E.2 SFAG'!AR27</f>
        <v>747909806</v>
      </c>
      <c r="D26" s="133">
        <f>'E.5 Contingency'!AR27</f>
        <v>0</v>
      </c>
      <c r="E26" s="133">
        <f>'E.6 ECF'!AR26</f>
        <v>0</v>
      </c>
      <c r="F26" s="133">
        <f>'E.3 MOE in TANF'!AR27</f>
        <v>570066788</v>
      </c>
      <c r="G26" s="133">
        <f>'E.4 MOE SSP'!AR27</f>
        <v>0</v>
      </c>
    </row>
    <row r="27" spans="1:7" ht="15" x14ac:dyDescent="0.3">
      <c r="A27" s="134" t="s">
        <v>24</v>
      </c>
      <c r="B27" s="133">
        <f t="shared" si="0"/>
        <v>519928610</v>
      </c>
      <c r="C27" s="133">
        <f>'E.2 SFAG'!AR28</f>
        <v>217807517</v>
      </c>
      <c r="D27" s="133">
        <f>'E.5 Contingency'!AR28</f>
        <v>0</v>
      </c>
      <c r="E27" s="133">
        <f>'E.6 ECF'!AR27</f>
        <v>0</v>
      </c>
      <c r="F27" s="133">
        <f>'E.3 MOE in TANF'!AR28</f>
        <v>302121093</v>
      </c>
      <c r="G27" s="133">
        <f>'E.4 MOE SSP'!AR28</f>
        <v>0</v>
      </c>
    </row>
    <row r="28" spans="1:7" ht="15" x14ac:dyDescent="0.3">
      <c r="A28" s="134" t="s">
        <v>25</v>
      </c>
      <c r="B28" s="133">
        <f t="shared" si="0"/>
        <v>126148768</v>
      </c>
      <c r="C28" s="133">
        <f>'E.2 SFAG'!AR29</f>
        <v>104424460</v>
      </c>
      <c r="D28" s="133">
        <f>'E.5 Contingency'!AR29</f>
        <v>0</v>
      </c>
      <c r="E28" s="133">
        <f>'E.6 ECF'!AR28</f>
        <v>0</v>
      </c>
      <c r="F28" s="133">
        <f>'E.3 MOE in TANF'!AR29</f>
        <v>21724308</v>
      </c>
      <c r="G28" s="133">
        <f>'E.4 MOE SSP'!AR29</f>
        <v>0</v>
      </c>
    </row>
    <row r="29" spans="1:7" ht="15" x14ac:dyDescent="0.3">
      <c r="A29" s="134" t="s">
        <v>26</v>
      </c>
      <c r="B29" s="133">
        <f t="shared" si="0"/>
        <v>399149717</v>
      </c>
      <c r="C29" s="133">
        <f>'E.2 SFAG'!AR30</f>
        <v>194701923</v>
      </c>
      <c r="D29" s="133">
        <f>'E.5 Contingency'!AR30</f>
        <v>24079058</v>
      </c>
      <c r="E29" s="133">
        <f>'E.6 ECF'!AR29</f>
        <v>0</v>
      </c>
      <c r="F29" s="133">
        <f>'E.3 MOE in TANF'!AR30</f>
        <v>180368736</v>
      </c>
      <c r="G29" s="133">
        <f>'E.4 MOE SSP'!AR30</f>
        <v>0</v>
      </c>
    </row>
    <row r="30" spans="1:7" ht="15" x14ac:dyDescent="0.3">
      <c r="A30" s="134" t="s">
        <v>27</v>
      </c>
      <c r="B30" s="133">
        <f t="shared" si="0"/>
        <v>49103719</v>
      </c>
      <c r="C30" s="133">
        <f>'E.2 SFAG'!AR31</f>
        <v>35107829</v>
      </c>
      <c r="D30" s="133">
        <f>'E.5 Contingency'!AR31</f>
        <v>0</v>
      </c>
      <c r="E30" s="133">
        <f>'E.6 ECF'!AR30</f>
        <v>0</v>
      </c>
      <c r="F30" s="133">
        <f>'E.3 MOE in TANF'!AR31</f>
        <v>13995890</v>
      </c>
      <c r="G30" s="133">
        <f>'E.4 MOE SSP'!AR31</f>
        <v>0</v>
      </c>
    </row>
    <row r="31" spans="1:7" ht="15" x14ac:dyDescent="0.3">
      <c r="A31" s="134" t="s">
        <v>28</v>
      </c>
      <c r="B31" s="133">
        <f t="shared" si="0"/>
        <v>87980891</v>
      </c>
      <c r="C31" s="133">
        <f>'E.2 SFAG'!AR32</f>
        <v>37551253</v>
      </c>
      <c r="D31" s="133">
        <f>'E.5 Contingency'!AR32</f>
        <v>0</v>
      </c>
      <c r="E31" s="133">
        <f>'E.6 ECF'!AR31</f>
        <v>0</v>
      </c>
      <c r="F31" s="133">
        <f>'E.3 MOE in TANF'!AR32</f>
        <v>13875418</v>
      </c>
      <c r="G31" s="133">
        <f>'E.4 MOE SSP'!AR32</f>
        <v>36554220</v>
      </c>
    </row>
    <row r="32" spans="1:7" ht="15" x14ac:dyDescent="0.3">
      <c r="A32" s="134" t="s">
        <v>29</v>
      </c>
      <c r="B32" s="133">
        <f t="shared" si="0"/>
        <v>103134774</v>
      </c>
      <c r="C32" s="133">
        <f>'E.2 SFAG'!AR33</f>
        <v>34696712</v>
      </c>
      <c r="D32" s="133">
        <f>'E.5 Contingency'!AR33</f>
        <v>4870939</v>
      </c>
      <c r="E32" s="133">
        <f>'E.6 ECF'!AR32</f>
        <v>0</v>
      </c>
      <c r="F32" s="133">
        <f>'E.3 MOE in TANF'!AR33</f>
        <v>24607702</v>
      </c>
      <c r="G32" s="133">
        <f>'E.4 MOE SSP'!AR33</f>
        <v>38959421</v>
      </c>
    </row>
    <row r="33" spans="1:7" ht="15" x14ac:dyDescent="0.3">
      <c r="A33" s="134" t="s">
        <v>30</v>
      </c>
      <c r="B33" s="133">
        <f t="shared" si="0"/>
        <v>83448667</v>
      </c>
      <c r="C33" s="133">
        <f>'E.2 SFAG'!AR34</f>
        <v>39735062</v>
      </c>
      <c r="D33" s="133">
        <f>'E.5 Contingency'!AR34</f>
        <v>0</v>
      </c>
      <c r="E33" s="133">
        <f>'E.6 ECF'!AR33</f>
        <v>0</v>
      </c>
      <c r="F33" s="133">
        <f>'E.3 MOE in TANF'!AR34</f>
        <v>29459323</v>
      </c>
      <c r="G33" s="133">
        <f>'E.4 MOE SSP'!AR34</f>
        <v>14254282</v>
      </c>
    </row>
    <row r="34" spans="1:7" ht="15" x14ac:dyDescent="0.3">
      <c r="A34" s="134" t="s">
        <v>31</v>
      </c>
      <c r="B34" s="133">
        <f t="shared" si="0"/>
        <v>1279736324</v>
      </c>
      <c r="C34" s="133">
        <f>'E.2 SFAG'!AR35</f>
        <v>354676167</v>
      </c>
      <c r="D34" s="133">
        <f>'E.5 Contingency'!AR35</f>
        <v>0</v>
      </c>
      <c r="E34" s="133">
        <f>'E.6 ECF'!AR34</f>
        <v>0</v>
      </c>
      <c r="F34" s="133">
        <f>'E.3 MOE in TANF'!AR35</f>
        <v>377391713</v>
      </c>
      <c r="G34" s="133">
        <f>'E.4 MOE SSP'!AR35</f>
        <v>547668444</v>
      </c>
    </row>
    <row r="35" spans="1:7" ht="15" x14ac:dyDescent="0.3">
      <c r="A35" s="134" t="s">
        <v>32</v>
      </c>
      <c r="B35" s="133">
        <f t="shared" ref="B35:B54" si="1">C35+D35+E35+F35+G35</f>
        <v>215388997</v>
      </c>
      <c r="C35" s="133">
        <f>'E.2 SFAG'!AR36</f>
        <v>81173424</v>
      </c>
      <c r="D35" s="133">
        <f>'E.5 Contingency'!AR36</f>
        <v>12234544</v>
      </c>
      <c r="E35" s="133">
        <f>'E.6 ECF'!AR35</f>
        <v>0</v>
      </c>
      <c r="F35" s="133">
        <f>'E.3 MOE in TANF'!AR36</f>
        <v>121981029</v>
      </c>
      <c r="G35" s="133">
        <f>'E.4 MOE SSP'!AR36</f>
        <v>0</v>
      </c>
    </row>
    <row r="36" spans="1:7" ht="15" x14ac:dyDescent="0.3">
      <c r="A36" s="134" t="s">
        <v>33</v>
      </c>
      <c r="B36" s="133">
        <f t="shared" si="1"/>
        <v>4733886777</v>
      </c>
      <c r="C36" s="133">
        <f>'E.2 SFAG'!AR37</f>
        <v>1744062984</v>
      </c>
      <c r="D36" s="133">
        <f>'E.5 Contingency'!AR37</f>
        <v>271011277</v>
      </c>
      <c r="E36" s="133">
        <f>'E.6 ECF'!AR36</f>
        <v>0</v>
      </c>
      <c r="F36" s="133">
        <f>'E.3 MOE in TANF'!AR37</f>
        <v>2616828518</v>
      </c>
      <c r="G36" s="133">
        <f>'E.4 MOE SSP'!AR37</f>
        <v>101983998</v>
      </c>
    </row>
    <row r="37" spans="1:7" ht="15" x14ac:dyDescent="0.3">
      <c r="A37" s="134" t="s">
        <v>34</v>
      </c>
      <c r="B37" s="133">
        <f t="shared" si="1"/>
        <v>512608922</v>
      </c>
      <c r="C37" s="133">
        <f>'E.2 SFAG'!AR38</f>
        <v>206388294</v>
      </c>
      <c r="D37" s="133">
        <f>'E.5 Contingency'!AR38</f>
        <v>33439988</v>
      </c>
      <c r="E37" s="133">
        <f>'E.6 ECF'!AR37</f>
        <v>0</v>
      </c>
      <c r="F37" s="133">
        <f>'E.3 MOE in TANF'!AR38</f>
        <v>272780640</v>
      </c>
      <c r="G37" s="133">
        <f>'E.4 MOE SSP'!AR38</f>
        <v>0</v>
      </c>
    </row>
    <row r="38" spans="1:7" ht="15" x14ac:dyDescent="0.3">
      <c r="A38" s="134" t="s">
        <v>35</v>
      </c>
      <c r="B38" s="133">
        <f t="shared" si="1"/>
        <v>43127222</v>
      </c>
      <c r="C38" s="133">
        <f>'E.2 SFAG'!AR39</f>
        <v>34057936</v>
      </c>
      <c r="D38" s="133">
        <f>'E.5 Contingency'!AR39</f>
        <v>0</v>
      </c>
      <c r="E38" s="133">
        <f>'E.6 ECF'!AR38</f>
        <v>0</v>
      </c>
      <c r="F38" s="133">
        <f>'E.3 MOE in TANF'!AR39</f>
        <v>9069286</v>
      </c>
      <c r="G38" s="133">
        <f>'E.4 MOE SSP'!AR39</f>
        <v>0</v>
      </c>
    </row>
    <row r="39" spans="1:7" ht="15" x14ac:dyDescent="0.3">
      <c r="A39" s="134" t="s">
        <v>36</v>
      </c>
      <c r="B39" s="133">
        <f t="shared" si="1"/>
        <v>1067803988</v>
      </c>
      <c r="C39" s="133">
        <f>'E.2 SFAG'!AR40</f>
        <v>610841075</v>
      </c>
      <c r="D39" s="133">
        <f>'E.5 Contingency'!AR40</f>
        <v>0</v>
      </c>
      <c r="E39" s="133">
        <f>'E.6 ECF'!AR39</f>
        <v>0</v>
      </c>
      <c r="F39" s="133">
        <f>'E.3 MOE in TANF'!AR40</f>
        <v>355711756</v>
      </c>
      <c r="G39" s="133">
        <f>'E.4 MOE SSP'!AR40</f>
        <v>101251157</v>
      </c>
    </row>
    <row r="40" spans="1:7" ht="15" x14ac:dyDescent="0.3">
      <c r="A40" s="134" t="s">
        <v>37</v>
      </c>
      <c r="B40" s="133">
        <f t="shared" si="1"/>
        <v>108222339</v>
      </c>
      <c r="C40" s="133">
        <f>'E.2 SFAG'!AR41</f>
        <v>48102625</v>
      </c>
      <c r="D40" s="133">
        <f>'E.5 Contingency'!AR41</f>
        <v>0</v>
      </c>
      <c r="E40" s="133">
        <f>'E.6 ECF'!AR40</f>
        <v>0</v>
      </c>
      <c r="F40" s="133">
        <f>'E.3 MOE in TANF'!AR41</f>
        <v>60119714</v>
      </c>
      <c r="G40" s="133">
        <f>'E.4 MOE SSP'!AR41</f>
        <v>0</v>
      </c>
    </row>
    <row r="41" spans="1:7" ht="15" x14ac:dyDescent="0.3">
      <c r="A41" s="134" t="s">
        <v>38</v>
      </c>
      <c r="B41" s="133">
        <f t="shared" si="1"/>
        <v>276434880</v>
      </c>
      <c r="C41" s="133">
        <f>'E.2 SFAG'!AR42</f>
        <v>184800629</v>
      </c>
      <c r="D41" s="133">
        <f>'E.5 Contingency'!AR42</f>
        <v>0</v>
      </c>
      <c r="E41" s="133">
        <f>'E.6 ECF'!AR41</f>
        <v>0</v>
      </c>
      <c r="F41" s="133">
        <f>'E.3 MOE in TANF'!AR42</f>
        <v>83295396</v>
      </c>
      <c r="G41" s="133">
        <f>'E.4 MOE SSP'!AR42</f>
        <v>8338855</v>
      </c>
    </row>
    <row r="42" spans="1:7" ht="15" x14ac:dyDescent="0.3">
      <c r="A42" s="134" t="s">
        <v>39</v>
      </c>
      <c r="B42" s="133">
        <f t="shared" si="1"/>
        <v>939670072</v>
      </c>
      <c r="C42" s="133">
        <f>'E.2 SFAG'!AR43</f>
        <v>484187148</v>
      </c>
      <c r="D42" s="133">
        <f>'E.5 Contingency'!AR43</f>
        <v>0</v>
      </c>
      <c r="E42" s="133">
        <f>'E.6 ECF'!AR42</f>
        <v>0</v>
      </c>
      <c r="F42" s="133">
        <f>'E.3 MOE in TANF'!AR43</f>
        <v>455482924</v>
      </c>
      <c r="G42" s="133">
        <f>'E.4 MOE SSP'!AR43</f>
        <v>0</v>
      </c>
    </row>
    <row r="43" spans="1:7" ht="15" x14ac:dyDescent="0.3">
      <c r="A43" s="134" t="s">
        <v>40</v>
      </c>
      <c r="B43" s="133">
        <f t="shared" si="1"/>
        <v>141364990</v>
      </c>
      <c r="C43" s="133">
        <f>'E.2 SFAG'!AR44</f>
        <v>62759649</v>
      </c>
      <c r="D43" s="133">
        <f>'E.5 Contingency'!AR44</f>
        <v>0</v>
      </c>
      <c r="E43" s="133">
        <f>'E.6 ECF'!AR43</f>
        <v>0</v>
      </c>
      <c r="F43" s="133">
        <f>'E.3 MOE in TANF'!AR44</f>
        <v>25178607</v>
      </c>
      <c r="G43" s="133">
        <f>'E.4 MOE SSP'!AR44</f>
        <v>53426734</v>
      </c>
    </row>
    <row r="44" spans="1:7" ht="15" x14ac:dyDescent="0.3">
      <c r="A44" s="134" t="s">
        <v>41</v>
      </c>
      <c r="B44" s="133">
        <f t="shared" si="1"/>
        <v>164761498</v>
      </c>
      <c r="C44" s="133">
        <f>'E.2 SFAG'!AR45</f>
        <v>99637930</v>
      </c>
      <c r="D44" s="133">
        <f>'E.5 Contingency'!AR45</f>
        <v>11090125</v>
      </c>
      <c r="E44" s="133">
        <f>'E.6 ECF'!AR44</f>
        <v>0</v>
      </c>
      <c r="F44" s="133">
        <f>'E.3 MOE in TANF'!AR45</f>
        <v>54033443</v>
      </c>
      <c r="G44" s="133">
        <f>'E.4 MOE SSP'!AR45</f>
        <v>0</v>
      </c>
    </row>
    <row r="45" spans="1:7" ht="15" x14ac:dyDescent="0.3">
      <c r="A45" s="134" t="s">
        <v>42</v>
      </c>
      <c r="B45" s="133">
        <f t="shared" si="1"/>
        <v>30518076</v>
      </c>
      <c r="C45" s="133">
        <f>'E.2 SFAG'!AR46</f>
        <v>21978076</v>
      </c>
      <c r="D45" s="133">
        <f>'E.5 Contingency'!AR46</f>
        <v>0</v>
      </c>
      <c r="E45" s="133">
        <f>'E.6 ECF'!AR45</f>
        <v>0</v>
      </c>
      <c r="F45" s="133">
        <f>'E.3 MOE in TANF'!AR46</f>
        <v>8540000</v>
      </c>
      <c r="G45" s="133">
        <f>'E.4 MOE SSP'!AR46</f>
        <v>0</v>
      </c>
    </row>
    <row r="46" spans="1:7" x14ac:dyDescent="0.3">
      <c r="A46" s="134" t="s">
        <v>43</v>
      </c>
      <c r="B46" s="133">
        <f t="shared" si="1"/>
        <v>138426177</v>
      </c>
      <c r="C46" s="133">
        <f>'E.2 SFAG'!AR47</f>
        <v>20982584</v>
      </c>
      <c r="D46" s="133">
        <f>'E.5 Contingency'!AR47</f>
        <v>0</v>
      </c>
      <c r="E46" s="133">
        <f>'E.6 ECF'!AR46</f>
        <v>0</v>
      </c>
      <c r="F46" s="133">
        <f>'E.3 MOE in TANF'!AR47</f>
        <v>117443593</v>
      </c>
      <c r="G46" s="133">
        <f>'E.4 MOE SSP'!AR47</f>
        <v>0</v>
      </c>
    </row>
    <row r="47" spans="1:7" x14ac:dyDescent="0.3">
      <c r="A47" s="134" t="s">
        <v>44</v>
      </c>
      <c r="B47" s="133">
        <f t="shared" si="1"/>
        <v>831160307</v>
      </c>
      <c r="C47" s="133">
        <f>'E.2 SFAG'!AR48</f>
        <v>379579556</v>
      </c>
      <c r="D47" s="133">
        <f>'E.5 Contingency'!AR48</f>
        <v>53943842</v>
      </c>
      <c r="E47" s="133">
        <f>'E.6 ECF'!AR47</f>
        <v>0</v>
      </c>
      <c r="F47" s="133">
        <f>'E.3 MOE in TANF'!AR48</f>
        <v>397636909</v>
      </c>
      <c r="G47" s="133">
        <f>'E.4 MOE SSP'!AR48</f>
        <v>0</v>
      </c>
    </row>
    <row r="48" spans="1:7" x14ac:dyDescent="0.3">
      <c r="A48" s="134" t="s">
        <v>45</v>
      </c>
      <c r="B48" s="133">
        <f t="shared" si="1"/>
        <v>96255273</v>
      </c>
      <c r="C48" s="133">
        <f>'E.2 SFAG'!AR49</f>
        <v>71367567</v>
      </c>
      <c r="D48" s="133">
        <f>'E.5 Contingency'!AR49</f>
        <v>0</v>
      </c>
      <c r="E48" s="133">
        <f>'E.6 ECF'!AR48</f>
        <v>0</v>
      </c>
      <c r="F48" s="133">
        <f>'E.3 MOE in TANF'!AR49</f>
        <v>24887706</v>
      </c>
      <c r="G48" s="133">
        <f>'E.4 MOE SSP'!AR49</f>
        <v>0</v>
      </c>
    </row>
    <row r="49" spans="1:7" x14ac:dyDescent="0.3">
      <c r="A49" s="134" t="s">
        <v>46</v>
      </c>
      <c r="B49" s="133">
        <f t="shared" si="1"/>
        <v>79398534</v>
      </c>
      <c r="C49" s="133">
        <f>'E.2 SFAG'!AR50</f>
        <v>33253151</v>
      </c>
      <c r="D49" s="133">
        <f>'E.5 Contingency'!AR50</f>
        <v>0</v>
      </c>
      <c r="E49" s="133">
        <f>'E.6 ECF'!AR49</f>
        <v>0</v>
      </c>
      <c r="F49" s="133">
        <f>'E.3 MOE in TANF'!AR50</f>
        <v>25999788</v>
      </c>
      <c r="G49" s="133">
        <f>'E.4 MOE SSP'!AR50</f>
        <v>20145595</v>
      </c>
    </row>
    <row r="50" spans="1:7" x14ac:dyDescent="0.3">
      <c r="A50" s="134" t="s">
        <v>47</v>
      </c>
      <c r="B50" s="133">
        <f t="shared" si="1"/>
        <v>247816190</v>
      </c>
      <c r="C50" s="133">
        <f>'E.2 SFAG'!AR51</f>
        <v>115733001</v>
      </c>
      <c r="D50" s="133">
        <f>'E.5 Contingency'!AR51</f>
        <v>0</v>
      </c>
      <c r="E50" s="133">
        <f>'E.6 ECF'!AR50</f>
        <v>0</v>
      </c>
      <c r="F50" s="133">
        <f>'E.3 MOE in TANF'!AR51</f>
        <v>132083189</v>
      </c>
      <c r="G50" s="133">
        <f>'E.4 MOE SSP'!AR51</f>
        <v>0</v>
      </c>
    </row>
    <row r="51" spans="1:7" x14ac:dyDescent="0.3">
      <c r="A51" s="134" t="s">
        <v>48</v>
      </c>
      <c r="B51" s="133">
        <f t="shared" si="1"/>
        <v>946253763</v>
      </c>
      <c r="C51" s="133">
        <f>'E.2 SFAG'!AR52</f>
        <v>283298935</v>
      </c>
      <c r="D51" s="133">
        <f>'E.5 Contingency'!AR52</f>
        <v>42190787</v>
      </c>
      <c r="E51" s="133">
        <f>'E.6 ECF'!AR51</f>
        <v>0</v>
      </c>
      <c r="F51" s="133">
        <f>'E.3 MOE in TANF'!AR52</f>
        <v>596165865</v>
      </c>
      <c r="G51" s="133">
        <f>'E.4 MOE SSP'!AR52</f>
        <v>24598176</v>
      </c>
    </row>
    <row r="52" spans="1:7" x14ac:dyDescent="0.3">
      <c r="A52" s="134" t="s">
        <v>49</v>
      </c>
      <c r="B52" s="133">
        <f t="shared" si="1"/>
        <v>116092445</v>
      </c>
      <c r="C52" s="133">
        <f>'E.2 SFAG'!AR53</f>
        <v>81646001</v>
      </c>
      <c r="D52" s="133">
        <f>'E.5 Contingency'!AR53</f>
        <v>0</v>
      </c>
      <c r="E52" s="133">
        <f>'E.6 ECF'!AR52</f>
        <v>0</v>
      </c>
      <c r="F52" s="133">
        <f>'E.3 MOE in TANF'!AR53</f>
        <v>34446444</v>
      </c>
      <c r="G52" s="133">
        <f>'E.4 MOE SSP'!AR53</f>
        <v>0</v>
      </c>
    </row>
    <row r="53" spans="1:7" x14ac:dyDescent="0.3">
      <c r="A53" s="134" t="s">
        <v>50</v>
      </c>
      <c r="B53" s="133">
        <f t="shared" si="1"/>
        <v>503868216</v>
      </c>
      <c r="C53" s="133">
        <f>'E.2 SFAG'!AR54</f>
        <v>227087532</v>
      </c>
      <c r="D53" s="133">
        <f>'E.5 Contingency'!AR54</f>
        <v>0</v>
      </c>
      <c r="E53" s="133">
        <f>'E.6 ECF'!AR53</f>
        <v>0</v>
      </c>
      <c r="F53" s="133">
        <f>'E.3 MOE in TANF'!AR54</f>
        <v>276780684</v>
      </c>
      <c r="G53" s="133">
        <f>'E.4 MOE SSP'!AR54</f>
        <v>0</v>
      </c>
    </row>
    <row r="54" spans="1:7" x14ac:dyDescent="0.3">
      <c r="A54" s="134" t="s">
        <v>51</v>
      </c>
      <c r="B54" s="133">
        <f t="shared" si="1"/>
        <v>23628191</v>
      </c>
      <c r="C54" s="133">
        <f>'E.2 SFAG'!AR55</f>
        <v>13965449</v>
      </c>
      <c r="D54" s="133">
        <f>'E.5 Contingency'!AR55</f>
        <v>0</v>
      </c>
      <c r="E54" s="133">
        <f>'E.6 ECF'!AR54</f>
        <v>0</v>
      </c>
      <c r="F54" s="133">
        <f>'E.3 MOE in TANF'!AR55</f>
        <v>9662742</v>
      </c>
      <c r="G54" s="133">
        <f>'E.4 MOE SSP'!AR55</f>
        <v>0</v>
      </c>
    </row>
    <row r="55" spans="1:7" x14ac:dyDescent="0.3">
      <c r="B55" s="16"/>
      <c r="C55" s="16"/>
      <c r="D55" s="16"/>
      <c r="E55" s="16"/>
      <c r="F55" s="16"/>
      <c r="G55" s="16"/>
    </row>
    <row r="56" spans="1:7" x14ac:dyDescent="0.3">
      <c r="B56" s="16"/>
      <c r="C56" s="16"/>
      <c r="D56" s="16"/>
      <c r="E56" s="16"/>
      <c r="F56" s="16"/>
      <c r="G56" s="16"/>
    </row>
  </sheetData>
  <mergeCells count="1">
    <mergeCell ref="A1:G1"/>
  </mergeCells>
  <pageMargins left="0.25" right="0.25" top="0.75" bottom="0.75" header="0.3" footer="0.3"/>
  <pageSetup scale="75" fitToHeight="0" orientation="portrait" r:id="rId1"/>
  <headerFooter>
    <oddFooter>Page &amp;P of &amp;N</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8">
    <tabColor theme="9" tint="0.39997558519241921"/>
  </sheetPr>
  <dimension ref="A1:AT57"/>
  <sheetViews>
    <sheetView zoomScaleNormal="100" workbookViewId="0">
      <pane xSplit="1" ySplit="3" topLeftCell="B4" activePane="bottomRight" state="frozenSplit"/>
      <selection pane="topRight" activeCell="B5" sqref="B5"/>
      <selection pane="bottomLeft" activeCell="B5" sqref="B5"/>
      <selection pane="bottomRight"/>
    </sheetView>
  </sheetViews>
  <sheetFormatPr defaultColWidth="9.109375" defaultRowHeight="14.4" x14ac:dyDescent="0.3"/>
  <cols>
    <col min="1" max="1" width="20.6640625" style="53" customWidth="1"/>
    <col min="2" max="2" width="18.88671875" style="53" customWidth="1"/>
    <col min="3" max="3" width="16.44140625" style="53" customWidth="1"/>
    <col min="4" max="4" width="19.33203125" style="53" customWidth="1"/>
    <col min="5" max="5" width="17.109375" style="53" customWidth="1"/>
    <col min="6" max="6" width="17.33203125" style="53" customWidth="1"/>
    <col min="7" max="7" width="17.6640625" style="53" customWidth="1"/>
    <col min="8" max="8" width="24.44140625" style="53" customWidth="1"/>
    <col min="9" max="10" width="19.6640625" style="53" bestFit="1" customWidth="1"/>
    <col min="11" max="11" width="16" style="53" customWidth="1"/>
    <col min="12" max="12" width="17.5546875" style="53" bestFit="1" customWidth="1"/>
    <col min="13" max="13" width="15.109375" style="53" customWidth="1"/>
    <col min="14" max="14" width="14.88671875" style="53" customWidth="1"/>
    <col min="15" max="15" width="14.6640625" style="53" customWidth="1"/>
    <col min="16" max="16" width="16" style="53" customWidth="1"/>
    <col min="17" max="17" width="15" style="53" customWidth="1"/>
    <col min="18" max="18" width="19.5546875" style="53" customWidth="1"/>
    <col min="19" max="19" width="16.5546875" style="53" customWidth="1"/>
    <col min="20" max="20" width="15.33203125" style="53" customWidth="1"/>
    <col min="21" max="21" width="16.33203125" style="53" customWidth="1"/>
    <col min="22" max="22" width="15" style="53" customWidth="1"/>
    <col min="23" max="23" width="19" style="53" customWidth="1"/>
    <col min="24" max="24" width="17.6640625" style="53" customWidth="1"/>
    <col min="25" max="25" width="12.6640625" style="53" customWidth="1"/>
    <col min="26" max="26" width="14.6640625" style="53" customWidth="1"/>
    <col min="27" max="27" width="15.5546875" style="53" customWidth="1"/>
    <col min="28" max="28" width="15.5546875" style="53" hidden="1" customWidth="1"/>
    <col min="29" max="30" width="15" style="53" customWidth="1"/>
    <col min="31" max="31" width="13.6640625" style="53" customWidth="1"/>
    <col min="32" max="32" width="15.44140625" style="53" customWidth="1"/>
    <col min="33" max="33" width="20.109375" style="53" customWidth="1"/>
    <col min="34" max="34" width="16.109375" style="53" customWidth="1"/>
    <col min="35" max="35" width="16.44140625" style="53" customWidth="1"/>
    <col min="36" max="36" width="12.44140625" style="53" customWidth="1"/>
    <col min="37" max="37" width="15.5546875" style="53" customWidth="1"/>
    <col min="38" max="38" width="12.33203125" style="53" customWidth="1"/>
    <col min="39" max="39" width="16.109375" style="53" customWidth="1"/>
    <col min="40" max="40" width="17.109375" style="53" customWidth="1"/>
    <col min="41" max="41" width="16.33203125" style="53" customWidth="1"/>
    <col min="42" max="42" width="16.5546875" style="53" customWidth="1"/>
    <col min="43" max="43" width="15.33203125" style="53" customWidth="1"/>
    <col min="44" max="44" width="16.88671875" style="53" customWidth="1"/>
    <col min="45" max="45" width="16" style="53" customWidth="1"/>
    <col min="46" max="46" width="17.109375" style="53" customWidth="1"/>
    <col min="47" max="16384" width="9.109375" style="53"/>
  </cols>
  <sheetData>
    <row r="1" spans="1:46" ht="15" customHeight="1" x14ac:dyDescent="0.3">
      <c r="B1" s="185" t="s">
        <v>302</v>
      </c>
      <c r="C1" s="186"/>
      <c r="D1" s="186"/>
      <c r="E1" s="184"/>
      <c r="F1" s="184"/>
      <c r="AR1" s="187"/>
    </row>
    <row r="2" spans="1:46" ht="15" customHeight="1" x14ac:dyDescent="0.3">
      <c r="B2" s="188"/>
      <c r="C2" s="189"/>
      <c r="D2" s="189"/>
      <c r="E2" s="190"/>
      <c r="F2" s="190"/>
      <c r="G2" s="278" t="s">
        <v>199</v>
      </c>
      <c r="H2" s="278"/>
      <c r="I2" s="278"/>
      <c r="J2" s="278" t="s">
        <v>200</v>
      </c>
      <c r="K2" s="278"/>
      <c r="L2" s="278"/>
      <c r="M2" s="278"/>
      <c r="N2" s="278" t="s">
        <v>201</v>
      </c>
      <c r="O2" s="278"/>
      <c r="P2" s="278"/>
      <c r="Q2" s="278"/>
      <c r="R2" s="278" t="s">
        <v>202</v>
      </c>
      <c r="S2" s="278"/>
      <c r="T2" s="278"/>
      <c r="U2" s="278"/>
      <c r="W2" s="278" t="s">
        <v>204</v>
      </c>
      <c r="X2" s="278"/>
      <c r="Y2" s="278"/>
      <c r="AH2" s="278" t="s">
        <v>213</v>
      </c>
      <c r="AI2" s="278"/>
      <c r="AJ2" s="278"/>
      <c r="AK2" s="278"/>
      <c r="AM2" s="278" t="s">
        <v>215</v>
      </c>
      <c r="AN2" s="278"/>
      <c r="AO2" s="278"/>
      <c r="AP2" s="278"/>
      <c r="AR2" s="187"/>
    </row>
    <row r="3" spans="1:46" s="191" customFormat="1" ht="45" customHeight="1" x14ac:dyDescent="0.3">
      <c r="A3" s="196" t="s">
        <v>0</v>
      </c>
      <c r="B3" s="196" t="s">
        <v>195</v>
      </c>
      <c r="C3" s="196" t="s">
        <v>196</v>
      </c>
      <c r="D3" s="196" t="s">
        <v>245</v>
      </c>
      <c r="E3" s="196" t="s">
        <v>197</v>
      </c>
      <c r="F3" s="196" t="s">
        <v>198</v>
      </c>
      <c r="G3" s="196" t="s">
        <v>239</v>
      </c>
      <c r="H3" s="113" t="s">
        <v>220</v>
      </c>
      <c r="I3" s="113" t="s">
        <v>221</v>
      </c>
      <c r="J3" s="196" t="s">
        <v>239</v>
      </c>
      <c r="K3" s="113" t="s">
        <v>222</v>
      </c>
      <c r="L3" s="113" t="s">
        <v>223</v>
      </c>
      <c r="M3" s="113" t="s">
        <v>224</v>
      </c>
      <c r="N3" s="196" t="s">
        <v>239</v>
      </c>
      <c r="O3" s="113" t="s">
        <v>225</v>
      </c>
      <c r="P3" s="113" t="s">
        <v>226</v>
      </c>
      <c r="Q3" s="113" t="s">
        <v>227</v>
      </c>
      <c r="R3" s="196" t="s">
        <v>239</v>
      </c>
      <c r="S3" s="113" t="s">
        <v>228</v>
      </c>
      <c r="T3" s="113" t="s">
        <v>229</v>
      </c>
      <c r="U3" s="113" t="s">
        <v>230</v>
      </c>
      <c r="V3" s="196" t="s">
        <v>203</v>
      </c>
      <c r="W3" s="196" t="s">
        <v>239</v>
      </c>
      <c r="X3" s="113" t="s">
        <v>231</v>
      </c>
      <c r="Y3" s="113" t="s">
        <v>264</v>
      </c>
      <c r="Z3" s="196" t="s">
        <v>205</v>
      </c>
      <c r="AA3" s="196" t="s">
        <v>206</v>
      </c>
      <c r="AB3" s="196" t="s">
        <v>207</v>
      </c>
      <c r="AC3" s="196" t="s">
        <v>208</v>
      </c>
      <c r="AD3" s="196" t="s">
        <v>209</v>
      </c>
      <c r="AE3" s="196" t="s">
        <v>210</v>
      </c>
      <c r="AF3" s="196" t="s">
        <v>211</v>
      </c>
      <c r="AG3" s="196" t="s">
        <v>212</v>
      </c>
      <c r="AH3" s="196" t="s">
        <v>239</v>
      </c>
      <c r="AI3" s="113" t="s">
        <v>233</v>
      </c>
      <c r="AJ3" s="113" t="s">
        <v>234</v>
      </c>
      <c r="AK3" s="113" t="s">
        <v>235</v>
      </c>
      <c r="AL3" s="196" t="s">
        <v>214</v>
      </c>
      <c r="AM3" s="196" t="s">
        <v>239</v>
      </c>
      <c r="AN3" s="113" t="s">
        <v>236</v>
      </c>
      <c r="AO3" s="113" t="s">
        <v>237</v>
      </c>
      <c r="AP3" s="113" t="s">
        <v>238</v>
      </c>
      <c r="AQ3" s="196" t="s">
        <v>216</v>
      </c>
      <c r="AR3" s="196" t="s">
        <v>217</v>
      </c>
      <c r="AS3" s="196" t="s">
        <v>218</v>
      </c>
      <c r="AT3" s="196" t="s">
        <v>219</v>
      </c>
    </row>
    <row r="4" spans="1:46" ht="15" x14ac:dyDescent="0.3">
      <c r="A4" s="18" t="s">
        <v>52</v>
      </c>
      <c r="B4" s="71">
        <v>16236659573</v>
      </c>
      <c r="C4" s="71">
        <v>1497830673</v>
      </c>
      <c r="D4" s="71">
        <v>1118840002</v>
      </c>
      <c r="E4" s="71">
        <v>13619988898</v>
      </c>
      <c r="F4" s="71">
        <v>4855063816</v>
      </c>
      <c r="G4" s="71">
        <v>2725400111</v>
      </c>
      <c r="H4" s="71">
        <v>2493669380</v>
      </c>
      <c r="I4" s="71">
        <v>231730731</v>
      </c>
      <c r="J4" s="71">
        <v>563246283</v>
      </c>
      <c r="K4" s="71">
        <v>260138260</v>
      </c>
      <c r="L4" s="71">
        <v>29607526</v>
      </c>
      <c r="M4" s="71">
        <v>273500497</v>
      </c>
      <c r="N4" s="71">
        <v>497528922</v>
      </c>
      <c r="O4" s="71">
        <v>358405412</v>
      </c>
      <c r="P4" s="71">
        <v>69402640</v>
      </c>
      <c r="Q4" s="71">
        <v>69720870</v>
      </c>
      <c r="R4" s="71">
        <v>2879520911</v>
      </c>
      <c r="S4" s="71">
        <v>109401796</v>
      </c>
      <c r="T4" s="71">
        <v>1516744551</v>
      </c>
      <c r="U4" s="71">
        <v>1253374564</v>
      </c>
      <c r="V4" s="71">
        <v>395350589</v>
      </c>
      <c r="W4" s="71">
        <v>1516551693</v>
      </c>
      <c r="X4" s="71">
        <v>1448341379</v>
      </c>
      <c r="Y4" s="71">
        <v>68210314</v>
      </c>
      <c r="Z4" s="71">
        <v>2134026</v>
      </c>
      <c r="AA4" s="71">
        <v>310357059</v>
      </c>
      <c r="AB4" s="71">
        <v>0</v>
      </c>
      <c r="AC4" s="71">
        <v>399423729</v>
      </c>
      <c r="AD4" s="71">
        <v>206025495</v>
      </c>
      <c r="AE4" s="71">
        <v>197107493</v>
      </c>
      <c r="AF4" s="71">
        <v>134988052</v>
      </c>
      <c r="AG4" s="71">
        <v>158875299</v>
      </c>
      <c r="AH4" s="71">
        <v>1128638502</v>
      </c>
      <c r="AI4" s="71">
        <v>550521051</v>
      </c>
      <c r="AJ4" s="71">
        <v>18910306</v>
      </c>
      <c r="AK4" s="71">
        <v>559207145</v>
      </c>
      <c r="AL4" s="71">
        <v>77248100</v>
      </c>
      <c r="AM4" s="71">
        <v>2144137533</v>
      </c>
      <c r="AN4" s="71">
        <v>1172110983</v>
      </c>
      <c r="AO4" s="71">
        <v>810818315</v>
      </c>
      <c r="AP4" s="71">
        <v>161208235</v>
      </c>
      <c r="AQ4" s="71">
        <v>12543244</v>
      </c>
      <c r="AR4" s="71">
        <v>13349077041</v>
      </c>
      <c r="AS4" s="71">
        <v>1434903289</v>
      </c>
      <c r="AT4" s="71">
        <v>3691072384</v>
      </c>
    </row>
    <row r="5" spans="1:46" ht="15" x14ac:dyDescent="0.3">
      <c r="A5" s="129" t="s">
        <v>1</v>
      </c>
      <c r="B5" s="71">
        <v>93007267</v>
      </c>
      <c r="C5" s="71">
        <v>0</v>
      </c>
      <c r="D5" s="71">
        <v>9300727</v>
      </c>
      <c r="E5" s="71">
        <v>83706540</v>
      </c>
      <c r="F5" s="71">
        <v>74176307</v>
      </c>
      <c r="G5" s="71">
        <v>9969758</v>
      </c>
      <c r="H5" s="71">
        <v>9969758</v>
      </c>
      <c r="I5" s="71">
        <v>0</v>
      </c>
      <c r="J5" s="71">
        <v>0</v>
      </c>
      <c r="K5" s="71">
        <v>0</v>
      </c>
      <c r="L5" s="71">
        <v>0</v>
      </c>
      <c r="M5" s="71">
        <v>0</v>
      </c>
      <c r="N5" s="71">
        <v>0</v>
      </c>
      <c r="O5" s="71">
        <v>0</v>
      </c>
      <c r="P5" s="71">
        <v>0</v>
      </c>
      <c r="Q5" s="71">
        <v>0</v>
      </c>
      <c r="R5" s="71">
        <v>6277205</v>
      </c>
      <c r="S5" s="71">
        <v>3268741</v>
      </c>
      <c r="T5" s="71">
        <v>178647</v>
      </c>
      <c r="U5" s="71">
        <v>2829817</v>
      </c>
      <c r="V5" s="71">
        <v>839723</v>
      </c>
      <c r="W5" s="71">
        <v>90024</v>
      </c>
      <c r="X5" s="71">
        <v>90024</v>
      </c>
      <c r="Y5" s="71">
        <v>0</v>
      </c>
      <c r="Z5" s="71">
        <v>0</v>
      </c>
      <c r="AA5" s="71">
        <v>0</v>
      </c>
      <c r="AB5" s="71">
        <v>0</v>
      </c>
      <c r="AC5" s="71">
        <v>12064545</v>
      </c>
      <c r="AD5" s="71">
        <v>520862</v>
      </c>
      <c r="AE5" s="71">
        <v>900000</v>
      </c>
      <c r="AF5" s="71">
        <v>854289</v>
      </c>
      <c r="AG5" s="71">
        <v>2871585</v>
      </c>
      <c r="AH5" s="71">
        <v>11065821</v>
      </c>
      <c r="AI5" s="71">
        <v>10092763</v>
      </c>
      <c r="AJ5" s="71">
        <v>0</v>
      </c>
      <c r="AK5" s="71">
        <v>973058</v>
      </c>
      <c r="AL5" s="71">
        <v>1881627</v>
      </c>
      <c r="AM5" s="71">
        <v>24144005</v>
      </c>
      <c r="AN5" s="71">
        <v>12783612</v>
      </c>
      <c r="AO5" s="71">
        <v>10621062</v>
      </c>
      <c r="AP5" s="71">
        <v>739331</v>
      </c>
      <c r="AQ5" s="71">
        <v>0</v>
      </c>
      <c r="AR5" s="71">
        <v>71479444</v>
      </c>
      <c r="AS5" s="71">
        <v>0</v>
      </c>
      <c r="AT5" s="71">
        <v>86403403</v>
      </c>
    </row>
    <row r="6" spans="1:46" ht="15" x14ac:dyDescent="0.3">
      <c r="A6" s="129" t="s">
        <v>2</v>
      </c>
      <c r="B6" s="71">
        <v>44397466</v>
      </c>
      <c r="C6" s="71">
        <v>7742228</v>
      </c>
      <c r="D6" s="71">
        <v>4439747</v>
      </c>
      <c r="E6" s="71">
        <v>32215491</v>
      </c>
      <c r="F6" s="71">
        <v>48142469</v>
      </c>
      <c r="G6" s="71">
        <v>17091522</v>
      </c>
      <c r="H6" s="71">
        <v>17091522</v>
      </c>
      <c r="I6" s="71">
        <v>0</v>
      </c>
      <c r="J6" s="71">
        <v>0</v>
      </c>
      <c r="K6" s="71">
        <v>0</v>
      </c>
      <c r="L6" s="71">
        <v>0</v>
      </c>
      <c r="M6" s="71">
        <v>0</v>
      </c>
      <c r="N6" s="71">
        <v>0</v>
      </c>
      <c r="O6" s="71">
        <v>0</v>
      </c>
      <c r="P6" s="71">
        <v>0</v>
      </c>
      <c r="Q6" s="71">
        <v>0</v>
      </c>
      <c r="R6" s="71">
        <v>8741534</v>
      </c>
      <c r="S6" s="71">
        <v>0</v>
      </c>
      <c r="T6" s="71">
        <v>599220</v>
      </c>
      <c r="U6" s="71">
        <v>8142314</v>
      </c>
      <c r="V6" s="71">
        <v>294110</v>
      </c>
      <c r="W6" s="71">
        <v>7764161</v>
      </c>
      <c r="X6" s="71">
        <v>7764161</v>
      </c>
      <c r="Y6" s="71">
        <v>0</v>
      </c>
      <c r="Z6" s="71">
        <v>0</v>
      </c>
      <c r="AA6" s="71">
        <v>0</v>
      </c>
      <c r="AB6" s="71">
        <v>0</v>
      </c>
      <c r="AC6" s="71">
        <v>0</v>
      </c>
      <c r="AD6" s="71">
        <v>0</v>
      </c>
      <c r="AE6" s="71">
        <v>0</v>
      </c>
      <c r="AF6" s="71">
        <v>2988174</v>
      </c>
      <c r="AG6" s="71">
        <v>0</v>
      </c>
      <c r="AH6" s="71">
        <v>0</v>
      </c>
      <c r="AI6" s="71">
        <v>0</v>
      </c>
      <c r="AJ6" s="71">
        <v>0</v>
      </c>
      <c r="AK6" s="71">
        <v>0</v>
      </c>
      <c r="AL6" s="71">
        <v>0</v>
      </c>
      <c r="AM6" s="71">
        <v>7165876</v>
      </c>
      <c r="AN6" s="71">
        <v>7162803</v>
      </c>
      <c r="AO6" s="71">
        <v>0</v>
      </c>
      <c r="AP6" s="71">
        <v>3073</v>
      </c>
      <c r="AQ6" s="71">
        <v>0</v>
      </c>
      <c r="AR6" s="71">
        <v>44045377</v>
      </c>
      <c r="AS6" s="71">
        <v>0</v>
      </c>
      <c r="AT6" s="71">
        <v>36312583</v>
      </c>
    </row>
    <row r="7" spans="1:46" ht="15" x14ac:dyDescent="0.3">
      <c r="A7" s="129" t="s">
        <v>3</v>
      </c>
      <c r="B7" s="71">
        <v>199407313</v>
      </c>
      <c r="C7" s="71">
        <v>0</v>
      </c>
      <c r="D7" s="71">
        <v>19940731</v>
      </c>
      <c r="E7" s="71">
        <v>179466582</v>
      </c>
      <c r="F7" s="71">
        <v>29744419</v>
      </c>
      <c r="G7" s="71">
        <v>27555168</v>
      </c>
      <c r="H7" s="71">
        <v>2339392</v>
      </c>
      <c r="I7" s="71">
        <v>25215776</v>
      </c>
      <c r="J7" s="71">
        <v>9750527</v>
      </c>
      <c r="K7" s="71">
        <v>9750527</v>
      </c>
      <c r="L7" s="71">
        <v>0</v>
      </c>
      <c r="M7" s="71">
        <v>0</v>
      </c>
      <c r="N7" s="71">
        <v>0</v>
      </c>
      <c r="O7" s="71">
        <v>0</v>
      </c>
      <c r="P7" s="71">
        <v>0</v>
      </c>
      <c r="Q7" s="71">
        <v>0</v>
      </c>
      <c r="R7" s="71">
        <v>377322</v>
      </c>
      <c r="S7" s="71">
        <v>0</v>
      </c>
      <c r="T7" s="71">
        <v>150646</v>
      </c>
      <c r="U7" s="71">
        <v>226676</v>
      </c>
      <c r="V7" s="71">
        <v>7034419</v>
      </c>
      <c r="W7" s="71">
        <v>2546800</v>
      </c>
      <c r="X7" s="71">
        <v>2546800</v>
      </c>
      <c r="Y7" s="71">
        <v>0</v>
      </c>
      <c r="Z7" s="71">
        <v>0</v>
      </c>
      <c r="AA7" s="71">
        <v>0</v>
      </c>
      <c r="AB7" s="71">
        <v>0</v>
      </c>
      <c r="AC7" s="71">
        <v>4537017</v>
      </c>
      <c r="AD7" s="71">
        <v>5784681</v>
      </c>
      <c r="AE7" s="71">
        <v>0</v>
      </c>
      <c r="AF7" s="71">
        <v>0</v>
      </c>
      <c r="AG7" s="71">
        <v>0</v>
      </c>
      <c r="AH7" s="71">
        <v>89807382</v>
      </c>
      <c r="AI7" s="71">
        <v>47149028</v>
      </c>
      <c r="AJ7" s="71">
        <v>0</v>
      </c>
      <c r="AK7" s="71">
        <v>42658354</v>
      </c>
      <c r="AL7" s="71">
        <v>0</v>
      </c>
      <c r="AM7" s="71">
        <v>12395938</v>
      </c>
      <c r="AN7" s="71">
        <v>8432947</v>
      </c>
      <c r="AO7" s="71">
        <v>601521</v>
      </c>
      <c r="AP7" s="71">
        <v>3361470</v>
      </c>
      <c r="AQ7" s="71">
        <v>0</v>
      </c>
      <c r="AR7" s="71">
        <v>159789254</v>
      </c>
      <c r="AS7" s="71">
        <v>0</v>
      </c>
      <c r="AT7" s="71">
        <v>49421747</v>
      </c>
    </row>
    <row r="8" spans="1:46" ht="15" x14ac:dyDescent="0.3">
      <c r="A8" s="129" t="s">
        <v>4</v>
      </c>
      <c r="B8" s="71">
        <v>56545640</v>
      </c>
      <c r="C8" s="71">
        <v>0</v>
      </c>
      <c r="D8" s="71">
        <v>0</v>
      </c>
      <c r="E8" s="71">
        <v>56545640</v>
      </c>
      <c r="F8" s="71">
        <v>64673052</v>
      </c>
      <c r="G8" s="71">
        <v>4098634</v>
      </c>
      <c r="H8" s="71">
        <v>4098634</v>
      </c>
      <c r="I8" s="71">
        <v>0</v>
      </c>
      <c r="J8" s="71">
        <v>0</v>
      </c>
      <c r="K8" s="71">
        <v>0</v>
      </c>
      <c r="L8" s="71">
        <v>0</v>
      </c>
      <c r="M8" s="71">
        <v>0</v>
      </c>
      <c r="N8" s="71">
        <v>2267973</v>
      </c>
      <c r="O8" s="71">
        <v>0</v>
      </c>
      <c r="P8" s="71">
        <v>0</v>
      </c>
      <c r="Q8" s="71">
        <v>2267973</v>
      </c>
      <c r="R8" s="71">
        <v>13184859</v>
      </c>
      <c r="S8" s="71">
        <v>19459</v>
      </c>
      <c r="T8" s="71">
        <v>2998183</v>
      </c>
      <c r="U8" s="71">
        <v>10167217</v>
      </c>
      <c r="V8" s="71">
        <v>720755</v>
      </c>
      <c r="W8" s="71">
        <v>15374538</v>
      </c>
      <c r="X8" s="71">
        <v>15374538</v>
      </c>
      <c r="Y8" s="71">
        <v>0</v>
      </c>
      <c r="Z8" s="71">
        <v>0</v>
      </c>
      <c r="AA8" s="71">
        <v>0</v>
      </c>
      <c r="AB8" s="71">
        <v>0</v>
      </c>
      <c r="AC8" s="71">
        <v>0</v>
      </c>
      <c r="AD8" s="71">
        <v>0</v>
      </c>
      <c r="AE8" s="71">
        <v>106403</v>
      </c>
      <c r="AF8" s="71">
        <v>937208</v>
      </c>
      <c r="AG8" s="71">
        <v>1487900</v>
      </c>
      <c r="AH8" s="71">
        <v>330060</v>
      </c>
      <c r="AI8" s="71">
        <v>330060</v>
      </c>
      <c r="AJ8" s="71">
        <v>0</v>
      </c>
      <c r="AK8" s="71">
        <v>0</v>
      </c>
      <c r="AL8" s="71">
        <v>0</v>
      </c>
      <c r="AM8" s="71">
        <v>8918155</v>
      </c>
      <c r="AN8" s="71">
        <v>8319919</v>
      </c>
      <c r="AO8" s="71">
        <v>77035</v>
      </c>
      <c r="AP8" s="71">
        <v>521201</v>
      </c>
      <c r="AQ8" s="71">
        <v>0</v>
      </c>
      <c r="AR8" s="71">
        <v>47426485</v>
      </c>
      <c r="AS8" s="71">
        <v>20420765</v>
      </c>
      <c r="AT8" s="71">
        <v>53371442</v>
      </c>
    </row>
    <row r="9" spans="1:46" ht="15" x14ac:dyDescent="0.3">
      <c r="A9" s="129" t="s">
        <v>5</v>
      </c>
      <c r="B9" s="71">
        <v>3637503251</v>
      </c>
      <c r="C9" s="71">
        <v>0</v>
      </c>
      <c r="D9" s="71">
        <v>362416560</v>
      </c>
      <c r="E9" s="71">
        <v>3275086691</v>
      </c>
      <c r="F9" s="71">
        <v>305434780</v>
      </c>
      <c r="G9" s="71">
        <v>480116893</v>
      </c>
      <c r="H9" s="71">
        <v>467000668</v>
      </c>
      <c r="I9" s="71">
        <v>13116225</v>
      </c>
      <c r="J9" s="71">
        <v>253674004</v>
      </c>
      <c r="K9" s="71">
        <v>0</v>
      </c>
      <c r="L9" s="71">
        <v>0</v>
      </c>
      <c r="M9" s="71">
        <v>253674004</v>
      </c>
      <c r="N9" s="71">
        <v>0</v>
      </c>
      <c r="O9" s="71">
        <v>0</v>
      </c>
      <c r="P9" s="71">
        <v>0</v>
      </c>
      <c r="Q9" s="71">
        <v>0</v>
      </c>
      <c r="R9" s="71">
        <v>1723510960</v>
      </c>
      <c r="S9" s="71">
        <v>16900625</v>
      </c>
      <c r="T9" s="71">
        <v>1105045547</v>
      </c>
      <c r="U9" s="71">
        <v>601564788</v>
      </c>
      <c r="V9" s="71">
        <v>179106846</v>
      </c>
      <c r="W9" s="71">
        <v>201585505</v>
      </c>
      <c r="X9" s="71">
        <v>201585505</v>
      </c>
      <c r="Y9" s="71">
        <v>0</v>
      </c>
      <c r="Z9" s="71">
        <v>0</v>
      </c>
      <c r="AA9" s="71">
        <v>0</v>
      </c>
      <c r="AB9" s="71">
        <v>0</v>
      </c>
      <c r="AC9" s="71">
        <v>247347</v>
      </c>
      <c r="AD9" s="71">
        <v>34051960</v>
      </c>
      <c r="AE9" s="71">
        <v>0</v>
      </c>
      <c r="AF9" s="71">
        <v>12540690</v>
      </c>
      <c r="AG9" s="71">
        <v>0</v>
      </c>
      <c r="AH9" s="71">
        <v>0</v>
      </c>
      <c r="AI9" s="71">
        <v>0</v>
      </c>
      <c r="AJ9" s="71">
        <v>0</v>
      </c>
      <c r="AK9" s="71">
        <v>0</v>
      </c>
      <c r="AL9" s="71">
        <v>0</v>
      </c>
      <c r="AM9" s="71">
        <v>437910845</v>
      </c>
      <c r="AN9" s="71">
        <v>207289851</v>
      </c>
      <c r="AO9" s="71">
        <v>192626797</v>
      </c>
      <c r="AP9" s="71">
        <v>37994197</v>
      </c>
      <c r="AQ9" s="71">
        <v>0</v>
      </c>
      <c r="AR9" s="71">
        <v>3322745050</v>
      </c>
      <c r="AS9" s="71">
        <v>257776421</v>
      </c>
      <c r="AT9" s="71">
        <v>0</v>
      </c>
    </row>
    <row r="10" spans="1:46" ht="15" x14ac:dyDescent="0.3">
      <c r="A10" s="129" t="s">
        <v>6</v>
      </c>
      <c r="B10" s="71">
        <v>135607703</v>
      </c>
      <c r="C10" s="71">
        <v>6221206</v>
      </c>
      <c r="D10" s="71">
        <v>5897601</v>
      </c>
      <c r="E10" s="71">
        <v>123488896</v>
      </c>
      <c r="F10" s="71">
        <v>96394637</v>
      </c>
      <c r="G10" s="71">
        <v>33007189</v>
      </c>
      <c r="H10" s="71">
        <v>33007189</v>
      </c>
      <c r="I10" s="71">
        <v>0</v>
      </c>
      <c r="J10" s="71">
        <v>0</v>
      </c>
      <c r="K10" s="71">
        <v>0</v>
      </c>
      <c r="L10" s="71">
        <v>0</v>
      </c>
      <c r="M10" s="71">
        <v>0</v>
      </c>
      <c r="N10" s="71">
        <v>0</v>
      </c>
      <c r="O10" s="71">
        <v>0</v>
      </c>
      <c r="P10" s="71">
        <v>0</v>
      </c>
      <c r="Q10" s="71">
        <v>0</v>
      </c>
      <c r="R10" s="71">
        <v>10111361</v>
      </c>
      <c r="S10" s="71">
        <v>1864944</v>
      </c>
      <c r="T10" s="71">
        <v>3906726</v>
      </c>
      <c r="U10" s="71">
        <v>4339691</v>
      </c>
      <c r="V10" s="71">
        <v>9060907</v>
      </c>
      <c r="W10" s="71">
        <v>578506</v>
      </c>
      <c r="X10" s="71">
        <v>494182</v>
      </c>
      <c r="Y10" s="71">
        <v>84324</v>
      </c>
      <c r="Z10" s="71">
        <v>2912</v>
      </c>
      <c r="AA10" s="71">
        <v>0</v>
      </c>
      <c r="AB10" s="71">
        <v>0</v>
      </c>
      <c r="AC10" s="71">
        <v>4568848</v>
      </c>
      <c r="AD10" s="71">
        <v>1979964</v>
      </c>
      <c r="AE10" s="71">
        <v>563025</v>
      </c>
      <c r="AF10" s="71">
        <v>416360</v>
      </c>
      <c r="AG10" s="71">
        <v>504589</v>
      </c>
      <c r="AH10" s="71">
        <v>783778</v>
      </c>
      <c r="AI10" s="71">
        <v>68323</v>
      </c>
      <c r="AJ10" s="71">
        <v>0</v>
      </c>
      <c r="AK10" s="71">
        <v>715455</v>
      </c>
      <c r="AL10" s="71">
        <v>569909</v>
      </c>
      <c r="AM10" s="71">
        <v>53219553</v>
      </c>
      <c r="AN10" s="71">
        <v>15203443</v>
      </c>
      <c r="AO10" s="71">
        <v>34371411</v>
      </c>
      <c r="AP10" s="71">
        <v>3644699</v>
      </c>
      <c r="AQ10" s="71">
        <v>0</v>
      </c>
      <c r="AR10" s="71">
        <v>115366901</v>
      </c>
      <c r="AS10" s="71">
        <v>0</v>
      </c>
      <c r="AT10" s="71">
        <v>104516632</v>
      </c>
    </row>
    <row r="11" spans="1:46" ht="15" x14ac:dyDescent="0.3">
      <c r="A11" s="129" t="s">
        <v>7</v>
      </c>
      <c r="B11" s="71">
        <v>265907706</v>
      </c>
      <c r="C11" s="71">
        <v>26678810</v>
      </c>
      <c r="D11" s="71">
        <v>0</v>
      </c>
      <c r="E11" s="71">
        <v>239228896</v>
      </c>
      <c r="F11" s="71">
        <v>769225</v>
      </c>
      <c r="G11" s="71">
        <v>0</v>
      </c>
      <c r="H11" s="71">
        <v>0</v>
      </c>
      <c r="I11" s="71">
        <v>0</v>
      </c>
      <c r="J11" s="71">
        <v>0</v>
      </c>
      <c r="K11" s="71">
        <v>0</v>
      </c>
      <c r="L11" s="71">
        <v>0</v>
      </c>
      <c r="M11" s="71">
        <v>0</v>
      </c>
      <c r="N11" s="71">
        <v>19726211</v>
      </c>
      <c r="O11" s="71">
        <v>0</v>
      </c>
      <c r="P11" s="71">
        <v>0</v>
      </c>
      <c r="Q11" s="71">
        <v>19726211</v>
      </c>
      <c r="R11" s="71">
        <v>0</v>
      </c>
      <c r="S11" s="71">
        <v>0</v>
      </c>
      <c r="T11" s="71">
        <v>0</v>
      </c>
      <c r="U11" s="71">
        <v>0</v>
      </c>
      <c r="V11" s="71">
        <v>0</v>
      </c>
      <c r="W11" s="71">
        <v>0</v>
      </c>
      <c r="X11" s="71">
        <v>0</v>
      </c>
      <c r="Y11" s="71">
        <v>0</v>
      </c>
      <c r="Z11" s="71">
        <v>0</v>
      </c>
      <c r="AA11" s="71">
        <v>0</v>
      </c>
      <c r="AB11" s="71">
        <v>0</v>
      </c>
      <c r="AC11" s="71">
        <v>0</v>
      </c>
      <c r="AD11" s="71">
        <v>19103907</v>
      </c>
      <c r="AE11" s="71">
        <v>0</v>
      </c>
      <c r="AF11" s="71">
        <v>51502991</v>
      </c>
      <c r="AG11" s="71">
        <v>16192439</v>
      </c>
      <c r="AH11" s="71">
        <v>62229764</v>
      </c>
      <c r="AI11" s="71">
        <v>62229764</v>
      </c>
      <c r="AJ11" s="71">
        <v>0</v>
      </c>
      <c r="AK11" s="71">
        <v>0</v>
      </c>
      <c r="AL11" s="71">
        <v>0</v>
      </c>
      <c r="AM11" s="71">
        <v>71242809</v>
      </c>
      <c r="AN11" s="71">
        <v>13732947</v>
      </c>
      <c r="AO11" s="71">
        <v>57509862</v>
      </c>
      <c r="AP11" s="71">
        <v>0</v>
      </c>
      <c r="AQ11" s="71">
        <v>0</v>
      </c>
      <c r="AR11" s="71">
        <v>239998121</v>
      </c>
      <c r="AS11" s="71">
        <v>0</v>
      </c>
      <c r="AT11" s="71">
        <v>0</v>
      </c>
    </row>
    <row r="12" spans="1:46" ht="15" x14ac:dyDescent="0.3">
      <c r="A12" s="129" t="s">
        <v>8</v>
      </c>
      <c r="B12" s="71">
        <v>32184421</v>
      </c>
      <c r="C12" s="71">
        <v>0</v>
      </c>
      <c r="D12" s="71">
        <v>0</v>
      </c>
      <c r="E12" s="71">
        <v>32184421</v>
      </c>
      <c r="F12" s="71">
        <v>9106358</v>
      </c>
      <c r="G12" s="71">
        <v>910494</v>
      </c>
      <c r="H12" s="71">
        <v>910494</v>
      </c>
      <c r="I12" s="71">
        <v>0</v>
      </c>
      <c r="J12" s="71">
        <v>0</v>
      </c>
      <c r="K12" s="71">
        <v>0</v>
      </c>
      <c r="L12" s="71">
        <v>0</v>
      </c>
      <c r="M12" s="71">
        <v>0</v>
      </c>
      <c r="N12" s="71">
        <v>0</v>
      </c>
      <c r="O12" s="71">
        <v>0</v>
      </c>
      <c r="P12" s="71">
        <v>0</v>
      </c>
      <c r="Q12" s="71">
        <v>0</v>
      </c>
      <c r="R12" s="71">
        <v>2831622</v>
      </c>
      <c r="S12" s="71">
        <v>1003102</v>
      </c>
      <c r="T12" s="71">
        <v>1828520</v>
      </c>
      <c r="U12" s="71">
        <v>0</v>
      </c>
      <c r="V12" s="71">
        <v>0</v>
      </c>
      <c r="W12" s="71">
        <v>16612362</v>
      </c>
      <c r="X12" s="71">
        <v>16612362</v>
      </c>
      <c r="Y12" s="71">
        <v>0</v>
      </c>
      <c r="Z12" s="71">
        <v>0</v>
      </c>
      <c r="AA12" s="71">
        <v>0</v>
      </c>
      <c r="AB12" s="71">
        <v>0</v>
      </c>
      <c r="AC12" s="71">
        <v>1846293</v>
      </c>
      <c r="AD12" s="71">
        <v>0</v>
      </c>
      <c r="AE12" s="71">
        <v>0</v>
      </c>
      <c r="AF12" s="71">
        <v>0</v>
      </c>
      <c r="AG12" s="71">
        <v>0</v>
      </c>
      <c r="AH12" s="71">
        <v>0</v>
      </c>
      <c r="AI12" s="71">
        <v>0</v>
      </c>
      <c r="AJ12" s="71">
        <v>0</v>
      </c>
      <c r="AK12" s="71">
        <v>0</v>
      </c>
      <c r="AL12" s="71">
        <v>0</v>
      </c>
      <c r="AM12" s="71">
        <v>4408904</v>
      </c>
      <c r="AN12" s="71">
        <v>3520878</v>
      </c>
      <c r="AO12" s="71">
        <v>888026</v>
      </c>
      <c r="AP12" s="71">
        <v>0</v>
      </c>
      <c r="AQ12" s="71">
        <v>0</v>
      </c>
      <c r="AR12" s="71">
        <v>26609675</v>
      </c>
      <c r="AS12" s="71">
        <v>610337</v>
      </c>
      <c r="AT12" s="71">
        <v>14070767</v>
      </c>
    </row>
    <row r="13" spans="1:46" ht="15" x14ac:dyDescent="0.3">
      <c r="A13" s="129" t="s">
        <v>9</v>
      </c>
      <c r="B13" s="71">
        <v>92304203</v>
      </c>
      <c r="C13" s="71">
        <v>0</v>
      </c>
      <c r="D13" s="71">
        <v>3935917</v>
      </c>
      <c r="E13" s="71">
        <v>88368286</v>
      </c>
      <c r="F13" s="71">
        <v>33376184</v>
      </c>
      <c r="G13" s="71">
        <v>12019107</v>
      </c>
      <c r="H13" s="71">
        <v>12019107</v>
      </c>
      <c r="I13" s="71">
        <v>0</v>
      </c>
      <c r="J13" s="71">
        <v>0</v>
      </c>
      <c r="K13" s="71">
        <v>0</v>
      </c>
      <c r="L13" s="71">
        <v>0</v>
      </c>
      <c r="M13" s="71">
        <v>0</v>
      </c>
      <c r="N13" s="71">
        <v>0</v>
      </c>
      <c r="O13" s="71">
        <v>0</v>
      </c>
      <c r="P13" s="71">
        <v>0</v>
      </c>
      <c r="Q13" s="71">
        <v>0</v>
      </c>
      <c r="R13" s="71">
        <v>10452775</v>
      </c>
      <c r="S13" s="71">
        <v>0</v>
      </c>
      <c r="T13" s="71">
        <v>2606886</v>
      </c>
      <c r="U13" s="71">
        <v>7845889</v>
      </c>
      <c r="V13" s="71">
        <v>0</v>
      </c>
      <c r="W13" s="71">
        <v>36947695</v>
      </c>
      <c r="X13" s="71">
        <v>36947695</v>
      </c>
      <c r="Y13" s="71">
        <v>0</v>
      </c>
      <c r="Z13" s="71">
        <v>0</v>
      </c>
      <c r="AA13" s="71">
        <v>0</v>
      </c>
      <c r="AB13" s="71">
        <v>0</v>
      </c>
      <c r="AC13" s="71">
        <v>0</v>
      </c>
      <c r="AD13" s="71">
        <v>273109</v>
      </c>
      <c r="AE13" s="71">
        <v>0</v>
      </c>
      <c r="AF13" s="71">
        <v>973682</v>
      </c>
      <c r="AG13" s="71">
        <v>0</v>
      </c>
      <c r="AH13" s="71">
        <v>0</v>
      </c>
      <c r="AI13" s="71">
        <v>0</v>
      </c>
      <c r="AJ13" s="71">
        <v>0</v>
      </c>
      <c r="AK13" s="71">
        <v>0</v>
      </c>
      <c r="AL13" s="71">
        <v>1226779</v>
      </c>
      <c r="AM13" s="71">
        <v>11123308</v>
      </c>
      <c r="AN13" s="71">
        <v>9105074</v>
      </c>
      <c r="AO13" s="71">
        <v>1393730</v>
      </c>
      <c r="AP13" s="71">
        <v>624504</v>
      </c>
      <c r="AQ13" s="71">
        <v>0</v>
      </c>
      <c r="AR13" s="71">
        <v>73016455</v>
      </c>
      <c r="AS13" s="71">
        <v>0</v>
      </c>
      <c r="AT13" s="71">
        <v>48728015</v>
      </c>
    </row>
    <row r="14" spans="1:46" ht="15" x14ac:dyDescent="0.3">
      <c r="A14" s="129" t="s">
        <v>10</v>
      </c>
      <c r="B14" s="71">
        <v>560484398</v>
      </c>
      <c r="C14" s="71">
        <v>110290876</v>
      </c>
      <c r="D14" s="71">
        <v>56048440</v>
      </c>
      <c r="E14" s="71">
        <v>394145082</v>
      </c>
      <c r="F14" s="71">
        <v>17120287</v>
      </c>
      <c r="G14" s="71">
        <v>36560664</v>
      </c>
      <c r="H14" s="71">
        <v>21051749</v>
      </c>
      <c r="I14" s="71">
        <v>15508915</v>
      </c>
      <c r="J14" s="71">
        <v>0</v>
      </c>
      <c r="K14" s="71">
        <v>0</v>
      </c>
      <c r="L14" s="71">
        <v>0</v>
      </c>
      <c r="M14" s="71">
        <v>0</v>
      </c>
      <c r="N14" s="71">
        <v>0</v>
      </c>
      <c r="O14" s="71">
        <v>0</v>
      </c>
      <c r="P14" s="71">
        <v>0</v>
      </c>
      <c r="Q14" s="71">
        <v>0</v>
      </c>
      <c r="R14" s="71">
        <v>43769764</v>
      </c>
      <c r="S14" s="71">
        <v>1762593</v>
      </c>
      <c r="T14" s="71">
        <v>5133790</v>
      </c>
      <c r="U14" s="71">
        <v>36873381</v>
      </c>
      <c r="V14" s="71">
        <v>4147909</v>
      </c>
      <c r="W14" s="71">
        <v>94399447</v>
      </c>
      <c r="X14" s="71">
        <v>94399447</v>
      </c>
      <c r="Y14" s="71">
        <v>0</v>
      </c>
      <c r="Z14" s="71">
        <v>0</v>
      </c>
      <c r="AA14" s="71">
        <v>0</v>
      </c>
      <c r="AB14" s="71">
        <v>0</v>
      </c>
      <c r="AC14" s="71">
        <v>902114</v>
      </c>
      <c r="AD14" s="71">
        <v>19923876</v>
      </c>
      <c r="AE14" s="71">
        <v>0</v>
      </c>
      <c r="AF14" s="71">
        <v>204322</v>
      </c>
      <c r="AG14" s="71">
        <v>0</v>
      </c>
      <c r="AH14" s="71">
        <v>151060681</v>
      </c>
      <c r="AI14" s="71">
        <v>8322809</v>
      </c>
      <c r="AJ14" s="71">
        <v>1830457</v>
      </c>
      <c r="AK14" s="71">
        <v>140907415</v>
      </c>
      <c r="AL14" s="71">
        <v>0</v>
      </c>
      <c r="AM14" s="71">
        <v>44383729</v>
      </c>
      <c r="AN14" s="71">
        <v>40192609</v>
      </c>
      <c r="AO14" s="71">
        <v>0</v>
      </c>
      <c r="AP14" s="71">
        <v>4191120</v>
      </c>
      <c r="AQ14" s="71">
        <v>0</v>
      </c>
      <c r="AR14" s="71">
        <v>395352506</v>
      </c>
      <c r="AS14" s="71">
        <v>15912863</v>
      </c>
      <c r="AT14" s="71">
        <v>0</v>
      </c>
    </row>
    <row r="15" spans="1:46" ht="15" x14ac:dyDescent="0.3">
      <c r="A15" s="129" t="s">
        <v>11</v>
      </c>
      <c r="B15" s="71">
        <v>329650291</v>
      </c>
      <c r="C15" s="71">
        <v>0</v>
      </c>
      <c r="D15" s="71">
        <v>1182112</v>
      </c>
      <c r="E15" s="71">
        <v>328468179</v>
      </c>
      <c r="F15" s="71">
        <v>64692560</v>
      </c>
      <c r="G15" s="71">
        <v>67651096</v>
      </c>
      <c r="H15" s="71">
        <v>37838538</v>
      </c>
      <c r="I15" s="71">
        <v>29812558</v>
      </c>
      <c r="J15" s="71">
        <v>36672497</v>
      </c>
      <c r="K15" s="71">
        <v>36672497</v>
      </c>
      <c r="L15" s="71">
        <v>0</v>
      </c>
      <c r="M15" s="71">
        <v>0</v>
      </c>
      <c r="N15" s="71">
        <v>0</v>
      </c>
      <c r="O15" s="71">
        <v>0</v>
      </c>
      <c r="P15" s="71">
        <v>0</v>
      </c>
      <c r="Q15" s="71">
        <v>0</v>
      </c>
      <c r="R15" s="71">
        <v>10626204</v>
      </c>
      <c r="S15" s="71">
        <v>7824509</v>
      </c>
      <c r="T15" s="71">
        <v>440</v>
      </c>
      <c r="U15" s="71">
        <v>2801255</v>
      </c>
      <c r="V15" s="71">
        <v>2526818</v>
      </c>
      <c r="W15" s="71">
        <v>0</v>
      </c>
      <c r="X15" s="71">
        <v>0</v>
      </c>
      <c r="Y15" s="71">
        <v>0</v>
      </c>
      <c r="Z15" s="71">
        <v>0</v>
      </c>
      <c r="AA15" s="71">
        <v>0</v>
      </c>
      <c r="AB15" s="71">
        <v>0</v>
      </c>
      <c r="AC15" s="71">
        <v>4671914</v>
      </c>
      <c r="AD15" s="71">
        <v>13069738</v>
      </c>
      <c r="AE15" s="71">
        <v>17114865</v>
      </c>
      <c r="AF15" s="71">
        <v>10133405</v>
      </c>
      <c r="AG15" s="71">
        <v>0</v>
      </c>
      <c r="AH15" s="71">
        <v>135327394</v>
      </c>
      <c r="AI15" s="71">
        <v>119586311</v>
      </c>
      <c r="AJ15" s="71">
        <v>12074610</v>
      </c>
      <c r="AK15" s="71">
        <v>3666473</v>
      </c>
      <c r="AL15" s="71">
        <v>0</v>
      </c>
      <c r="AM15" s="71">
        <v>17801609</v>
      </c>
      <c r="AN15" s="71">
        <v>10850713</v>
      </c>
      <c r="AO15" s="71">
        <v>4993977</v>
      </c>
      <c r="AP15" s="71">
        <v>1956919</v>
      </c>
      <c r="AQ15" s="71">
        <v>0</v>
      </c>
      <c r="AR15" s="71">
        <v>315595540</v>
      </c>
      <c r="AS15" s="71">
        <v>10737389</v>
      </c>
      <c r="AT15" s="71">
        <v>66827810</v>
      </c>
    </row>
    <row r="16" spans="1:46" ht="15" x14ac:dyDescent="0.3">
      <c r="A16" s="129" t="s">
        <v>12</v>
      </c>
      <c r="B16" s="71">
        <v>98578402</v>
      </c>
      <c r="C16" s="71">
        <v>0</v>
      </c>
      <c r="D16" s="71">
        <v>9857840</v>
      </c>
      <c r="E16" s="71">
        <v>88720562</v>
      </c>
      <c r="F16" s="71">
        <v>241395931</v>
      </c>
      <c r="G16" s="71">
        <v>6591392</v>
      </c>
      <c r="H16" s="71">
        <v>6591392</v>
      </c>
      <c r="I16" s="71">
        <v>0</v>
      </c>
      <c r="J16" s="71">
        <v>0</v>
      </c>
      <c r="K16" s="71">
        <v>0</v>
      </c>
      <c r="L16" s="71">
        <v>0</v>
      </c>
      <c r="M16" s="71">
        <v>0</v>
      </c>
      <c r="N16" s="71">
        <v>0</v>
      </c>
      <c r="O16" s="71">
        <v>0</v>
      </c>
      <c r="P16" s="71">
        <v>0</v>
      </c>
      <c r="Q16" s="71">
        <v>0</v>
      </c>
      <c r="R16" s="71">
        <v>618174</v>
      </c>
      <c r="S16" s="71">
        <v>0</v>
      </c>
      <c r="T16" s="71">
        <v>0</v>
      </c>
      <c r="U16" s="71">
        <v>618174</v>
      </c>
      <c r="V16" s="71">
        <v>1168766</v>
      </c>
      <c r="W16" s="71">
        <v>1529137</v>
      </c>
      <c r="X16" s="71">
        <v>1529137</v>
      </c>
      <c r="Y16" s="71">
        <v>0</v>
      </c>
      <c r="Z16" s="71">
        <v>86219</v>
      </c>
      <c r="AA16" s="71">
        <v>0</v>
      </c>
      <c r="AB16" s="71">
        <v>0</v>
      </c>
      <c r="AC16" s="71">
        <v>182527</v>
      </c>
      <c r="AD16" s="71">
        <v>616477</v>
      </c>
      <c r="AE16" s="71">
        <v>735367</v>
      </c>
      <c r="AF16" s="71">
        <v>2891743</v>
      </c>
      <c r="AG16" s="71">
        <v>225814</v>
      </c>
      <c r="AH16" s="71">
        <v>469493</v>
      </c>
      <c r="AI16" s="71">
        <v>469493</v>
      </c>
      <c r="AJ16" s="71">
        <v>0</v>
      </c>
      <c r="AK16" s="71">
        <v>0</v>
      </c>
      <c r="AL16" s="71">
        <v>1759364</v>
      </c>
      <c r="AM16" s="71">
        <v>11971328</v>
      </c>
      <c r="AN16" s="71">
        <v>6103127</v>
      </c>
      <c r="AO16" s="71">
        <v>4600842</v>
      </c>
      <c r="AP16" s="71">
        <v>1267359</v>
      </c>
      <c r="AQ16" s="71">
        <v>0</v>
      </c>
      <c r="AR16" s="71">
        <v>28845801</v>
      </c>
      <c r="AS16" s="71">
        <v>20685336</v>
      </c>
      <c r="AT16" s="71">
        <v>280585356</v>
      </c>
    </row>
    <row r="17" spans="1:46" ht="15" x14ac:dyDescent="0.3">
      <c r="A17" s="129" t="s">
        <v>13</v>
      </c>
      <c r="B17" s="71">
        <v>30307166</v>
      </c>
      <c r="C17" s="71">
        <v>7804095</v>
      </c>
      <c r="D17" s="71">
        <v>966041</v>
      </c>
      <c r="E17" s="71">
        <v>21537030</v>
      </c>
      <c r="F17" s="71">
        <v>19999580</v>
      </c>
      <c r="G17" s="71">
        <v>1923752</v>
      </c>
      <c r="H17" s="71">
        <v>1923752</v>
      </c>
      <c r="I17" s="71">
        <v>0</v>
      </c>
      <c r="J17" s="71">
        <v>0</v>
      </c>
      <c r="K17" s="71">
        <v>0</v>
      </c>
      <c r="L17" s="71">
        <v>0</v>
      </c>
      <c r="M17" s="71">
        <v>0</v>
      </c>
      <c r="N17" s="71">
        <v>11306225</v>
      </c>
      <c r="O17" s="71">
        <v>0</v>
      </c>
      <c r="P17" s="71">
        <v>0</v>
      </c>
      <c r="Q17" s="71">
        <v>11306225</v>
      </c>
      <c r="R17" s="71">
        <v>1339038</v>
      </c>
      <c r="S17" s="71">
        <v>86531</v>
      </c>
      <c r="T17" s="71">
        <v>61760</v>
      </c>
      <c r="U17" s="71">
        <v>1190747</v>
      </c>
      <c r="V17" s="71">
        <v>64434</v>
      </c>
      <c r="W17" s="71">
        <v>5716079</v>
      </c>
      <c r="X17" s="71">
        <v>4656876</v>
      </c>
      <c r="Y17" s="71">
        <v>1059203</v>
      </c>
      <c r="Z17" s="71">
        <v>0</v>
      </c>
      <c r="AA17" s="71">
        <v>0</v>
      </c>
      <c r="AB17" s="71">
        <v>0</v>
      </c>
      <c r="AC17" s="71">
        <v>1304105</v>
      </c>
      <c r="AD17" s="71">
        <v>0</v>
      </c>
      <c r="AE17" s="71">
        <v>0</v>
      </c>
      <c r="AF17" s="71">
        <v>403855</v>
      </c>
      <c r="AG17" s="71">
        <v>0</v>
      </c>
      <c r="AH17" s="71">
        <v>0</v>
      </c>
      <c r="AI17" s="71">
        <v>0</v>
      </c>
      <c r="AJ17" s="71">
        <v>0</v>
      </c>
      <c r="AK17" s="71">
        <v>0</v>
      </c>
      <c r="AL17" s="71">
        <v>0</v>
      </c>
      <c r="AM17" s="71">
        <v>5693678</v>
      </c>
      <c r="AN17" s="71">
        <v>4005564</v>
      </c>
      <c r="AO17" s="71">
        <v>0</v>
      </c>
      <c r="AP17" s="71">
        <v>1688114</v>
      </c>
      <c r="AQ17" s="71">
        <v>0</v>
      </c>
      <c r="AR17" s="71">
        <v>27751166</v>
      </c>
      <c r="AS17" s="71">
        <v>0</v>
      </c>
      <c r="AT17" s="71">
        <v>13785444</v>
      </c>
    </row>
    <row r="18" spans="1:46" ht="15" x14ac:dyDescent="0.3">
      <c r="A18" s="129" t="s">
        <v>14</v>
      </c>
      <c r="B18" s="71">
        <v>583126272</v>
      </c>
      <c r="C18" s="71">
        <v>0</v>
      </c>
      <c r="D18" s="71">
        <v>1500000</v>
      </c>
      <c r="E18" s="71">
        <v>581626272</v>
      </c>
      <c r="F18" s="71">
        <v>0</v>
      </c>
      <c r="G18" s="71">
        <v>26918725</v>
      </c>
      <c r="H18" s="71">
        <v>26918725</v>
      </c>
      <c r="I18" s="71">
        <v>0</v>
      </c>
      <c r="J18" s="71">
        <v>0</v>
      </c>
      <c r="K18" s="71">
        <v>0</v>
      </c>
      <c r="L18" s="71">
        <v>0</v>
      </c>
      <c r="M18" s="71">
        <v>0</v>
      </c>
      <c r="N18" s="71">
        <v>0</v>
      </c>
      <c r="O18" s="71">
        <v>0</v>
      </c>
      <c r="P18" s="71">
        <v>0</v>
      </c>
      <c r="Q18" s="71">
        <v>0</v>
      </c>
      <c r="R18" s="71">
        <v>19050392</v>
      </c>
      <c r="S18" s="71">
        <v>0</v>
      </c>
      <c r="T18" s="71">
        <v>13244892</v>
      </c>
      <c r="U18" s="71">
        <v>5805500</v>
      </c>
      <c r="V18" s="71">
        <v>742666</v>
      </c>
      <c r="W18" s="71">
        <v>155327304</v>
      </c>
      <c r="X18" s="71">
        <v>155327304</v>
      </c>
      <c r="Y18" s="71">
        <v>0</v>
      </c>
      <c r="Z18" s="71">
        <v>377984</v>
      </c>
      <c r="AA18" s="71">
        <v>66150494</v>
      </c>
      <c r="AB18" s="71">
        <v>0</v>
      </c>
      <c r="AC18" s="71">
        <v>564492</v>
      </c>
      <c r="AD18" s="71">
        <v>0</v>
      </c>
      <c r="AE18" s="71">
        <v>0</v>
      </c>
      <c r="AF18" s="71">
        <v>102555</v>
      </c>
      <c r="AG18" s="71">
        <v>0</v>
      </c>
      <c r="AH18" s="71">
        <v>242282735</v>
      </c>
      <c r="AI18" s="71">
        <v>0</v>
      </c>
      <c r="AJ18" s="71">
        <v>0</v>
      </c>
      <c r="AK18" s="71">
        <v>242282735</v>
      </c>
      <c r="AL18" s="71">
        <v>0</v>
      </c>
      <c r="AM18" s="71">
        <v>70108925</v>
      </c>
      <c r="AN18" s="71">
        <v>0</v>
      </c>
      <c r="AO18" s="71">
        <v>70051958</v>
      </c>
      <c r="AP18" s="71">
        <v>56967</v>
      </c>
      <c r="AQ18" s="71">
        <v>0</v>
      </c>
      <c r="AR18" s="71">
        <v>581626272</v>
      </c>
      <c r="AS18" s="71">
        <v>0</v>
      </c>
      <c r="AT18" s="71">
        <v>0</v>
      </c>
    </row>
    <row r="19" spans="1:46" ht="15" x14ac:dyDescent="0.3">
      <c r="A19" s="129" t="s">
        <v>15</v>
      </c>
      <c r="B19" s="71">
        <v>206116672</v>
      </c>
      <c r="C19" s="71">
        <v>61835002</v>
      </c>
      <c r="D19" s="71">
        <v>0</v>
      </c>
      <c r="E19" s="71">
        <v>144281670</v>
      </c>
      <c r="F19" s="71">
        <v>155782237</v>
      </c>
      <c r="G19" s="71">
        <v>14716227</v>
      </c>
      <c r="H19" s="71">
        <v>14716227</v>
      </c>
      <c r="I19" s="71">
        <v>0</v>
      </c>
      <c r="J19" s="71">
        <v>0</v>
      </c>
      <c r="K19" s="71">
        <v>0</v>
      </c>
      <c r="L19" s="71">
        <v>0</v>
      </c>
      <c r="M19" s="71">
        <v>0</v>
      </c>
      <c r="N19" s="71">
        <v>0</v>
      </c>
      <c r="O19" s="71">
        <v>0</v>
      </c>
      <c r="P19" s="71">
        <v>0</v>
      </c>
      <c r="Q19" s="71">
        <v>0</v>
      </c>
      <c r="R19" s="71">
        <v>83762279</v>
      </c>
      <c r="S19" s="71">
        <v>0</v>
      </c>
      <c r="T19" s="71">
        <v>80058675</v>
      </c>
      <c r="U19" s="71">
        <v>3703604</v>
      </c>
      <c r="V19" s="71">
        <v>1102831</v>
      </c>
      <c r="W19" s="71">
        <v>41260282</v>
      </c>
      <c r="X19" s="71">
        <v>41260282</v>
      </c>
      <c r="Y19" s="71">
        <v>0</v>
      </c>
      <c r="Z19" s="71">
        <v>0</v>
      </c>
      <c r="AA19" s="71">
        <v>0</v>
      </c>
      <c r="AB19" s="71">
        <v>0</v>
      </c>
      <c r="AC19" s="71">
        <v>387960</v>
      </c>
      <c r="AD19" s="71">
        <v>0</v>
      </c>
      <c r="AE19" s="71">
        <v>7374770</v>
      </c>
      <c r="AF19" s="71">
        <v>4426798</v>
      </c>
      <c r="AG19" s="71">
        <v>25369587</v>
      </c>
      <c r="AH19" s="71">
        <v>9336994</v>
      </c>
      <c r="AI19" s="71">
        <v>9043322</v>
      </c>
      <c r="AJ19" s="71">
        <v>0</v>
      </c>
      <c r="AK19" s="71">
        <v>293672</v>
      </c>
      <c r="AL19" s="71">
        <v>23622474</v>
      </c>
      <c r="AM19" s="71">
        <v>24101671</v>
      </c>
      <c r="AN19" s="71">
        <v>15546671</v>
      </c>
      <c r="AO19" s="71">
        <v>0</v>
      </c>
      <c r="AP19" s="71">
        <v>8555000</v>
      </c>
      <c r="AQ19" s="71">
        <v>68804</v>
      </c>
      <c r="AR19" s="71">
        <v>235530677</v>
      </c>
      <c r="AS19" s="71">
        <v>13692163</v>
      </c>
      <c r="AT19" s="71">
        <v>50841067</v>
      </c>
    </row>
    <row r="20" spans="1:46" ht="15" x14ac:dyDescent="0.3">
      <c r="A20" s="129" t="s">
        <v>16</v>
      </c>
      <c r="B20" s="71">
        <v>130558068</v>
      </c>
      <c r="C20" s="71">
        <v>26205412</v>
      </c>
      <c r="D20" s="71">
        <v>12962008</v>
      </c>
      <c r="E20" s="71">
        <v>91390648</v>
      </c>
      <c r="F20" s="71">
        <v>4284142</v>
      </c>
      <c r="G20" s="71">
        <v>1625682</v>
      </c>
      <c r="H20" s="71">
        <v>1625682</v>
      </c>
      <c r="I20" s="71">
        <v>0</v>
      </c>
      <c r="J20" s="71">
        <v>0</v>
      </c>
      <c r="K20" s="71">
        <v>0</v>
      </c>
      <c r="L20" s="71">
        <v>0</v>
      </c>
      <c r="M20" s="71">
        <v>0</v>
      </c>
      <c r="N20" s="71">
        <v>0</v>
      </c>
      <c r="O20" s="71">
        <v>0</v>
      </c>
      <c r="P20" s="71">
        <v>0</v>
      </c>
      <c r="Q20" s="71">
        <v>0</v>
      </c>
      <c r="R20" s="71">
        <v>3723178</v>
      </c>
      <c r="S20" s="71">
        <v>0</v>
      </c>
      <c r="T20" s="71">
        <v>0</v>
      </c>
      <c r="U20" s="71">
        <v>3723178</v>
      </c>
      <c r="V20" s="71">
        <v>308113</v>
      </c>
      <c r="W20" s="71">
        <v>24865232</v>
      </c>
      <c r="X20" s="71">
        <v>24865232</v>
      </c>
      <c r="Y20" s="71">
        <v>0</v>
      </c>
      <c r="Z20" s="71">
        <v>0</v>
      </c>
      <c r="AA20" s="71">
        <v>0</v>
      </c>
      <c r="AB20" s="71">
        <v>0</v>
      </c>
      <c r="AC20" s="71">
        <v>298427</v>
      </c>
      <c r="AD20" s="71">
        <v>0</v>
      </c>
      <c r="AE20" s="71">
        <v>0</v>
      </c>
      <c r="AF20" s="71">
        <v>1670096</v>
      </c>
      <c r="AG20" s="71">
        <v>15746</v>
      </c>
      <c r="AH20" s="71">
        <v>55569447</v>
      </c>
      <c r="AI20" s="71">
        <v>53510608</v>
      </c>
      <c r="AJ20" s="71">
        <v>0</v>
      </c>
      <c r="AK20" s="71">
        <v>2058839</v>
      </c>
      <c r="AL20" s="71">
        <v>0</v>
      </c>
      <c r="AM20" s="71">
        <v>6944879</v>
      </c>
      <c r="AN20" s="71">
        <v>3779738</v>
      </c>
      <c r="AO20" s="71">
        <v>2648240</v>
      </c>
      <c r="AP20" s="71">
        <v>516901</v>
      </c>
      <c r="AQ20" s="71">
        <v>0</v>
      </c>
      <c r="AR20" s="71">
        <v>95020800</v>
      </c>
      <c r="AS20" s="71">
        <v>653990</v>
      </c>
      <c r="AT20" s="71">
        <v>0</v>
      </c>
    </row>
    <row r="21" spans="1:46" ht="15" x14ac:dyDescent="0.3">
      <c r="A21" s="129" t="s">
        <v>17</v>
      </c>
      <c r="B21" s="71">
        <v>101360081</v>
      </c>
      <c r="C21" s="71">
        <v>0</v>
      </c>
      <c r="D21" s="71">
        <v>10136008</v>
      </c>
      <c r="E21" s="71">
        <v>91224073</v>
      </c>
      <c r="F21" s="71">
        <v>68147333</v>
      </c>
      <c r="G21" s="71">
        <v>13025973</v>
      </c>
      <c r="H21" s="71">
        <v>13025973</v>
      </c>
      <c r="I21" s="71">
        <v>0</v>
      </c>
      <c r="J21" s="71">
        <v>16654008</v>
      </c>
      <c r="K21" s="71">
        <v>16654008</v>
      </c>
      <c r="L21" s="71">
        <v>0</v>
      </c>
      <c r="M21" s="71">
        <v>0</v>
      </c>
      <c r="N21" s="71">
        <v>2797385</v>
      </c>
      <c r="O21" s="71">
        <v>2797385</v>
      </c>
      <c r="P21" s="71">
        <v>0</v>
      </c>
      <c r="Q21" s="71">
        <v>0</v>
      </c>
      <c r="R21" s="71">
        <v>1020628</v>
      </c>
      <c r="S21" s="71">
        <v>0</v>
      </c>
      <c r="T21" s="71">
        <v>500631</v>
      </c>
      <c r="U21" s="71">
        <v>519997</v>
      </c>
      <c r="V21" s="71">
        <v>1437822</v>
      </c>
      <c r="W21" s="71">
        <v>0</v>
      </c>
      <c r="X21" s="71">
        <v>0</v>
      </c>
      <c r="Y21" s="71">
        <v>0</v>
      </c>
      <c r="Z21" s="71">
        <v>0</v>
      </c>
      <c r="AA21" s="71">
        <v>0</v>
      </c>
      <c r="AB21" s="71">
        <v>0</v>
      </c>
      <c r="AC21" s="71">
        <v>701</v>
      </c>
      <c r="AD21" s="71">
        <v>3186011</v>
      </c>
      <c r="AE21" s="71">
        <v>17646613</v>
      </c>
      <c r="AF21" s="71">
        <v>0</v>
      </c>
      <c r="AG21" s="71">
        <v>1289560</v>
      </c>
      <c r="AH21" s="71">
        <v>5159918</v>
      </c>
      <c r="AI21" s="71">
        <v>5159918</v>
      </c>
      <c r="AJ21" s="71">
        <v>0</v>
      </c>
      <c r="AK21" s="71">
        <v>0</v>
      </c>
      <c r="AL21" s="71">
        <v>5437143</v>
      </c>
      <c r="AM21" s="71">
        <v>15916244</v>
      </c>
      <c r="AN21" s="71">
        <v>8281972</v>
      </c>
      <c r="AO21" s="71">
        <v>4470671</v>
      </c>
      <c r="AP21" s="71">
        <v>3163601</v>
      </c>
      <c r="AQ21" s="71">
        <v>0</v>
      </c>
      <c r="AR21" s="71">
        <v>83572006</v>
      </c>
      <c r="AS21" s="71">
        <v>2044789</v>
      </c>
      <c r="AT21" s="71">
        <v>73754611</v>
      </c>
    </row>
    <row r="22" spans="1:46" ht="15" x14ac:dyDescent="0.3">
      <c r="A22" s="129" t="s">
        <v>18</v>
      </c>
      <c r="B22" s="71">
        <v>180689420</v>
      </c>
      <c r="C22" s="71">
        <v>0</v>
      </c>
      <c r="D22" s="71">
        <v>0</v>
      </c>
      <c r="E22" s="71">
        <v>180689420</v>
      </c>
      <c r="F22" s="71">
        <v>66497758</v>
      </c>
      <c r="G22" s="71">
        <v>141309259</v>
      </c>
      <c r="H22" s="71">
        <v>95707481</v>
      </c>
      <c r="I22" s="71">
        <v>45601778</v>
      </c>
      <c r="J22" s="71">
        <v>0</v>
      </c>
      <c r="K22" s="71">
        <v>0</v>
      </c>
      <c r="L22" s="71">
        <v>0</v>
      </c>
      <c r="M22" s="71">
        <v>0</v>
      </c>
      <c r="N22" s="71">
        <v>0</v>
      </c>
      <c r="O22" s="71">
        <v>0</v>
      </c>
      <c r="P22" s="71">
        <v>0</v>
      </c>
      <c r="Q22" s="71">
        <v>0</v>
      </c>
      <c r="R22" s="71">
        <v>18496816</v>
      </c>
      <c r="S22" s="71">
        <v>3945430</v>
      </c>
      <c r="T22" s="71">
        <v>212975</v>
      </c>
      <c r="U22" s="71">
        <v>14338411</v>
      </c>
      <c r="V22" s="71">
        <v>0</v>
      </c>
      <c r="W22" s="71">
        <v>6570655</v>
      </c>
      <c r="X22" s="71">
        <v>6570655</v>
      </c>
      <c r="Y22" s="71">
        <v>0</v>
      </c>
      <c r="Z22" s="71">
        <v>0</v>
      </c>
      <c r="AA22" s="71">
        <v>0</v>
      </c>
      <c r="AB22" s="71">
        <v>0</v>
      </c>
      <c r="AC22" s="71">
        <v>0</v>
      </c>
      <c r="AD22" s="71">
        <v>6043839</v>
      </c>
      <c r="AE22" s="71">
        <v>0</v>
      </c>
      <c r="AF22" s="71">
        <v>0</v>
      </c>
      <c r="AG22" s="71">
        <v>0</v>
      </c>
      <c r="AH22" s="71">
        <v>0</v>
      </c>
      <c r="AI22" s="71">
        <v>0</v>
      </c>
      <c r="AJ22" s="71">
        <v>0</v>
      </c>
      <c r="AK22" s="71">
        <v>0</v>
      </c>
      <c r="AL22" s="71">
        <v>0</v>
      </c>
      <c r="AM22" s="71">
        <v>10983214</v>
      </c>
      <c r="AN22" s="71">
        <v>9800417</v>
      </c>
      <c r="AO22" s="71">
        <v>0</v>
      </c>
      <c r="AP22" s="71">
        <v>1182797</v>
      </c>
      <c r="AQ22" s="71">
        <v>0</v>
      </c>
      <c r="AR22" s="71">
        <v>183403783</v>
      </c>
      <c r="AS22" s="71">
        <v>0</v>
      </c>
      <c r="AT22" s="71">
        <v>63783395</v>
      </c>
    </row>
    <row r="23" spans="1:46" ht="15" x14ac:dyDescent="0.3">
      <c r="A23" s="129" t="s">
        <v>19</v>
      </c>
      <c r="B23" s="71">
        <v>163430877</v>
      </c>
      <c r="C23" s="71">
        <v>0</v>
      </c>
      <c r="D23" s="71">
        <v>16343088</v>
      </c>
      <c r="E23" s="71">
        <v>147087789</v>
      </c>
      <c r="F23" s="71">
        <v>7949913</v>
      </c>
      <c r="G23" s="71">
        <v>19673217</v>
      </c>
      <c r="H23" s="71">
        <v>19673217</v>
      </c>
      <c r="I23" s="71">
        <v>0</v>
      </c>
      <c r="J23" s="71">
        <v>0</v>
      </c>
      <c r="K23" s="71">
        <v>0</v>
      </c>
      <c r="L23" s="71">
        <v>0</v>
      </c>
      <c r="M23" s="71">
        <v>0</v>
      </c>
      <c r="N23" s="71">
        <v>11686443</v>
      </c>
      <c r="O23" s="71">
        <v>0</v>
      </c>
      <c r="P23" s="71">
        <v>0</v>
      </c>
      <c r="Q23" s="71">
        <v>11686443</v>
      </c>
      <c r="R23" s="71">
        <v>2395326</v>
      </c>
      <c r="S23" s="71">
        <v>0</v>
      </c>
      <c r="T23" s="71">
        <v>2395326</v>
      </c>
      <c r="U23" s="71">
        <v>0</v>
      </c>
      <c r="V23" s="71">
        <v>727399</v>
      </c>
      <c r="W23" s="71">
        <v>40180504</v>
      </c>
      <c r="X23" s="71">
        <v>0</v>
      </c>
      <c r="Y23" s="71">
        <v>40180504</v>
      </c>
      <c r="Z23" s="71">
        <v>0</v>
      </c>
      <c r="AA23" s="71">
        <v>0</v>
      </c>
      <c r="AB23" s="71">
        <v>0</v>
      </c>
      <c r="AC23" s="71">
        <v>0</v>
      </c>
      <c r="AD23" s="71">
        <v>9165771</v>
      </c>
      <c r="AE23" s="71">
        <v>809999</v>
      </c>
      <c r="AF23" s="71">
        <v>1075581</v>
      </c>
      <c r="AG23" s="71">
        <v>0</v>
      </c>
      <c r="AH23" s="71">
        <v>37556075</v>
      </c>
      <c r="AI23" s="71">
        <v>573529</v>
      </c>
      <c r="AJ23" s="71">
        <v>0</v>
      </c>
      <c r="AK23" s="71">
        <v>36982546</v>
      </c>
      <c r="AL23" s="71">
        <v>2586504</v>
      </c>
      <c r="AM23" s="71">
        <v>19679540</v>
      </c>
      <c r="AN23" s="71">
        <v>16723671</v>
      </c>
      <c r="AO23" s="71">
        <v>1250683</v>
      </c>
      <c r="AP23" s="71">
        <v>1705186</v>
      </c>
      <c r="AQ23" s="71">
        <v>0</v>
      </c>
      <c r="AR23" s="71">
        <v>145536359</v>
      </c>
      <c r="AS23" s="71">
        <v>9501343</v>
      </c>
      <c r="AT23" s="71">
        <v>0</v>
      </c>
    </row>
    <row r="24" spans="1:46" ht="15" x14ac:dyDescent="0.3">
      <c r="A24" s="129" t="s">
        <v>20</v>
      </c>
      <c r="B24" s="71">
        <v>77863090</v>
      </c>
      <c r="C24" s="71">
        <v>5000160</v>
      </c>
      <c r="D24" s="71">
        <v>7100360</v>
      </c>
      <c r="E24" s="71">
        <v>65762570</v>
      </c>
      <c r="F24" s="71">
        <v>146709016</v>
      </c>
      <c r="G24" s="71">
        <v>8759257</v>
      </c>
      <c r="H24" s="71">
        <v>8759257</v>
      </c>
      <c r="I24" s="71">
        <v>0</v>
      </c>
      <c r="J24" s="71">
        <v>0</v>
      </c>
      <c r="K24" s="71">
        <v>0</v>
      </c>
      <c r="L24" s="71">
        <v>0</v>
      </c>
      <c r="M24" s="71">
        <v>0</v>
      </c>
      <c r="N24" s="71">
        <v>0</v>
      </c>
      <c r="O24" s="71">
        <v>0</v>
      </c>
      <c r="P24" s="71">
        <v>0</v>
      </c>
      <c r="Q24" s="71">
        <v>0</v>
      </c>
      <c r="R24" s="71">
        <v>11780240</v>
      </c>
      <c r="S24" s="71">
        <v>56360</v>
      </c>
      <c r="T24" s="71">
        <v>217709</v>
      </c>
      <c r="U24" s="71">
        <v>11506171</v>
      </c>
      <c r="V24" s="71">
        <v>3246784</v>
      </c>
      <c r="W24" s="71">
        <v>10356684</v>
      </c>
      <c r="X24" s="71">
        <v>9638177</v>
      </c>
      <c r="Y24" s="71">
        <v>718507</v>
      </c>
      <c r="Z24" s="71">
        <v>194183</v>
      </c>
      <c r="AA24" s="71">
        <v>7187021</v>
      </c>
      <c r="AB24" s="71">
        <v>0</v>
      </c>
      <c r="AC24" s="71">
        <v>1192313</v>
      </c>
      <c r="AD24" s="71">
        <v>2334300</v>
      </c>
      <c r="AE24" s="71">
        <v>5350808</v>
      </c>
      <c r="AF24" s="71">
        <v>223657</v>
      </c>
      <c r="AG24" s="71">
        <v>0</v>
      </c>
      <c r="AH24" s="71">
        <v>6251547</v>
      </c>
      <c r="AI24" s="71">
        <v>6251547</v>
      </c>
      <c r="AJ24" s="71">
        <v>0</v>
      </c>
      <c r="AK24" s="71">
        <v>0</v>
      </c>
      <c r="AL24" s="71">
        <v>3095385</v>
      </c>
      <c r="AM24" s="71">
        <v>7441395</v>
      </c>
      <c r="AN24" s="71">
        <v>2805004</v>
      </c>
      <c r="AO24" s="71">
        <v>3959411</v>
      </c>
      <c r="AP24" s="71">
        <v>676980</v>
      </c>
      <c r="AQ24" s="71">
        <v>0</v>
      </c>
      <c r="AR24" s="71">
        <v>67413574</v>
      </c>
      <c r="AS24" s="71">
        <v>14231823</v>
      </c>
      <c r="AT24" s="71">
        <v>130826189</v>
      </c>
    </row>
    <row r="25" spans="1:46" ht="15" x14ac:dyDescent="0.3">
      <c r="A25" s="129" t="s">
        <v>21</v>
      </c>
      <c r="B25" s="71">
        <v>228342008</v>
      </c>
      <c r="C25" s="71">
        <v>0</v>
      </c>
      <c r="D25" s="71">
        <v>22834201</v>
      </c>
      <c r="E25" s="71">
        <v>205507807</v>
      </c>
      <c r="F25" s="71">
        <v>0</v>
      </c>
      <c r="G25" s="71">
        <v>75298070</v>
      </c>
      <c r="H25" s="71">
        <v>75298070</v>
      </c>
      <c r="I25" s="71">
        <v>0</v>
      </c>
      <c r="J25" s="71">
        <v>0</v>
      </c>
      <c r="K25" s="71">
        <v>0</v>
      </c>
      <c r="L25" s="71">
        <v>0</v>
      </c>
      <c r="M25" s="71">
        <v>0</v>
      </c>
      <c r="N25" s="71">
        <v>0</v>
      </c>
      <c r="O25" s="71">
        <v>0</v>
      </c>
      <c r="P25" s="71">
        <v>0</v>
      </c>
      <c r="Q25" s="71">
        <v>0</v>
      </c>
      <c r="R25" s="71">
        <v>27953058</v>
      </c>
      <c r="S25" s="71">
        <v>7487947</v>
      </c>
      <c r="T25" s="71">
        <v>1034673</v>
      </c>
      <c r="U25" s="71">
        <v>19430438</v>
      </c>
      <c r="V25" s="71">
        <v>6149883</v>
      </c>
      <c r="W25" s="71">
        <v>6864425</v>
      </c>
      <c r="X25" s="71">
        <v>6864425</v>
      </c>
      <c r="Y25" s="71">
        <v>0</v>
      </c>
      <c r="Z25" s="71">
        <v>0</v>
      </c>
      <c r="AA25" s="71">
        <v>0</v>
      </c>
      <c r="AB25" s="71">
        <v>0</v>
      </c>
      <c r="AC25" s="71">
        <v>12405999</v>
      </c>
      <c r="AD25" s="71">
        <v>0</v>
      </c>
      <c r="AE25" s="71">
        <v>0</v>
      </c>
      <c r="AF25" s="71">
        <v>98436</v>
      </c>
      <c r="AG25" s="71">
        <v>848621</v>
      </c>
      <c r="AH25" s="71">
        <v>26004543</v>
      </c>
      <c r="AI25" s="71">
        <v>13474430</v>
      </c>
      <c r="AJ25" s="71">
        <v>4572148</v>
      </c>
      <c r="AK25" s="71">
        <v>7957965</v>
      </c>
      <c r="AL25" s="71">
        <v>965645</v>
      </c>
      <c r="AM25" s="71">
        <v>40349392</v>
      </c>
      <c r="AN25" s="71">
        <v>16446497</v>
      </c>
      <c r="AO25" s="71">
        <v>18504601</v>
      </c>
      <c r="AP25" s="71">
        <v>5398294</v>
      </c>
      <c r="AQ25" s="71">
        <v>0</v>
      </c>
      <c r="AR25" s="71">
        <v>196938072</v>
      </c>
      <c r="AS25" s="71">
        <v>0</v>
      </c>
      <c r="AT25" s="71">
        <v>8569735</v>
      </c>
    </row>
    <row r="26" spans="1:46" ht="15" x14ac:dyDescent="0.3">
      <c r="A26" s="129" t="s">
        <v>22</v>
      </c>
      <c r="B26" s="71">
        <v>457855191</v>
      </c>
      <c r="C26" s="71">
        <v>91570224</v>
      </c>
      <c r="D26" s="71">
        <v>45785519</v>
      </c>
      <c r="E26" s="71">
        <v>320499448</v>
      </c>
      <c r="F26" s="71">
        <v>0</v>
      </c>
      <c r="G26" s="71">
        <v>10500000</v>
      </c>
      <c r="H26" s="71">
        <v>10500000</v>
      </c>
      <c r="I26" s="71">
        <v>0</v>
      </c>
      <c r="J26" s="71">
        <v>0</v>
      </c>
      <c r="K26" s="71">
        <v>0</v>
      </c>
      <c r="L26" s="71">
        <v>0</v>
      </c>
      <c r="M26" s="71">
        <v>0</v>
      </c>
      <c r="N26" s="71">
        <v>0</v>
      </c>
      <c r="O26" s="71">
        <v>0</v>
      </c>
      <c r="P26" s="71">
        <v>0</v>
      </c>
      <c r="Q26" s="71">
        <v>0</v>
      </c>
      <c r="R26" s="71">
        <v>156435753</v>
      </c>
      <c r="S26" s="71">
        <v>0</v>
      </c>
      <c r="T26" s="71">
        <v>156435753</v>
      </c>
      <c r="U26" s="71">
        <v>0</v>
      </c>
      <c r="V26" s="71">
        <v>0</v>
      </c>
      <c r="W26" s="71">
        <v>153563695</v>
      </c>
      <c r="X26" s="71">
        <v>153563695</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ht="15" x14ac:dyDescent="0.3">
      <c r="A27" s="129" t="s">
        <v>23</v>
      </c>
      <c r="B27" s="71">
        <v>772794194</v>
      </c>
      <c r="C27" s="71">
        <v>8300000</v>
      </c>
      <c r="D27" s="71">
        <v>77279419</v>
      </c>
      <c r="E27" s="71">
        <v>687214775</v>
      </c>
      <c r="F27" s="71">
        <v>116824429</v>
      </c>
      <c r="G27" s="71">
        <v>137198148</v>
      </c>
      <c r="H27" s="71">
        <v>67797386</v>
      </c>
      <c r="I27" s="71">
        <v>69400762</v>
      </c>
      <c r="J27" s="71">
        <v>35926619</v>
      </c>
      <c r="K27" s="71">
        <v>35926619</v>
      </c>
      <c r="L27" s="71">
        <v>0</v>
      </c>
      <c r="M27" s="71">
        <v>0</v>
      </c>
      <c r="N27" s="71">
        <v>268358</v>
      </c>
      <c r="O27" s="71">
        <v>0</v>
      </c>
      <c r="P27" s="71">
        <v>0</v>
      </c>
      <c r="Q27" s="71">
        <v>268358</v>
      </c>
      <c r="R27" s="71">
        <v>4662607</v>
      </c>
      <c r="S27" s="71">
        <v>1701958</v>
      </c>
      <c r="T27" s="71">
        <v>2960649</v>
      </c>
      <c r="U27" s="71">
        <v>0</v>
      </c>
      <c r="V27" s="71">
        <v>72857031</v>
      </c>
      <c r="W27" s="71">
        <v>0</v>
      </c>
      <c r="X27" s="71">
        <v>0</v>
      </c>
      <c r="Y27" s="71">
        <v>0</v>
      </c>
      <c r="Z27" s="71">
        <v>0</v>
      </c>
      <c r="AA27" s="71">
        <v>0</v>
      </c>
      <c r="AB27" s="71">
        <v>0</v>
      </c>
      <c r="AC27" s="71">
        <v>18392168</v>
      </c>
      <c r="AD27" s="71">
        <v>18605951</v>
      </c>
      <c r="AE27" s="71">
        <v>109500291</v>
      </c>
      <c r="AF27" s="71">
        <v>0</v>
      </c>
      <c r="AG27" s="71">
        <v>0</v>
      </c>
      <c r="AH27" s="71">
        <v>49413071</v>
      </c>
      <c r="AI27" s="71">
        <v>49413071</v>
      </c>
      <c r="AJ27" s="71">
        <v>0</v>
      </c>
      <c r="AK27" s="71">
        <v>0</v>
      </c>
      <c r="AL27" s="71">
        <v>0</v>
      </c>
      <c r="AM27" s="71">
        <v>301085562</v>
      </c>
      <c r="AN27" s="71">
        <v>48001687</v>
      </c>
      <c r="AO27" s="71">
        <v>248798083</v>
      </c>
      <c r="AP27" s="71">
        <v>4285792</v>
      </c>
      <c r="AQ27" s="71">
        <v>0</v>
      </c>
      <c r="AR27" s="71">
        <v>747909806</v>
      </c>
      <c r="AS27" s="71">
        <v>0</v>
      </c>
      <c r="AT27" s="71">
        <v>56129398</v>
      </c>
    </row>
    <row r="28" spans="1:46" ht="15" x14ac:dyDescent="0.3">
      <c r="A28" s="129" t="s">
        <v>24</v>
      </c>
      <c r="B28" s="71">
        <v>259826186</v>
      </c>
      <c r="C28" s="71">
        <v>38451000</v>
      </c>
      <c r="D28" s="71">
        <v>4790000</v>
      </c>
      <c r="E28" s="71">
        <v>216585186</v>
      </c>
      <c r="F28" s="71">
        <v>59253640</v>
      </c>
      <c r="G28" s="71">
        <v>61204300</v>
      </c>
      <c r="H28" s="71">
        <v>61204300</v>
      </c>
      <c r="I28" s="71">
        <v>0</v>
      </c>
      <c r="J28" s="71">
        <v>0</v>
      </c>
      <c r="K28" s="71">
        <v>0</v>
      </c>
      <c r="L28" s="71">
        <v>0</v>
      </c>
      <c r="M28" s="71">
        <v>0</v>
      </c>
      <c r="N28" s="71">
        <v>0</v>
      </c>
      <c r="O28" s="71">
        <v>0</v>
      </c>
      <c r="P28" s="71">
        <v>0</v>
      </c>
      <c r="Q28" s="71">
        <v>0</v>
      </c>
      <c r="R28" s="71">
        <v>54552975</v>
      </c>
      <c r="S28" s="71">
        <v>0</v>
      </c>
      <c r="T28" s="71">
        <v>886098</v>
      </c>
      <c r="U28" s="71">
        <v>53666877</v>
      </c>
      <c r="V28" s="71">
        <v>2523819</v>
      </c>
      <c r="W28" s="71">
        <v>0</v>
      </c>
      <c r="X28" s="71">
        <v>0</v>
      </c>
      <c r="Y28" s="71">
        <v>0</v>
      </c>
      <c r="Z28" s="71">
        <v>0</v>
      </c>
      <c r="AA28" s="71">
        <v>25507889</v>
      </c>
      <c r="AB28" s="71">
        <v>0</v>
      </c>
      <c r="AC28" s="71">
        <v>24531212</v>
      </c>
      <c r="AD28" s="71">
        <v>0</v>
      </c>
      <c r="AE28" s="71">
        <v>0</v>
      </c>
      <c r="AF28" s="71">
        <v>157133</v>
      </c>
      <c r="AG28" s="71">
        <v>0</v>
      </c>
      <c r="AH28" s="71">
        <v>0</v>
      </c>
      <c r="AI28" s="71">
        <v>0</v>
      </c>
      <c r="AJ28" s="71">
        <v>0</v>
      </c>
      <c r="AK28" s="71">
        <v>0</v>
      </c>
      <c r="AL28" s="71">
        <v>10212026</v>
      </c>
      <c r="AM28" s="71">
        <v>34621105</v>
      </c>
      <c r="AN28" s="71">
        <v>34101818</v>
      </c>
      <c r="AO28" s="71">
        <v>0</v>
      </c>
      <c r="AP28" s="71">
        <v>519287</v>
      </c>
      <c r="AQ28" s="71">
        <v>4497058</v>
      </c>
      <c r="AR28" s="71">
        <v>217807517</v>
      </c>
      <c r="AS28" s="71">
        <v>0</v>
      </c>
      <c r="AT28" s="71">
        <v>58031309</v>
      </c>
    </row>
    <row r="29" spans="1:46" ht="15" x14ac:dyDescent="0.3">
      <c r="A29" s="129" t="s">
        <v>25</v>
      </c>
      <c r="B29" s="71">
        <v>86481245</v>
      </c>
      <c r="C29" s="71">
        <v>0</v>
      </c>
      <c r="D29" s="71">
        <v>8648125</v>
      </c>
      <c r="E29" s="71">
        <v>77833120</v>
      </c>
      <c r="F29" s="71">
        <v>35006980</v>
      </c>
      <c r="G29" s="71">
        <v>6147736</v>
      </c>
      <c r="H29" s="71">
        <v>6147736</v>
      </c>
      <c r="I29" s="71">
        <v>0</v>
      </c>
      <c r="J29" s="71">
        <v>0</v>
      </c>
      <c r="K29" s="71">
        <v>0</v>
      </c>
      <c r="L29" s="71">
        <v>0</v>
      </c>
      <c r="M29" s="71">
        <v>0</v>
      </c>
      <c r="N29" s="71">
        <v>0</v>
      </c>
      <c r="O29" s="71">
        <v>0</v>
      </c>
      <c r="P29" s="71">
        <v>0</v>
      </c>
      <c r="Q29" s="71">
        <v>0</v>
      </c>
      <c r="R29" s="71">
        <v>9788931</v>
      </c>
      <c r="S29" s="71">
        <v>0</v>
      </c>
      <c r="T29" s="71">
        <v>0</v>
      </c>
      <c r="U29" s="71">
        <v>9788931</v>
      </c>
      <c r="V29" s="71">
        <v>4596627</v>
      </c>
      <c r="W29" s="71">
        <v>0</v>
      </c>
      <c r="X29" s="71">
        <v>0</v>
      </c>
      <c r="Y29" s="71">
        <v>0</v>
      </c>
      <c r="Z29" s="71">
        <v>0</v>
      </c>
      <c r="AA29" s="71">
        <v>0</v>
      </c>
      <c r="AB29" s="71">
        <v>0</v>
      </c>
      <c r="AC29" s="71">
        <v>0</v>
      </c>
      <c r="AD29" s="71">
        <v>6922321</v>
      </c>
      <c r="AE29" s="71">
        <v>43662</v>
      </c>
      <c r="AF29" s="71">
        <v>42000</v>
      </c>
      <c r="AG29" s="71">
        <v>39888321</v>
      </c>
      <c r="AH29" s="71">
        <v>20757677</v>
      </c>
      <c r="AI29" s="71">
        <v>0</v>
      </c>
      <c r="AJ29" s="71">
        <v>0</v>
      </c>
      <c r="AK29" s="71">
        <v>20757677</v>
      </c>
      <c r="AL29" s="71">
        <v>0</v>
      </c>
      <c r="AM29" s="71">
        <v>16237008</v>
      </c>
      <c r="AN29" s="71">
        <v>16100448</v>
      </c>
      <c r="AO29" s="71">
        <v>0</v>
      </c>
      <c r="AP29" s="71">
        <v>136560</v>
      </c>
      <c r="AQ29" s="71">
        <v>177</v>
      </c>
      <c r="AR29" s="71">
        <v>104424460</v>
      </c>
      <c r="AS29" s="71">
        <v>0</v>
      </c>
      <c r="AT29" s="71">
        <v>8415640</v>
      </c>
    </row>
    <row r="30" spans="1:46" ht="15" x14ac:dyDescent="0.3">
      <c r="A30" s="129" t="s">
        <v>26</v>
      </c>
      <c r="B30" s="71">
        <v>216335469</v>
      </c>
      <c r="C30" s="71">
        <v>0</v>
      </c>
      <c r="D30" s="71">
        <v>16315900</v>
      </c>
      <c r="E30" s="71">
        <v>200019569</v>
      </c>
      <c r="F30" s="71">
        <v>0</v>
      </c>
      <c r="G30" s="71">
        <v>1079016</v>
      </c>
      <c r="H30" s="71">
        <v>1079016</v>
      </c>
      <c r="I30" s="71">
        <v>0</v>
      </c>
      <c r="J30" s="71">
        <v>0</v>
      </c>
      <c r="K30" s="71">
        <v>0</v>
      </c>
      <c r="L30" s="71">
        <v>0</v>
      </c>
      <c r="M30" s="71">
        <v>0</v>
      </c>
      <c r="N30" s="71">
        <v>120151862</v>
      </c>
      <c r="O30" s="71">
        <v>120151862</v>
      </c>
      <c r="P30" s="71">
        <v>0</v>
      </c>
      <c r="Q30" s="71">
        <v>0</v>
      </c>
      <c r="R30" s="71">
        <v>55483218</v>
      </c>
      <c r="S30" s="71">
        <v>0</v>
      </c>
      <c r="T30" s="71">
        <v>55483218</v>
      </c>
      <c r="U30" s="71">
        <v>0</v>
      </c>
      <c r="V30" s="71">
        <v>0</v>
      </c>
      <c r="W30" s="71">
        <v>15649280</v>
      </c>
      <c r="X30" s="71">
        <v>15649280</v>
      </c>
      <c r="Y30" s="71">
        <v>0</v>
      </c>
      <c r="Z30" s="71">
        <v>0</v>
      </c>
      <c r="AA30" s="71">
        <v>0</v>
      </c>
      <c r="AB30" s="71">
        <v>0</v>
      </c>
      <c r="AC30" s="71">
        <v>0</v>
      </c>
      <c r="AD30" s="71">
        <v>546555</v>
      </c>
      <c r="AE30" s="71">
        <v>0</v>
      </c>
      <c r="AF30" s="71">
        <v>600000</v>
      </c>
      <c r="AG30" s="71">
        <v>1191992</v>
      </c>
      <c r="AH30" s="71">
        <v>0</v>
      </c>
      <c r="AI30" s="71">
        <v>0</v>
      </c>
      <c r="AJ30" s="71">
        <v>0</v>
      </c>
      <c r="AK30" s="71">
        <v>0</v>
      </c>
      <c r="AL30" s="71">
        <v>0</v>
      </c>
      <c r="AM30" s="71">
        <v>0</v>
      </c>
      <c r="AN30" s="71">
        <v>0</v>
      </c>
      <c r="AO30" s="71">
        <v>0</v>
      </c>
      <c r="AP30" s="71">
        <v>0</v>
      </c>
      <c r="AQ30" s="71">
        <v>0</v>
      </c>
      <c r="AR30" s="71">
        <v>194701923</v>
      </c>
      <c r="AS30" s="71">
        <v>0</v>
      </c>
      <c r="AT30" s="71">
        <v>5317646</v>
      </c>
    </row>
    <row r="31" spans="1:46" ht="15" x14ac:dyDescent="0.3">
      <c r="A31" s="129" t="s">
        <v>27</v>
      </c>
      <c r="B31" s="71">
        <v>37888854</v>
      </c>
      <c r="C31" s="71">
        <v>7340000</v>
      </c>
      <c r="D31" s="71">
        <v>2976239</v>
      </c>
      <c r="E31" s="71">
        <v>27572615</v>
      </c>
      <c r="F31" s="71">
        <v>23161824</v>
      </c>
      <c r="G31" s="71">
        <v>24143212</v>
      </c>
      <c r="H31" s="71">
        <v>24143212</v>
      </c>
      <c r="I31" s="71">
        <v>0</v>
      </c>
      <c r="J31" s="71">
        <v>2531556</v>
      </c>
      <c r="K31" s="71">
        <v>0</v>
      </c>
      <c r="L31" s="71">
        <v>0</v>
      </c>
      <c r="M31" s="71">
        <v>2531556</v>
      </c>
      <c r="N31" s="71">
        <v>2459902</v>
      </c>
      <c r="O31" s="71">
        <v>2459902</v>
      </c>
      <c r="P31" s="71">
        <v>0</v>
      </c>
      <c r="Q31" s="71">
        <v>0</v>
      </c>
      <c r="R31" s="71">
        <v>411558</v>
      </c>
      <c r="S31" s="71">
        <v>411227</v>
      </c>
      <c r="T31" s="71">
        <v>0</v>
      </c>
      <c r="U31" s="71">
        <v>331</v>
      </c>
      <c r="V31" s="71">
        <v>0</v>
      </c>
      <c r="W31" s="71">
        <v>755783</v>
      </c>
      <c r="X31" s="71">
        <v>755783</v>
      </c>
      <c r="Y31" s="71">
        <v>0</v>
      </c>
      <c r="Z31" s="71">
        <v>132505</v>
      </c>
      <c r="AA31" s="71">
        <v>0</v>
      </c>
      <c r="AB31" s="71">
        <v>0</v>
      </c>
      <c r="AC31" s="71">
        <v>0</v>
      </c>
      <c r="AD31" s="71">
        <v>0</v>
      </c>
      <c r="AE31" s="71">
        <v>0</v>
      </c>
      <c r="AF31" s="71">
        <v>33861</v>
      </c>
      <c r="AG31" s="71">
        <v>0</v>
      </c>
      <c r="AH31" s="71">
        <v>0</v>
      </c>
      <c r="AI31" s="71">
        <v>0</v>
      </c>
      <c r="AJ31" s="71">
        <v>0</v>
      </c>
      <c r="AK31" s="71">
        <v>0</v>
      </c>
      <c r="AL31" s="71">
        <v>0</v>
      </c>
      <c r="AM31" s="71">
        <v>4639452</v>
      </c>
      <c r="AN31" s="71">
        <v>3304112</v>
      </c>
      <c r="AO31" s="71">
        <v>769700</v>
      </c>
      <c r="AP31" s="71">
        <v>565640</v>
      </c>
      <c r="AQ31" s="71">
        <v>0</v>
      </c>
      <c r="AR31" s="71">
        <v>35107829</v>
      </c>
      <c r="AS31" s="71">
        <v>0</v>
      </c>
      <c r="AT31" s="71">
        <v>15626610</v>
      </c>
    </row>
    <row r="32" spans="1:46" ht="15" x14ac:dyDescent="0.3">
      <c r="A32" s="129" t="s">
        <v>28</v>
      </c>
      <c r="B32" s="71">
        <v>56627234</v>
      </c>
      <c r="C32" s="71">
        <v>15744585</v>
      </c>
      <c r="D32" s="71">
        <v>428383</v>
      </c>
      <c r="E32" s="71">
        <v>40454266</v>
      </c>
      <c r="F32" s="71">
        <v>67496328</v>
      </c>
      <c r="G32" s="71">
        <v>19113089</v>
      </c>
      <c r="H32" s="71">
        <v>19113089</v>
      </c>
      <c r="I32" s="71">
        <v>0</v>
      </c>
      <c r="J32" s="71">
        <v>0</v>
      </c>
      <c r="K32" s="71">
        <v>0</v>
      </c>
      <c r="L32" s="71">
        <v>0</v>
      </c>
      <c r="M32" s="71">
        <v>0</v>
      </c>
      <c r="N32" s="71">
        <v>0</v>
      </c>
      <c r="O32" s="71">
        <v>0</v>
      </c>
      <c r="P32" s="71">
        <v>0</v>
      </c>
      <c r="Q32" s="71">
        <v>0</v>
      </c>
      <c r="R32" s="71">
        <v>9232183</v>
      </c>
      <c r="S32" s="71">
        <v>375092</v>
      </c>
      <c r="T32" s="71">
        <v>0</v>
      </c>
      <c r="U32" s="71">
        <v>8857091</v>
      </c>
      <c r="V32" s="71">
        <v>0</v>
      </c>
      <c r="W32" s="71">
        <v>0</v>
      </c>
      <c r="X32" s="71">
        <v>0</v>
      </c>
      <c r="Y32" s="71">
        <v>0</v>
      </c>
      <c r="Z32" s="71">
        <v>0</v>
      </c>
      <c r="AA32" s="71">
        <v>0</v>
      </c>
      <c r="AB32" s="71">
        <v>0</v>
      </c>
      <c r="AC32" s="71">
        <v>0</v>
      </c>
      <c r="AD32" s="71">
        <v>0</v>
      </c>
      <c r="AE32" s="71">
        <v>0</v>
      </c>
      <c r="AF32" s="71">
        <v>0</v>
      </c>
      <c r="AG32" s="71">
        <v>0</v>
      </c>
      <c r="AH32" s="71">
        <v>4174112</v>
      </c>
      <c r="AI32" s="71">
        <v>4174112</v>
      </c>
      <c r="AJ32" s="71">
        <v>0</v>
      </c>
      <c r="AK32" s="71">
        <v>0</v>
      </c>
      <c r="AL32" s="71">
        <v>0</v>
      </c>
      <c r="AM32" s="71">
        <v>5031869</v>
      </c>
      <c r="AN32" s="71">
        <v>4827178</v>
      </c>
      <c r="AO32" s="71">
        <v>0</v>
      </c>
      <c r="AP32" s="71">
        <v>204691</v>
      </c>
      <c r="AQ32" s="71">
        <v>0</v>
      </c>
      <c r="AR32" s="71">
        <v>37551253</v>
      </c>
      <c r="AS32" s="71">
        <v>0</v>
      </c>
      <c r="AT32" s="71">
        <v>70399341</v>
      </c>
    </row>
    <row r="33" spans="1:46" ht="15" x14ac:dyDescent="0.3">
      <c r="A33" s="129" t="s">
        <v>29</v>
      </c>
      <c r="B33" s="71">
        <v>43762394</v>
      </c>
      <c r="C33" s="71">
        <v>0</v>
      </c>
      <c r="D33" s="71">
        <v>0</v>
      </c>
      <c r="E33" s="71">
        <v>43762394</v>
      </c>
      <c r="F33" s="71">
        <v>23703331</v>
      </c>
      <c r="G33" s="71">
        <v>9156752</v>
      </c>
      <c r="H33" s="71">
        <v>9156752</v>
      </c>
      <c r="I33" s="71">
        <v>0</v>
      </c>
      <c r="J33" s="71">
        <v>0</v>
      </c>
      <c r="K33" s="71">
        <v>0</v>
      </c>
      <c r="L33" s="71">
        <v>0</v>
      </c>
      <c r="M33" s="71">
        <v>0</v>
      </c>
      <c r="N33" s="71">
        <v>0</v>
      </c>
      <c r="O33" s="71">
        <v>0</v>
      </c>
      <c r="P33" s="71">
        <v>0</v>
      </c>
      <c r="Q33" s="71">
        <v>0</v>
      </c>
      <c r="R33" s="71">
        <v>9600</v>
      </c>
      <c r="S33" s="71">
        <v>0</v>
      </c>
      <c r="T33" s="71">
        <v>9600</v>
      </c>
      <c r="U33" s="71">
        <v>0</v>
      </c>
      <c r="V33" s="71">
        <v>1258331</v>
      </c>
      <c r="W33" s="71">
        <v>1125055</v>
      </c>
      <c r="X33" s="71">
        <v>1125055</v>
      </c>
      <c r="Y33" s="71">
        <v>0</v>
      </c>
      <c r="Z33" s="71">
        <v>0</v>
      </c>
      <c r="AA33" s="71">
        <v>0</v>
      </c>
      <c r="AB33" s="71">
        <v>0</v>
      </c>
      <c r="AC33" s="71">
        <v>0</v>
      </c>
      <c r="AD33" s="71">
        <v>261248</v>
      </c>
      <c r="AE33" s="71">
        <v>0</v>
      </c>
      <c r="AF33" s="71">
        <v>99101</v>
      </c>
      <c r="AG33" s="71">
        <v>0</v>
      </c>
      <c r="AH33" s="71">
        <v>1000000</v>
      </c>
      <c r="AI33" s="71">
        <v>1000000</v>
      </c>
      <c r="AJ33" s="71">
        <v>0</v>
      </c>
      <c r="AK33" s="71">
        <v>0</v>
      </c>
      <c r="AL33" s="71">
        <v>0</v>
      </c>
      <c r="AM33" s="71">
        <v>21786625</v>
      </c>
      <c r="AN33" s="71">
        <v>2768534</v>
      </c>
      <c r="AO33" s="71">
        <v>13623690</v>
      </c>
      <c r="AP33" s="71">
        <v>5394401</v>
      </c>
      <c r="AQ33" s="71">
        <v>0</v>
      </c>
      <c r="AR33" s="71">
        <v>34696712</v>
      </c>
      <c r="AS33" s="71">
        <v>0</v>
      </c>
      <c r="AT33" s="71">
        <v>32769013</v>
      </c>
    </row>
    <row r="34" spans="1:46" ht="15" x14ac:dyDescent="0.3">
      <c r="A34" s="129" t="s">
        <v>30</v>
      </c>
      <c r="B34" s="71">
        <v>38394141</v>
      </c>
      <c r="C34" s="71">
        <v>0</v>
      </c>
      <c r="D34" s="71">
        <v>877935</v>
      </c>
      <c r="E34" s="71">
        <v>37516206</v>
      </c>
      <c r="F34" s="71">
        <v>57614485</v>
      </c>
      <c r="G34" s="71">
        <v>15786898</v>
      </c>
      <c r="H34" s="71">
        <v>14257999</v>
      </c>
      <c r="I34" s="71">
        <v>1528899</v>
      </c>
      <c r="J34" s="71">
        <v>10006399</v>
      </c>
      <c r="K34" s="71">
        <v>5308679</v>
      </c>
      <c r="L34" s="71">
        <v>3611964</v>
      </c>
      <c r="M34" s="71">
        <v>1085756</v>
      </c>
      <c r="N34" s="71">
        <v>0</v>
      </c>
      <c r="O34" s="71">
        <v>0</v>
      </c>
      <c r="P34" s="71">
        <v>0</v>
      </c>
      <c r="Q34" s="71">
        <v>0</v>
      </c>
      <c r="R34" s="71">
        <v>4764821</v>
      </c>
      <c r="S34" s="71">
        <v>0</v>
      </c>
      <c r="T34" s="71">
        <v>39213</v>
      </c>
      <c r="U34" s="71">
        <v>4725608</v>
      </c>
      <c r="V34" s="71">
        <v>272982</v>
      </c>
      <c r="W34" s="71">
        <v>0</v>
      </c>
      <c r="X34" s="71">
        <v>0</v>
      </c>
      <c r="Y34" s="71">
        <v>0</v>
      </c>
      <c r="Z34" s="71">
        <v>0</v>
      </c>
      <c r="AA34" s="71">
        <v>0</v>
      </c>
      <c r="AB34" s="71">
        <v>0</v>
      </c>
      <c r="AC34" s="71">
        <v>1550055</v>
      </c>
      <c r="AD34" s="71">
        <v>2136482</v>
      </c>
      <c r="AE34" s="71">
        <v>0</v>
      </c>
      <c r="AF34" s="71">
        <v>146404</v>
      </c>
      <c r="AG34" s="71">
        <v>0</v>
      </c>
      <c r="AH34" s="71">
        <v>0</v>
      </c>
      <c r="AI34" s="71">
        <v>0</v>
      </c>
      <c r="AJ34" s="71">
        <v>0</v>
      </c>
      <c r="AK34" s="71">
        <v>0</v>
      </c>
      <c r="AL34" s="71">
        <v>1184013</v>
      </c>
      <c r="AM34" s="71">
        <v>3180858</v>
      </c>
      <c r="AN34" s="71">
        <v>2132811</v>
      </c>
      <c r="AO34" s="71">
        <v>0</v>
      </c>
      <c r="AP34" s="71">
        <v>1048047</v>
      </c>
      <c r="AQ34" s="71">
        <v>706150</v>
      </c>
      <c r="AR34" s="71">
        <v>39735062</v>
      </c>
      <c r="AS34" s="71">
        <v>0</v>
      </c>
      <c r="AT34" s="71">
        <v>55395629</v>
      </c>
    </row>
    <row r="35" spans="1:46" ht="15" x14ac:dyDescent="0.3">
      <c r="A35" s="129" t="s">
        <v>31</v>
      </c>
      <c r="B35" s="71">
        <v>402701508</v>
      </c>
      <c r="C35" s="71">
        <v>72000000</v>
      </c>
      <c r="D35" s="71">
        <v>13107067</v>
      </c>
      <c r="E35" s="71">
        <v>317594441</v>
      </c>
      <c r="F35" s="71">
        <v>59107058</v>
      </c>
      <c r="G35" s="71">
        <v>78630113</v>
      </c>
      <c r="H35" s="71">
        <v>77047651</v>
      </c>
      <c r="I35" s="71">
        <v>1582462</v>
      </c>
      <c r="J35" s="71">
        <v>6840000</v>
      </c>
      <c r="K35" s="71">
        <v>0</v>
      </c>
      <c r="L35" s="71">
        <v>0</v>
      </c>
      <c r="M35" s="71">
        <v>6840000</v>
      </c>
      <c r="N35" s="71">
        <v>0</v>
      </c>
      <c r="O35" s="71">
        <v>0</v>
      </c>
      <c r="P35" s="71">
        <v>0</v>
      </c>
      <c r="Q35" s="71">
        <v>0</v>
      </c>
      <c r="R35" s="71">
        <v>45465616</v>
      </c>
      <c r="S35" s="71">
        <v>23779</v>
      </c>
      <c r="T35" s="71">
        <v>14408418</v>
      </c>
      <c r="U35" s="71">
        <v>31033419</v>
      </c>
      <c r="V35" s="71">
        <v>6824645</v>
      </c>
      <c r="W35" s="71">
        <v>25268176</v>
      </c>
      <c r="X35" s="71">
        <v>25268176</v>
      </c>
      <c r="Y35" s="71">
        <v>0</v>
      </c>
      <c r="Z35" s="71">
        <v>19191</v>
      </c>
      <c r="AA35" s="71">
        <v>123500000</v>
      </c>
      <c r="AB35" s="71">
        <v>0</v>
      </c>
      <c r="AC35" s="71">
        <v>3036786</v>
      </c>
      <c r="AD35" s="71">
        <v>4664999</v>
      </c>
      <c r="AE35" s="71">
        <v>20192703</v>
      </c>
      <c r="AF35" s="71">
        <v>1924516</v>
      </c>
      <c r="AG35" s="71">
        <v>4913009</v>
      </c>
      <c r="AH35" s="71">
        <v>0</v>
      </c>
      <c r="AI35" s="71">
        <v>0</v>
      </c>
      <c r="AJ35" s="71">
        <v>0</v>
      </c>
      <c r="AK35" s="71">
        <v>0</v>
      </c>
      <c r="AL35" s="71">
        <v>0</v>
      </c>
      <c r="AM35" s="71">
        <v>33396413</v>
      </c>
      <c r="AN35" s="71">
        <v>31822641</v>
      </c>
      <c r="AO35" s="71">
        <v>0</v>
      </c>
      <c r="AP35" s="71">
        <v>1573772</v>
      </c>
      <c r="AQ35" s="71">
        <v>0</v>
      </c>
      <c r="AR35" s="71">
        <v>354676167</v>
      </c>
      <c r="AS35" s="71">
        <v>10895000</v>
      </c>
      <c r="AT35" s="71">
        <v>11130332</v>
      </c>
    </row>
    <row r="36" spans="1:46" ht="15" x14ac:dyDescent="0.3">
      <c r="A36" s="129" t="s">
        <v>32</v>
      </c>
      <c r="B36" s="71">
        <v>109919847</v>
      </c>
      <c r="C36" s="71">
        <v>31277500</v>
      </c>
      <c r="D36" s="71">
        <v>0</v>
      </c>
      <c r="E36" s="71">
        <v>78642347</v>
      </c>
      <c r="F36" s="71">
        <v>91233078</v>
      </c>
      <c r="G36" s="71">
        <v>33768287</v>
      </c>
      <c r="H36" s="71">
        <v>33768287</v>
      </c>
      <c r="I36" s="71">
        <v>0</v>
      </c>
      <c r="J36" s="71">
        <v>0</v>
      </c>
      <c r="K36" s="71">
        <v>0</v>
      </c>
      <c r="L36" s="71">
        <v>0</v>
      </c>
      <c r="M36" s="71">
        <v>0</v>
      </c>
      <c r="N36" s="71">
        <v>0</v>
      </c>
      <c r="O36" s="71">
        <v>0</v>
      </c>
      <c r="P36" s="71">
        <v>0</v>
      </c>
      <c r="Q36" s="71">
        <v>0</v>
      </c>
      <c r="R36" s="71">
        <v>18307768</v>
      </c>
      <c r="S36" s="71">
        <v>7755771</v>
      </c>
      <c r="T36" s="71">
        <v>919860</v>
      </c>
      <c r="U36" s="71">
        <v>9632137</v>
      </c>
      <c r="V36" s="71">
        <v>674848</v>
      </c>
      <c r="W36" s="71">
        <v>17600000</v>
      </c>
      <c r="X36" s="71">
        <v>0</v>
      </c>
      <c r="Y36" s="71">
        <v>17600000</v>
      </c>
      <c r="Z36" s="71">
        <v>0</v>
      </c>
      <c r="AA36" s="71">
        <v>0</v>
      </c>
      <c r="AB36" s="71">
        <v>0</v>
      </c>
      <c r="AC36" s="71">
        <v>0</v>
      </c>
      <c r="AD36" s="71">
        <v>0</v>
      </c>
      <c r="AE36" s="71">
        <v>0</v>
      </c>
      <c r="AF36" s="71">
        <v>0</v>
      </c>
      <c r="AG36" s="71">
        <v>0</v>
      </c>
      <c r="AH36" s="71">
        <v>869838</v>
      </c>
      <c r="AI36" s="71">
        <v>869838</v>
      </c>
      <c r="AJ36" s="71">
        <v>0</v>
      </c>
      <c r="AK36" s="71">
        <v>0</v>
      </c>
      <c r="AL36" s="71">
        <v>5000000</v>
      </c>
      <c r="AM36" s="71">
        <v>4952683</v>
      </c>
      <c r="AN36" s="71">
        <v>4411811</v>
      </c>
      <c r="AO36" s="71">
        <v>0</v>
      </c>
      <c r="AP36" s="71">
        <v>540872</v>
      </c>
      <c r="AQ36" s="71">
        <v>0</v>
      </c>
      <c r="AR36" s="71">
        <v>81173424</v>
      </c>
      <c r="AS36" s="71">
        <v>0</v>
      </c>
      <c r="AT36" s="71">
        <v>88702001</v>
      </c>
    </row>
    <row r="37" spans="1:46" ht="15" x14ac:dyDescent="0.3">
      <c r="A37" s="129" t="s">
        <v>33</v>
      </c>
      <c r="B37" s="71">
        <v>2434868931</v>
      </c>
      <c r="C37" s="71">
        <v>475451500</v>
      </c>
      <c r="D37" s="71">
        <v>178913966</v>
      </c>
      <c r="E37" s="71">
        <v>1780503465</v>
      </c>
      <c r="F37" s="71">
        <v>510977467</v>
      </c>
      <c r="G37" s="71">
        <v>758031653</v>
      </c>
      <c r="H37" s="71">
        <v>758031653</v>
      </c>
      <c r="I37" s="71">
        <v>0</v>
      </c>
      <c r="J37" s="71">
        <v>72844341</v>
      </c>
      <c r="K37" s="71">
        <v>46848779</v>
      </c>
      <c r="L37" s="71">
        <v>25995562</v>
      </c>
      <c r="M37" s="71">
        <v>0</v>
      </c>
      <c r="N37" s="71">
        <v>31992782</v>
      </c>
      <c r="O37" s="71">
        <v>8467750</v>
      </c>
      <c r="P37" s="71">
        <v>9018801</v>
      </c>
      <c r="Q37" s="71">
        <v>14506231</v>
      </c>
      <c r="R37" s="71">
        <v>127622444</v>
      </c>
      <c r="S37" s="71">
        <v>12482625</v>
      </c>
      <c r="T37" s="71">
        <v>7117830</v>
      </c>
      <c r="U37" s="71">
        <v>108021989</v>
      </c>
      <c r="V37" s="71">
        <v>4139133</v>
      </c>
      <c r="W37" s="71">
        <v>10644</v>
      </c>
      <c r="X37" s="71">
        <v>10644</v>
      </c>
      <c r="Y37" s="71">
        <v>0</v>
      </c>
      <c r="Z37" s="71">
        <v>29877</v>
      </c>
      <c r="AA37" s="71">
        <v>0</v>
      </c>
      <c r="AB37" s="71">
        <v>0</v>
      </c>
      <c r="AC37" s="71">
        <v>250855122</v>
      </c>
      <c r="AD37" s="71">
        <v>22427649</v>
      </c>
      <c r="AE37" s="71">
        <v>3150922</v>
      </c>
      <c r="AF37" s="71">
        <v>5916</v>
      </c>
      <c r="AG37" s="71">
        <v>219665</v>
      </c>
      <c r="AH37" s="71">
        <v>161332949</v>
      </c>
      <c r="AI37" s="71">
        <v>132150952</v>
      </c>
      <c r="AJ37" s="71">
        <v>0</v>
      </c>
      <c r="AK37" s="71">
        <v>29181997</v>
      </c>
      <c r="AL37" s="71">
        <v>3471916</v>
      </c>
      <c r="AM37" s="71">
        <v>307927971</v>
      </c>
      <c r="AN37" s="71">
        <v>266174783</v>
      </c>
      <c r="AO37" s="71">
        <v>41753188</v>
      </c>
      <c r="AP37" s="71">
        <v>0</v>
      </c>
      <c r="AQ37" s="71">
        <v>0</v>
      </c>
      <c r="AR37" s="71">
        <v>1744062984</v>
      </c>
      <c r="AS37" s="71">
        <v>34090510</v>
      </c>
      <c r="AT37" s="71">
        <v>513327438</v>
      </c>
    </row>
    <row r="38" spans="1:46" ht="15" x14ac:dyDescent="0.3">
      <c r="A38" s="129" t="s">
        <v>34</v>
      </c>
      <c r="B38" s="71">
        <v>300437627</v>
      </c>
      <c r="C38" s="71">
        <v>71773001</v>
      </c>
      <c r="D38" s="71">
        <v>12838994</v>
      </c>
      <c r="E38" s="71">
        <v>215825632</v>
      </c>
      <c r="F38" s="71">
        <v>41691070</v>
      </c>
      <c r="G38" s="71">
        <v>36847046</v>
      </c>
      <c r="H38" s="71">
        <v>36847046</v>
      </c>
      <c r="I38" s="71">
        <v>0</v>
      </c>
      <c r="J38" s="71">
        <v>0</v>
      </c>
      <c r="K38" s="71">
        <v>0</v>
      </c>
      <c r="L38" s="71">
        <v>0</v>
      </c>
      <c r="M38" s="71">
        <v>0</v>
      </c>
      <c r="N38" s="71">
        <v>69078116</v>
      </c>
      <c r="O38" s="71">
        <v>69078116</v>
      </c>
      <c r="P38" s="71">
        <v>0</v>
      </c>
      <c r="Q38" s="71">
        <v>0</v>
      </c>
      <c r="R38" s="71">
        <v>1960627</v>
      </c>
      <c r="S38" s="71">
        <v>6686</v>
      </c>
      <c r="T38" s="71">
        <v>1370708</v>
      </c>
      <c r="U38" s="71">
        <v>583233</v>
      </c>
      <c r="V38" s="71">
        <v>267616</v>
      </c>
      <c r="W38" s="71">
        <v>66022158</v>
      </c>
      <c r="X38" s="71">
        <v>66022158</v>
      </c>
      <c r="Y38" s="71">
        <v>0</v>
      </c>
      <c r="Z38" s="71">
        <v>0</v>
      </c>
      <c r="AA38" s="71">
        <v>0</v>
      </c>
      <c r="AB38" s="71">
        <v>0</v>
      </c>
      <c r="AC38" s="71">
        <v>369273</v>
      </c>
      <c r="AD38" s="71">
        <v>110037</v>
      </c>
      <c r="AE38" s="71">
        <v>3275606</v>
      </c>
      <c r="AF38" s="71">
        <v>0</v>
      </c>
      <c r="AG38" s="71">
        <v>189785</v>
      </c>
      <c r="AH38" s="71">
        <v>5214713</v>
      </c>
      <c r="AI38" s="71">
        <v>4781620</v>
      </c>
      <c r="AJ38" s="71">
        <v>433091</v>
      </c>
      <c r="AK38" s="71">
        <v>2</v>
      </c>
      <c r="AL38" s="71">
        <v>0</v>
      </c>
      <c r="AM38" s="71">
        <v>23053317</v>
      </c>
      <c r="AN38" s="71">
        <v>19902516</v>
      </c>
      <c r="AO38" s="71">
        <v>3147042</v>
      </c>
      <c r="AP38" s="71">
        <v>3759</v>
      </c>
      <c r="AQ38" s="71">
        <v>0</v>
      </c>
      <c r="AR38" s="71">
        <v>206388294</v>
      </c>
      <c r="AS38" s="71">
        <v>51128408</v>
      </c>
      <c r="AT38" s="71">
        <v>0</v>
      </c>
    </row>
    <row r="39" spans="1:46" ht="15" x14ac:dyDescent="0.3">
      <c r="A39" s="129" t="s">
        <v>35</v>
      </c>
      <c r="B39" s="71">
        <v>26312690</v>
      </c>
      <c r="C39" s="71">
        <v>0</v>
      </c>
      <c r="D39" s="71">
        <v>0</v>
      </c>
      <c r="E39" s="71">
        <v>26312690</v>
      </c>
      <c r="F39" s="71">
        <v>9667689</v>
      </c>
      <c r="G39" s="71">
        <v>1786838</v>
      </c>
      <c r="H39" s="71">
        <v>1713720</v>
      </c>
      <c r="I39" s="71">
        <v>73118</v>
      </c>
      <c r="J39" s="71">
        <v>15826047</v>
      </c>
      <c r="K39" s="71">
        <v>15826047</v>
      </c>
      <c r="L39" s="71">
        <v>0</v>
      </c>
      <c r="M39" s="71">
        <v>0</v>
      </c>
      <c r="N39" s="71">
        <v>9449364</v>
      </c>
      <c r="O39" s="71">
        <v>9449364</v>
      </c>
      <c r="P39" s="71">
        <v>0</v>
      </c>
      <c r="Q39" s="71">
        <v>0</v>
      </c>
      <c r="R39" s="71">
        <v>492152</v>
      </c>
      <c r="S39" s="71">
        <v>0</v>
      </c>
      <c r="T39" s="71">
        <v>19112</v>
      </c>
      <c r="U39" s="71">
        <v>473040</v>
      </c>
      <c r="V39" s="71">
        <v>343279</v>
      </c>
      <c r="W39" s="71">
        <v>0</v>
      </c>
      <c r="X39" s="71">
        <v>0</v>
      </c>
      <c r="Y39" s="71">
        <v>0</v>
      </c>
      <c r="Z39" s="71">
        <v>0</v>
      </c>
      <c r="AA39" s="71">
        <v>0</v>
      </c>
      <c r="AB39" s="71">
        <v>0</v>
      </c>
      <c r="AC39" s="71">
        <v>19489</v>
      </c>
      <c r="AD39" s="71">
        <v>0</v>
      </c>
      <c r="AE39" s="71">
        <v>0</v>
      </c>
      <c r="AF39" s="71">
        <v>244168</v>
      </c>
      <c r="AG39" s="71">
        <v>0</v>
      </c>
      <c r="AH39" s="71">
        <v>1544461</v>
      </c>
      <c r="AI39" s="71">
        <v>1544461</v>
      </c>
      <c r="AJ39" s="71">
        <v>0</v>
      </c>
      <c r="AK39" s="71">
        <v>0</v>
      </c>
      <c r="AL39" s="71">
        <v>0</v>
      </c>
      <c r="AM39" s="71">
        <v>4352138</v>
      </c>
      <c r="AN39" s="71">
        <v>3871257</v>
      </c>
      <c r="AO39" s="71">
        <v>96930</v>
      </c>
      <c r="AP39" s="71">
        <v>383951</v>
      </c>
      <c r="AQ39" s="71">
        <v>0</v>
      </c>
      <c r="AR39" s="71">
        <v>34057936</v>
      </c>
      <c r="AS39" s="71">
        <v>1922443</v>
      </c>
      <c r="AT39" s="71">
        <v>0</v>
      </c>
    </row>
    <row r="40" spans="1:46" ht="15" x14ac:dyDescent="0.3">
      <c r="A40" s="129" t="s">
        <v>36</v>
      </c>
      <c r="B40" s="71">
        <v>725565965</v>
      </c>
      <c r="C40" s="71">
        <v>0</v>
      </c>
      <c r="D40" s="71">
        <v>64488404</v>
      </c>
      <c r="E40" s="71">
        <v>661077561</v>
      </c>
      <c r="F40" s="71">
        <v>492625008</v>
      </c>
      <c r="G40" s="71">
        <v>103005212</v>
      </c>
      <c r="H40" s="71">
        <v>103005212</v>
      </c>
      <c r="I40" s="71">
        <v>0</v>
      </c>
      <c r="J40" s="71">
        <v>0</v>
      </c>
      <c r="K40" s="71">
        <v>0</v>
      </c>
      <c r="L40" s="71">
        <v>0</v>
      </c>
      <c r="M40" s="71">
        <v>0</v>
      </c>
      <c r="N40" s="71">
        <v>0</v>
      </c>
      <c r="O40" s="71">
        <v>0</v>
      </c>
      <c r="P40" s="71">
        <v>0</v>
      </c>
      <c r="Q40" s="71">
        <v>0</v>
      </c>
      <c r="R40" s="71">
        <v>89898373</v>
      </c>
      <c r="S40" s="71">
        <v>20225825</v>
      </c>
      <c r="T40" s="71">
        <v>17464998</v>
      </c>
      <c r="U40" s="71">
        <v>52207550</v>
      </c>
      <c r="V40" s="71">
        <v>54990711</v>
      </c>
      <c r="W40" s="71">
        <v>229608010</v>
      </c>
      <c r="X40" s="71">
        <v>229608010</v>
      </c>
      <c r="Y40" s="71">
        <v>0</v>
      </c>
      <c r="Z40" s="71">
        <v>0</v>
      </c>
      <c r="AA40" s="71">
        <v>0</v>
      </c>
      <c r="AB40" s="71">
        <v>0</v>
      </c>
      <c r="AC40" s="71">
        <v>16881449</v>
      </c>
      <c r="AD40" s="71">
        <v>7064512</v>
      </c>
      <c r="AE40" s="71">
        <v>2070362</v>
      </c>
      <c r="AF40" s="71">
        <v>2437017</v>
      </c>
      <c r="AG40" s="71">
        <v>4384532</v>
      </c>
      <c r="AH40" s="71">
        <v>11921884</v>
      </c>
      <c r="AI40" s="71">
        <v>5965438</v>
      </c>
      <c r="AJ40" s="71">
        <v>0</v>
      </c>
      <c r="AK40" s="71">
        <v>5956446</v>
      </c>
      <c r="AL40" s="71">
        <v>0</v>
      </c>
      <c r="AM40" s="71">
        <v>88579013</v>
      </c>
      <c r="AN40" s="71">
        <v>52864116</v>
      </c>
      <c r="AO40" s="71">
        <v>21642655</v>
      </c>
      <c r="AP40" s="71">
        <v>14072242</v>
      </c>
      <c r="AQ40" s="71">
        <v>0</v>
      </c>
      <c r="AR40" s="71">
        <v>610841075</v>
      </c>
      <c r="AS40" s="71">
        <v>542349898</v>
      </c>
      <c r="AT40" s="71">
        <v>511596</v>
      </c>
    </row>
    <row r="41" spans="1:46" ht="15" x14ac:dyDescent="0.3">
      <c r="A41" s="129" t="s">
        <v>37</v>
      </c>
      <c r="B41" s="71">
        <v>144792997</v>
      </c>
      <c r="C41" s="71">
        <v>24000000</v>
      </c>
      <c r="D41" s="71">
        <v>14479300</v>
      </c>
      <c r="E41" s="71">
        <v>106313697</v>
      </c>
      <c r="F41" s="71">
        <v>76283582</v>
      </c>
      <c r="G41" s="71">
        <v>15885294</v>
      </c>
      <c r="H41" s="71">
        <v>6669392</v>
      </c>
      <c r="I41" s="71">
        <v>9215902</v>
      </c>
      <c r="J41" s="71">
        <v>7608305</v>
      </c>
      <c r="K41" s="71">
        <v>5337777</v>
      </c>
      <c r="L41" s="71">
        <v>0</v>
      </c>
      <c r="M41" s="71">
        <v>2270528</v>
      </c>
      <c r="N41" s="71">
        <v>0</v>
      </c>
      <c r="O41" s="71">
        <v>0</v>
      </c>
      <c r="P41" s="71">
        <v>0</v>
      </c>
      <c r="Q41" s="71">
        <v>0</v>
      </c>
      <c r="R41" s="71">
        <v>2634269</v>
      </c>
      <c r="S41" s="71">
        <v>0</v>
      </c>
      <c r="T41" s="71">
        <v>2585562</v>
      </c>
      <c r="U41" s="71">
        <v>48707</v>
      </c>
      <c r="V41" s="71">
        <v>380884</v>
      </c>
      <c r="W41" s="71">
        <v>8283371</v>
      </c>
      <c r="X41" s="71">
        <v>8283371</v>
      </c>
      <c r="Y41" s="71">
        <v>0</v>
      </c>
      <c r="Z41" s="71">
        <v>0</v>
      </c>
      <c r="AA41" s="71">
        <v>0</v>
      </c>
      <c r="AB41" s="71">
        <v>0</v>
      </c>
      <c r="AC41" s="71">
        <v>346385</v>
      </c>
      <c r="AD41" s="71">
        <v>1077780</v>
      </c>
      <c r="AE41" s="71">
        <v>439515</v>
      </c>
      <c r="AF41" s="71">
        <v>0</v>
      </c>
      <c r="AG41" s="71">
        <v>5377783</v>
      </c>
      <c r="AH41" s="71">
        <v>3159342</v>
      </c>
      <c r="AI41" s="71">
        <v>3016884</v>
      </c>
      <c r="AJ41" s="71">
        <v>0</v>
      </c>
      <c r="AK41" s="71">
        <v>142458</v>
      </c>
      <c r="AL41" s="71">
        <v>0</v>
      </c>
      <c r="AM41" s="71">
        <v>2871712</v>
      </c>
      <c r="AN41" s="71">
        <v>230913</v>
      </c>
      <c r="AO41" s="71">
        <v>2303197</v>
      </c>
      <c r="AP41" s="71">
        <v>337602</v>
      </c>
      <c r="AQ41" s="71">
        <v>37985</v>
      </c>
      <c r="AR41" s="71">
        <v>48102625</v>
      </c>
      <c r="AS41" s="71">
        <v>134494654</v>
      </c>
      <c r="AT41" s="71">
        <v>0</v>
      </c>
    </row>
    <row r="42" spans="1:46" ht="15" x14ac:dyDescent="0.3">
      <c r="A42" s="129" t="s">
        <v>38</v>
      </c>
      <c r="B42" s="71">
        <v>166039977</v>
      </c>
      <c r="C42" s="71">
        <v>0</v>
      </c>
      <c r="D42" s="71">
        <v>0</v>
      </c>
      <c r="E42" s="71">
        <v>166039977</v>
      </c>
      <c r="F42" s="71">
        <v>32603596</v>
      </c>
      <c r="G42" s="71">
        <v>58859381</v>
      </c>
      <c r="H42" s="71">
        <v>58859381</v>
      </c>
      <c r="I42" s="71">
        <v>0</v>
      </c>
      <c r="J42" s="71">
        <v>17344524</v>
      </c>
      <c r="K42" s="71">
        <v>14587516</v>
      </c>
      <c r="L42" s="71">
        <v>0</v>
      </c>
      <c r="M42" s="71">
        <v>2757008</v>
      </c>
      <c r="N42" s="71">
        <v>0</v>
      </c>
      <c r="O42" s="71">
        <v>0</v>
      </c>
      <c r="P42" s="71">
        <v>0</v>
      </c>
      <c r="Q42" s="71">
        <v>0</v>
      </c>
      <c r="R42" s="71">
        <v>13244236</v>
      </c>
      <c r="S42" s="71">
        <v>863903</v>
      </c>
      <c r="T42" s="71">
        <v>1053616</v>
      </c>
      <c r="U42" s="71">
        <v>11326717</v>
      </c>
      <c r="V42" s="71">
        <v>3889455</v>
      </c>
      <c r="W42" s="71">
        <v>4650904</v>
      </c>
      <c r="X42" s="71">
        <v>4650904</v>
      </c>
      <c r="Y42" s="71">
        <v>0</v>
      </c>
      <c r="Z42" s="71">
        <v>0</v>
      </c>
      <c r="AA42" s="71">
        <v>0</v>
      </c>
      <c r="AB42" s="71">
        <v>0</v>
      </c>
      <c r="AC42" s="71">
        <v>0</v>
      </c>
      <c r="AD42" s="71">
        <v>7251896</v>
      </c>
      <c r="AE42" s="71">
        <v>0</v>
      </c>
      <c r="AF42" s="71">
        <v>0</v>
      </c>
      <c r="AG42" s="71">
        <v>0</v>
      </c>
      <c r="AH42" s="71">
        <v>0</v>
      </c>
      <c r="AI42" s="71">
        <v>0</v>
      </c>
      <c r="AJ42" s="71">
        <v>0</v>
      </c>
      <c r="AK42" s="71">
        <v>0</v>
      </c>
      <c r="AL42" s="71">
        <v>0</v>
      </c>
      <c r="AM42" s="71">
        <v>79560233</v>
      </c>
      <c r="AN42" s="71">
        <v>27359375</v>
      </c>
      <c r="AO42" s="71">
        <v>52200858</v>
      </c>
      <c r="AP42" s="71">
        <v>0</v>
      </c>
      <c r="AQ42" s="71">
        <v>0</v>
      </c>
      <c r="AR42" s="71">
        <v>184800629</v>
      </c>
      <c r="AS42" s="71">
        <v>0</v>
      </c>
      <c r="AT42" s="71">
        <v>13842944</v>
      </c>
    </row>
    <row r="43" spans="1:46" x14ac:dyDescent="0.3">
      <c r="A43" s="129" t="s">
        <v>39</v>
      </c>
      <c r="B43" s="71">
        <v>717124957</v>
      </c>
      <c r="C43" s="71">
        <v>184160487</v>
      </c>
      <c r="D43" s="71">
        <v>30977000</v>
      </c>
      <c r="E43" s="71">
        <v>501987470</v>
      </c>
      <c r="F43" s="71">
        <v>490348985</v>
      </c>
      <c r="G43" s="71">
        <v>148355534</v>
      </c>
      <c r="H43" s="71">
        <v>148355534</v>
      </c>
      <c r="I43" s="71">
        <v>0</v>
      </c>
      <c r="J43" s="71">
        <v>0</v>
      </c>
      <c r="K43" s="71">
        <v>0</v>
      </c>
      <c r="L43" s="71">
        <v>0</v>
      </c>
      <c r="M43" s="71">
        <v>0</v>
      </c>
      <c r="N43" s="71">
        <v>61523605</v>
      </c>
      <c r="O43" s="71">
        <v>0</v>
      </c>
      <c r="P43" s="71">
        <v>60383839</v>
      </c>
      <c r="Q43" s="71">
        <v>1139766</v>
      </c>
      <c r="R43" s="71">
        <v>93848180</v>
      </c>
      <c r="S43" s="71">
        <v>0</v>
      </c>
      <c r="T43" s="71">
        <v>1869846</v>
      </c>
      <c r="U43" s="71">
        <v>91978334</v>
      </c>
      <c r="V43" s="71">
        <v>5611736</v>
      </c>
      <c r="W43" s="71">
        <v>77351451</v>
      </c>
      <c r="X43" s="71">
        <v>77351451</v>
      </c>
      <c r="Y43" s="71">
        <v>0</v>
      </c>
      <c r="Z43" s="71">
        <v>0</v>
      </c>
      <c r="AA43" s="71">
        <v>0</v>
      </c>
      <c r="AB43" s="71">
        <v>0</v>
      </c>
      <c r="AC43" s="71">
        <v>12841427</v>
      </c>
      <c r="AD43" s="71">
        <v>0</v>
      </c>
      <c r="AE43" s="71">
        <v>0</v>
      </c>
      <c r="AF43" s="71">
        <v>30749180</v>
      </c>
      <c r="AG43" s="71">
        <v>2525593</v>
      </c>
      <c r="AH43" s="71">
        <v>0</v>
      </c>
      <c r="AI43" s="71">
        <v>0</v>
      </c>
      <c r="AJ43" s="71">
        <v>0</v>
      </c>
      <c r="AK43" s="71">
        <v>0</v>
      </c>
      <c r="AL43" s="71">
        <v>0</v>
      </c>
      <c r="AM43" s="71">
        <v>51380442</v>
      </c>
      <c r="AN43" s="71">
        <v>41465566</v>
      </c>
      <c r="AO43" s="71">
        <v>0</v>
      </c>
      <c r="AP43" s="71">
        <v>9914876</v>
      </c>
      <c r="AQ43" s="71">
        <v>0</v>
      </c>
      <c r="AR43" s="71">
        <v>484187148</v>
      </c>
      <c r="AS43" s="71">
        <v>77422816</v>
      </c>
      <c r="AT43" s="71">
        <v>430726491</v>
      </c>
    </row>
    <row r="44" spans="1:46" x14ac:dyDescent="0.3">
      <c r="A44" s="129" t="s">
        <v>40</v>
      </c>
      <c r="B44" s="71">
        <v>94708016</v>
      </c>
      <c r="C44" s="71">
        <v>16946069</v>
      </c>
      <c r="D44" s="71">
        <v>9343063</v>
      </c>
      <c r="E44" s="71">
        <v>68418884</v>
      </c>
      <c r="F44" s="71">
        <v>11144827</v>
      </c>
      <c r="G44" s="71">
        <v>22407579</v>
      </c>
      <c r="H44" s="71">
        <v>22407579</v>
      </c>
      <c r="I44" s="71">
        <v>0</v>
      </c>
      <c r="J44" s="71">
        <v>0</v>
      </c>
      <c r="K44" s="71">
        <v>0</v>
      </c>
      <c r="L44" s="71">
        <v>0</v>
      </c>
      <c r="M44" s="71">
        <v>0</v>
      </c>
      <c r="N44" s="71">
        <v>0</v>
      </c>
      <c r="O44" s="71">
        <v>0</v>
      </c>
      <c r="P44" s="71">
        <v>0</v>
      </c>
      <c r="Q44" s="71">
        <v>0</v>
      </c>
      <c r="R44" s="71">
        <v>8610581</v>
      </c>
      <c r="S44" s="71">
        <v>0</v>
      </c>
      <c r="T44" s="71">
        <v>0</v>
      </c>
      <c r="U44" s="71">
        <v>8610581</v>
      </c>
      <c r="V44" s="71">
        <v>1921152</v>
      </c>
      <c r="W44" s="71">
        <v>16879051</v>
      </c>
      <c r="X44" s="71">
        <v>16879051</v>
      </c>
      <c r="Y44" s="71">
        <v>0</v>
      </c>
      <c r="Z44" s="71">
        <v>0</v>
      </c>
      <c r="AA44" s="71">
        <v>0</v>
      </c>
      <c r="AB44" s="71">
        <v>0</v>
      </c>
      <c r="AC44" s="71">
        <v>0</v>
      </c>
      <c r="AD44" s="71">
        <v>0</v>
      </c>
      <c r="AE44" s="71">
        <v>0</v>
      </c>
      <c r="AF44" s="71">
        <v>0</v>
      </c>
      <c r="AG44" s="71">
        <v>0</v>
      </c>
      <c r="AH44" s="71">
        <v>4072054</v>
      </c>
      <c r="AI44" s="71">
        <v>0</v>
      </c>
      <c r="AJ44" s="71">
        <v>0</v>
      </c>
      <c r="AK44" s="71">
        <v>4072054</v>
      </c>
      <c r="AL44" s="71">
        <v>0</v>
      </c>
      <c r="AM44" s="71">
        <v>8869232</v>
      </c>
      <c r="AN44" s="71">
        <v>5498409</v>
      </c>
      <c r="AO44" s="71">
        <v>971150</v>
      </c>
      <c r="AP44" s="71">
        <v>2399673</v>
      </c>
      <c r="AQ44" s="71">
        <v>0</v>
      </c>
      <c r="AR44" s="71">
        <v>62759649</v>
      </c>
      <c r="AS44" s="71">
        <v>0</v>
      </c>
      <c r="AT44" s="71">
        <v>16804062</v>
      </c>
    </row>
    <row r="45" spans="1:46" x14ac:dyDescent="0.3">
      <c r="A45" s="129" t="s">
        <v>41</v>
      </c>
      <c r="B45" s="71">
        <v>99637930</v>
      </c>
      <c r="C45" s="71">
        <v>0</v>
      </c>
      <c r="D45" s="71">
        <v>0</v>
      </c>
      <c r="E45" s="71">
        <v>99637930</v>
      </c>
      <c r="F45" s="71">
        <v>0</v>
      </c>
      <c r="G45" s="71">
        <v>40812856</v>
      </c>
      <c r="H45" s="71">
        <v>21304749</v>
      </c>
      <c r="I45" s="71">
        <v>19508107</v>
      </c>
      <c r="J45" s="71">
        <v>0</v>
      </c>
      <c r="K45" s="71">
        <v>0</v>
      </c>
      <c r="L45" s="71">
        <v>0</v>
      </c>
      <c r="M45" s="71">
        <v>0</v>
      </c>
      <c r="N45" s="71">
        <v>0</v>
      </c>
      <c r="O45" s="71">
        <v>0</v>
      </c>
      <c r="P45" s="71">
        <v>0</v>
      </c>
      <c r="Q45" s="71">
        <v>0</v>
      </c>
      <c r="R45" s="71">
        <v>13401475</v>
      </c>
      <c r="S45" s="71">
        <v>0</v>
      </c>
      <c r="T45" s="71">
        <v>8876306</v>
      </c>
      <c r="U45" s="71">
        <v>4525169</v>
      </c>
      <c r="V45" s="71">
        <v>722776</v>
      </c>
      <c r="W45" s="71">
        <v>0</v>
      </c>
      <c r="X45" s="71">
        <v>0</v>
      </c>
      <c r="Y45" s="71">
        <v>0</v>
      </c>
      <c r="Z45" s="71">
        <v>0</v>
      </c>
      <c r="AA45" s="71">
        <v>0</v>
      </c>
      <c r="AB45" s="71">
        <v>0</v>
      </c>
      <c r="AC45" s="71">
        <v>0</v>
      </c>
      <c r="AD45" s="71">
        <v>3538125</v>
      </c>
      <c r="AE45" s="71">
        <v>0</v>
      </c>
      <c r="AF45" s="71">
        <v>0</v>
      </c>
      <c r="AG45" s="71">
        <v>3825412</v>
      </c>
      <c r="AH45" s="71">
        <v>5050105</v>
      </c>
      <c r="AI45" s="71">
        <v>0</v>
      </c>
      <c r="AJ45" s="71">
        <v>0</v>
      </c>
      <c r="AK45" s="71">
        <v>5050105</v>
      </c>
      <c r="AL45" s="71">
        <v>0</v>
      </c>
      <c r="AM45" s="71">
        <v>29748772</v>
      </c>
      <c r="AN45" s="71">
        <v>13742084</v>
      </c>
      <c r="AO45" s="71">
        <v>13367987</v>
      </c>
      <c r="AP45" s="71">
        <v>2638701</v>
      </c>
      <c r="AQ45" s="71">
        <v>2538409</v>
      </c>
      <c r="AR45" s="71">
        <v>99637930</v>
      </c>
      <c r="AS45" s="71">
        <v>0</v>
      </c>
      <c r="AT45" s="71">
        <v>0</v>
      </c>
    </row>
    <row r="46" spans="1:46" x14ac:dyDescent="0.3">
      <c r="A46" s="129" t="s">
        <v>42</v>
      </c>
      <c r="B46" s="71">
        <v>21207402</v>
      </c>
      <c r="C46" s="71">
        <v>0</v>
      </c>
      <c r="D46" s="71">
        <v>2120740</v>
      </c>
      <c r="E46" s="71">
        <v>19086662</v>
      </c>
      <c r="F46" s="71">
        <v>22497470</v>
      </c>
      <c r="G46" s="71">
        <v>9267853</v>
      </c>
      <c r="H46" s="71">
        <v>9267853</v>
      </c>
      <c r="I46" s="71">
        <v>0</v>
      </c>
      <c r="J46" s="71">
        <v>8313787</v>
      </c>
      <c r="K46" s="71">
        <v>4862599</v>
      </c>
      <c r="L46" s="71">
        <v>0</v>
      </c>
      <c r="M46" s="71">
        <v>3451188</v>
      </c>
      <c r="N46" s="71">
        <v>0</v>
      </c>
      <c r="O46" s="71">
        <v>0</v>
      </c>
      <c r="P46" s="71">
        <v>0</v>
      </c>
      <c r="Q46" s="71">
        <v>0</v>
      </c>
      <c r="R46" s="71">
        <v>2379537</v>
      </c>
      <c r="S46" s="71">
        <v>0</v>
      </c>
      <c r="T46" s="71">
        <v>0</v>
      </c>
      <c r="U46" s="71">
        <v>2379537</v>
      </c>
      <c r="V46" s="71">
        <v>37956</v>
      </c>
      <c r="W46" s="71">
        <v>0</v>
      </c>
      <c r="X46" s="71">
        <v>0</v>
      </c>
      <c r="Y46" s="71">
        <v>0</v>
      </c>
      <c r="Z46" s="71">
        <v>0</v>
      </c>
      <c r="AA46" s="71">
        <v>0</v>
      </c>
      <c r="AB46" s="71">
        <v>0</v>
      </c>
      <c r="AC46" s="71">
        <v>0</v>
      </c>
      <c r="AD46" s="71">
        <v>131554</v>
      </c>
      <c r="AE46" s="71">
        <v>0</v>
      </c>
      <c r="AF46" s="71">
        <v>0</v>
      </c>
      <c r="AG46" s="71">
        <v>0</v>
      </c>
      <c r="AH46" s="71">
        <v>0</v>
      </c>
      <c r="AI46" s="71">
        <v>0</v>
      </c>
      <c r="AJ46" s="71">
        <v>0</v>
      </c>
      <c r="AK46" s="71">
        <v>0</v>
      </c>
      <c r="AL46" s="71">
        <v>567992</v>
      </c>
      <c r="AM46" s="71">
        <v>1279397</v>
      </c>
      <c r="AN46" s="71">
        <v>1279397</v>
      </c>
      <c r="AO46" s="71">
        <v>0</v>
      </c>
      <c r="AP46" s="71">
        <v>0</v>
      </c>
      <c r="AQ46" s="71">
        <v>0</v>
      </c>
      <c r="AR46" s="71">
        <v>21978076</v>
      </c>
      <c r="AS46" s="71">
        <v>0</v>
      </c>
      <c r="AT46" s="71">
        <v>19606056</v>
      </c>
    </row>
    <row r="47" spans="1:46" x14ac:dyDescent="0.3">
      <c r="A47" s="129" t="s">
        <v>43</v>
      </c>
      <c r="B47" s="71">
        <v>190891768</v>
      </c>
      <c r="C47" s="71">
        <v>0</v>
      </c>
      <c r="D47" s="71">
        <v>0</v>
      </c>
      <c r="E47" s="71">
        <v>190891768</v>
      </c>
      <c r="F47" s="71">
        <v>400809705</v>
      </c>
      <c r="G47" s="71">
        <v>42935</v>
      </c>
      <c r="H47" s="71">
        <v>42935</v>
      </c>
      <c r="I47" s="71">
        <v>0</v>
      </c>
      <c r="J47" s="71">
        <v>0</v>
      </c>
      <c r="K47" s="71">
        <v>0</v>
      </c>
      <c r="L47" s="71">
        <v>0</v>
      </c>
      <c r="M47" s="71">
        <v>0</v>
      </c>
      <c r="N47" s="71">
        <v>0</v>
      </c>
      <c r="O47" s="71">
        <v>0</v>
      </c>
      <c r="P47" s="71">
        <v>0</v>
      </c>
      <c r="Q47" s="71">
        <v>0</v>
      </c>
      <c r="R47" s="71">
        <v>0</v>
      </c>
      <c r="S47" s="71">
        <v>0</v>
      </c>
      <c r="T47" s="71">
        <v>0</v>
      </c>
      <c r="U47" s="71">
        <v>0</v>
      </c>
      <c r="V47" s="71">
        <v>0</v>
      </c>
      <c r="W47" s="71">
        <v>0</v>
      </c>
      <c r="X47" s="71">
        <v>0</v>
      </c>
      <c r="Y47" s="71">
        <v>0</v>
      </c>
      <c r="Z47" s="71">
        <v>0</v>
      </c>
      <c r="AA47" s="71">
        <v>0</v>
      </c>
      <c r="AB47" s="71">
        <v>0</v>
      </c>
      <c r="AC47" s="71">
        <v>0</v>
      </c>
      <c r="AD47" s="71">
        <v>0</v>
      </c>
      <c r="AE47" s="71">
        <v>0</v>
      </c>
      <c r="AF47" s="71">
        <v>0</v>
      </c>
      <c r="AG47" s="71">
        <v>0</v>
      </c>
      <c r="AH47" s="71">
        <v>0</v>
      </c>
      <c r="AI47" s="71">
        <v>0</v>
      </c>
      <c r="AJ47" s="71">
        <v>0</v>
      </c>
      <c r="AK47" s="71">
        <v>0</v>
      </c>
      <c r="AL47" s="71">
        <v>0</v>
      </c>
      <c r="AM47" s="71">
        <v>20939649</v>
      </c>
      <c r="AN47" s="71">
        <v>20887068</v>
      </c>
      <c r="AO47" s="71">
        <v>0</v>
      </c>
      <c r="AP47" s="71">
        <v>52581</v>
      </c>
      <c r="AQ47" s="71">
        <v>0</v>
      </c>
      <c r="AR47" s="71">
        <v>20982584</v>
      </c>
      <c r="AS47" s="71">
        <v>0</v>
      </c>
      <c r="AT47" s="71">
        <v>570718889</v>
      </c>
    </row>
    <row r="48" spans="1:46" x14ac:dyDescent="0.3">
      <c r="A48" s="129" t="s">
        <v>44</v>
      </c>
      <c r="B48" s="71">
        <v>484652105</v>
      </c>
      <c r="C48" s="71">
        <v>0</v>
      </c>
      <c r="D48" s="71">
        <v>31267821</v>
      </c>
      <c r="E48" s="71">
        <v>453384284</v>
      </c>
      <c r="F48" s="71">
        <v>254578203</v>
      </c>
      <c r="G48" s="71">
        <v>4912686</v>
      </c>
      <c r="H48" s="71">
        <v>3746457</v>
      </c>
      <c r="I48" s="71">
        <v>1166229</v>
      </c>
      <c r="J48" s="71">
        <v>46249949</v>
      </c>
      <c r="K48" s="71">
        <v>46249949</v>
      </c>
      <c r="L48" s="71">
        <v>0</v>
      </c>
      <c r="M48" s="71">
        <v>0</v>
      </c>
      <c r="N48" s="71">
        <v>140231294</v>
      </c>
      <c r="O48" s="71">
        <v>140231294</v>
      </c>
      <c r="P48" s="71">
        <v>0</v>
      </c>
      <c r="Q48" s="71">
        <v>0</v>
      </c>
      <c r="R48" s="71">
        <v>77265772</v>
      </c>
      <c r="S48" s="71">
        <v>2966967</v>
      </c>
      <c r="T48" s="71">
        <v>6651068</v>
      </c>
      <c r="U48" s="71">
        <v>67647737</v>
      </c>
      <c r="V48" s="71">
        <v>2843061</v>
      </c>
      <c r="W48" s="71">
        <v>0</v>
      </c>
      <c r="X48" s="71">
        <v>0</v>
      </c>
      <c r="Y48" s="71">
        <v>0</v>
      </c>
      <c r="Z48" s="71">
        <v>0</v>
      </c>
      <c r="AA48" s="71">
        <v>0</v>
      </c>
      <c r="AB48" s="71">
        <v>0</v>
      </c>
      <c r="AC48" s="71">
        <v>3712799</v>
      </c>
      <c r="AD48" s="71">
        <v>0</v>
      </c>
      <c r="AE48" s="71">
        <v>0</v>
      </c>
      <c r="AF48" s="71">
        <v>6893981</v>
      </c>
      <c r="AG48" s="71">
        <v>14787750</v>
      </c>
      <c r="AH48" s="71">
        <v>0</v>
      </c>
      <c r="AI48" s="71">
        <v>0</v>
      </c>
      <c r="AJ48" s="71">
        <v>0</v>
      </c>
      <c r="AK48" s="71">
        <v>0</v>
      </c>
      <c r="AL48" s="71">
        <v>6276635</v>
      </c>
      <c r="AM48" s="71">
        <v>76405629</v>
      </c>
      <c r="AN48" s="71">
        <v>62166717</v>
      </c>
      <c r="AO48" s="71">
        <v>0</v>
      </c>
      <c r="AP48" s="71">
        <v>14238912</v>
      </c>
      <c r="AQ48" s="71">
        <v>0</v>
      </c>
      <c r="AR48" s="71">
        <v>379579556</v>
      </c>
      <c r="AS48" s="71">
        <v>204924154</v>
      </c>
      <c r="AT48" s="71">
        <v>123458777</v>
      </c>
    </row>
    <row r="49" spans="1:46" x14ac:dyDescent="0.3">
      <c r="A49" s="129" t="s">
        <v>45</v>
      </c>
      <c r="B49" s="71">
        <v>75355939</v>
      </c>
      <c r="C49" s="71">
        <v>15071187</v>
      </c>
      <c r="D49" s="71">
        <v>7535000</v>
      </c>
      <c r="E49" s="71">
        <v>52749752</v>
      </c>
      <c r="F49" s="71">
        <v>79193254</v>
      </c>
      <c r="G49" s="71">
        <v>12816155</v>
      </c>
      <c r="H49" s="71">
        <v>12816155</v>
      </c>
      <c r="I49" s="71">
        <v>0</v>
      </c>
      <c r="J49" s="71">
        <v>0</v>
      </c>
      <c r="K49" s="71">
        <v>0</v>
      </c>
      <c r="L49" s="71">
        <v>0</v>
      </c>
      <c r="M49" s="71">
        <v>0</v>
      </c>
      <c r="N49" s="71">
        <v>0</v>
      </c>
      <c r="O49" s="71">
        <v>0</v>
      </c>
      <c r="P49" s="71">
        <v>0</v>
      </c>
      <c r="Q49" s="71">
        <v>0</v>
      </c>
      <c r="R49" s="71">
        <v>13605669</v>
      </c>
      <c r="S49" s="71">
        <v>493038</v>
      </c>
      <c r="T49" s="71">
        <v>965741</v>
      </c>
      <c r="U49" s="71">
        <v>12146890</v>
      </c>
      <c r="V49" s="71">
        <v>64316</v>
      </c>
      <c r="W49" s="71">
        <v>11534315</v>
      </c>
      <c r="X49" s="71">
        <v>3905567</v>
      </c>
      <c r="Y49" s="71">
        <v>7628748</v>
      </c>
      <c r="Z49" s="71">
        <v>1291155</v>
      </c>
      <c r="AA49" s="71">
        <v>0</v>
      </c>
      <c r="AB49" s="71">
        <v>0</v>
      </c>
      <c r="AC49" s="71">
        <v>2962906</v>
      </c>
      <c r="AD49" s="71">
        <v>6165520</v>
      </c>
      <c r="AE49" s="71">
        <v>5959530</v>
      </c>
      <c r="AF49" s="71">
        <v>210933</v>
      </c>
      <c r="AG49" s="71">
        <v>1011824</v>
      </c>
      <c r="AH49" s="71">
        <v>3725200</v>
      </c>
      <c r="AI49" s="71">
        <v>1931139</v>
      </c>
      <c r="AJ49" s="71">
        <v>0</v>
      </c>
      <c r="AK49" s="71">
        <v>1794061</v>
      </c>
      <c r="AL49" s="71">
        <v>1297774</v>
      </c>
      <c r="AM49" s="71">
        <v>10722270</v>
      </c>
      <c r="AN49" s="71">
        <v>9507737</v>
      </c>
      <c r="AO49" s="71">
        <v>490993</v>
      </c>
      <c r="AP49" s="71">
        <v>723540</v>
      </c>
      <c r="AQ49" s="71">
        <v>0</v>
      </c>
      <c r="AR49" s="71">
        <v>71367567</v>
      </c>
      <c r="AS49" s="71">
        <v>0</v>
      </c>
      <c r="AT49" s="71">
        <v>60575439</v>
      </c>
    </row>
    <row r="50" spans="1:46" x14ac:dyDescent="0.3">
      <c r="A50" s="129" t="s">
        <v>46</v>
      </c>
      <c r="B50" s="71">
        <v>47196916</v>
      </c>
      <c r="C50" s="71">
        <v>9224074</v>
      </c>
      <c r="D50" s="71">
        <v>4719691</v>
      </c>
      <c r="E50" s="71">
        <v>33253151</v>
      </c>
      <c r="F50" s="71">
        <v>0</v>
      </c>
      <c r="G50" s="71">
        <v>2475789</v>
      </c>
      <c r="H50" s="71">
        <v>2475789</v>
      </c>
      <c r="I50" s="71">
        <v>0</v>
      </c>
      <c r="J50" s="71">
        <v>0</v>
      </c>
      <c r="K50" s="71">
        <v>0</v>
      </c>
      <c r="L50" s="71">
        <v>0</v>
      </c>
      <c r="M50" s="71">
        <v>0</v>
      </c>
      <c r="N50" s="71">
        <v>5769739</v>
      </c>
      <c r="O50" s="71">
        <v>5769739</v>
      </c>
      <c r="P50" s="71">
        <v>0</v>
      </c>
      <c r="Q50" s="71">
        <v>0</v>
      </c>
      <c r="R50" s="71">
        <v>0</v>
      </c>
      <c r="S50" s="71">
        <v>0</v>
      </c>
      <c r="T50" s="71">
        <v>0</v>
      </c>
      <c r="U50" s="71">
        <v>0</v>
      </c>
      <c r="V50" s="71">
        <v>0</v>
      </c>
      <c r="W50" s="71">
        <v>833951</v>
      </c>
      <c r="X50" s="71">
        <v>833951</v>
      </c>
      <c r="Y50" s="71">
        <v>0</v>
      </c>
      <c r="Z50" s="71">
        <v>0</v>
      </c>
      <c r="AA50" s="71">
        <v>18311655</v>
      </c>
      <c r="AB50" s="71">
        <v>0</v>
      </c>
      <c r="AC50" s="71">
        <v>190583</v>
      </c>
      <c r="AD50" s="71">
        <v>0</v>
      </c>
      <c r="AE50" s="71">
        <v>0</v>
      </c>
      <c r="AF50" s="71">
        <v>0</v>
      </c>
      <c r="AG50" s="71">
        <v>0</v>
      </c>
      <c r="AH50" s="71">
        <v>0</v>
      </c>
      <c r="AI50" s="71">
        <v>0</v>
      </c>
      <c r="AJ50" s="71">
        <v>0</v>
      </c>
      <c r="AK50" s="71">
        <v>0</v>
      </c>
      <c r="AL50" s="71">
        <v>0</v>
      </c>
      <c r="AM50" s="71">
        <v>5671434</v>
      </c>
      <c r="AN50" s="71">
        <v>2606566</v>
      </c>
      <c r="AO50" s="71">
        <v>2604812</v>
      </c>
      <c r="AP50" s="71">
        <v>460056</v>
      </c>
      <c r="AQ50" s="71">
        <v>0</v>
      </c>
      <c r="AR50" s="71">
        <v>33253151</v>
      </c>
      <c r="AS50" s="71">
        <v>0</v>
      </c>
      <c r="AT50" s="71">
        <v>0</v>
      </c>
    </row>
    <row r="51" spans="1:46" x14ac:dyDescent="0.3">
      <c r="A51" s="129" t="s">
        <v>47</v>
      </c>
      <c r="B51" s="71">
        <v>157762831</v>
      </c>
      <c r="C51" s="71">
        <v>15357212</v>
      </c>
      <c r="D51" s="71">
        <v>15776283</v>
      </c>
      <c r="E51" s="71">
        <v>126629336</v>
      </c>
      <c r="F51" s="71">
        <v>129978254</v>
      </c>
      <c r="G51" s="71">
        <v>27992510</v>
      </c>
      <c r="H51" s="71">
        <v>27992510</v>
      </c>
      <c r="I51" s="71">
        <v>0</v>
      </c>
      <c r="J51" s="71">
        <v>0</v>
      </c>
      <c r="K51" s="71">
        <v>0</v>
      </c>
      <c r="L51" s="71">
        <v>0</v>
      </c>
      <c r="M51" s="71">
        <v>0</v>
      </c>
      <c r="N51" s="71">
        <v>0</v>
      </c>
      <c r="O51" s="71">
        <v>0</v>
      </c>
      <c r="P51" s="71">
        <v>0</v>
      </c>
      <c r="Q51" s="71">
        <v>0</v>
      </c>
      <c r="R51" s="71">
        <v>14703290</v>
      </c>
      <c r="S51" s="71">
        <v>6870</v>
      </c>
      <c r="T51" s="71">
        <v>413662</v>
      </c>
      <c r="U51" s="71">
        <v>14282758</v>
      </c>
      <c r="V51" s="71">
        <v>1359952</v>
      </c>
      <c r="W51" s="71">
        <v>325177</v>
      </c>
      <c r="X51" s="71">
        <v>325177</v>
      </c>
      <c r="Y51" s="71">
        <v>0</v>
      </c>
      <c r="Z51" s="71">
        <v>0</v>
      </c>
      <c r="AA51" s="71">
        <v>0</v>
      </c>
      <c r="AB51" s="71">
        <v>0</v>
      </c>
      <c r="AC51" s="71">
        <v>4727247</v>
      </c>
      <c r="AD51" s="71">
        <v>2679992</v>
      </c>
      <c r="AE51" s="71">
        <v>1052259</v>
      </c>
      <c r="AF51" s="71">
        <v>0</v>
      </c>
      <c r="AG51" s="71">
        <v>31753792</v>
      </c>
      <c r="AH51" s="71">
        <v>8159635</v>
      </c>
      <c r="AI51" s="71">
        <v>0</v>
      </c>
      <c r="AJ51" s="71">
        <v>0</v>
      </c>
      <c r="AK51" s="71">
        <v>8159635</v>
      </c>
      <c r="AL51" s="71">
        <v>691805</v>
      </c>
      <c r="AM51" s="71">
        <v>18026355</v>
      </c>
      <c r="AN51" s="71">
        <v>16458861</v>
      </c>
      <c r="AO51" s="71">
        <v>0</v>
      </c>
      <c r="AP51" s="71">
        <v>1567494</v>
      </c>
      <c r="AQ51" s="71">
        <v>4260987</v>
      </c>
      <c r="AR51" s="71">
        <v>115733001</v>
      </c>
      <c r="AS51" s="71">
        <v>6944985</v>
      </c>
      <c r="AT51" s="71">
        <v>133929604</v>
      </c>
    </row>
    <row r="52" spans="1:46" x14ac:dyDescent="0.3">
      <c r="A52" s="129" t="s">
        <v>48</v>
      </c>
      <c r="B52" s="71">
        <v>379058185</v>
      </c>
      <c r="C52" s="71">
        <v>106816849</v>
      </c>
      <c r="D52" s="71">
        <v>5675000</v>
      </c>
      <c r="E52" s="71">
        <v>266566336</v>
      </c>
      <c r="F52" s="71">
        <v>65087729</v>
      </c>
      <c r="G52" s="71">
        <v>80363390</v>
      </c>
      <c r="H52" s="71">
        <v>80363390</v>
      </c>
      <c r="I52" s="71">
        <v>0</v>
      </c>
      <c r="J52" s="71">
        <v>0</v>
      </c>
      <c r="K52" s="71">
        <v>0</v>
      </c>
      <c r="L52" s="71">
        <v>0</v>
      </c>
      <c r="M52" s="71">
        <v>0</v>
      </c>
      <c r="N52" s="71">
        <v>8819663</v>
      </c>
      <c r="O52" s="71">
        <v>0</v>
      </c>
      <c r="P52" s="71">
        <v>0</v>
      </c>
      <c r="Q52" s="71">
        <v>8819663</v>
      </c>
      <c r="R52" s="71">
        <v>51452818</v>
      </c>
      <c r="S52" s="71">
        <v>15190019</v>
      </c>
      <c r="T52" s="71">
        <v>13691196</v>
      </c>
      <c r="U52" s="71">
        <v>22571603</v>
      </c>
      <c r="V52" s="71">
        <v>0</v>
      </c>
      <c r="W52" s="71">
        <v>79735290</v>
      </c>
      <c r="X52" s="71">
        <v>79735290</v>
      </c>
      <c r="Y52" s="71">
        <v>0</v>
      </c>
      <c r="Z52" s="71">
        <v>0</v>
      </c>
      <c r="AA52" s="71">
        <v>0</v>
      </c>
      <c r="AB52" s="71">
        <v>0</v>
      </c>
      <c r="AC52" s="71">
        <v>176000</v>
      </c>
      <c r="AD52" s="71">
        <v>3296369</v>
      </c>
      <c r="AE52" s="71">
        <v>0</v>
      </c>
      <c r="AF52" s="71">
        <v>0</v>
      </c>
      <c r="AG52" s="71">
        <v>0</v>
      </c>
      <c r="AH52" s="71">
        <v>0</v>
      </c>
      <c r="AI52" s="71">
        <v>0</v>
      </c>
      <c r="AJ52" s="71">
        <v>0</v>
      </c>
      <c r="AK52" s="71">
        <v>0</v>
      </c>
      <c r="AL52" s="71">
        <v>0</v>
      </c>
      <c r="AM52" s="71">
        <v>59455405</v>
      </c>
      <c r="AN52" s="71">
        <v>38730920</v>
      </c>
      <c r="AO52" s="71">
        <v>0</v>
      </c>
      <c r="AP52" s="71">
        <v>20724485</v>
      </c>
      <c r="AQ52" s="71">
        <v>0</v>
      </c>
      <c r="AR52" s="71">
        <v>283298935</v>
      </c>
      <c r="AS52" s="71">
        <v>0</v>
      </c>
      <c r="AT52" s="71">
        <v>48355130</v>
      </c>
    </row>
    <row r="53" spans="1:46" s="193" customFormat="1" x14ac:dyDescent="0.3">
      <c r="A53" s="192" t="s">
        <v>49</v>
      </c>
      <c r="B53" s="130">
        <v>109812728</v>
      </c>
      <c r="C53" s="130">
        <v>0</v>
      </c>
      <c r="D53" s="130">
        <v>10981272</v>
      </c>
      <c r="E53" s="130">
        <v>98831456</v>
      </c>
      <c r="F53" s="130">
        <v>57310675</v>
      </c>
      <c r="G53" s="130">
        <v>1585750</v>
      </c>
      <c r="H53" s="130">
        <v>1585750</v>
      </c>
      <c r="I53" s="130">
        <v>0</v>
      </c>
      <c r="J53" s="130">
        <v>23003720</v>
      </c>
      <c r="K53" s="130">
        <v>22113263</v>
      </c>
      <c r="L53" s="130">
        <v>0</v>
      </c>
      <c r="M53" s="130">
        <v>890457</v>
      </c>
      <c r="N53" s="130">
        <v>0</v>
      </c>
      <c r="O53" s="130">
        <v>0</v>
      </c>
      <c r="P53" s="130">
        <v>0</v>
      </c>
      <c r="Q53" s="130">
        <v>0</v>
      </c>
      <c r="R53" s="130">
        <v>473496</v>
      </c>
      <c r="S53" s="130">
        <v>0</v>
      </c>
      <c r="T53" s="130">
        <v>0</v>
      </c>
      <c r="U53" s="130">
        <v>473496</v>
      </c>
      <c r="V53" s="130">
        <v>11089619</v>
      </c>
      <c r="W53" s="130">
        <v>13271021</v>
      </c>
      <c r="X53" s="130">
        <v>13271021</v>
      </c>
      <c r="Y53" s="130">
        <v>0</v>
      </c>
      <c r="Z53" s="130">
        <v>0</v>
      </c>
      <c r="AA53" s="130">
        <v>0</v>
      </c>
      <c r="AB53" s="130">
        <v>0</v>
      </c>
      <c r="AC53" s="130">
        <v>11858728</v>
      </c>
      <c r="AD53" s="130">
        <v>1558145</v>
      </c>
      <c r="AE53" s="130">
        <v>0</v>
      </c>
      <c r="AF53" s="130">
        <v>0</v>
      </c>
      <c r="AG53" s="130">
        <v>0</v>
      </c>
      <c r="AH53" s="130">
        <v>9643533</v>
      </c>
      <c r="AI53" s="130">
        <v>4047335</v>
      </c>
      <c r="AJ53" s="130">
        <v>0</v>
      </c>
      <c r="AK53" s="130">
        <v>5596198</v>
      </c>
      <c r="AL53" s="130">
        <v>0</v>
      </c>
      <c r="AM53" s="130">
        <v>9161989</v>
      </c>
      <c r="AN53" s="130">
        <v>8889687</v>
      </c>
      <c r="AO53" s="130">
        <v>0</v>
      </c>
      <c r="AP53" s="130">
        <v>272302</v>
      </c>
      <c r="AQ53" s="130">
        <v>0</v>
      </c>
      <c r="AR53" s="71">
        <v>81646001</v>
      </c>
      <c r="AS53" s="130">
        <v>0</v>
      </c>
      <c r="AT53" s="130">
        <v>74496130</v>
      </c>
    </row>
    <row r="54" spans="1:46" x14ac:dyDescent="0.3">
      <c r="A54" s="129" t="s">
        <v>50</v>
      </c>
      <c r="B54" s="71">
        <v>312845980</v>
      </c>
      <c r="C54" s="71">
        <v>62569196</v>
      </c>
      <c r="D54" s="71">
        <v>14653500</v>
      </c>
      <c r="E54" s="71">
        <v>235623284</v>
      </c>
      <c r="F54" s="71">
        <v>167110741</v>
      </c>
      <c r="G54" s="71">
        <v>1000</v>
      </c>
      <c r="H54" s="71">
        <v>1000</v>
      </c>
      <c r="I54" s="71">
        <v>0</v>
      </c>
      <c r="J54" s="71">
        <v>0</v>
      </c>
      <c r="K54" s="71">
        <v>0</v>
      </c>
      <c r="L54" s="71">
        <v>0</v>
      </c>
      <c r="M54" s="71">
        <v>0</v>
      </c>
      <c r="N54" s="71">
        <v>0</v>
      </c>
      <c r="O54" s="71">
        <v>0</v>
      </c>
      <c r="P54" s="71">
        <v>0</v>
      </c>
      <c r="Q54" s="71">
        <v>0</v>
      </c>
      <c r="R54" s="71">
        <v>5764411</v>
      </c>
      <c r="S54" s="71">
        <v>2677795</v>
      </c>
      <c r="T54" s="71">
        <v>369090</v>
      </c>
      <c r="U54" s="71">
        <v>2717526</v>
      </c>
      <c r="V54" s="71">
        <v>475</v>
      </c>
      <c r="W54" s="71">
        <v>124575993</v>
      </c>
      <c r="X54" s="71">
        <v>124575993</v>
      </c>
      <c r="Y54" s="71">
        <v>0</v>
      </c>
      <c r="Z54" s="71">
        <v>0</v>
      </c>
      <c r="AA54" s="71">
        <v>69700000</v>
      </c>
      <c r="AB54" s="71">
        <v>0</v>
      </c>
      <c r="AC54" s="71">
        <v>600000</v>
      </c>
      <c r="AD54" s="71">
        <v>554670</v>
      </c>
      <c r="AE54" s="71">
        <v>820793</v>
      </c>
      <c r="AF54" s="71">
        <v>0</v>
      </c>
      <c r="AG54" s="71">
        <v>0</v>
      </c>
      <c r="AH54" s="71">
        <v>5364296</v>
      </c>
      <c r="AI54" s="71">
        <v>5364296</v>
      </c>
      <c r="AJ54" s="71">
        <v>0</v>
      </c>
      <c r="AK54" s="71">
        <v>0</v>
      </c>
      <c r="AL54" s="71">
        <v>7156402</v>
      </c>
      <c r="AM54" s="71">
        <v>12115818</v>
      </c>
      <c r="AN54" s="71">
        <v>10152217</v>
      </c>
      <c r="AO54" s="71">
        <v>118195</v>
      </c>
      <c r="AP54" s="71">
        <v>1845406</v>
      </c>
      <c r="AQ54" s="71">
        <v>433674</v>
      </c>
      <c r="AR54" s="71">
        <v>227087532</v>
      </c>
      <c r="AS54" s="71">
        <v>0</v>
      </c>
      <c r="AT54" s="71">
        <v>175646493</v>
      </c>
    </row>
    <row r="55" spans="1:46" x14ac:dyDescent="0.3">
      <c r="A55" s="194" t="s">
        <v>51</v>
      </c>
      <c r="B55" s="71">
        <v>18428651</v>
      </c>
      <c r="C55" s="71">
        <v>0</v>
      </c>
      <c r="D55" s="71">
        <v>0</v>
      </c>
      <c r="E55" s="195">
        <v>18428651</v>
      </c>
      <c r="F55" s="71">
        <v>25358220</v>
      </c>
      <c r="G55" s="71">
        <v>4401020</v>
      </c>
      <c r="H55" s="71">
        <v>4401020</v>
      </c>
      <c r="I55" s="195">
        <v>0</v>
      </c>
      <c r="J55" s="71">
        <v>0</v>
      </c>
      <c r="K55" s="71">
        <v>0</v>
      </c>
      <c r="L55" s="71">
        <v>0</v>
      </c>
      <c r="M55" s="195">
        <v>0</v>
      </c>
      <c r="N55" s="71">
        <v>0</v>
      </c>
      <c r="O55" s="71">
        <v>0</v>
      </c>
      <c r="P55" s="71">
        <v>0</v>
      </c>
      <c r="Q55" s="195">
        <v>0</v>
      </c>
      <c r="R55" s="71">
        <v>3025816</v>
      </c>
      <c r="S55" s="71">
        <v>0</v>
      </c>
      <c r="T55" s="71">
        <v>2977761</v>
      </c>
      <c r="U55" s="195">
        <v>48055</v>
      </c>
      <c r="V55" s="71">
        <v>0</v>
      </c>
      <c r="W55" s="71">
        <v>939028</v>
      </c>
      <c r="X55" s="71">
        <v>0</v>
      </c>
      <c r="Y55" s="195">
        <v>939028</v>
      </c>
      <c r="Z55" s="71">
        <v>0</v>
      </c>
      <c r="AA55" s="71">
        <v>0</v>
      </c>
      <c r="AB55" s="71">
        <v>0</v>
      </c>
      <c r="AC55" s="195">
        <v>1197498</v>
      </c>
      <c r="AD55" s="71">
        <v>977195</v>
      </c>
      <c r="AE55" s="71">
        <v>0</v>
      </c>
      <c r="AF55" s="71">
        <v>0</v>
      </c>
      <c r="AG55" s="195">
        <v>0</v>
      </c>
      <c r="AH55" s="71">
        <v>0</v>
      </c>
      <c r="AI55" s="71">
        <v>0</v>
      </c>
      <c r="AJ55" s="71">
        <v>0</v>
      </c>
      <c r="AK55" s="195">
        <v>0</v>
      </c>
      <c r="AL55" s="71">
        <v>244707</v>
      </c>
      <c r="AM55" s="71">
        <v>3180185</v>
      </c>
      <c r="AN55" s="71">
        <v>2764297</v>
      </c>
      <c r="AO55" s="195">
        <v>360008</v>
      </c>
      <c r="AP55" s="71">
        <v>55880</v>
      </c>
      <c r="AQ55" s="71">
        <v>0</v>
      </c>
      <c r="AR55" s="71">
        <v>13965449</v>
      </c>
      <c r="AS55" s="71">
        <v>4463202</v>
      </c>
      <c r="AT55" s="71">
        <v>25358220</v>
      </c>
    </row>
    <row r="56" spans="1:46" x14ac:dyDescent="0.3">
      <c r="A56" s="239" t="s">
        <v>278</v>
      </c>
      <c r="AR56" s="187"/>
    </row>
    <row r="57" spans="1:46" x14ac:dyDescent="0.3">
      <c r="AR57" s="187"/>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2018 (continued)</oddHeader>
    <oddFooter>&amp;CPage &amp;P of &amp;N</oddFooter>
    <firstFooter>&amp;CPage &amp;P of &amp;N</firstFooter>
  </headerFooter>
  <colBreaks count="3" manualBreakCount="3">
    <brk id="9" max="1048575" man="1"/>
    <brk id="21" max="54" man="1"/>
    <brk id="33" max="1048575" man="1"/>
  </colBreaks>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9">
    <tabColor theme="9" tint="0.39997558519241921"/>
    <pageSetUpPr fitToPage="1"/>
  </sheetPr>
  <dimension ref="A1:AT56"/>
  <sheetViews>
    <sheetView zoomScaleNormal="100" workbookViewId="0">
      <pane xSplit="6" ySplit="3" topLeftCell="G4" activePane="bottomRight" state="frozenSplit"/>
      <selection activeCell="B5" sqref="B5"/>
      <selection pane="topRight" activeCell="B5" sqref="B5"/>
      <selection pane="bottomLeft" activeCell="B5" sqref="B5"/>
      <selection pane="bottomRight" activeCell="X17" sqref="X17"/>
    </sheetView>
  </sheetViews>
  <sheetFormatPr defaultRowHeight="14.4" x14ac:dyDescent="0.3"/>
  <cols>
    <col min="1" max="1" width="23" customWidth="1"/>
    <col min="2" max="6" width="15.6640625" hidden="1" customWidth="1"/>
    <col min="7" max="7" width="15.6640625" customWidth="1"/>
    <col min="8" max="8" width="20.44140625" customWidth="1"/>
    <col min="9" max="9" width="15.6640625" customWidth="1"/>
    <col min="10" max="17" width="15.6640625" hidden="1" customWidth="1"/>
    <col min="18" max="43" width="15.6640625" customWidth="1"/>
    <col min="44" max="44" width="17" customWidth="1"/>
    <col min="45" max="46" width="15.6640625" hidden="1" customWidth="1"/>
  </cols>
  <sheetData>
    <row r="1" spans="1:46" ht="15.75" customHeight="1" x14ac:dyDescent="0.3">
      <c r="B1" s="160"/>
      <c r="G1" s="156" t="s">
        <v>301</v>
      </c>
    </row>
    <row r="2" spans="1:46" s="11" customFormat="1" ht="15" x14ac:dyDescent="0.3">
      <c r="A2" s="143"/>
      <c r="B2" s="245"/>
      <c r="G2" s="268" t="s">
        <v>199</v>
      </c>
      <c r="H2" s="268"/>
      <c r="I2" s="268"/>
      <c r="R2" s="268" t="s">
        <v>202</v>
      </c>
      <c r="S2" s="268"/>
      <c r="T2" s="268"/>
      <c r="U2" s="268"/>
      <c r="W2" s="268" t="s">
        <v>204</v>
      </c>
      <c r="X2" s="268"/>
      <c r="Y2" s="268"/>
      <c r="AH2" s="268" t="s">
        <v>213</v>
      </c>
      <c r="AI2" s="268"/>
      <c r="AJ2" s="268"/>
      <c r="AK2" s="268"/>
      <c r="AM2" s="268" t="s">
        <v>215</v>
      </c>
      <c r="AN2" s="268"/>
      <c r="AO2" s="268"/>
      <c r="AP2" s="268"/>
    </row>
    <row r="3" spans="1:46" s="47" customFormat="1" ht="45.9" x14ac:dyDescent="0.3">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ht="15" x14ac:dyDescent="0.3">
      <c r="A4" s="18" t="s">
        <v>52</v>
      </c>
      <c r="B4" s="71">
        <v>0</v>
      </c>
      <c r="C4" s="71">
        <v>0</v>
      </c>
      <c r="D4" s="71">
        <v>0</v>
      </c>
      <c r="E4" s="71">
        <v>0</v>
      </c>
      <c r="F4" s="71">
        <v>0</v>
      </c>
      <c r="G4" s="71">
        <v>3496092787</v>
      </c>
      <c r="H4" s="71">
        <v>3290686364</v>
      </c>
      <c r="I4" s="71">
        <v>205406423</v>
      </c>
      <c r="J4" s="71">
        <v>0</v>
      </c>
      <c r="K4" s="71">
        <v>0</v>
      </c>
      <c r="L4" s="71">
        <v>0</v>
      </c>
      <c r="M4" s="71">
        <v>0</v>
      </c>
      <c r="N4" s="71">
        <v>0</v>
      </c>
      <c r="O4" s="71">
        <v>0</v>
      </c>
      <c r="P4" s="71">
        <v>0</v>
      </c>
      <c r="Q4" s="71">
        <v>0</v>
      </c>
      <c r="R4" s="71">
        <v>415660784</v>
      </c>
      <c r="S4" s="71">
        <v>24454553</v>
      </c>
      <c r="T4" s="71">
        <v>180657656</v>
      </c>
      <c r="U4" s="71">
        <v>210548575</v>
      </c>
      <c r="V4" s="71">
        <v>45433089</v>
      </c>
      <c r="W4" s="71">
        <v>3999371396</v>
      </c>
      <c r="X4" s="71">
        <v>2090190152</v>
      </c>
      <c r="Y4" s="71">
        <v>1909181244</v>
      </c>
      <c r="Z4" s="71">
        <v>213106</v>
      </c>
      <c r="AA4" s="71">
        <v>1865807305</v>
      </c>
      <c r="AB4" s="71">
        <v>536269533</v>
      </c>
      <c r="AC4" s="71">
        <v>530857156</v>
      </c>
      <c r="AD4" s="71">
        <v>167070685</v>
      </c>
      <c r="AE4" s="71">
        <v>387288336</v>
      </c>
      <c r="AF4" s="71">
        <v>266060281</v>
      </c>
      <c r="AG4" s="71">
        <v>35457716</v>
      </c>
      <c r="AH4" s="71">
        <v>521659563</v>
      </c>
      <c r="AI4" s="71">
        <v>232027690</v>
      </c>
      <c r="AJ4" s="71">
        <v>13278231</v>
      </c>
      <c r="AK4" s="71">
        <v>276353642</v>
      </c>
      <c r="AL4" s="71">
        <v>20317563</v>
      </c>
      <c r="AM4" s="71">
        <v>911597749</v>
      </c>
      <c r="AN4" s="71">
        <v>772902156</v>
      </c>
      <c r="AO4" s="71">
        <v>74874488</v>
      </c>
      <c r="AP4" s="71">
        <v>63821105</v>
      </c>
      <c r="AQ4" s="71">
        <v>113625256</v>
      </c>
      <c r="AR4" s="71">
        <v>13312782305</v>
      </c>
      <c r="AS4" s="71">
        <v>0</v>
      </c>
      <c r="AT4" s="71">
        <v>0</v>
      </c>
    </row>
    <row r="5" spans="1:46" ht="15" x14ac:dyDescent="0.3">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40948</v>
      </c>
      <c r="S5" s="71">
        <v>0</v>
      </c>
      <c r="T5" s="71">
        <v>0</v>
      </c>
      <c r="U5" s="81">
        <v>40948</v>
      </c>
      <c r="V5" s="71">
        <v>2494627</v>
      </c>
      <c r="W5" s="71">
        <v>20504190</v>
      </c>
      <c r="X5" s="71">
        <v>5778696</v>
      </c>
      <c r="Y5" s="81">
        <v>14725494</v>
      </c>
      <c r="Z5" s="71">
        <v>0</v>
      </c>
      <c r="AA5" s="71">
        <v>0</v>
      </c>
      <c r="AB5" s="71">
        <v>0</v>
      </c>
      <c r="AC5" s="81">
        <v>1142312</v>
      </c>
      <c r="AD5" s="71">
        <v>25</v>
      </c>
      <c r="AE5" s="71">
        <v>0</v>
      </c>
      <c r="AF5" s="71">
        <v>0</v>
      </c>
      <c r="AG5" s="81">
        <v>0</v>
      </c>
      <c r="AH5" s="71">
        <v>27858853</v>
      </c>
      <c r="AI5" s="71">
        <v>0</v>
      </c>
      <c r="AJ5" s="71">
        <v>0</v>
      </c>
      <c r="AK5" s="81">
        <v>27858853</v>
      </c>
      <c r="AL5" s="71">
        <v>1572320</v>
      </c>
      <c r="AM5" s="71">
        <v>2810738</v>
      </c>
      <c r="AN5" s="71">
        <v>41019</v>
      </c>
      <c r="AO5" s="81">
        <v>2756236</v>
      </c>
      <c r="AP5" s="71">
        <v>13483</v>
      </c>
      <c r="AQ5" s="71">
        <v>0</v>
      </c>
      <c r="AR5" s="71">
        <v>56424013</v>
      </c>
      <c r="AS5" s="71">
        <v>0</v>
      </c>
      <c r="AT5" s="71">
        <v>0</v>
      </c>
    </row>
    <row r="6" spans="1:46" ht="15" x14ac:dyDescent="0.3">
      <c r="A6" s="19" t="s">
        <v>2</v>
      </c>
      <c r="B6" s="71">
        <v>0</v>
      </c>
      <c r="C6" s="71">
        <v>0</v>
      </c>
      <c r="D6" s="71">
        <v>0</v>
      </c>
      <c r="E6" s="81">
        <v>0</v>
      </c>
      <c r="F6" s="71">
        <v>0</v>
      </c>
      <c r="G6" s="71">
        <v>24982321</v>
      </c>
      <c r="H6" s="71">
        <v>24982321</v>
      </c>
      <c r="I6" s="81">
        <v>0</v>
      </c>
      <c r="J6" s="71">
        <v>0</v>
      </c>
      <c r="K6" s="71">
        <v>0</v>
      </c>
      <c r="L6" s="71">
        <v>0</v>
      </c>
      <c r="M6" s="81">
        <v>0</v>
      </c>
      <c r="N6" s="71">
        <v>0</v>
      </c>
      <c r="O6" s="71">
        <v>0</v>
      </c>
      <c r="P6" s="71">
        <v>0</v>
      </c>
      <c r="Q6" s="81">
        <v>0</v>
      </c>
      <c r="R6" s="71">
        <v>33348</v>
      </c>
      <c r="S6" s="71">
        <v>0</v>
      </c>
      <c r="T6" s="71">
        <v>33348</v>
      </c>
      <c r="U6" s="81">
        <v>0</v>
      </c>
      <c r="V6" s="71">
        <v>0</v>
      </c>
      <c r="W6" s="71">
        <v>2661026</v>
      </c>
      <c r="X6" s="71">
        <v>2661026</v>
      </c>
      <c r="Y6" s="81">
        <v>0</v>
      </c>
      <c r="Z6" s="71">
        <v>0</v>
      </c>
      <c r="AA6" s="71">
        <v>0</v>
      </c>
      <c r="AB6" s="71">
        <v>0</v>
      </c>
      <c r="AC6" s="81">
        <v>303110</v>
      </c>
      <c r="AD6" s="71">
        <v>0</v>
      </c>
      <c r="AE6" s="71">
        <v>7187759</v>
      </c>
      <c r="AF6" s="71">
        <v>0</v>
      </c>
      <c r="AG6" s="81">
        <v>0</v>
      </c>
      <c r="AH6" s="71">
        <v>0</v>
      </c>
      <c r="AI6" s="71">
        <v>0</v>
      </c>
      <c r="AJ6" s="71">
        <v>0</v>
      </c>
      <c r="AK6" s="81">
        <v>0</v>
      </c>
      <c r="AL6" s="71">
        <v>0</v>
      </c>
      <c r="AM6" s="71">
        <v>1190197</v>
      </c>
      <c r="AN6" s="71">
        <v>1190197</v>
      </c>
      <c r="AO6" s="81">
        <v>0</v>
      </c>
      <c r="AP6" s="71">
        <v>0</v>
      </c>
      <c r="AQ6" s="71">
        <v>200764</v>
      </c>
      <c r="AR6" s="71">
        <v>36558525</v>
      </c>
      <c r="AS6" s="71">
        <v>0</v>
      </c>
      <c r="AT6" s="71">
        <v>0</v>
      </c>
    </row>
    <row r="7" spans="1:46" ht="15" x14ac:dyDescent="0.3">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127688331</v>
      </c>
      <c r="AI7" s="71">
        <v>57891562</v>
      </c>
      <c r="AJ7" s="71">
        <v>10683899</v>
      </c>
      <c r="AK7" s="81">
        <v>59112870</v>
      </c>
      <c r="AL7" s="71">
        <v>0</v>
      </c>
      <c r="AM7" s="71">
        <v>4608698</v>
      </c>
      <c r="AN7" s="71">
        <v>0</v>
      </c>
      <c r="AO7" s="81">
        <v>0</v>
      </c>
      <c r="AP7" s="71">
        <v>4608698</v>
      </c>
      <c r="AQ7" s="71">
        <v>0</v>
      </c>
      <c r="AR7" s="71">
        <v>132297029</v>
      </c>
      <c r="AS7" s="71">
        <v>0</v>
      </c>
      <c r="AT7" s="71">
        <v>0</v>
      </c>
    </row>
    <row r="8" spans="1:46" ht="15" x14ac:dyDescent="0.3">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57872</v>
      </c>
      <c r="S8" s="71">
        <v>1012</v>
      </c>
      <c r="T8" s="71">
        <v>30808</v>
      </c>
      <c r="U8" s="81">
        <v>26052</v>
      </c>
      <c r="V8" s="71">
        <v>256801</v>
      </c>
      <c r="W8" s="71">
        <v>108351270</v>
      </c>
      <c r="X8" s="71">
        <v>0</v>
      </c>
      <c r="Y8" s="81">
        <v>108351270</v>
      </c>
      <c r="Z8" s="71">
        <v>0</v>
      </c>
      <c r="AA8" s="71">
        <v>0</v>
      </c>
      <c r="AB8" s="71">
        <v>0</v>
      </c>
      <c r="AC8" s="81">
        <v>0</v>
      </c>
      <c r="AD8" s="71">
        <v>0</v>
      </c>
      <c r="AE8" s="71">
        <v>333792</v>
      </c>
      <c r="AF8" s="71">
        <v>0</v>
      </c>
      <c r="AG8" s="81">
        <v>0</v>
      </c>
      <c r="AH8" s="71">
        <v>0</v>
      </c>
      <c r="AI8" s="71">
        <v>0</v>
      </c>
      <c r="AJ8" s="71">
        <v>0</v>
      </c>
      <c r="AK8" s="81">
        <v>0</v>
      </c>
      <c r="AL8" s="71">
        <v>0</v>
      </c>
      <c r="AM8" s="71">
        <v>2454574</v>
      </c>
      <c r="AN8" s="71">
        <v>2437288</v>
      </c>
      <c r="AO8" s="81">
        <v>7286</v>
      </c>
      <c r="AP8" s="71">
        <v>10000</v>
      </c>
      <c r="AQ8" s="71">
        <v>0</v>
      </c>
      <c r="AR8" s="71">
        <v>111454309</v>
      </c>
      <c r="AS8" s="71">
        <v>0</v>
      </c>
      <c r="AT8" s="71">
        <v>0</v>
      </c>
    </row>
    <row r="9" spans="1:46" ht="15" x14ac:dyDescent="0.3">
      <c r="A9" s="19" t="s">
        <v>5</v>
      </c>
      <c r="B9" s="71">
        <v>0</v>
      </c>
      <c r="C9" s="71">
        <v>0</v>
      </c>
      <c r="D9" s="71">
        <v>0</v>
      </c>
      <c r="E9" s="81">
        <v>0</v>
      </c>
      <c r="F9" s="71">
        <v>0</v>
      </c>
      <c r="G9" s="71">
        <v>1821080731</v>
      </c>
      <c r="H9" s="71">
        <v>1719141656</v>
      </c>
      <c r="I9" s="81">
        <v>101939075</v>
      </c>
      <c r="J9" s="71">
        <v>0</v>
      </c>
      <c r="K9" s="71">
        <v>0</v>
      </c>
      <c r="L9" s="71">
        <v>0</v>
      </c>
      <c r="M9" s="81">
        <v>0</v>
      </c>
      <c r="N9" s="71">
        <v>0</v>
      </c>
      <c r="O9" s="71">
        <v>0</v>
      </c>
      <c r="P9" s="71">
        <v>0</v>
      </c>
      <c r="Q9" s="81">
        <v>0</v>
      </c>
      <c r="R9" s="71">
        <v>51657658</v>
      </c>
      <c r="S9" s="71">
        <v>9689292</v>
      </c>
      <c r="T9" s="71">
        <v>23189734</v>
      </c>
      <c r="U9" s="81">
        <v>18778632</v>
      </c>
      <c r="V9" s="71">
        <v>9875594</v>
      </c>
      <c r="W9" s="71">
        <v>538448146</v>
      </c>
      <c r="X9" s="71">
        <v>538448146</v>
      </c>
      <c r="Y9" s="81">
        <v>0</v>
      </c>
      <c r="Z9" s="71">
        <v>0</v>
      </c>
      <c r="AA9" s="71">
        <v>0</v>
      </c>
      <c r="AB9" s="71">
        <v>0</v>
      </c>
      <c r="AC9" s="81">
        <v>76189</v>
      </c>
      <c r="AD9" s="71">
        <v>100618547</v>
      </c>
      <c r="AE9" s="71">
        <v>0</v>
      </c>
      <c r="AF9" s="71">
        <v>12541150</v>
      </c>
      <c r="AG9" s="81">
        <v>0</v>
      </c>
      <c r="AH9" s="71">
        <v>0</v>
      </c>
      <c r="AI9" s="71">
        <v>0</v>
      </c>
      <c r="AJ9" s="71">
        <v>0</v>
      </c>
      <c r="AK9" s="81">
        <v>0</v>
      </c>
      <c r="AL9" s="71">
        <v>0</v>
      </c>
      <c r="AM9" s="71">
        <v>286562653</v>
      </c>
      <c r="AN9" s="71">
        <v>278276787</v>
      </c>
      <c r="AO9" s="81">
        <v>6773347</v>
      </c>
      <c r="AP9" s="71">
        <v>1512519</v>
      </c>
      <c r="AQ9" s="71">
        <v>0</v>
      </c>
      <c r="AR9" s="71">
        <v>2820860668</v>
      </c>
      <c r="AS9" s="71">
        <v>0</v>
      </c>
      <c r="AT9" s="71">
        <v>0</v>
      </c>
    </row>
    <row r="10" spans="1:46" ht="15" x14ac:dyDescent="0.3">
      <c r="A10" s="19" t="s">
        <v>6</v>
      </c>
      <c r="B10" s="71">
        <v>0</v>
      </c>
      <c r="C10" s="71">
        <v>0</v>
      </c>
      <c r="D10" s="71">
        <v>0</v>
      </c>
      <c r="E10" s="81">
        <v>0</v>
      </c>
      <c r="F10" s="71">
        <v>0</v>
      </c>
      <c r="G10" s="71">
        <v>7868118</v>
      </c>
      <c r="H10" s="71">
        <v>7868118</v>
      </c>
      <c r="I10" s="81">
        <v>0</v>
      </c>
      <c r="J10" s="71">
        <v>0</v>
      </c>
      <c r="K10" s="71">
        <v>0</v>
      </c>
      <c r="L10" s="71">
        <v>0</v>
      </c>
      <c r="M10" s="81">
        <v>0</v>
      </c>
      <c r="N10" s="71">
        <v>0</v>
      </c>
      <c r="O10" s="71">
        <v>0</v>
      </c>
      <c r="P10" s="71">
        <v>0</v>
      </c>
      <c r="Q10" s="81">
        <v>0</v>
      </c>
      <c r="R10" s="71">
        <v>563909</v>
      </c>
      <c r="S10" s="71">
        <v>20893</v>
      </c>
      <c r="T10" s="71">
        <v>227683</v>
      </c>
      <c r="U10" s="81">
        <v>315333</v>
      </c>
      <c r="V10" s="71">
        <v>1142600</v>
      </c>
      <c r="W10" s="71">
        <v>73143068</v>
      </c>
      <c r="X10" s="71">
        <v>11217721</v>
      </c>
      <c r="Y10" s="81">
        <v>61925347</v>
      </c>
      <c r="Z10" s="71">
        <v>29</v>
      </c>
      <c r="AA10" s="71">
        <v>73096770</v>
      </c>
      <c r="AB10" s="71">
        <v>5036037</v>
      </c>
      <c r="AC10" s="81">
        <v>15898723</v>
      </c>
      <c r="AD10" s="71">
        <v>147422</v>
      </c>
      <c r="AE10" s="71">
        <v>36945</v>
      </c>
      <c r="AF10" s="71">
        <v>16204</v>
      </c>
      <c r="AG10" s="81">
        <v>6289</v>
      </c>
      <c r="AH10" s="71">
        <v>45521297</v>
      </c>
      <c r="AI10" s="71">
        <v>33393325</v>
      </c>
      <c r="AJ10" s="71">
        <v>0</v>
      </c>
      <c r="AK10" s="81">
        <v>12127972</v>
      </c>
      <c r="AL10" s="71">
        <v>8379490</v>
      </c>
      <c r="AM10" s="71">
        <v>7717676</v>
      </c>
      <c r="AN10" s="71">
        <v>2673330</v>
      </c>
      <c r="AO10" s="81">
        <v>2648767</v>
      </c>
      <c r="AP10" s="71">
        <v>2395579</v>
      </c>
      <c r="AQ10" s="71">
        <v>0</v>
      </c>
      <c r="AR10" s="71">
        <v>238574577</v>
      </c>
      <c r="AS10" s="71">
        <v>0</v>
      </c>
      <c r="AT10" s="71">
        <v>0</v>
      </c>
    </row>
    <row r="11" spans="1:46" ht="15" x14ac:dyDescent="0.3">
      <c r="A11" s="19" t="s">
        <v>7</v>
      </c>
      <c r="B11" s="71">
        <v>0</v>
      </c>
      <c r="C11" s="71">
        <v>0</v>
      </c>
      <c r="D11" s="71">
        <v>0</v>
      </c>
      <c r="E11" s="81">
        <v>0</v>
      </c>
      <c r="F11" s="71">
        <v>0</v>
      </c>
      <c r="G11" s="71">
        <v>50235960</v>
      </c>
      <c r="H11" s="71">
        <v>50235960</v>
      </c>
      <c r="I11" s="81">
        <v>0</v>
      </c>
      <c r="J11" s="71">
        <v>0</v>
      </c>
      <c r="K11" s="71">
        <v>0</v>
      </c>
      <c r="L11" s="71">
        <v>0</v>
      </c>
      <c r="M11" s="81">
        <v>0</v>
      </c>
      <c r="N11" s="71">
        <v>0</v>
      </c>
      <c r="O11" s="71">
        <v>0</v>
      </c>
      <c r="P11" s="71">
        <v>0</v>
      </c>
      <c r="Q11" s="81">
        <v>0</v>
      </c>
      <c r="R11" s="71">
        <v>11592561</v>
      </c>
      <c r="S11" s="71">
        <v>0</v>
      </c>
      <c r="T11" s="71">
        <v>11592561</v>
      </c>
      <c r="U11" s="81">
        <v>0</v>
      </c>
      <c r="V11" s="71">
        <v>0</v>
      </c>
      <c r="W11" s="71">
        <v>0</v>
      </c>
      <c r="X11" s="71">
        <v>0</v>
      </c>
      <c r="Y11" s="81">
        <v>0</v>
      </c>
      <c r="Z11" s="71">
        <v>0</v>
      </c>
      <c r="AA11" s="71">
        <v>56443535</v>
      </c>
      <c r="AB11" s="71">
        <v>0</v>
      </c>
      <c r="AC11" s="81">
        <v>0</v>
      </c>
      <c r="AD11" s="71">
        <v>0</v>
      </c>
      <c r="AE11" s="71">
        <v>0</v>
      </c>
      <c r="AF11" s="71">
        <v>0</v>
      </c>
      <c r="AG11" s="81">
        <v>100000</v>
      </c>
      <c r="AH11" s="71">
        <v>0</v>
      </c>
      <c r="AI11" s="71">
        <v>0</v>
      </c>
      <c r="AJ11" s="71">
        <v>0</v>
      </c>
      <c r="AK11" s="81">
        <v>0</v>
      </c>
      <c r="AL11" s="71">
        <v>0</v>
      </c>
      <c r="AM11" s="71">
        <v>22330146</v>
      </c>
      <c r="AN11" s="71">
        <v>22003663</v>
      </c>
      <c r="AO11" s="81">
        <v>0</v>
      </c>
      <c r="AP11" s="71">
        <v>326483</v>
      </c>
      <c r="AQ11" s="71">
        <v>0</v>
      </c>
      <c r="AR11" s="71">
        <v>140702202</v>
      </c>
      <c r="AS11" s="71">
        <v>0</v>
      </c>
      <c r="AT11" s="71">
        <v>0</v>
      </c>
    </row>
    <row r="12" spans="1:46" ht="15" x14ac:dyDescent="0.3">
      <c r="A12" s="19" t="s">
        <v>8</v>
      </c>
      <c r="B12" s="71">
        <v>0</v>
      </c>
      <c r="C12" s="71">
        <v>0</v>
      </c>
      <c r="D12" s="71">
        <v>0</v>
      </c>
      <c r="E12" s="81">
        <v>0</v>
      </c>
      <c r="F12" s="71">
        <v>0</v>
      </c>
      <c r="G12" s="71">
        <v>12957608</v>
      </c>
      <c r="H12" s="71">
        <v>12957608</v>
      </c>
      <c r="I12" s="81">
        <v>0</v>
      </c>
      <c r="J12" s="71">
        <v>0</v>
      </c>
      <c r="K12" s="71">
        <v>0</v>
      </c>
      <c r="L12" s="71">
        <v>0</v>
      </c>
      <c r="M12" s="81">
        <v>0</v>
      </c>
      <c r="N12" s="71">
        <v>0</v>
      </c>
      <c r="O12" s="71">
        <v>0</v>
      </c>
      <c r="P12" s="71">
        <v>0</v>
      </c>
      <c r="Q12" s="81">
        <v>0</v>
      </c>
      <c r="R12" s="71">
        <v>959000</v>
      </c>
      <c r="S12" s="71">
        <v>0</v>
      </c>
      <c r="T12" s="71">
        <v>0</v>
      </c>
      <c r="U12" s="81">
        <v>959000</v>
      </c>
      <c r="V12" s="71">
        <v>0</v>
      </c>
      <c r="W12" s="71">
        <v>56247481</v>
      </c>
      <c r="X12" s="71">
        <v>56247481</v>
      </c>
      <c r="Y12" s="81">
        <v>0</v>
      </c>
      <c r="Z12" s="71">
        <v>0</v>
      </c>
      <c r="AA12" s="71">
        <v>0</v>
      </c>
      <c r="AB12" s="71">
        <v>0</v>
      </c>
      <c r="AC12" s="81">
        <v>802208</v>
      </c>
      <c r="AD12" s="71">
        <v>0</v>
      </c>
      <c r="AE12" s="71">
        <v>0</v>
      </c>
      <c r="AF12" s="71">
        <v>0</v>
      </c>
      <c r="AG12" s="81">
        <v>0</v>
      </c>
      <c r="AH12" s="71">
        <v>0</v>
      </c>
      <c r="AI12" s="71">
        <v>0</v>
      </c>
      <c r="AJ12" s="71">
        <v>0</v>
      </c>
      <c r="AK12" s="81">
        <v>0</v>
      </c>
      <c r="AL12" s="71">
        <v>0</v>
      </c>
      <c r="AM12" s="71">
        <v>15385084</v>
      </c>
      <c r="AN12" s="71">
        <v>0</v>
      </c>
      <c r="AO12" s="81">
        <v>15385084</v>
      </c>
      <c r="AP12" s="71">
        <v>0</v>
      </c>
      <c r="AQ12" s="71">
        <v>0</v>
      </c>
      <c r="AR12" s="71">
        <v>86351381</v>
      </c>
      <c r="AS12" s="71">
        <v>0</v>
      </c>
      <c r="AT12" s="71">
        <v>0</v>
      </c>
    </row>
    <row r="13" spans="1:46" ht="15" x14ac:dyDescent="0.3">
      <c r="A13" s="197" t="s">
        <v>93</v>
      </c>
      <c r="B13" s="71">
        <v>0</v>
      </c>
      <c r="C13" s="71">
        <v>0</v>
      </c>
      <c r="D13" s="71">
        <v>0</v>
      </c>
      <c r="E13" s="81">
        <v>0</v>
      </c>
      <c r="F13" s="71">
        <v>0</v>
      </c>
      <c r="G13" s="71">
        <v>92188576</v>
      </c>
      <c r="H13" s="71">
        <v>92188576</v>
      </c>
      <c r="I13" s="81">
        <v>0</v>
      </c>
      <c r="J13" s="71">
        <v>0</v>
      </c>
      <c r="K13" s="71">
        <v>0</v>
      </c>
      <c r="L13" s="71">
        <v>0</v>
      </c>
      <c r="M13" s="81">
        <v>0</v>
      </c>
      <c r="N13" s="71">
        <v>0</v>
      </c>
      <c r="O13" s="71">
        <v>0</v>
      </c>
      <c r="P13" s="71">
        <v>0</v>
      </c>
      <c r="Q13" s="81">
        <v>0</v>
      </c>
      <c r="R13" s="71">
        <v>19420050</v>
      </c>
      <c r="S13" s="71">
        <v>7271755</v>
      </c>
      <c r="T13" s="71">
        <v>0</v>
      </c>
      <c r="U13" s="81">
        <v>12148295</v>
      </c>
      <c r="V13" s="71">
        <v>0</v>
      </c>
      <c r="W13" s="71">
        <v>22169365</v>
      </c>
      <c r="X13" s="71">
        <v>22169365</v>
      </c>
      <c r="Y13" s="81">
        <v>0</v>
      </c>
      <c r="Z13" s="71">
        <v>0</v>
      </c>
      <c r="AA13" s="71">
        <v>0</v>
      </c>
      <c r="AB13" s="71">
        <v>0</v>
      </c>
      <c r="AC13" s="81">
        <v>67558860</v>
      </c>
      <c r="AD13" s="71">
        <v>1095609</v>
      </c>
      <c r="AE13" s="71">
        <v>0</v>
      </c>
      <c r="AF13" s="71">
        <v>0</v>
      </c>
      <c r="AG13" s="81">
        <v>0</v>
      </c>
      <c r="AH13" s="71">
        <v>0</v>
      </c>
      <c r="AI13" s="71">
        <v>0</v>
      </c>
      <c r="AJ13" s="71">
        <v>0</v>
      </c>
      <c r="AK13" s="81">
        <v>0</v>
      </c>
      <c r="AL13" s="71">
        <v>0</v>
      </c>
      <c r="AM13" s="71">
        <v>0</v>
      </c>
      <c r="AN13" s="71">
        <v>0</v>
      </c>
      <c r="AO13" s="81">
        <v>0</v>
      </c>
      <c r="AP13" s="71">
        <v>0</v>
      </c>
      <c r="AQ13" s="71">
        <v>0</v>
      </c>
      <c r="AR13" s="71">
        <v>202432460</v>
      </c>
      <c r="AS13" s="71">
        <v>0</v>
      </c>
      <c r="AT13" s="71">
        <v>0</v>
      </c>
    </row>
    <row r="14" spans="1:46" ht="15" x14ac:dyDescent="0.3">
      <c r="A14" s="19" t="s">
        <v>10</v>
      </c>
      <c r="B14" s="71">
        <v>0</v>
      </c>
      <c r="C14" s="71">
        <v>0</v>
      </c>
      <c r="D14" s="71">
        <v>0</v>
      </c>
      <c r="E14" s="81">
        <v>0</v>
      </c>
      <c r="F14" s="71">
        <v>0</v>
      </c>
      <c r="G14" s="71">
        <v>123882241</v>
      </c>
      <c r="H14" s="71">
        <v>61846901</v>
      </c>
      <c r="I14" s="81">
        <v>62035340</v>
      </c>
      <c r="J14" s="71">
        <v>0</v>
      </c>
      <c r="K14" s="71">
        <v>0</v>
      </c>
      <c r="L14" s="71">
        <v>0</v>
      </c>
      <c r="M14" s="81">
        <v>0</v>
      </c>
      <c r="N14" s="71">
        <v>0</v>
      </c>
      <c r="O14" s="71">
        <v>0</v>
      </c>
      <c r="P14" s="71">
        <v>0</v>
      </c>
      <c r="Q14" s="81">
        <v>0</v>
      </c>
      <c r="R14" s="71">
        <v>0</v>
      </c>
      <c r="S14" s="71">
        <v>0</v>
      </c>
      <c r="T14" s="71">
        <v>0</v>
      </c>
      <c r="U14" s="81">
        <v>0</v>
      </c>
      <c r="V14" s="71">
        <v>0</v>
      </c>
      <c r="W14" s="71">
        <v>112188903</v>
      </c>
      <c r="X14" s="71">
        <v>112188903</v>
      </c>
      <c r="Y14" s="81">
        <v>0</v>
      </c>
      <c r="Z14" s="71">
        <v>0</v>
      </c>
      <c r="AA14" s="71">
        <v>0</v>
      </c>
      <c r="AB14" s="71">
        <v>0</v>
      </c>
      <c r="AC14" s="81">
        <v>0</v>
      </c>
      <c r="AD14" s="71">
        <v>0</v>
      </c>
      <c r="AE14" s="71">
        <v>0</v>
      </c>
      <c r="AF14" s="71">
        <v>0</v>
      </c>
      <c r="AG14" s="81">
        <v>0</v>
      </c>
      <c r="AH14" s="71">
        <v>118144807</v>
      </c>
      <c r="AI14" s="71">
        <v>39002303</v>
      </c>
      <c r="AJ14" s="71">
        <v>963995</v>
      </c>
      <c r="AK14" s="81">
        <v>78178509</v>
      </c>
      <c r="AL14" s="71">
        <v>0</v>
      </c>
      <c r="AM14" s="71">
        <v>25653883</v>
      </c>
      <c r="AN14" s="71">
        <v>21512549</v>
      </c>
      <c r="AO14" s="81">
        <v>0</v>
      </c>
      <c r="AP14" s="71">
        <v>4141334</v>
      </c>
      <c r="AQ14" s="71">
        <v>0</v>
      </c>
      <c r="AR14" s="71">
        <v>379869834</v>
      </c>
      <c r="AS14" s="71">
        <v>0</v>
      </c>
      <c r="AT14" s="71">
        <v>0</v>
      </c>
    </row>
    <row r="15" spans="1:46" ht="15" x14ac:dyDescent="0.3">
      <c r="A15" s="19" t="s">
        <v>11</v>
      </c>
      <c r="B15" s="71">
        <v>0</v>
      </c>
      <c r="C15" s="71">
        <v>0</v>
      </c>
      <c r="D15" s="71">
        <v>0</v>
      </c>
      <c r="E15" s="81">
        <v>0</v>
      </c>
      <c r="F15" s="71">
        <v>0</v>
      </c>
      <c r="G15" s="71">
        <v>27898532</v>
      </c>
      <c r="H15" s="71">
        <v>1378238</v>
      </c>
      <c r="I15" s="81">
        <v>26520294</v>
      </c>
      <c r="J15" s="71">
        <v>0</v>
      </c>
      <c r="K15" s="71">
        <v>0</v>
      </c>
      <c r="L15" s="71">
        <v>0</v>
      </c>
      <c r="M15" s="81">
        <v>0</v>
      </c>
      <c r="N15" s="71">
        <v>0</v>
      </c>
      <c r="O15" s="71">
        <v>0</v>
      </c>
      <c r="P15" s="71">
        <v>0</v>
      </c>
      <c r="Q15" s="81">
        <v>0</v>
      </c>
      <c r="R15" s="71">
        <v>0</v>
      </c>
      <c r="S15" s="71">
        <v>0</v>
      </c>
      <c r="T15" s="71">
        <v>0</v>
      </c>
      <c r="U15" s="81">
        <v>0</v>
      </c>
      <c r="V15" s="71">
        <v>0</v>
      </c>
      <c r="W15" s="71">
        <v>22182651</v>
      </c>
      <c r="X15" s="71">
        <v>22182651</v>
      </c>
      <c r="Y15" s="81">
        <v>0</v>
      </c>
      <c r="Z15" s="71">
        <v>0</v>
      </c>
      <c r="AA15" s="71">
        <v>0</v>
      </c>
      <c r="AB15" s="71">
        <v>0</v>
      </c>
      <c r="AC15" s="81">
        <v>0</v>
      </c>
      <c r="AD15" s="71">
        <v>0</v>
      </c>
      <c r="AE15" s="71">
        <v>40413205</v>
      </c>
      <c r="AF15" s="71">
        <v>0</v>
      </c>
      <c r="AG15" s="81">
        <v>0</v>
      </c>
      <c r="AH15" s="71">
        <v>75792252</v>
      </c>
      <c r="AI15" s="71">
        <v>70103071</v>
      </c>
      <c r="AJ15" s="71">
        <v>1628033</v>
      </c>
      <c r="AK15" s="81">
        <v>4061148</v>
      </c>
      <c r="AL15" s="71">
        <v>0</v>
      </c>
      <c r="AM15" s="71">
        <v>7081887</v>
      </c>
      <c r="AN15" s="71">
        <v>5138988</v>
      </c>
      <c r="AO15" s="81">
        <v>122220</v>
      </c>
      <c r="AP15" s="71">
        <v>1820679</v>
      </c>
      <c r="AQ15" s="71">
        <v>0</v>
      </c>
      <c r="AR15" s="71">
        <v>173368527</v>
      </c>
      <c r="AS15" s="71">
        <v>0</v>
      </c>
      <c r="AT15" s="71">
        <v>0</v>
      </c>
    </row>
    <row r="16" spans="1:46" ht="15" x14ac:dyDescent="0.3">
      <c r="A16" s="19" t="s">
        <v>12</v>
      </c>
      <c r="B16" s="71">
        <v>0</v>
      </c>
      <c r="C16" s="71">
        <v>0</v>
      </c>
      <c r="D16" s="71">
        <v>0</v>
      </c>
      <c r="E16" s="81">
        <v>0</v>
      </c>
      <c r="F16" s="71">
        <v>0</v>
      </c>
      <c r="G16" s="71">
        <v>9603863</v>
      </c>
      <c r="H16" s="71">
        <v>9603863</v>
      </c>
      <c r="I16" s="81">
        <v>0</v>
      </c>
      <c r="J16" s="71">
        <v>0</v>
      </c>
      <c r="K16" s="71">
        <v>0</v>
      </c>
      <c r="L16" s="71">
        <v>0</v>
      </c>
      <c r="M16" s="81">
        <v>0</v>
      </c>
      <c r="N16" s="71">
        <v>0</v>
      </c>
      <c r="O16" s="71">
        <v>0</v>
      </c>
      <c r="P16" s="71">
        <v>0</v>
      </c>
      <c r="Q16" s="81">
        <v>0</v>
      </c>
      <c r="R16" s="71">
        <v>6003118</v>
      </c>
      <c r="S16" s="71">
        <v>535166</v>
      </c>
      <c r="T16" s="71">
        <v>192148</v>
      </c>
      <c r="U16" s="81">
        <v>5275804</v>
      </c>
      <c r="V16" s="71">
        <v>775126</v>
      </c>
      <c r="W16" s="71">
        <v>0</v>
      </c>
      <c r="X16" s="71">
        <v>0</v>
      </c>
      <c r="Y16" s="81">
        <v>0</v>
      </c>
      <c r="Z16" s="71">
        <v>0</v>
      </c>
      <c r="AA16" s="71">
        <v>0</v>
      </c>
      <c r="AB16" s="71">
        <v>0</v>
      </c>
      <c r="AC16" s="81">
        <v>0</v>
      </c>
      <c r="AD16" s="71">
        <v>276274</v>
      </c>
      <c r="AE16" s="71">
        <v>0</v>
      </c>
      <c r="AF16" s="71">
        <v>0</v>
      </c>
      <c r="AG16" s="81">
        <v>0</v>
      </c>
      <c r="AH16" s="71">
        <v>0</v>
      </c>
      <c r="AI16" s="71">
        <v>0</v>
      </c>
      <c r="AJ16" s="71">
        <v>0</v>
      </c>
      <c r="AK16" s="81">
        <v>0</v>
      </c>
      <c r="AL16" s="71">
        <v>0</v>
      </c>
      <c r="AM16" s="71">
        <v>11557781</v>
      </c>
      <c r="AN16" s="71">
        <v>4683194</v>
      </c>
      <c r="AO16" s="81">
        <v>5503352</v>
      </c>
      <c r="AP16" s="71">
        <v>1371235</v>
      </c>
      <c r="AQ16" s="71">
        <v>0</v>
      </c>
      <c r="AR16" s="71">
        <v>28216162</v>
      </c>
      <c r="AS16" s="71">
        <v>0</v>
      </c>
      <c r="AT16" s="71">
        <v>0</v>
      </c>
    </row>
    <row r="17" spans="1:46" ht="15" x14ac:dyDescent="0.3">
      <c r="A17" s="19" t="s">
        <v>13</v>
      </c>
      <c r="B17" s="71">
        <v>0</v>
      </c>
      <c r="C17" s="71">
        <v>0</v>
      </c>
      <c r="D17" s="71">
        <v>0</v>
      </c>
      <c r="E17" s="81">
        <v>0</v>
      </c>
      <c r="F17" s="71">
        <v>0</v>
      </c>
      <c r="G17" s="71">
        <v>6294908</v>
      </c>
      <c r="H17" s="71">
        <v>6294908</v>
      </c>
      <c r="I17" s="81">
        <v>0</v>
      </c>
      <c r="J17" s="71">
        <v>0</v>
      </c>
      <c r="K17" s="71">
        <v>0</v>
      </c>
      <c r="L17" s="71">
        <v>0</v>
      </c>
      <c r="M17" s="81">
        <v>0</v>
      </c>
      <c r="N17" s="71">
        <v>0</v>
      </c>
      <c r="O17" s="71">
        <v>0</v>
      </c>
      <c r="P17" s="71">
        <v>0</v>
      </c>
      <c r="Q17" s="81">
        <v>0</v>
      </c>
      <c r="R17" s="71">
        <v>1419772</v>
      </c>
      <c r="S17" s="71">
        <v>0</v>
      </c>
      <c r="T17" s="71">
        <v>0</v>
      </c>
      <c r="U17" s="81">
        <v>1419772</v>
      </c>
      <c r="V17" s="71">
        <v>71838</v>
      </c>
      <c r="W17" s="71">
        <v>1625820</v>
      </c>
      <c r="X17" s="71">
        <v>1175820</v>
      </c>
      <c r="Y17" s="81">
        <v>450000</v>
      </c>
      <c r="Z17" s="71">
        <v>0</v>
      </c>
      <c r="AA17" s="71">
        <v>0</v>
      </c>
      <c r="AB17" s="71">
        <v>0</v>
      </c>
      <c r="AC17" s="81">
        <v>40448</v>
      </c>
      <c r="AD17" s="71">
        <v>0</v>
      </c>
      <c r="AE17" s="71">
        <v>0</v>
      </c>
      <c r="AF17" s="71">
        <v>0</v>
      </c>
      <c r="AG17" s="81">
        <v>0</v>
      </c>
      <c r="AH17" s="71">
        <v>1507006</v>
      </c>
      <c r="AI17" s="71">
        <v>1507006</v>
      </c>
      <c r="AJ17" s="71">
        <v>0</v>
      </c>
      <c r="AK17" s="81">
        <v>0</v>
      </c>
      <c r="AL17" s="71">
        <v>0</v>
      </c>
      <c r="AM17" s="71">
        <v>2065587</v>
      </c>
      <c r="AN17" s="71">
        <v>1637037</v>
      </c>
      <c r="AO17" s="81">
        <v>0</v>
      </c>
      <c r="AP17" s="71">
        <v>428550</v>
      </c>
      <c r="AQ17" s="71">
        <v>0</v>
      </c>
      <c r="AR17" s="71">
        <v>13025379</v>
      </c>
      <c r="AS17" s="71">
        <v>0</v>
      </c>
      <c r="AT17" s="71">
        <v>0</v>
      </c>
    </row>
    <row r="18" spans="1:46" ht="15" x14ac:dyDescent="0.3">
      <c r="A18" s="19" t="s">
        <v>14</v>
      </c>
      <c r="B18" s="71">
        <v>0</v>
      </c>
      <c r="C18" s="71">
        <v>0</v>
      </c>
      <c r="D18" s="71">
        <v>0</v>
      </c>
      <c r="E18" s="81">
        <v>0</v>
      </c>
      <c r="F18" s="71">
        <v>0</v>
      </c>
      <c r="G18" s="71">
        <v>4963891</v>
      </c>
      <c r="H18" s="71">
        <v>4963891</v>
      </c>
      <c r="I18" s="81">
        <v>0</v>
      </c>
      <c r="J18" s="71">
        <v>0</v>
      </c>
      <c r="K18" s="71">
        <v>0</v>
      </c>
      <c r="L18" s="71">
        <v>0</v>
      </c>
      <c r="M18" s="81">
        <v>0</v>
      </c>
      <c r="N18" s="71">
        <v>0</v>
      </c>
      <c r="O18" s="71">
        <v>0</v>
      </c>
      <c r="P18" s="71">
        <v>0</v>
      </c>
      <c r="Q18" s="81">
        <v>0</v>
      </c>
      <c r="R18" s="71">
        <v>201698</v>
      </c>
      <c r="S18" s="71">
        <v>0</v>
      </c>
      <c r="T18" s="71">
        <v>0</v>
      </c>
      <c r="U18" s="81">
        <v>201698</v>
      </c>
      <c r="V18" s="71">
        <v>64311</v>
      </c>
      <c r="W18" s="71">
        <v>544399869</v>
      </c>
      <c r="X18" s="71">
        <v>437923962</v>
      </c>
      <c r="Y18" s="81">
        <v>106475907</v>
      </c>
      <c r="Z18" s="71">
        <v>0</v>
      </c>
      <c r="AA18" s="71">
        <v>0</v>
      </c>
      <c r="AB18" s="71">
        <v>0</v>
      </c>
      <c r="AC18" s="81">
        <v>175569</v>
      </c>
      <c r="AD18" s="71">
        <v>9521097</v>
      </c>
      <c r="AE18" s="71">
        <v>0</v>
      </c>
      <c r="AF18" s="71">
        <v>0</v>
      </c>
      <c r="AG18" s="81">
        <v>0</v>
      </c>
      <c r="AH18" s="71">
        <v>0</v>
      </c>
      <c r="AI18" s="71">
        <v>0</v>
      </c>
      <c r="AJ18" s="71">
        <v>0</v>
      </c>
      <c r="AK18" s="81">
        <v>0</v>
      </c>
      <c r="AL18" s="71">
        <v>0</v>
      </c>
      <c r="AM18" s="71">
        <v>1146172</v>
      </c>
      <c r="AN18" s="71">
        <v>0</v>
      </c>
      <c r="AO18" s="81">
        <v>1141314</v>
      </c>
      <c r="AP18" s="71">
        <v>4858</v>
      </c>
      <c r="AQ18" s="71">
        <v>0</v>
      </c>
      <c r="AR18" s="71">
        <v>560472607</v>
      </c>
      <c r="AS18" s="71">
        <v>0</v>
      </c>
      <c r="AT18" s="71">
        <v>0</v>
      </c>
    </row>
    <row r="19" spans="1:46" ht="15" x14ac:dyDescent="0.3">
      <c r="A19" s="19" t="s">
        <v>15</v>
      </c>
      <c r="B19" s="71">
        <v>0</v>
      </c>
      <c r="C19" s="71">
        <v>0</v>
      </c>
      <c r="D19" s="71">
        <v>0</v>
      </c>
      <c r="E19" s="81">
        <v>0</v>
      </c>
      <c r="F19" s="71">
        <v>0</v>
      </c>
      <c r="G19" s="71">
        <v>28211</v>
      </c>
      <c r="H19" s="71">
        <v>28211</v>
      </c>
      <c r="I19" s="81">
        <v>0</v>
      </c>
      <c r="J19" s="71">
        <v>0</v>
      </c>
      <c r="K19" s="71">
        <v>0</v>
      </c>
      <c r="L19" s="71">
        <v>0</v>
      </c>
      <c r="M19" s="81">
        <v>0</v>
      </c>
      <c r="N19" s="71">
        <v>0</v>
      </c>
      <c r="O19" s="71">
        <v>0</v>
      </c>
      <c r="P19" s="71">
        <v>0</v>
      </c>
      <c r="Q19" s="81">
        <v>0</v>
      </c>
      <c r="R19" s="71">
        <v>0</v>
      </c>
      <c r="S19" s="71">
        <v>0</v>
      </c>
      <c r="T19" s="71">
        <v>0</v>
      </c>
      <c r="U19" s="81">
        <v>0</v>
      </c>
      <c r="V19" s="71">
        <v>0</v>
      </c>
      <c r="W19" s="71">
        <v>15356947</v>
      </c>
      <c r="X19" s="71">
        <v>15356947</v>
      </c>
      <c r="Y19" s="81">
        <v>0</v>
      </c>
      <c r="Z19" s="71">
        <v>0</v>
      </c>
      <c r="AA19" s="71">
        <v>0</v>
      </c>
      <c r="AB19" s="71">
        <v>0</v>
      </c>
      <c r="AC19" s="81">
        <v>0</v>
      </c>
      <c r="AD19" s="71">
        <v>0</v>
      </c>
      <c r="AE19" s="71">
        <v>13767218</v>
      </c>
      <c r="AF19" s="71">
        <v>0</v>
      </c>
      <c r="AG19" s="81">
        <v>0</v>
      </c>
      <c r="AH19" s="71">
        <v>0</v>
      </c>
      <c r="AI19" s="71">
        <v>0</v>
      </c>
      <c r="AJ19" s="71">
        <v>0</v>
      </c>
      <c r="AK19" s="81">
        <v>0</v>
      </c>
      <c r="AL19" s="71">
        <v>0</v>
      </c>
      <c r="AM19" s="71">
        <v>0</v>
      </c>
      <c r="AN19" s="71">
        <v>0</v>
      </c>
      <c r="AO19" s="81">
        <v>0</v>
      </c>
      <c r="AP19" s="71">
        <v>0</v>
      </c>
      <c r="AQ19" s="71">
        <v>0</v>
      </c>
      <c r="AR19" s="71">
        <v>29152376</v>
      </c>
      <c r="AS19" s="71">
        <v>0</v>
      </c>
      <c r="AT19" s="71">
        <v>0</v>
      </c>
    </row>
    <row r="20" spans="1:46" ht="15" x14ac:dyDescent="0.3">
      <c r="A20" s="19" t="s">
        <v>16</v>
      </c>
      <c r="B20" s="71">
        <v>0</v>
      </c>
      <c r="C20" s="71">
        <v>0</v>
      </c>
      <c r="D20" s="71">
        <v>0</v>
      </c>
      <c r="E20" s="81">
        <v>0</v>
      </c>
      <c r="F20" s="71">
        <v>0</v>
      </c>
      <c r="G20" s="71">
        <v>31923671</v>
      </c>
      <c r="H20" s="71">
        <v>31923671</v>
      </c>
      <c r="I20" s="81">
        <v>0</v>
      </c>
      <c r="J20" s="71">
        <v>0</v>
      </c>
      <c r="K20" s="71">
        <v>0</v>
      </c>
      <c r="L20" s="71">
        <v>0</v>
      </c>
      <c r="M20" s="81">
        <v>0</v>
      </c>
      <c r="N20" s="71">
        <v>0</v>
      </c>
      <c r="O20" s="71">
        <v>0</v>
      </c>
      <c r="P20" s="71">
        <v>0</v>
      </c>
      <c r="Q20" s="81">
        <v>0</v>
      </c>
      <c r="R20" s="71">
        <v>6573405</v>
      </c>
      <c r="S20" s="71">
        <v>0</v>
      </c>
      <c r="T20" s="71">
        <v>0</v>
      </c>
      <c r="U20" s="81">
        <v>6573405</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4766703</v>
      </c>
      <c r="AN20" s="71">
        <v>1151675</v>
      </c>
      <c r="AO20" s="81">
        <v>3097879</v>
      </c>
      <c r="AP20" s="71">
        <v>517149</v>
      </c>
      <c r="AQ20" s="71">
        <v>0</v>
      </c>
      <c r="AR20" s="71">
        <v>43263779</v>
      </c>
      <c r="AS20" s="71">
        <v>0</v>
      </c>
      <c r="AT20" s="71">
        <v>0</v>
      </c>
    </row>
    <row r="21" spans="1:46" ht="15" x14ac:dyDescent="0.3">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21870621</v>
      </c>
      <c r="X21" s="71">
        <v>6673023</v>
      </c>
      <c r="Y21" s="81">
        <v>15197598</v>
      </c>
      <c r="Z21" s="71">
        <v>0</v>
      </c>
      <c r="AA21" s="71">
        <v>49901778</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71772399</v>
      </c>
      <c r="AS21" s="71">
        <v>0</v>
      </c>
      <c r="AT21" s="71">
        <v>0</v>
      </c>
    </row>
    <row r="22" spans="1:46" ht="15" x14ac:dyDescent="0.3">
      <c r="A22" s="19" t="s">
        <v>18</v>
      </c>
      <c r="B22" s="71">
        <v>0</v>
      </c>
      <c r="C22" s="71">
        <v>0</v>
      </c>
      <c r="D22" s="71">
        <v>0</v>
      </c>
      <c r="E22" s="81">
        <v>0</v>
      </c>
      <c r="F22" s="71">
        <v>0</v>
      </c>
      <c r="G22" s="71">
        <v>30808643</v>
      </c>
      <c r="H22" s="71">
        <v>18583446</v>
      </c>
      <c r="I22" s="81">
        <v>12225197</v>
      </c>
      <c r="J22" s="71">
        <v>0</v>
      </c>
      <c r="K22" s="71">
        <v>0</v>
      </c>
      <c r="L22" s="71">
        <v>0</v>
      </c>
      <c r="M22" s="81">
        <v>0</v>
      </c>
      <c r="N22" s="71">
        <v>0</v>
      </c>
      <c r="O22" s="71">
        <v>0</v>
      </c>
      <c r="P22" s="71">
        <v>0</v>
      </c>
      <c r="Q22" s="81">
        <v>0</v>
      </c>
      <c r="R22" s="71">
        <v>10528943</v>
      </c>
      <c r="S22" s="71">
        <v>5236489</v>
      </c>
      <c r="T22" s="71">
        <v>0</v>
      </c>
      <c r="U22" s="81">
        <v>5292454</v>
      </c>
      <c r="V22" s="71">
        <v>0</v>
      </c>
      <c r="W22" s="71">
        <v>3943007</v>
      </c>
      <c r="X22" s="71">
        <v>3943007</v>
      </c>
      <c r="Y22" s="81">
        <v>0</v>
      </c>
      <c r="Z22" s="71">
        <v>0</v>
      </c>
      <c r="AA22" s="71">
        <v>0</v>
      </c>
      <c r="AB22" s="71">
        <v>0</v>
      </c>
      <c r="AC22" s="81">
        <v>0</v>
      </c>
      <c r="AD22" s="71">
        <v>2473405</v>
      </c>
      <c r="AE22" s="71">
        <v>0</v>
      </c>
      <c r="AF22" s="71">
        <v>0</v>
      </c>
      <c r="AG22" s="81">
        <v>4636349</v>
      </c>
      <c r="AH22" s="71">
        <v>0</v>
      </c>
      <c r="AI22" s="71">
        <v>0</v>
      </c>
      <c r="AJ22" s="71">
        <v>0</v>
      </c>
      <c r="AK22" s="81">
        <v>0</v>
      </c>
      <c r="AL22" s="71">
        <v>0</v>
      </c>
      <c r="AM22" s="71">
        <v>190314</v>
      </c>
      <c r="AN22" s="71">
        <v>190314</v>
      </c>
      <c r="AO22" s="81">
        <v>0</v>
      </c>
      <c r="AP22" s="71">
        <v>0</v>
      </c>
      <c r="AQ22" s="71">
        <v>0</v>
      </c>
      <c r="AR22" s="71">
        <v>52580661</v>
      </c>
      <c r="AS22" s="71">
        <v>0</v>
      </c>
      <c r="AT22" s="71">
        <v>0</v>
      </c>
    </row>
    <row r="23" spans="1:46" ht="15" x14ac:dyDescent="0.3">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30621165</v>
      </c>
      <c r="S23" s="71">
        <v>0</v>
      </c>
      <c r="T23" s="71">
        <v>30621165</v>
      </c>
      <c r="U23" s="81">
        <v>0</v>
      </c>
      <c r="V23" s="71">
        <v>0</v>
      </c>
      <c r="W23" s="71">
        <v>16430909</v>
      </c>
      <c r="X23" s="71">
        <v>11121773</v>
      </c>
      <c r="Y23" s="81">
        <v>5309136</v>
      </c>
      <c r="Z23" s="71">
        <v>0</v>
      </c>
      <c r="AA23" s="71">
        <v>13627017</v>
      </c>
      <c r="AB23" s="71">
        <v>0</v>
      </c>
      <c r="AC23" s="81">
        <v>0</v>
      </c>
      <c r="AD23" s="71">
        <v>0</v>
      </c>
      <c r="AE23" s="71">
        <v>0</v>
      </c>
      <c r="AF23" s="71">
        <v>0</v>
      </c>
      <c r="AG23" s="81">
        <v>2957040</v>
      </c>
      <c r="AH23" s="71">
        <v>0</v>
      </c>
      <c r="AI23" s="71">
        <v>0</v>
      </c>
      <c r="AJ23" s="71">
        <v>0</v>
      </c>
      <c r="AK23" s="81">
        <v>0</v>
      </c>
      <c r="AL23" s="71">
        <v>0</v>
      </c>
      <c r="AM23" s="71">
        <v>0</v>
      </c>
      <c r="AN23" s="71">
        <v>0</v>
      </c>
      <c r="AO23" s="81">
        <v>0</v>
      </c>
      <c r="AP23" s="71">
        <v>0</v>
      </c>
      <c r="AQ23" s="71">
        <v>0</v>
      </c>
      <c r="AR23" s="71">
        <v>63636131</v>
      </c>
      <c r="AS23" s="71">
        <v>0</v>
      </c>
      <c r="AT23" s="71">
        <v>0</v>
      </c>
    </row>
    <row r="24" spans="1:46" ht="15" x14ac:dyDescent="0.3">
      <c r="A24" s="19" t="s">
        <v>20</v>
      </c>
      <c r="B24" s="71">
        <v>0</v>
      </c>
      <c r="C24" s="71">
        <v>0</v>
      </c>
      <c r="D24" s="71">
        <v>0</v>
      </c>
      <c r="E24" s="81">
        <v>0</v>
      </c>
      <c r="F24" s="71">
        <v>0</v>
      </c>
      <c r="G24" s="71">
        <v>16327734</v>
      </c>
      <c r="H24" s="71">
        <v>16327734</v>
      </c>
      <c r="I24" s="81">
        <v>0</v>
      </c>
      <c r="J24" s="71">
        <v>0</v>
      </c>
      <c r="K24" s="71">
        <v>0</v>
      </c>
      <c r="L24" s="71">
        <v>0</v>
      </c>
      <c r="M24" s="81">
        <v>0</v>
      </c>
      <c r="N24" s="71">
        <v>0</v>
      </c>
      <c r="O24" s="71">
        <v>0</v>
      </c>
      <c r="P24" s="71">
        <v>0</v>
      </c>
      <c r="Q24" s="81">
        <v>0</v>
      </c>
      <c r="R24" s="71">
        <v>54250</v>
      </c>
      <c r="S24" s="71">
        <v>0</v>
      </c>
      <c r="T24" s="71">
        <v>54250</v>
      </c>
      <c r="U24" s="81">
        <v>0</v>
      </c>
      <c r="V24" s="71">
        <v>518116</v>
      </c>
      <c r="W24" s="71">
        <v>1774161</v>
      </c>
      <c r="X24" s="71">
        <v>1774161</v>
      </c>
      <c r="Y24" s="81">
        <v>0</v>
      </c>
      <c r="Z24" s="71">
        <v>0</v>
      </c>
      <c r="AA24" s="71">
        <v>0</v>
      </c>
      <c r="AB24" s="71">
        <v>0</v>
      </c>
      <c r="AC24" s="81">
        <v>0</v>
      </c>
      <c r="AD24" s="71">
        <v>0</v>
      </c>
      <c r="AE24" s="71">
        <v>0</v>
      </c>
      <c r="AF24" s="71">
        <v>0</v>
      </c>
      <c r="AG24" s="81">
        <v>0</v>
      </c>
      <c r="AH24" s="71">
        <v>0</v>
      </c>
      <c r="AI24" s="71">
        <v>0</v>
      </c>
      <c r="AJ24" s="71">
        <v>0</v>
      </c>
      <c r="AK24" s="81">
        <v>0</v>
      </c>
      <c r="AL24" s="71">
        <v>0</v>
      </c>
      <c r="AM24" s="71">
        <v>10324</v>
      </c>
      <c r="AN24" s="71">
        <v>0</v>
      </c>
      <c r="AO24" s="81">
        <v>10324</v>
      </c>
      <c r="AP24" s="71">
        <v>0</v>
      </c>
      <c r="AQ24" s="71">
        <v>0</v>
      </c>
      <c r="AR24" s="71">
        <v>18684585</v>
      </c>
      <c r="AS24" s="71">
        <v>0</v>
      </c>
      <c r="AT24" s="71">
        <v>0</v>
      </c>
    </row>
    <row r="25" spans="1:46" ht="15" x14ac:dyDescent="0.3">
      <c r="A25" s="19" t="s">
        <v>21</v>
      </c>
      <c r="B25" s="71">
        <v>0</v>
      </c>
      <c r="C25" s="71">
        <v>0</v>
      </c>
      <c r="D25" s="71">
        <v>0</v>
      </c>
      <c r="E25" s="81">
        <v>0</v>
      </c>
      <c r="F25" s="71">
        <v>0</v>
      </c>
      <c r="G25" s="71">
        <v>11053542</v>
      </c>
      <c r="H25" s="71">
        <v>11053542</v>
      </c>
      <c r="I25" s="81">
        <v>0</v>
      </c>
      <c r="J25" s="71">
        <v>0</v>
      </c>
      <c r="K25" s="71">
        <v>0</v>
      </c>
      <c r="L25" s="71">
        <v>0</v>
      </c>
      <c r="M25" s="81">
        <v>0</v>
      </c>
      <c r="N25" s="71">
        <v>0</v>
      </c>
      <c r="O25" s="71">
        <v>0</v>
      </c>
      <c r="P25" s="71">
        <v>0</v>
      </c>
      <c r="Q25" s="81">
        <v>0</v>
      </c>
      <c r="R25" s="71">
        <v>293833</v>
      </c>
      <c r="S25" s="71">
        <v>8605</v>
      </c>
      <c r="T25" s="71">
        <v>0</v>
      </c>
      <c r="U25" s="81">
        <v>285228</v>
      </c>
      <c r="V25" s="71">
        <v>0</v>
      </c>
      <c r="W25" s="71">
        <v>58659773</v>
      </c>
      <c r="X25" s="71">
        <v>471575</v>
      </c>
      <c r="Y25" s="81">
        <v>58188198</v>
      </c>
      <c r="Z25" s="71">
        <v>0</v>
      </c>
      <c r="AA25" s="71">
        <v>152657685</v>
      </c>
      <c r="AB25" s="71">
        <v>0</v>
      </c>
      <c r="AC25" s="81">
        <v>30380158</v>
      </c>
      <c r="AD25" s="71">
        <v>0</v>
      </c>
      <c r="AE25" s="71">
        <v>0</v>
      </c>
      <c r="AF25" s="71">
        <v>0</v>
      </c>
      <c r="AG25" s="81">
        <v>0</v>
      </c>
      <c r="AH25" s="71">
        <v>12792</v>
      </c>
      <c r="AI25" s="71">
        <v>12792</v>
      </c>
      <c r="AJ25" s="71">
        <v>0</v>
      </c>
      <c r="AK25" s="81">
        <v>0</v>
      </c>
      <c r="AL25" s="71">
        <v>0</v>
      </c>
      <c r="AM25" s="71">
        <v>2059279</v>
      </c>
      <c r="AN25" s="71">
        <v>0</v>
      </c>
      <c r="AO25" s="81">
        <v>2059279</v>
      </c>
      <c r="AP25" s="71">
        <v>0</v>
      </c>
      <c r="AQ25" s="71">
        <v>0</v>
      </c>
      <c r="AR25" s="71">
        <v>255117062</v>
      </c>
      <c r="AS25" s="71">
        <v>0</v>
      </c>
      <c r="AT25" s="71">
        <v>0</v>
      </c>
    </row>
    <row r="26" spans="1:46" ht="15" x14ac:dyDescent="0.3">
      <c r="A26" s="19" t="s">
        <v>22</v>
      </c>
      <c r="B26" s="71">
        <v>0</v>
      </c>
      <c r="C26" s="71">
        <v>0</v>
      </c>
      <c r="D26" s="71">
        <v>0</v>
      </c>
      <c r="E26" s="81">
        <v>0</v>
      </c>
      <c r="F26" s="71">
        <v>0</v>
      </c>
      <c r="G26" s="71">
        <v>183980792</v>
      </c>
      <c r="H26" s="71">
        <v>183980792</v>
      </c>
      <c r="I26" s="81">
        <v>0</v>
      </c>
      <c r="J26" s="71">
        <v>0</v>
      </c>
      <c r="K26" s="71">
        <v>0</v>
      </c>
      <c r="L26" s="71">
        <v>0</v>
      </c>
      <c r="M26" s="81">
        <v>0</v>
      </c>
      <c r="N26" s="71">
        <v>0</v>
      </c>
      <c r="O26" s="71">
        <v>0</v>
      </c>
      <c r="P26" s="71">
        <v>0</v>
      </c>
      <c r="Q26" s="81">
        <v>0</v>
      </c>
      <c r="R26" s="71">
        <v>12059779</v>
      </c>
      <c r="S26" s="71">
        <v>0</v>
      </c>
      <c r="T26" s="71">
        <v>8254085</v>
      </c>
      <c r="U26" s="81">
        <v>3805694</v>
      </c>
      <c r="V26" s="71">
        <v>699596</v>
      </c>
      <c r="W26" s="71">
        <v>44973368</v>
      </c>
      <c r="X26" s="71">
        <v>44973368</v>
      </c>
      <c r="Y26" s="81">
        <v>0</v>
      </c>
      <c r="Z26" s="71">
        <v>0</v>
      </c>
      <c r="AA26" s="71">
        <v>173120286</v>
      </c>
      <c r="AB26" s="71">
        <v>0</v>
      </c>
      <c r="AC26" s="81">
        <v>106279586</v>
      </c>
      <c r="AD26" s="71">
        <v>12598778</v>
      </c>
      <c r="AE26" s="71">
        <v>0</v>
      </c>
      <c r="AF26" s="71">
        <v>9303812</v>
      </c>
      <c r="AG26" s="81">
        <v>0</v>
      </c>
      <c r="AH26" s="71">
        <v>5412212</v>
      </c>
      <c r="AI26" s="71">
        <v>5412212</v>
      </c>
      <c r="AJ26" s="71">
        <v>0</v>
      </c>
      <c r="AK26" s="81">
        <v>0</v>
      </c>
      <c r="AL26" s="71">
        <v>0</v>
      </c>
      <c r="AM26" s="71">
        <v>37800226</v>
      </c>
      <c r="AN26" s="71">
        <v>37800226</v>
      </c>
      <c r="AO26" s="81">
        <v>0</v>
      </c>
      <c r="AP26" s="71">
        <v>0</v>
      </c>
      <c r="AQ26" s="71">
        <v>0</v>
      </c>
      <c r="AR26" s="71">
        <v>586228435</v>
      </c>
      <c r="AS26" s="71">
        <v>0</v>
      </c>
      <c r="AT26" s="71">
        <v>0</v>
      </c>
    </row>
    <row r="27" spans="1:46" ht="15" x14ac:dyDescent="0.3">
      <c r="A27" s="19" t="s">
        <v>23</v>
      </c>
      <c r="B27" s="71">
        <v>0</v>
      </c>
      <c r="C27" s="71">
        <v>0</v>
      </c>
      <c r="D27" s="71">
        <v>0</v>
      </c>
      <c r="E27" s="81">
        <v>0</v>
      </c>
      <c r="F27" s="71">
        <v>0</v>
      </c>
      <c r="G27" s="71">
        <v>31528117</v>
      </c>
      <c r="H27" s="71">
        <v>31528117</v>
      </c>
      <c r="I27" s="81">
        <v>0</v>
      </c>
      <c r="J27" s="71">
        <v>0</v>
      </c>
      <c r="K27" s="71">
        <v>0</v>
      </c>
      <c r="L27" s="71">
        <v>0</v>
      </c>
      <c r="M27" s="81">
        <v>0</v>
      </c>
      <c r="N27" s="71">
        <v>0</v>
      </c>
      <c r="O27" s="71">
        <v>0</v>
      </c>
      <c r="P27" s="71">
        <v>0</v>
      </c>
      <c r="Q27" s="81">
        <v>0</v>
      </c>
      <c r="R27" s="71">
        <v>205244</v>
      </c>
      <c r="S27" s="71">
        <v>8549</v>
      </c>
      <c r="T27" s="71">
        <v>196695</v>
      </c>
      <c r="U27" s="81">
        <v>0</v>
      </c>
      <c r="V27" s="71">
        <v>8711928</v>
      </c>
      <c r="W27" s="71">
        <v>206686039</v>
      </c>
      <c r="X27" s="71">
        <v>19529091</v>
      </c>
      <c r="Y27" s="81">
        <v>187156948</v>
      </c>
      <c r="Z27" s="71">
        <v>0</v>
      </c>
      <c r="AA27" s="71">
        <v>47087390</v>
      </c>
      <c r="AB27" s="71">
        <v>0</v>
      </c>
      <c r="AC27" s="81">
        <v>47346626</v>
      </c>
      <c r="AD27" s="71">
        <v>0</v>
      </c>
      <c r="AE27" s="71">
        <v>214689224</v>
      </c>
      <c r="AF27" s="71">
        <v>0</v>
      </c>
      <c r="AG27" s="81">
        <v>0</v>
      </c>
      <c r="AH27" s="71">
        <v>12858592</v>
      </c>
      <c r="AI27" s="71">
        <v>12858592</v>
      </c>
      <c r="AJ27" s="71">
        <v>0</v>
      </c>
      <c r="AK27" s="81">
        <v>0</v>
      </c>
      <c r="AL27" s="71">
        <v>0</v>
      </c>
      <c r="AM27" s="71">
        <v>953628</v>
      </c>
      <c r="AN27" s="71">
        <v>827262</v>
      </c>
      <c r="AO27" s="81">
        <v>0</v>
      </c>
      <c r="AP27" s="71">
        <v>126366</v>
      </c>
      <c r="AQ27" s="71">
        <v>0</v>
      </c>
      <c r="AR27" s="71">
        <v>570066788</v>
      </c>
      <c r="AS27" s="71">
        <v>0</v>
      </c>
      <c r="AT27" s="71">
        <v>0</v>
      </c>
    </row>
    <row r="28" spans="1:46" s="53" customFormat="1" ht="15" x14ac:dyDescent="0.3">
      <c r="A28" s="129" t="s">
        <v>24</v>
      </c>
      <c r="B28" s="71">
        <v>0</v>
      </c>
      <c r="C28" s="71">
        <v>0</v>
      </c>
      <c r="D28" s="71">
        <v>0</v>
      </c>
      <c r="E28" s="71">
        <v>0</v>
      </c>
      <c r="F28" s="71">
        <v>0</v>
      </c>
      <c r="G28" s="71">
        <v>24364544</v>
      </c>
      <c r="H28" s="71">
        <v>24364544</v>
      </c>
      <c r="I28" s="71">
        <v>0</v>
      </c>
      <c r="J28" s="71">
        <v>0</v>
      </c>
      <c r="K28" s="71">
        <v>0</v>
      </c>
      <c r="L28" s="71">
        <v>0</v>
      </c>
      <c r="M28" s="71">
        <v>0</v>
      </c>
      <c r="N28" s="71">
        <v>0</v>
      </c>
      <c r="O28" s="71">
        <v>0</v>
      </c>
      <c r="P28" s="71">
        <v>0</v>
      </c>
      <c r="Q28" s="71">
        <v>0</v>
      </c>
      <c r="R28" s="71">
        <v>6880677</v>
      </c>
      <c r="S28" s="71">
        <v>0</v>
      </c>
      <c r="T28" s="71">
        <v>0</v>
      </c>
      <c r="U28" s="71">
        <v>6880677</v>
      </c>
      <c r="V28" s="71">
        <v>0</v>
      </c>
      <c r="W28" s="71">
        <v>123446793</v>
      </c>
      <c r="X28" s="71">
        <v>117746793</v>
      </c>
      <c r="Y28" s="71">
        <v>5700000</v>
      </c>
      <c r="Z28" s="71">
        <v>0</v>
      </c>
      <c r="AA28" s="71">
        <v>119087543</v>
      </c>
      <c r="AB28" s="71">
        <v>8183562</v>
      </c>
      <c r="AC28" s="71">
        <v>146704</v>
      </c>
      <c r="AD28" s="71">
        <v>0</v>
      </c>
      <c r="AE28" s="71">
        <v>0</v>
      </c>
      <c r="AF28" s="71">
        <v>0</v>
      </c>
      <c r="AG28" s="71">
        <v>0</v>
      </c>
      <c r="AH28" s="71">
        <v>0</v>
      </c>
      <c r="AI28" s="71">
        <v>0</v>
      </c>
      <c r="AJ28" s="71">
        <v>0</v>
      </c>
      <c r="AK28" s="71">
        <v>0</v>
      </c>
      <c r="AL28" s="71">
        <v>0</v>
      </c>
      <c r="AM28" s="71">
        <v>20011270</v>
      </c>
      <c r="AN28" s="71">
        <v>20011270</v>
      </c>
      <c r="AO28" s="71">
        <v>0</v>
      </c>
      <c r="AP28" s="71">
        <v>0</v>
      </c>
      <c r="AQ28" s="71">
        <v>0</v>
      </c>
      <c r="AR28" s="71">
        <v>302121093</v>
      </c>
      <c r="AS28" s="71">
        <v>0</v>
      </c>
      <c r="AT28" s="71">
        <v>0</v>
      </c>
    </row>
    <row r="29" spans="1:46" ht="15" x14ac:dyDescent="0.3">
      <c r="A29" s="19" t="s">
        <v>25</v>
      </c>
      <c r="B29" s="71">
        <v>0</v>
      </c>
      <c r="C29" s="71">
        <v>0</v>
      </c>
      <c r="D29" s="71">
        <v>0</v>
      </c>
      <c r="E29" s="81">
        <v>0</v>
      </c>
      <c r="F29" s="71">
        <v>0</v>
      </c>
      <c r="G29" s="71">
        <v>1135530</v>
      </c>
      <c r="H29" s="71">
        <v>1135530</v>
      </c>
      <c r="I29" s="81">
        <v>0</v>
      </c>
      <c r="J29" s="71">
        <v>0</v>
      </c>
      <c r="K29" s="71">
        <v>0</v>
      </c>
      <c r="L29" s="71">
        <v>0</v>
      </c>
      <c r="M29" s="81">
        <v>0</v>
      </c>
      <c r="N29" s="71">
        <v>0</v>
      </c>
      <c r="O29" s="71">
        <v>0</v>
      </c>
      <c r="P29" s="71">
        <v>0</v>
      </c>
      <c r="Q29" s="81">
        <v>0</v>
      </c>
      <c r="R29" s="71">
        <v>18493163</v>
      </c>
      <c r="S29" s="71">
        <v>0</v>
      </c>
      <c r="T29" s="71">
        <v>18345371</v>
      </c>
      <c r="U29" s="81">
        <v>147792</v>
      </c>
      <c r="V29" s="71">
        <v>271738</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108447</v>
      </c>
      <c r="AN29" s="71">
        <v>20966</v>
      </c>
      <c r="AO29" s="81">
        <v>0</v>
      </c>
      <c r="AP29" s="71">
        <v>87481</v>
      </c>
      <c r="AQ29" s="71">
        <v>0</v>
      </c>
      <c r="AR29" s="71">
        <v>21724308</v>
      </c>
      <c r="AS29" s="71">
        <v>0</v>
      </c>
      <c r="AT29" s="71">
        <v>0</v>
      </c>
    </row>
    <row r="30" spans="1:46" ht="15" x14ac:dyDescent="0.3">
      <c r="A30" s="19" t="s">
        <v>26</v>
      </c>
      <c r="B30" s="71">
        <v>0</v>
      </c>
      <c r="C30" s="71">
        <v>0</v>
      </c>
      <c r="D30" s="71">
        <v>0</v>
      </c>
      <c r="E30" s="81">
        <v>0</v>
      </c>
      <c r="F30" s="71">
        <v>0</v>
      </c>
      <c r="G30" s="71">
        <v>34521371</v>
      </c>
      <c r="H30" s="71">
        <v>34521371</v>
      </c>
      <c r="I30" s="81">
        <v>0</v>
      </c>
      <c r="J30" s="71">
        <v>0</v>
      </c>
      <c r="K30" s="71">
        <v>0</v>
      </c>
      <c r="L30" s="71">
        <v>0</v>
      </c>
      <c r="M30" s="81">
        <v>0</v>
      </c>
      <c r="N30" s="71">
        <v>0</v>
      </c>
      <c r="O30" s="71">
        <v>0</v>
      </c>
      <c r="P30" s="71">
        <v>0</v>
      </c>
      <c r="Q30" s="81">
        <v>0</v>
      </c>
      <c r="R30" s="71">
        <v>21770047</v>
      </c>
      <c r="S30" s="71">
        <v>312384</v>
      </c>
      <c r="T30" s="71">
        <v>5792466</v>
      </c>
      <c r="U30" s="81">
        <v>15665197</v>
      </c>
      <c r="V30" s="71">
        <v>3883369</v>
      </c>
      <c r="W30" s="71">
        <v>20595071</v>
      </c>
      <c r="X30" s="71">
        <v>20595071</v>
      </c>
      <c r="Y30" s="81">
        <v>0</v>
      </c>
      <c r="Z30" s="71">
        <v>0</v>
      </c>
      <c r="AA30" s="71">
        <v>0</v>
      </c>
      <c r="AB30" s="71">
        <v>0</v>
      </c>
      <c r="AC30" s="81">
        <v>76644403</v>
      </c>
      <c r="AD30" s="71">
        <v>5948252</v>
      </c>
      <c r="AE30" s="71">
        <v>0</v>
      </c>
      <c r="AF30" s="71">
        <v>3915564</v>
      </c>
      <c r="AG30" s="81">
        <v>5269159</v>
      </c>
      <c r="AH30" s="71">
        <v>0</v>
      </c>
      <c r="AI30" s="71">
        <v>0</v>
      </c>
      <c r="AJ30" s="71">
        <v>0</v>
      </c>
      <c r="AK30" s="81">
        <v>0</v>
      </c>
      <c r="AL30" s="71">
        <v>0</v>
      </c>
      <c r="AM30" s="71">
        <v>7821500</v>
      </c>
      <c r="AN30" s="71">
        <v>6271066</v>
      </c>
      <c r="AO30" s="81">
        <v>0</v>
      </c>
      <c r="AP30" s="71">
        <v>1550434</v>
      </c>
      <c r="AQ30" s="71">
        <v>0</v>
      </c>
      <c r="AR30" s="71">
        <v>180368736</v>
      </c>
      <c r="AS30" s="71">
        <v>0</v>
      </c>
      <c r="AT30" s="71">
        <v>0</v>
      </c>
    </row>
    <row r="31" spans="1:46" ht="15" x14ac:dyDescent="0.3">
      <c r="A31" s="19" t="s">
        <v>27</v>
      </c>
      <c r="B31" s="71">
        <v>0</v>
      </c>
      <c r="C31" s="71">
        <v>0</v>
      </c>
      <c r="D31" s="71">
        <v>0</v>
      </c>
      <c r="E31" s="81">
        <v>0</v>
      </c>
      <c r="F31" s="71">
        <v>0</v>
      </c>
      <c r="G31" s="71">
        <v>948162</v>
      </c>
      <c r="H31" s="71">
        <v>948162</v>
      </c>
      <c r="I31" s="81">
        <v>0</v>
      </c>
      <c r="J31" s="71">
        <v>0</v>
      </c>
      <c r="K31" s="71">
        <v>0</v>
      </c>
      <c r="L31" s="71">
        <v>0</v>
      </c>
      <c r="M31" s="81">
        <v>0</v>
      </c>
      <c r="N31" s="71">
        <v>0</v>
      </c>
      <c r="O31" s="71">
        <v>0</v>
      </c>
      <c r="P31" s="71">
        <v>0</v>
      </c>
      <c r="Q31" s="81">
        <v>0</v>
      </c>
      <c r="R31" s="71">
        <v>3519553</v>
      </c>
      <c r="S31" s="71">
        <v>564688</v>
      </c>
      <c r="T31" s="71">
        <v>554960</v>
      </c>
      <c r="U31" s="81">
        <v>2399905</v>
      </c>
      <c r="V31" s="71">
        <v>1009841</v>
      </c>
      <c r="W31" s="71">
        <v>1313990</v>
      </c>
      <c r="X31" s="71">
        <v>1313990</v>
      </c>
      <c r="Y31" s="81">
        <v>0</v>
      </c>
      <c r="Z31" s="71">
        <v>212038</v>
      </c>
      <c r="AA31" s="71">
        <v>0</v>
      </c>
      <c r="AB31" s="71">
        <v>0</v>
      </c>
      <c r="AC31" s="81">
        <v>216068</v>
      </c>
      <c r="AD31" s="71">
        <v>0</v>
      </c>
      <c r="AE31" s="71">
        <v>0</v>
      </c>
      <c r="AF31" s="71">
        <v>0</v>
      </c>
      <c r="AG31" s="81">
        <v>0</v>
      </c>
      <c r="AH31" s="71">
        <v>0</v>
      </c>
      <c r="AI31" s="71">
        <v>0</v>
      </c>
      <c r="AJ31" s="71">
        <v>0</v>
      </c>
      <c r="AK31" s="81">
        <v>0</v>
      </c>
      <c r="AL31" s="71">
        <v>0</v>
      </c>
      <c r="AM31" s="71">
        <v>6776238</v>
      </c>
      <c r="AN31" s="71">
        <v>389240</v>
      </c>
      <c r="AO31" s="81">
        <v>5957995</v>
      </c>
      <c r="AP31" s="71">
        <v>429003</v>
      </c>
      <c r="AQ31" s="71">
        <v>0</v>
      </c>
      <c r="AR31" s="71">
        <v>13995890</v>
      </c>
      <c r="AS31" s="71">
        <v>0</v>
      </c>
      <c r="AT31" s="71">
        <v>0</v>
      </c>
    </row>
    <row r="32" spans="1:46" ht="15" x14ac:dyDescent="0.3">
      <c r="A32" s="19" t="s">
        <v>28</v>
      </c>
      <c r="B32" s="71">
        <v>0</v>
      </c>
      <c r="C32" s="71">
        <v>0</v>
      </c>
      <c r="D32" s="71">
        <v>0</v>
      </c>
      <c r="E32" s="81">
        <v>0</v>
      </c>
      <c r="F32" s="71">
        <v>0</v>
      </c>
      <c r="G32" s="71">
        <v>4540204</v>
      </c>
      <c r="H32" s="71">
        <v>4540204</v>
      </c>
      <c r="I32" s="81">
        <v>0</v>
      </c>
      <c r="J32" s="71">
        <v>0</v>
      </c>
      <c r="K32" s="71">
        <v>0</v>
      </c>
      <c r="L32" s="71">
        <v>0</v>
      </c>
      <c r="M32" s="81">
        <v>0</v>
      </c>
      <c r="N32" s="71">
        <v>0</v>
      </c>
      <c r="O32" s="71">
        <v>0</v>
      </c>
      <c r="P32" s="71">
        <v>0</v>
      </c>
      <c r="Q32" s="81">
        <v>0</v>
      </c>
      <c r="R32" s="71">
        <v>2690641</v>
      </c>
      <c r="S32" s="71">
        <v>0</v>
      </c>
      <c r="T32" s="71">
        <v>0</v>
      </c>
      <c r="U32" s="81">
        <v>2690641</v>
      </c>
      <c r="V32" s="71">
        <v>0</v>
      </c>
      <c r="W32" s="71">
        <v>6498998</v>
      </c>
      <c r="X32" s="71">
        <v>6498998</v>
      </c>
      <c r="Y32" s="81">
        <v>0</v>
      </c>
      <c r="Z32" s="71">
        <v>0</v>
      </c>
      <c r="AA32" s="71">
        <v>0</v>
      </c>
      <c r="AB32" s="71">
        <v>0</v>
      </c>
      <c r="AC32" s="81">
        <v>145575</v>
      </c>
      <c r="AD32" s="71">
        <v>0</v>
      </c>
      <c r="AE32" s="71">
        <v>0</v>
      </c>
      <c r="AF32" s="71">
        <v>0</v>
      </c>
      <c r="AG32" s="81">
        <v>0</v>
      </c>
      <c r="AH32" s="71">
        <v>0</v>
      </c>
      <c r="AI32" s="71">
        <v>0</v>
      </c>
      <c r="AJ32" s="71">
        <v>0</v>
      </c>
      <c r="AK32" s="81">
        <v>0</v>
      </c>
      <c r="AL32" s="71">
        <v>0</v>
      </c>
      <c r="AM32" s="71">
        <v>0</v>
      </c>
      <c r="AN32" s="71">
        <v>0</v>
      </c>
      <c r="AO32" s="81">
        <v>0</v>
      </c>
      <c r="AP32" s="71">
        <v>0</v>
      </c>
      <c r="AQ32" s="71">
        <v>0</v>
      </c>
      <c r="AR32" s="71">
        <v>13875418</v>
      </c>
      <c r="AS32" s="71">
        <v>0</v>
      </c>
      <c r="AT32" s="71">
        <v>0</v>
      </c>
    </row>
    <row r="33" spans="1:46" ht="15" x14ac:dyDescent="0.3">
      <c r="A33" s="19" t="s">
        <v>29</v>
      </c>
      <c r="B33" s="71">
        <v>0</v>
      </c>
      <c r="C33" s="71">
        <v>0</v>
      </c>
      <c r="D33" s="71">
        <v>0</v>
      </c>
      <c r="E33" s="81">
        <v>0</v>
      </c>
      <c r="F33" s="71">
        <v>0</v>
      </c>
      <c r="G33" s="71">
        <v>24150457</v>
      </c>
      <c r="H33" s="71">
        <v>24150457</v>
      </c>
      <c r="I33" s="81">
        <v>0</v>
      </c>
      <c r="J33" s="71">
        <v>0</v>
      </c>
      <c r="K33" s="71">
        <v>0</v>
      </c>
      <c r="L33" s="71">
        <v>0</v>
      </c>
      <c r="M33" s="81">
        <v>0</v>
      </c>
      <c r="N33" s="71">
        <v>0</v>
      </c>
      <c r="O33" s="71">
        <v>0</v>
      </c>
      <c r="P33" s="71">
        <v>0</v>
      </c>
      <c r="Q33" s="81">
        <v>0</v>
      </c>
      <c r="R33" s="71">
        <v>7750</v>
      </c>
      <c r="S33" s="71">
        <v>0</v>
      </c>
      <c r="T33" s="71">
        <v>7750</v>
      </c>
      <c r="U33" s="81">
        <v>0</v>
      </c>
      <c r="V33" s="71">
        <v>276549</v>
      </c>
      <c r="W33" s="71">
        <v>0</v>
      </c>
      <c r="X33" s="71">
        <v>0</v>
      </c>
      <c r="Y33" s="81">
        <v>0</v>
      </c>
      <c r="Z33" s="71">
        <v>0</v>
      </c>
      <c r="AA33" s="71">
        <v>0</v>
      </c>
      <c r="AB33" s="71">
        <v>0</v>
      </c>
      <c r="AC33" s="81">
        <v>0</v>
      </c>
      <c r="AD33" s="71">
        <v>138284</v>
      </c>
      <c r="AE33" s="71">
        <v>0</v>
      </c>
      <c r="AF33" s="71">
        <v>34662</v>
      </c>
      <c r="AG33" s="81">
        <v>0</v>
      </c>
      <c r="AH33" s="71">
        <v>0</v>
      </c>
      <c r="AI33" s="71">
        <v>0</v>
      </c>
      <c r="AJ33" s="71">
        <v>0</v>
      </c>
      <c r="AK33" s="81">
        <v>0</v>
      </c>
      <c r="AL33" s="71">
        <v>0</v>
      </c>
      <c r="AM33" s="71">
        <v>0</v>
      </c>
      <c r="AN33" s="71">
        <v>0</v>
      </c>
      <c r="AO33" s="81">
        <v>0</v>
      </c>
      <c r="AP33" s="71">
        <v>0</v>
      </c>
      <c r="AQ33" s="71">
        <v>0</v>
      </c>
      <c r="AR33" s="71">
        <v>24607702</v>
      </c>
      <c r="AS33" s="71">
        <v>0</v>
      </c>
      <c r="AT33" s="71">
        <v>0</v>
      </c>
    </row>
    <row r="34" spans="1:46" ht="15" x14ac:dyDescent="0.3">
      <c r="A34" s="19" t="s">
        <v>30</v>
      </c>
      <c r="B34" s="71">
        <v>0</v>
      </c>
      <c r="C34" s="71">
        <v>0</v>
      </c>
      <c r="D34" s="71">
        <v>0</v>
      </c>
      <c r="E34" s="81">
        <v>0</v>
      </c>
      <c r="F34" s="71">
        <v>0</v>
      </c>
      <c r="G34" s="71">
        <v>11626060</v>
      </c>
      <c r="H34" s="71">
        <v>10866165</v>
      </c>
      <c r="I34" s="81">
        <v>759895</v>
      </c>
      <c r="J34" s="71">
        <v>0</v>
      </c>
      <c r="K34" s="71">
        <v>0</v>
      </c>
      <c r="L34" s="71">
        <v>0</v>
      </c>
      <c r="M34" s="81">
        <v>0</v>
      </c>
      <c r="N34" s="71">
        <v>0</v>
      </c>
      <c r="O34" s="71">
        <v>0</v>
      </c>
      <c r="P34" s="71">
        <v>0</v>
      </c>
      <c r="Q34" s="81">
        <v>0</v>
      </c>
      <c r="R34" s="71">
        <v>2923891</v>
      </c>
      <c r="S34" s="71">
        <v>0</v>
      </c>
      <c r="T34" s="71">
        <v>93294</v>
      </c>
      <c r="U34" s="81">
        <v>2830597</v>
      </c>
      <c r="V34" s="71">
        <v>317898</v>
      </c>
      <c r="W34" s="71">
        <v>4581872</v>
      </c>
      <c r="X34" s="71">
        <v>4581872</v>
      </c>
      <c r="Y34" s="81">
        <v>0</v>
      </c>
      <c r="Z34" s="71">
        <v>0</v>
      </c>
      <c r="AA34" s="71">
        <v>0</v>
      </c>
      <c r="AB34" s="71">
        <v>0</v>
      </c>
      <c r="AC34" s="81">
        <v>1171053</v>
      </c>
      <c r="AD34" s="71">
        <v>0</v>
      </c>
      <c r="AE34" s="71">
        <v>0</v>
      </c>
      <c r="AF34" s="71">
        <v>0</v>
      </c>
      <c r="AG34" s="81">
        <v>0</v>
      </c>
      <c r="AH34" s="71">
        <v>0</v>
      </c>
      <c r="AI34" s="71">
        <v>0</v>
      </c>
      <c r="AJ34" s="71">
        <v>0</v>
      </c>
      <c r="AK34" s="81">
        <v>0</v>
      </c>
      <c r="AL34" s="71">
        <v>0</v>
      </c>
      <c r="AM34" s="71">
        <v>6687978</v>
      </c>
      <c r="AN34" s="71">
        <v>4928316</v>
      </c>
      <c r="AO34" s="81">
        <v>0</v>
      </c>
      <c r="AP34" s="71">
        <v>1759662</v>
      </c>
      <c r="AQ34" s="71">
        <v>2150571</v>
      </c>
      <c r="AR34" s="71">
        <v>29459323</v>
      </c>
      <c r="AS34" s="71">
        <v>0</v>
      </c>
      <c r="AT34" s="71">
        <v>0</v>
      </c>
    </row>
    <row r="35" spans="1:46" ht="15" x14ac:dyDescent="0.3">
      <c r="A35" s="19" t="s">
        <v>31</v>
      </c>
      <c r="B35" s="71">
        <v>0</v>
      </c>
      <c r="C35" s="71">
        <v>0</v>
      </c>
      <c r="D35" s="71">
        <v>0</v>
      </c>
      <c r="E35" s="81">
        <v>0</v>
      </c>
      <c r="F35" s="71">
        <v>0</v>
      </c>
      <c r="G35" s="71">
        <v>2964277</v>
      </c>
      <c r="H35" s="71">
        <v>2964277</v>
      </c>
      <c r="I35" s="81">
        <v>0</v>
      </c>
      <c r="J35" s="71">
        <v>0</v>
      </c>
      <c r="K35" s="71">
        <v>0</v>
      </c>
      <c r="L35" s="71">
        <v>0</v>
      </c>
      <c r="M35" s="81">
        <v>0</v>
      </c>
      <c r="N35" s="71">
        <v>0</v>
      </c>
      <c r="O35" s="71">
        <v>0</v>
      </c>
      <c r="P35" s="71">
        <v>0</v>
      </c>
      <c r="Q35" s="81">
        <v>0</v>
      </c>
      <c r="R35" s="71">
        <v>35039654</v>
      </c>
      <c r="S35" s="71">
        <v>16500</v>
      </c>
      <c r="T35" s="71">
        <v>6129714</v>
      </c>
      <c r="U35" s="81">
        <v>28893440</v>
      </c>
      <c r="V35" s="71">
        <v>4189</v>
      </c>
      <c r="W35" s="71">
        <v>76687438</v>
      </c>
      <c r="X35" s="71">
        <v>68951114</v>
      </c>
      <c r="Y35" s="81">
        <v>7736324</v>
      </c>
      <c r="Z35" s="71">
        <v>0</v>
      </c>
      <c r="AA35" s="71">
        <v>225460631</v>
      </c>
      <c r="AB35" s="71">
        <v>0</v>
      </c>
      <c r="AC35" s="81">
        <v>5213752</v>
      </c>
      <c r="AD35" s="71">
        <v>2002250</v>
      </c>
      <c r="AE35" s="71">
        <v>11886799</v>
      </c>
      <c r="AF35" s="71">
        <v>0</v>
      </c>
      <c r="AG35" s="81">
        <v>0</v>
      </c>
      <c r="AH35" s="71">
        <v>0</v>
      </c>
      <c r="AI35" s="71">
        <v>0</v>
      </c>
      <c r="AJ35" s="71">
        <v>0</v>
      </c>
      <c r="AK35" s="81">
        <v>0</v>
      </c>
      <c r="AL35" s="71">
        <v>0</v>
      </c>
      <c r="AM35" s="71">
        <v>18132723</v>
      </c>
      <c r="AN35" s="71">
        <v>17403804</v>
      </c>
      <c r="AO35" s="81">
        <v>0</v>
      </c>
      <c r="AP35" s="71">
        <v>728919</v>
      </c>
      <c r="AQ35" s="71">
        <v>0</v>
      </c>
      <c r="AR35" s="71">
        <v>377391713</v>
      </c>
      <c r="AS35" s="71">
        <v>0</v>
      </c>
      <c r="AT35" s="71">
        <v>0</v>
      </c>
    </row>
    <row r="36" spans="1:46" ht="15" x14ac:dyDescent="0.3">
      <c r="A36" s="19" t="s">
        <v>32</v>
      </c>
      <c r="B36" s="71">
        <v>0</v>
      </c>
      <c r="C36" s="71">
        <v>0</v>
      </c>
      <c r="D36" s="71">
        <v>0</v>
      </c>
      <c r="E36" s="81">
        <v>0</v>
      </c>
      <c r="F36" s="71">
        <v>0</v>
      </c>
      <c r="G36" s="71">
        <v>9416235</v>
      </c>
      <c r="H36" s="71">
        <v>9416235</v>
      </c>
      <c r="I36" s="81">
        <v>0</v>
      </c>
      <c r="J36" s="71">
        <v>0</v>
      </c>
      <c r="K36" s="71">
        <v>0</v>
      </c>
      <c r="L36" s="71">
        <v>0</v>
      </c>
      <c r="M36" s="81">
        <v>0</v>
      </c>
      <c r="N36" s="71">
        <v>0</v>
      </c>
      <c r="O36" s="71">
        <v>0</v>
      </c>
      <c r="P36" s="71">
        <v>0</v>
      </c>
      <c r="Q36" s="81">
        <v>0</v>
      </c>
      <c r="R36" s="71">
        <v>593787</v>
      </c>
      <c r="S36" s="71">
        <v>0</v>
      </c>
      <c r="T36" s="71">
        <v>583170</v>
      </c>
      <c r="U36" s="81">
        <v>10617</v>
      </c>
      <c r="V36" s="71">
        <v>0</v>
      </c>
      <c r="W36" s="71">
        <v>23567881</v>
      </c>
      <c r="X36" s="71">
        <v>0</v>
      </c>
      <c r="Y36" s="81">
        <v>23567881</v>
      </c>
      <c r="Z36" s="71">
        <v>0</v>
      </c>
      <c r="AA36" s="71">
        <v>0</v>
      </c>
      <c r="AB36" s="71">
        <v>71929002</v>
      </c>
      <c r="AC36" s="81">
        <v>2919126</v>
      </c>
      <c r="AD36" s="71">
        <v>4086980</v>
      </c>
      <c r="AE36" s="71">
        <v>2721200</v>
      </c>
      <c r="AF36" s="71">
        <v>246818</v>
      </c>
      <c r="AG36" s="81">
        <v>6500000</v>
      </c>
      <c r="AH36" s="71">
        <v>0</v>
      </c>
      <c r="AI36" s="71">
        <v>0</v>
      </c>
      <c r="AJ36" s="71">
        <v>0</v>
      </c>
      <c r="AK36" s="81">
        <v>0</v>
      </c>
      <c r="AL36" s="71">
        <v>0</v>
      </c>
      <c r="AM36" s="71">
        <v>0</v>
      </c>
      <c r="AN36" s="71">
        <v>0</v>
      </c>
      <c r="AO36" s="81">
        <v>0</v>
      </c>
      <c r="AP36" s="71">
        <v>0</v>
      </c>
      <c r="AQ36" s="71">
        <v>0</v>
      </c>
      <c r="AR36" s="71">
        <v>121981029</v>
      </c>
      <c r="AS36" s="71">
        <v>0</v>
      </c>
      <c r="AT36" s="71">
        <v>0</v>
      </c>
    </row>
    <row r="37" spans="1:46" ht="15" x14ac:dyDescent="0.3">
      <c r="A37" s="19" t="s">
        <v>79</v>
      </c>
      <c r="B37" s="71">
        <v>0</v>
      </c>
      <c r="C37" s="71">
        <v>0</v>
      </c>
      <c r="D37" s="71">
        <v>0</v>
      </c>
      <c r="E37" s="81">
        <v>0</v>
      </c>
      <c r="F37" s="71">
        <v>0</v>
      </c>
      <c r="G37" s="71">
        <v>460916191</v>
      </c>
      <c r="H37" s="71">
        <v>460916191</v>
      </c>
      <c r="I37" s="81">
        <v>0</v>
      </c>
      <c r="J37" s="71">
        <v>0</v>
      </c>
      <c r="K37" s="71">
        <v>0</v>
      </c>
      <c r="L37" s="71">
        <v>0</v>
      </c>
      <c r="M37" s="81">
        <v>0</v>
      </c>
      <c r="N37" s="71">
        <v>0</v>
      </c>
      <c r="O37" s="71">
        <v>0</v>
      </c>
      <c r="P37" s="71">
        <v>0</v>
      </c>
      <c r="Q37" s="81">
        <v>0</v>
      </c>
      <c r="R37" s="71">
        <v>3890709</v>
      </c>
      <c r="S37" s="71">
        <v>45542</v>
      </c>
      <c r="T37" s="71">
        <v>4079</v>
      </c>
      <c r="U37" s="81">
        <v>3841088</v>
      </c>
      <c r="V37" s="71">
        <v>128328</v>
      </c>
      <c r="W37" s="71">
        <v>498970805</v>
      </c>
      <c r="X37" s="71">
        <v>1170</v>
      </c>
      <c r="Y37" s="81">
        <v>498969635</v>
      </c>
      <c r="Z37" s="71">
        <v>1039</v>
      </c>
      <c r="AA37" s="71">
        <v>955324670</v>
      </c>
      <c r="AB37" s="71">
        <v>447740300</v>
      </c>
      <c r="AC37" s="81">
        <v>48259531</v>
      </c>
      <c r="AD37" s="71">
        <v>5125413</v>
      </c>
      <c r="AE37" s="71">
        <v>14066096</v>
      </c>
      <c r="AF37" s="71">
        <v>0</v>
      </c>
      <c r="AG37" s="81">
        <v>4079</v>
      </c>
      <c r="AH37" s="71">
        <v>30538667</v>
      </c>
      <c r="AI37" s="71">
        <v>0</v>
      </c>
      <c r="AJ37" s="71">
        <v>0</v>
      </c>
      <c r="AK37" s="81">
        <v>30538667</v>
      </c>
      <c r="AL37" s="71">
        <v>2399</v>
      </c>
      <c r="AM37" s="71">
        <v>151860291</v>
      </c>
      <c r="AN37" s="71">
        <v>141762771</v>
      </c>
      <c r="AO37" s="81">
        <v>285466</v>
      </c>
      <c r="AP37" s="71">
        <v>9812054</v>
      </c>
      <c r="AQ37" s="71">
        <v>0</v>
      </c>
      <c r="AR37" s="71">
        <v>2616828518</v>
      </c>
      <c r="AS37" s="71">
        <v>0</v>
      </c>
      <c r="AT37" s="71">
        <v>0</v>
      </c>
    </row>
    <row r="38" spans="1:46" ht="15" x14ac:dyDescent="0.3">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3476150</v>
      </c>
      <c r="S38" s="71">
        <v>602</v>
      </c>
      <c r="T38" s="71">
        <v>338442</v>
      </c>
      <c r="U38" s="81">
        <v>3137106</v>
      </c>
      <c r="V38" s="71">
        <v>1999778</v>
      </c>
      <c r="W38" s="71">
        <v>166466583</v>
      </c>
      <c r="X38" s="71">
        <v>45638531</v>
      </c>
      <c r="Y38" s="81">
        <v>120828052</v>
      </c>
      <c r="Z38" s="71">
        <v>0</v>
      </c>
      <c r="AA38" s="71">
        <v>0</v>
      </c>
      <c r="AB38" s="71">
        <v>0</v>
      </c>
      <c r="AC38" s="81">
        <v>5051654</v>
      </c>
      <c r="AD38" s="71">
        <v>353345</v>
      </c>
      <c r="AE38" s="71">
        <v>293059</v>
      </c>
      <c r="AF38" s="71">
        <v>0</v>
      </c>
      <c r="AG38" s="81">
        <v>0</v>
      </c>
      <c r="AH38" s="71">
        <v>49999080</v>
      </c>
      <c r="AI38" s="71">
        <v>4308935</v>
      </c>
      <c r="AJ38" s="71">
        <v>2304</v>
      </c>
      <c r="AK38" s="81">
        <v>45687841</v>
      </c>
      <c r="AL38" s="71">
        <v>0</v>
      </c>
      <c r="AM38" s="71">
        <v>45140991</v>
      </c>
      <c r="AN38" s="71">
        <v>24475251</v>
      </c>
      <c r="AO38" s="81">
        <v>20235062</v>
      </c>
      <c r="AP38" s="71">
        <v>430678</v>
      </c>
      <c r="AQ38" s="71">
        <v>0</v>
      </c>
      <c r="AR38" s="71">
        <v>272780640</v>
      </c>
      <c r="AS38" s="71">
        <v>0</v>
      </c>
      <c r="AT38" s="71">
        <v>0</v>
      </c>
    </row>
    <row r="39" spans="1:46" ht="15" x14ac:dyDescent="0.3">
      <c r="A39" s="19" t="s">
        <v>35</v>
      </c>
      <c r="B39" s="71">
        <v>0</v>
      </c>
      <c r="C39" s="71">
        <v>0</v>
      </c>
      <c r="D39" s="71">
        <v>0</v>
      </c>
      <c r="E39" s="81">
        <v>0</v>
      </c>
      <c r="F39" s="71">
        <v>0</v>
      </c>
      <c r="G39" s="71">
        <v>2147006</v>
      </c>
      <c r="H39" s="71">
        <v>1788398</v>
      </c>
      <c r="I39" s="81">
        <v>358608</v>
      </c>
      <c r="J39" s="71">
        <v>0</v>
      </c>
      <c r="K39" s="71">
        <v>0</v>
      </c>
      <c r="L39" s="71">
        <v>0</v>
      </c>
      <c r="M39" s="81">
        <v>0</v>
      </c>
      <c r="N39" s="71">
        <v>0</v>
      </c>
      <c r="O39" s="71">
        <v>0</v>
      </c>
      <c r="P39" s="71">
        <v>0</v>
      </c>
      <c r="Q39" s="81">
        <v>0</v>
      </c>
      <c r="R39" s="71">
        <v>3400713</v>
      </c>
      <c r="S39" s="71">
        <v>0</v>
      </c>
      <c r="T39" s="71">
        <v>0</v>
      </c>
      <c r="U39" s="81">
        <v>3400713</v>
      </c>
      <c r="V39" s="71">
        <v>528052</v>
      </c>
      <c r="W39" s="71">
        <v>1073979</v>
      </c>
      <c r="X39" s="71">
        <v>1073979</v>
      </c>
      <c r="Y39" s="81">
        <v>0</v>
      </c>
      <c r="Z39" s="71">
        <v>0</v>
      </c>
      <c r="AA39" s="71">
        <v>0</v>
      </c>
      <c r="AB39" s="71">
        <v>0</v>
      </c>
      <c r="AC39" s="81">
        <v>0</v>
      </c>
      <c r="AD39" s="71">
        <v>0</v>
      </c>
      <c r="AE39" s="71">
        <v>0</v>
      </c>
      <c r="AF39" s="71">
        <v>0</v>
      </c>
      <c r="AG39" s="81">
        <v>0</v>
      </c>
      <c r="AH39" s="71">
        <v>1919536</v>
      </c>
      <c r="AI39" s="71">
        <v>1919536</v>
      </c>
      <c r="AJ39" s="71">
        <v>0</v>
      </c>
      <c r="AK39" s="81">
        <v>0</v>
      </c>
      <c r="AL39" s="71">
        <v>0</v>
      </c>
      <c r="AM39" s="71">
        <v>0</v>
      </c>
      <c r="AN39" s="71">
        <v>0</v>
      </c>
      <c r="AO39" s="81">
        <v>0</v>
      </c>
      <c r="AP39" s="71">
        <v>0</v>
      </c>
      <c r="AQ39" s="71">
        <v>0</v>
      </c>
      <c r="AR39" s="71">
        <v>9069286</v>
      </c>
      <c r="AS39" s="71">
        <v>0</v>
      </c>
      <c r="AT39" s="71">
        <v>0</v>
      </c>
    </row>
    <row r="40" spans="1:46" ht="15" x14ac:dyDescent="0.3">
      <c r="A40" s="19" t="s">
        <v>36</v>
      </c>
      <c r="B40" s="71">
        <v>0</v>
      </c>
      <c r="C40" s="71">
        <v>0</v>
      </c>
      <c r="D40" s="71">
        <v>0</v>
      </c>
      <c r="E40" s="81">
        <v>0</v>
      </c>
      <c r="F40" s="71">
        <v>0</v>
      </c>
      <c r="G40" s="71">
        <v>133813368</v>
      </c>
      <c r="H40" s="71">
        <v>133813368</v>
      </c>
      <c r="I40" s="81">
        <v>0</v>
      </c>
      <c r="J40" s="71">
        <v>0</v>
      </c>
      <c r="K40" s="71">
        <v>0</v>
      </c>
      <c r="L40" s="71">
        <v>0</v>
      </c>
      <c r="M40" s="81">
        <v>0</v>
      </c>
      <c r="N40" s="71">
        <v>0</v>
      </c>
      <c r="O40" s="71">
        <v>0</v>
      </c>
      <c r="P40" s="71">
        <v>0</v>
      </c>
      <c r="Q40" s="81">
        <v>0</v>
      </c>
      <c r="R40" s="71">
        <v>165193</v>
      </c>
      <c r="S40" s="71">
        <v>0</v>
      </c>
      <c r="T40" s="71">
        <v>165193</v>
      </c>
      <c r="U40" s="81">
        <v>0</v>
      </c>
      <c r="V40" s="71">
        <v>0</v>
      </c>
      <c r="W40" s="71">
        <v>176329813</v>
      </c>
      <c r="X40" s="71">
        <v>176329813</v>
      </c>
      <c r="Y40" s="81">
        <v>0</v>
      </c>
      <c r="Z40" s="71">
        <v>0</v>
      </c>
      <c r="AA40" s="71">
        <v>0</v>
      </c>
      <c r="AB40" s="71">
        <v>0</v>
      </c>
      <c r="AC40" s="81">
        <v>0</v>
      </c>
      <c r="AD40" s="71">
        <v>0</v>
      </c>
      <c r="AE40" s="71">
        <v>0</v>
      </c>
      <c r="AF40" s="71">
        <v>0</v>
      </c>
      <c r="AG40" s="81">
        <v>385519</v>
      </c>
      <c r="AH40" s="71">
        <v>-6225</v>
      </c>
      <c r="AI40" s="71">
        <v>-6225</v>
      </c>
      <c r="AJ40" s="71">
        <v>0</v>
      </c>
      <c r="AK40" s="81">
        <v>0</v>
      </c>
      <c r="AL40" s="71">
        <v>0</v>
      </c>
      <c r="AM40" s="71">
        <v>45024088</v>
      </c>
      <c r="AN40" s="71">
        <v>44000959</v>
      </c>
      <c r="AO40" s="81">
        <v>1023129</v>
      </c>
      <c r="AP40" s="71">
        <v>0</v>
      </c>
      <c r="AQ40" s="71">
        <v>0</v>
      </c>
      <c r="AR40" s="71">
        <v>355711756</v>
      </c>
      <c r="AS40" s="71">
        <v>0</v>
      </c>
      <c r="AT40" s="71">
        <v>0</v>
      </c>
    </row>
    <row r="41" spans="1:46" ht="15" x14ac:dyDescent="0.3">
      <c r="A41" s="19" t="s">
        <v>37</v>
      </c>
      <c r="B41" s="71">
        <v>0</v>
      </c>
      <c r="C41" s="71">
        <v>0</v>
      </c>
      <c r="D41" s="71">
        <v>0</v>
      </c>
      <c r="E41" s="81">
        <v>0</v>
      </c>
      <c r="F41" s="71">
        <v>0</v>
      </c>
      <c r="G41" s="71">
        <v>13607758</v>
      </c>
      <c r="H41" s="71">
        <v>12039744</v>
      </c>
      <c r="I41" s="81">
        <v>1568014</v>
      </c>
      <c r="J41" s="71">
        <v>0</v>
      </c>
      <c r="K41" s="71">
        <v>0</v>
      </c>
      <c r="L41" s="71">
        <v>0</v>
      </c>
      <c r="M41" s="81">
        <v>0</v>
      </c>
      <c r="N41" s="71">
        <v>0</v>
      </c>
      <c r="O41" s="71">
        <v>0</v>
      </c>
      <c r="P41" s="71">
        <v>0</v>
      </c>
      <c r="Q41" s="81">
        <v>0</v>
      </c>
      <c r="R41" s="71">
        <v>6719584</v>
      </c>
      <c r="S41" s="71">
        <v>0</v>
      </c>
      <c r="T41" s="71">
        <v>6594314</v>
      </c>
      <c r="U41" s="81">
        <v>125270</v>
      </c>
      <c r="V41" s="71">
        <v>711968</v>
      </c>
      <c r="W41" s="71">
        <v>18984407</v>
      </c>
      <c r="X41" s="71">
        <v>6905093</v>
      </c>
      <c r="Y41" s="81">
        <v>12079314</v>
      </c>
      <c r="Z41" s="71">
        <v>0</v>
      </c>
      <c r="AA41" s="71">
        <v>0</v>
      </c>
      <c r="AB41" s="71">
        <v>0</v>
      </c>
      <c r="AC41" s="81">
        <v>537723</v>
      </c>
      <c r="AD41" s="71">
        <v>794167</v>
      </c>
      <c r="AE41" s="71">
        <v>772610</v>
      </c>
      <c r="AF41" s="71">
        <v>0</v>
      </c>
      <c r="AG41" s="81">
        <v>0</v>
      </c>
      <c r="AH41" s="71">
        <v>5806829</v>
      </c>
      <c r="AI41" s="71">
        <v>5599287</v>
      </c>
      <c r="AJ41" s="71">
        <v>0</v>
      </c>
      <c r="AK41" s="81">
        <v>207542</v>
      </c>
      <c r="AL41" s="71">
        <v>0</v>
      </c>
      <c r="AM41" s="71">
        <v>12130807</v>
      </c>
      <c r="AN41" s="71">
        <v>7511294</v>
      </c>
      <c r="AO41" s="81">
        <v>4076524</v>
      </c>
      <c r="AP41" s="71">
        <v>542989</v>
      </c>
      <c r="AQ41" s="71">
        <v>53861</v>
      </c>
      <c r="AR41" s="71">
        <v>60119714</v>
      </c>
      <c r="AS41" s="71">
        <v>0</v>
      </c>
      <c r="AT41" s="71">
        <v>0</v>
      </c>
    </row>
    <row r="42" spans="1:46" ht="15" x14ac:dyDescent="0.3">
      <c r="A42" s="19" t="s">
        <v>38</v>
      </c>
      <c r="B42" s="71">
        <v>0</v>
      </c>
      <c r="C42" s="71">
        <v>0</v>
      </c>
      <c r="D42" s="71">
        <v>0</v>
      </c>
      <c r="E42" s="81">
        <v>0</v>
      </c>
      <c r="F42" s="71">
        <v>0</v>
      </c>
      <c r="G42" s="71">
        <v>19913066</v>
      </c>
      <c r="H42" s="71">
        <v>19913066</v>
      </c>
      <c r="I42" s="81">
        <v>0</v>
      </c>
      <c r="J42" s="71">
        <v>0</v>
      </c>
      <c r="K42" s="71">
        <v>0</v>
      </c>
      <c r="L42" s="71">
        <v>0</v>
      </c>
      <c r="M42" s="81">
        <v>0</v>
      </c>
      <c r="N42" s="71">
        <v>0</v>
      </c>
      <c r="O42" s="71">
        <v>0</v>
      </c>
      <c r="P42" s="71">
        <v>0</v>
      </c>
      <c r="Q42" s="81">
        <v>0</v>
      </c>
      <c r="R42" s="71">
        <v>1702443</v>
      </c>
      <c r="S42" s="71">
        <v>137443</v>
      </c>
      <c r="T42" s="71">
        <v>117068</v>
      </c>
      <c r="U42" s="81">
        <v>1447932</v>
      </c>
      <c r="V42" s="71">
        <v>435512</v>
      </c>
      <c r="W42" s="71">
        <v>15154090</v>
      </c>
      <c r="X42" s="71">
        <v>6524187</v>
      </c>
      <c r="Y42" s="81">
        <v>8629903</v>
      </c>
      <c r="Z42" s="71">
        <v>0</v>
      </c>
      <c r="AA42" s="71">
        <v>0</v>
      </c>
      <c r="AB42" s="71">
        <v>3380632</v>
      </c>
      <c r="AC42" s="81">
        <v>29298535</v>
      </c>
      <c r="AD42" s="71">
        <v>842989</v>
      </c>
      <c r="AE42" s="71">
        <v>0</v>
      </c>
      <c r="AF42" s="71">
        <v>0</v>
      </c>
      <c r="AG42" s="81">
        <v>0</v>
      </c>
      <c r="AH42" s="71">
        <v>0</v>
      </c>
      <c r="AI42" s="71">
        <v>0</v>
      </c>
      <c r="AJ42" s="71">
        <v>0</v>
      </c>
      <c r="AK42" s="81">
        <v>0</v>
      </c>
      <c r="AL42" s="71">
        <v>0</v>
      </c>
      <c r="AM42" s="71">
        <v>12568129</v>
      </c>
      <c r="AN42" s="71">
        <v>12568129</v>
      </c>
      <c r="AO42" s="81">
        <v>0</v>
      </c>
      <c r="AP42" s="71">
        <v>0</v>
      </c>
      <c r="AQ42" s="71">
        <v>0</v>
      </c>
      <c r="AR42" s="71">
        <v>83295396</v>
      </c>
      <c r="AS42" s="71">
        <v>0</v>
      </c>
      <c r="AT42" s="71">
        <v>0</v>
      </c>
    </row>
    <row r="43" spans="1:46" x14ac:dyDescent="0.3">
      <c r="A43" s="19" t="s">
        <v>39</v>
      </c>
      <c r="B43" s="71">
        <v>0</v>
      </c>
      <c r="C43" s="71">
        <v>0</v>
      </c>
      <c r="D43" s="71">
        <v>0</v>
      </c>
      <c r="E43" s="81">
        <v>0</v>
      </c>
      <c r="F43" s="71">
        <v>0</v>
      </c>
      <c r="G43" s="71">
        <v>18883390</v>
      </c>
      <c r="H43" s="71">
        <v>18883390</v>
      </c>
      <c r="I43" s="81">
        <v>0</v>
      </c>
      <c r="J43" s="71">
        <v>0</v>
      </c>
      <c r="K43" s="71">
        <v>0</v>
      </c>
      <c r="L43" s="71">
        <v>0</v>
      </c>
      <c r="M43" s="81">
        <v>0</v>
      </c>
      <c r="N43" s="71">
        <v>0</v>
      </c>
      <c r="O43" s="71">
        <v>0</v>
      </c>
      <c r="P43" s="71">
        <v>0</v>
      </c>
      <c r="Q43" s="81">
        <v>0</v>
      </c>
      <c r="R43" s="71">
        <v>9106720</v>
      </c>
      <c r="S43" s="71">
        <v>0</v>
      </c>
      <c r="T43" s="71">
        <v>0</v>
      </c>
      <c r="U43" s="81">
        <v>9106720</v>
      </c>
      <c r="V43" s="71">
        <v>359974</v>
      </c>
      <c r="W43" s="71">
        <v>393632950</v>
      </c>
      <c r="X43" s="71">
        <v>216636240</v>
      </c>
      <c r="Y43" s="81">
        <v>176996710</v>
      </c>
      <c r="Z43" s="71">
        <v>0</v>
      </c>
      <c r="AA43" s="71">
        <v>0</v>
      </c>
      <c r="AB43" s="71">
        <v>0</v>
      </c>
      <c r="AC43" s="81">
        <v>946479</v>
      </c>
      <c r="AD43" s="71">
        <v>0</v>
      </c>
      <c r="AE43" s="71">
        <v>0</v>
      </c>
      <c r="AF43" s="71">
        <v>8496</v>
      </c>
      <c r="AG43" s="81">
        <v>0</v>
      </c>
      <c r="AH43" s="71">
        <v>0</v>
      </c>
      <c r="AI43" s="71">
        <v>0</v>
      </c>
      <c r="AJ43" s="71">
        <v>0</v>
      </c>
      <c r="AK43" s="81">
        <v>0</v>
      </c>
      <c r="AL43" s="71">
        <v>10105175</v>
      </c>
      <c r="AM43" s="71">
        <v>22439740</v>
      </c>
      <c r="AN43" s="71">
        <v>21634437</v>
      </c>
      <c r="AO43" s="81">
        <v>0</v>
      </c>
      <c r="AP43" s="71">
        <v>805303</v>
      </c>
      <c r="AQ43" s="71">
        <v>0</v>
      </c>
      <c r="AR43" s="71">
        <v>455482924</v>
      </c>
      <c r="AS43" s="71">
        <v>0</v>
      </c>
      <c r="AT43" s="71">
        <v>0</v>
      </c>
    </row>
    <row r="44" spans="1:46" x14ac:dyDescent="0.3">
      <c r="A44" s="19" t="s">
        <v>40</v>
      </c>
      <c r="B44" s="71">
        <v>0</v>
      </c>
      <c r="C44" s="71">
        <v>0</v>
      </c>
      <c r="D44" s="71">
        <v>0</v>
      </c>
      <c r="E44" s="81">
        <v>0</v>
      </c>
      <c r="F44" s="71">
        <v>0</v>
      </c>
      <c r="G44" s="71">
        <v>305986</v>
      </c>
      <c r="H44" s="71">
        <v>305986</v>
      </c>
      <c r="I44" s="81">
        <v>0</v>
      </c>
      <c r="J44" s="71">
        <v>0</v>
      </c>
      <c r="K44" s="71">
        <v>0</v>
      </c>
      <c r="L44" s="71">
        <v>0</v>
      </c>
      <c r="M44" s="81">
        <v>0</v>
      </c>
      <c r="N44" s="71">
        <v>0</v>
      </c>
      <c r="O44" s="71">
        <v>0</v>
      </c>
      <c r="P44" s="71">
        <v>0</v>
      </c>
      <c r="Q44" s="81">
        <v>0</v>
      </c>
      <c r="R44" s="71">
        <v>0</v>
      </c>
      <c r="S44" s="71">
        <v>0</v>
      </c>
      <c r="T44" s="71">
        <v>0</v>
      </c>
      <c r="U44" s="81">
        <v>0</v>
      </c>
      <c r="V44" s="71">
        <v>0</v>
      </c>
      <c r="W44" s="71">
        <v>5351046</v>
      </c>
      <c r="X44" s="71">
        <v>5351046</v>
      </c>
      <c r="Y44" s="81">
        <v>0</v>
      </c>
      <c r="Z44" s="71">
        <v>0</v>
      </c>
      <c r="AA44" s="71">
        <v>0</v>
      </c>
      <c r="AB44" s="71">
        <v>0</v>
      </c>
      <c r="AC44" s="81">
        <v>0</v>
      </c>
      <c r="AD44" s="71">
        <v>0</v>
      </c>
      <c r="AE44" s="71">
        <v>0</v>
      </c>
      <c r="AF44" s="71">
        <v>0</v>
      </c>
      <c r="AG44" s="81">
        <v>0</v>
      </c>
      <c r="AH44" s="71">
        <v>18580236</v>
      </c>
      <c r="AI44" s="71">
        <v>0</v>
      </c>
      <c r="AJ44" s="71">
        <v>0</v>
      </c>
      <c r="AK44" s="81">
        <v>18580236</v>
      </c>
      <c r="AL44" s="71">
        <v>0</v>
      </c>
      <c r="AM44" s="71">
        <v>941339</v>
      </c>
      <c r="AN44" s="71">
        <v>941339</v>
      </c>
      <c r="AO44" s="81">
        <v>0</v>
      </c>
      <c r="AP44" s="71">
        <v>0</v>
      </c>
      <c r="AQ44" s="71">
        <v>0</v>
      </c>
      <c r="AR44" s="71">
        <v>25178607</v>
      </c>
      <c r="AS44" s="71">
        <v>0</v>
      </c>
      <c r="AT44" s="71">
        <v>0</v>
      </c>
    </row>
    <row r="45" spans="1:46" x14ac:dyDescent="0.3">
      <c r="A45" s="19" t="s">
        <v>41</v>
      </c>
      <c r="B45" s="71">
        <v>0</v>
      </c>
      <c r="C45" s="71">
        <v>0</v>
      </c>
      <c r="D45" s="71">
        <v>0</v>
      </c>
      <c r="E45" s="81">
        <v>0</v>
      </c>
      <c r="F45" s="71">
        <v>0</v>
      </c>
      <c r="G45" s="71">
        <v>1016388</v>
      </c>
      <c r="H45" s="71">
        <v>1016388</v>
      </c>
      <c r="I45" s="81">
        <v>0</v>
      </c>
      <c r="J45" s="71">
        <v>0</v>
      </c>
      <c r="K45" s="71">
        <v>0</v>
      </c>
      <c r="L45" s="71">
        <v>0</v>
      </c>
      <c r="M45" s="81">
        <v>0</v>
      </c>
      <c r="N45" s="71">
        <v>0</v>
      </c>
      <c r="O45" s="71">
        <v>0</v>
      </c>
      <c r="P45" s="71">
        <v>0</v>
      </c>
      <c r="Q45" s="81">
        <v>0</v>
      </c>
      <c r="R45" s="71">
        <v>20000000</v>
      </c>
      <c r="S45" s="71">
        <v>0</v>
      </c>
      <c r="T45" s="71">
        <v>20000000</v>
      </c>
      <c r="U45" s="81">
        <v>0</v>
      </c>
      <c r="V45" s="71">
        <v>0</v>
      </c>
      <c r="W45" s="71">
        <v>30467026</v>
      </c>
      <c r="X45" s="71">
        <v>4085269</v>
      </c>
      <c r="Y45" s="81">
        <v>26381757</v>
      </c>
      <c r="Z45" s="71">
        <v>0</v>
      </c>
      <c r="AA45" s="71">
        <v>0</v>
      </c>
      <c r="AB45" s="71">
        <v>0</v>
      </c>
      <c r="AC45" s="81">
        <v>0</v>
      </c>
      <c r="AD45" s="71">
        <v>0</v>
      </c>
      <c r="AE45" s="71">
        <v>0</v>
      </c>
      <c r="AF45" s="71">
        <v>0</v>
      </c>
      <c r="AG45" s="81">
        <v>0</v>
      </c>
      <c r="AH45" s="71">
        <v>4</v>
      </c>
      <c r="AI45" s="71">
        <v>0</v>
      </c>
      <c r="AJ45" s="71">
        <v>0</v>
      </c>
      <c r="AK45" s="81">
        <v>4</v>
      </c>
      <c r="AL45" s="71">
        <v>0</v>
      </c>
      <c r="AM45" s="71">
        <v>2550021</v>
      </c>
      <c r="AN45" s="71">
        <v>1805369</v>
      </c>
      <c r="AO45" s="81">
        <v>0</v>
      </c>
      <c r="AP45" s="71">
        <v>744652</v>
      </c>
      <c r="AQ45" s="71">
        <v>4</v>
      </c>
      <c r="AR45" s="71">
        <v>54033443</v>
      </c>
      <c r="AS45" s="71">
        <v>0</v>
      </c>
      <c r="AT45" s="71">
        <v>0</v>
      </c>
    </row>
    <row r="46" spans="1:46" x14ac:dyDescent="0.3">
      <c r="A46" s="19" t="s">
        <v>42</v>
      </c>
      <c r="B46" s="71">
        <v>0</v>
      </c>
      <c r="C46" s="71">
        <v>0</v>
      </c>
      <c r="D46" s="71">
        <v>0</v>
      </c>
      <c r="E46" s="81">
        <v>0</v>
      </c>
      <c r="F46" s="71">
        <v>0</v>
      </c>
      <c r="G46" s="71">
        <v>5825801</v>
      </c>
      <c r="H46" s="71">
        <v>5825801</v>
      </c>
      <c r="I46" s="81">
        <v>0</v>
      </c>
      <c r="J46" s="71">
        <v>0</v>
      </c>
      <c r="K46" s="71">
        <v>0</v>
      </c>
      <c r="L46" s="71">
        <v>0</v>
      </c>
      <c r="M46" s="81">
        <v>0</v>
      </c>
      <c r="N46" s="71">
        <v>0</v>
      </c>
      <c r="O46" s="71">
        <v>0</v>
      </c>
      <c r="P46" s="71">
        <v>0</v>
      </c>
      <c r="Q46" s="81">
        <v>0</v>
      </c>
      <c r="R46" s="71">
        <v>1137219</v>
      </c>
      <c r="S46" s="71">
        <v>0</v>
      </c>
      <c r="T46" s="71">
        <v>0</v>
      </c>
      <c r="U46" s="81">
        <v>1137219</v>
      </c>
      <c r="V46" s="71">
        <v>37956</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736110</v>
      </c>
      <c r="AN46" s="71">
        <v>736110</v>
      </c>
      <c r="AO46" s="81">
        <v>0</v>
      </c>
      <c r="AP46" s="71">
        <v>0</v>
      </c>
      <c r="AQ46" s="71">
        <v>0</v>
      </c>
      <c r="AR46" s="71">
        <v>8540000</v>
      </c>
      <c r="AS46" s="71">
        <v>0</v>
      </c>
      <c r="AT46" s="71">
        <v>0</v>
      </c>
    </row>
    <row r="47" spans="1:46" x14ac:dyDescent="0.3">
      <c r="A47" s="19" t="s">
        <v>43</v>
      </c>
      <c r="B47" s="71">
        <v>0</v>
      </c>
      <c r="C47" s="71">
        <v>0</v>
      </c>
      <c r="D47" s="71">
        <v>0</v>
      </c>
      <c r="E47" s="81">
        <v>0</v>
      </c>
      <c r="F47" s="71">
        <v>0</v>
      </c>
      <c r="G47" s="71">
        <v>18373912</v>
      </c>
      <c r="H47" s="71">
        <v>18373912</v>
      </c>
      <c r="I47" s="81">
        <v>0</v>
      </c>
      <c r="J47" s="71">
        <v>0</v>
      </c>
      <c r="K47" s="71">
        <v>0</v>
      </c>
      <c r="L47" s="71">
        <v>0</v>
      </c>
      <c r="M47" s="81">
        <v>0</v>
      </c>
      <c r="N47" s="71">
        <v>0</v>
      </c>
      <c r="O47" s="71">
        <v>0</v>
      </c>
      <c r="P47" s="71">
        <v>0</v>
      </c>
      <c r="Q47" s="81">
        <v>0</v>
      </c>
      <c r="R47" s="71">
        <v>7592026</v>
      </c>
      <c r="S47" s="71">
        <v>0</v>
      </c>
      <c r="T47" s="71">
        <v>0</v>
      </c>
      <c r="U47" s="81">
        <v>7592026</v>
      </c>
      <c r="V47" s="71">
        <v>120127</v>
      </c>
      <c r="W47" s="71">
        <v>85989536</v>
      </c>
      <c r="X47" s="71">
        <v>0</v>
      </c>
      <c r="Y47" s="81">
        <v>85989536</v>
      </c>
      <c r="Z47" s="71">
        <v>0</v>
      </c>
      <c r="AA47" s="71">
        <v>0</v>
      </c>
      <c r="AB47" s="71">
        <v>0</v>
      </c>
      <c r="AC47" s="81">
        <v>0</v>
      </c>
      <c r="AD47" s="71">
        <v>66475</v>
      </c>
      <c r="AE47" s="71">
        <v>0</v>
      </c>
      <c r="AF47" s="71">
        <v>0</v>
      </c>
      <c r="AG47" s="81">
        <v>0</v>
      </c>
      <c r="AH47" s="71">
        <v>0</v>
      </c>
      <c r="AI47" s="71">
        <v>0</v>
      </c>
      <c r="AJ47" s="71">
        <v>0</v>
      </c>
      <c r="AK47" s="81">
        <v>0</v>
      </c>
      <c r="AL47" s="71">
        <v>0</v>
      </c>
      <c r="AM47" s="71">
        <v>5301517</v>
      </c>
      <c r="AN47" s="71">
        <v>5056888</v>
      </c>
      <c r="AO47" s="81">
        <v>0</v>
      </c>
      <c r="AP47" s="71">
        <v>244629</v>
      </c>
      <c r="AQ47" s="71">
        <v>0</v>
      </c>
      <c r="AR47" s="71">
        <v>117443593</v>
      </c>
      <c r="AS47" s="71">
        <v>0</v>
      </c>
      <c r="AT47" s="71">
        <v>0</v>
      </c>
    </row>
    <row r="48" spans="1:46" x14ac:dyDescent="0.3">
      <c r="A48" s="19" t="s">
        <v>44</v>
      </c>
      <c r="B48" s="71">
        <v>0</v>
      </c>
      <c r="C48" s="71">
        <v>0</v>
      </c>
      <c r="D48" s="71">
        <v>0</v>
      </c>
      <c r="E48" s="81">
        <v>0</v>
      </c>
      <c r="F48" s="71">
        <v>0</v>
      </c>
      <c r="G48" s="71">
        <v>48257311</v>
      </c>
      <c r="H48" s="71">
        <v>48257311</v>
      </c>
      <c r="I48" s="81">
        <v>0</v>
      </c>
      <c r="J48" s="71">
        <v>0</v>
      </c>
      <c r="K48" s="71">
        <v>0</v>
      </c>
      <c r="L48" s="71">
        <v>0</v>
      </c>
      <c r="M48" s="81">
        <v>0</v>
      </c>
      <c r="N48" s="71">
        <v>0</v>
      </c>
      <c r="O48" s="71">
        <v>0</v>
      </c>
      <c r="P48" s="71">
        <v>0</v>
      </c>
      <c r="Q48" s="81">
        <v>0</v>
      </c>
      <c r="R48" s="71">
        <v>7590659</v>
      </c>
      <c r="S48" s="71">
        <v>367210</v>
      </c>
      <c r="T48" s="71">
        <v>12907</v>
      </c>
      <c r="U48" s="81">
        <v>7210542</v>
      </c>
      <c r="V48" s="71">
        <v>342562</v>
      </c>
      <c r="W48" s="71">
        <v>340550245</v>
      </c>
      <c r="X48" s="71">
        <v>0</v>
      </c>
      <c r="Y48" s="81">
        <v>340550245</v>
      </c>
      <c r="Z48" s="71">
        <v>0</v>
      </c>
      <c r="AA48" s="71">
        <v>0</v>
      </c>
      <c r="AB48" s="71">
        <v>0</v>
      </c>
      <c r="AC48" s="81">
        <v>89122</v>
      </c>
      <c r="AD48" s="71">
        <v>0</v>
      </c>
      <c r="AE48" s="71">
        <v>0</v>
      </c>
      <c r="AF48" s="71">
        <v>0</v>
      </c>
      <c r="AG48" s="81">
        <v>0</v>
      </c>
      <c r="AH48" s="71">
        <v>0</v>
      </c>
      <c r="AI48" s="71">
        <v>0</v>
      </c>
      <c r="AJ48" s="71">
        <v>0</v>
      </c>
      <c r="AK48" s="81">
        <v>0</v>
      </c>
      <c r="AL48" s="71">
        <v>0</v>
      </c>
      <c r="AM48" s="71">
        <v>807010</v>
      </c>
      <c r="AN48" s="71">
        <v>702877</v>
      </c>
      <c r="AO48" s="81">
        <v>0</v>
      </c>
      <c r="AP48" s="71">
        <v>104133</v>
      </c>
      <c r="AQ48" s="71">
        <v>0</v>
      </c>
      <c r="AR48" s="71">
        <v>397636909</v>
      </c>
      <c r="AS48" s="71">
        <v>0</v>
      </c>
      <c r="AT48" s="71">
        <v>0</v>
      </c>
    </row>
    <row r="49" spans="1:46" x14ac:dyDescent="0.3">
      <c r="A49" s="19" t="s">
        <v>45</v>
      </c>
      <c r="B49" s="71">
        <v>0</v>
      </c>
      <c r="C49" s="71">
        <v>0</v>
      </c>
      <c r="D49" s="71">
        <v>0</v>
      </c>
      <c r="E49" s="81">
        <v>0</v>
      </c>
      <c r="F49" s="71">
        <v>0</v>
      </c>
      <c r="G49" s="71">
        <v>6103856</v>
      </c>
      <c r="H49" s="71">
        <v>6103856</v>
      </c>
      <c r="I49" s="81">
        <v>0</v>
      </c>
      <c r="J49" s="71">
        <v>0</v>
      </c>
      <c r="K49" s="71">
        <v>0</v>
      </c>
      <c r="L49" s="71">
        <v>0</v>
      </c>
      <c r="M49" s="81">
        <v>0</v>
      </c>
      <c r="N49" s="71">
        <v>0</v>
      </c>
      <c r="O49" s="71">
        <v>0</v>
      </c>
      <c r="P49" s="71">
        <v>0</v>
      </c>
      <c r="Q49" s="81">
        <v>0</v>
      </c>
      <c r="R49" s="71">
        <v>9083165</v>
      </c>
      <c r="S49" s="71">
        <v>0</v>
      </c>
      <c r="T49" s="71">
        <v>0</v>
      </c>
      <c r="U49" s="81">
        <v>9083165</v>
      </c>
      <c r="V49" s="71">
        <v>0</v>
      </c>
      <c r="W49" s="71">
        <v>4613506</v>
      </c>
      <c r="X49" s="71">
        <v>4474924</v>
      </c>
      <c r="Y49" s="81">
        <v>138582</v>
      </c>
      <c r="Z49" s="71">
        <v>0</v>
      </c>
      <c r="AA49" s="71">
        <v>0</v>
      </c>
      <c r="AB49" s="71">
        <v>0</v>
      </c>
      <c r="AC49" s="81">
        <v>0</v>
      </c>
      <c r="AD49" s="71">
        <v>1260220</v>
      </c>
      <c r="AE49" s="71">
        <v>0</v>
      </c>
      <c r="AF49" s="71">
        <v>0</v>
      </c>
      <c r="AG49" s="81">
        <v>221591</v>
      </c>
      <c r="AH49" s="71">
        <v>25294</v>
      </c>
      <c r="AI49" s="71">
        <v>25294</v>
      </c>
      <c r="AJ49" s="71">
        <v>0</v>
      </c>
      <c r="AK49" s="81">
        <v>0</v>
      </c>
      <c r="AL49" s="71">
        <v>0</v>
      </c>
      <c r="AM49" s="71">
        <v>3580074</v>
      </c>
      <c r="AN49" s="71">
        <v>3580074</v>
      </c>
      <c r="AO49" s="81">
        <v>0</v>
      </c>
      <c r="AP49" s="71">
        <v>0</v>
      </c>
      <c r="AQ49" s="71">
        <v>0</v>
      </c>
      <c r="AR49" s="71">
        <v>24887706</v>
      </c>
      <c r="AS49" s="71">
        <v>0</v>
      </c>
      <c r="AT49" s="71">
        <v>0</v>
      </c>
    </row>
    <row r="50" spans="1:46" x14ac:dyDescent="0.3">
      <c r="A50" s="19" t="s">
        <v>46</v>
      </c>
      <c r="B50" s="71">
        <v>0</v>
      </c>
      <c r="C50" s="71">
        <v>0</v>
      </c>
      <c r="D50" s="71">
        <v>0</v>
      </c>
      <c r="E50" s="81">
        <v>0</v>
      </c>
      <c r="F50" s="71">
        <v>0</v>
      </c>
      <c r="G50" s="71">
        <v>11106289</v>
      </c>
      <c r="H50" s="71">
        <v>11106289</v>
      </c>
      <c r="I50" s="81">
        <v>0</v>
      </c>
      <c r="J50" s="71">
        <v>0</v>
      </c>
      <c r="K50" s="71">
        <v>0</v>
      </c>
      <c r="L50" s="71">
        <v>0</v>
      </c>
      <c r="M50" s="81">
        <v>0</v>
      </c>
      <c r="N50" s="71">
        <v>0</v>
      </c>
      <c r="O50" s="71">
        <v>0</v>
      </c>
      <c r="P50" s="71">
        <v>0</v>
      </c>
      <c r="Q50" s="81">
        <v>0</v>
      </c>
      <c r="R50" s="71">
        <v>1988690</v>
      </c>
      <c r="S50" s="71">
        <v>0</v>
      </c>
      <c r="T50" s="71">
        <v>11938</v>
      </c>
      <c r="U50" s="81">
        <v>1976752</v>
      </c>
      <c r="V50" s="71">
        <v>1994131</v>
      </c>
      <c r="W50" s="71">
        <v>4712650</v>
      </c>
      <c r="X50" s="71">
        <v>4712650</v>
      </c>
      <c r="Y50" s="81">
        <v>0</v>
      </c>
      <c r="Z50" s="71">
        <v>0</v>
      </c>
      <c r="AA50" s="71">
        <v>0</v>
      </c>
      <c r="AB50" s="71">
        <v>0</v>
      </c>
      <c r="AC50" s="81">
        <v>1126666</v>
      </c>
      <c r="AD50" s="71">
        <v>0</v>
      </c>
      <c r="AE50" s="71">
        <v>0</v>
      </c>
      <c r="AF50" s="71">
        <v>93750</v>
      </c>
      <c r="AG50" s="81">
        <v>0</v>
      </c>
      <c r="AH50" s="71">
        <v>0</v>
      </c>
      <c r="AI50" s="71">
        <v>0</v>
      </c>
      <c r="AJ50" s="71">
        <v>0</v>
      </c>
      <c r="AK50" s="81">
        <v>0</v>
      </c>
      <c r="AL50" s="71">
        <v>0</v>
      </c>
      <c r="AM50" s="71">
        <v>4977612</v>
      </c>
      <c r="AN50" s="71">
        <v>1968205</v>
      </c>
      <c r="AO50" s="81">
        <v>2439526</v>
      </c>
      <c r="AP50" s="71">
        <v>569881</v>
      </c>
      <c r="AQ50" s="71">
        <v>0</v>
      </c>
      <c r="AR50" s="71">
        <v>25999788</v>
      </c>
      <c r="AS50" s="71">
        <v>0</v>
      </c>
      <c r="AT50" s="71">
        <v>0</v>
      </c>
    </row>
    <row r="51" spans="1:46" x14ac:dyDescent="0.3">
      <c r="A51" s="19" t="s">
        <v>47</v>
      </c>
      <c r="B51" s="71">
        <v>0</v>
      </c>
      <c r="C51" s="71">
        <v>0</v>
      </c>
      <c r="D51" s="71">
        <v>0</v>
      </c>
      <c r="E51" s="81">
        <v>0</v>
      </c>
      <c r="F51" s="71">
        <v>0</v>
      </c>
      <c r="G51" s="71">
        <v>39740169</v>
      </c>
      <c r="H51" s="71">
        <v>39740169</v>
      </c>
      <c r="I51" s="81">
        <v>0</v>
      </c>
      <c r="J51" s="71">
        <v>0</v>
      </c>
      <c r="K51" s="71">
        <v>0</v>
      </c>
      <c r="L51" s="71">
        <v>0</v>
      </c>
      <c r="M51" s="81">
        <v>0</v>
      </c>
      <c r="N51" s="71">
        <v>0</v>
      </c>
      <c r="O51" s="71">
        <v>0</v>
      </c>
      <c r="P51" s="71">
        <v>0</v>
      </c>
      <c r="Q51" s="81">
        <v>0</v>
      </c>
      <c r="R51" s="71">
        <v>25152751</v>
      </c>
      <c r="S51" s="71">
        <v>0</v>
      </c>
      <c r="T51" s="71">
        <v>441</v>
      </c>
      <c r="U51" s="81">
        <v>25152310</v>
      </c>
      <c r="V51" s="71">
        <v>5522502</v>
      </c>
      <c r="W51" s="71">
        <v>25711672</v>
      </c>
      <c r="X51" s="71">
        <v>21328762</v>
      </c>
      <c r="Y51" s="81">
        <v>4382910</v>
      </c>
      <c r="Z51" s="71">
        <v>0</v>
      </c>
      <c r="AA51" s="71">
        <v>0</v>
      </c>
      <c r="AB51" s="71">
        <v>0</v>
      </c>
      <c r="AC51" s="81">
        <v>0</v>
      </c>
      <c r="AD51" s="71">
        <v>1192416</v>
      </c>
      <c r="AE51" s="71">
        <v>0</v>
      </c>
      <c r="AF51" s="71">
        <v>0</v>
      </c>
      <c r="AG51" s="81">
        <v>12521617</v>
      </c>
      <c r="AH51" s="71">
        <v>0</v>
      </c>
      <c r="AI51" s="71">
        <v>0</v>
      </c>
      <c r="AJ51" s="71">
        <v>0</v>
      </c>
      <c r="AK51" s="81">
        <v>0</v>
      </c>
      <c r="AL51" s="71">
        <v>0</v>
      </c>
      <c r="AM51" s="71">
        <v>22242062</v>
      </c>
      <c r="AN51" s="71">
        <v>19803921</v>
      </c>
      <c r="AO51" s="81">
        <v>0</v>
      </c>
      <c r="AP51" s="71">
        <v>2438141</v>
      </c>
      <c r="AQ51" s="71">
        <v>0</v>
      </c>
      <c r="AR51" s="71">
        <v>132083189</v>
      </c>
      <c r="AS51" s="71">
        <v>0</v>
      </c>
      <c r="AT51" s="71">
        <v>0</v>
      </c>
    </row>
    <row r="52" spans="1:46" x14ac:dyDescent="0.3">
      <c r="A52" s="19" t="s">
        <v>48</v>
      </c>
      <c r="B52" s="71">
        <v>0</v>
      </c>
      <c r="C52" s="71">
        <v>0</v>
      </c>
      <c r="D52" s="71">
        <v>0</v>
      </c>
      <c r="E52" s="81">
        <v>0</v>
      </c>
      <c r="F52" s="71">
        <v>0</v>
      </c>
      <c r="G52" s="71">
        <v>3232855</v>
      </c>
      <c r="H52" s="71">
        <v>3232855</v>
      </c>
      <c r="I52" s="81">
        <v>0</v>
      </c>
      <c r="J52" s="71">
        <v>0</v>
      </c>
      <c r="K52" s="71">
        <v>0</v>
      </c>
      <c r="L52" s="71">
        <v>0</v>
      </c>
      <c r="M52" s="81">
        <v>0</v>
      </c>
      <c r="N52" s="71">
        <v>0</v>
      </c>
      <c r="O52" s="71">
        <v>0</v>
      </c>
      <c r="P52" s="71">
        <v>0</v>
      </c>
      <c r="Q52" s="81">
        <v>0</v>
      </c>
      <c r="R52" s="71">
        <v>50063849</v>
      </c>
      <c r="S52" s="71">
        <v>0</v>
      </c>
      <c r="T52" s="71">
        <v>46730144</v>
      </c>
      <c r="U52" s="81">
        <v>3333705</v>
      </c>
      <c r="V52" s="71">
        <v>0</v>
      </c>
      <c r="W52" s="71">
        <v>79993527</v>
      </c>
      <c r="X52" s="71">
        <v>40543030</v>
      </c>
      <c r="Y52" s="81">
        <v>39450497</v>
      </c>
      <c r="Z52" s="71">
        <v>0</v>
      </c>
      <c r="AA52" s="71">
        <v>0</v>
      </c>
      <c r="AB52" s="71">
        <v>0</v>
      </c>
      <c r="AC52" s="81">
        <v>49069018</v>
      </c>
      <c r="AD52" s="71">
        <v>0</v>
      </c>
      <c r="AE52" s="71">
        <v>0</v>
      </c>
      <c r="AF52" s="71">
        <v>239313626</v>
      </c>
      <c r="AG52" s="81">
        <v>0</v>
      </c>
      <c r="AH52" s="71">
        <v>0</v>
      </c>
      <c r="AI52" s="71">
        <v>0</v>
      </c>
      <c r="AJ52" s="71">
        <v>0</v>
      </c>
      <c r="AK52" s="81">
        <v>0</v>
      </c>
      <c r="AL52" s="71">
        <v>258179</v>
      </c>
      <c r="AM52" s="71">
        <v>63014755</v>
      </c>
      <c r="AN52" s="71">
        <v>40762517</v>
      </c>
      <c r="AO52" s="81">
        <v>0</v>
      </c>
      <c r="AP52" s="71">
        <v>22252238</v>
      </c>
      <c r="AQ52" s="71">
        <v>111220056</v>
      </c>
      <c r="AR52" s="71">
        <v>596165865</v>
      </c>
      <c r="AS52" s="71">
        <v>0</v>
      </c>
      <c r="AT52" s="71">
        <v>0</v>
      </c>
    </row>
    <row r="53" spans="1:46" x14ac:dyDescent="0.3">
      <c r="A53" s="19" t="s">
        <v>49</v>
      </c>
      <c r="B53" s="71">
        <v>0</v>
      </c>
      <c r="C53" s="71">
        <v>0</v>
      </c>
      <c r="D53" s="71">
        <v>0</v>
      </c>
      <c r="E53" s="81">
        <v>0</v>
      </c>
      <c r="F53" s="71">
        <v>0</v>
      </c>
      <c r="G53" s="71">
        <v>24620163</v>
      </c>
      <c r="H53" s="71">
        <v>24620163</v>
      </c>
      <c r="I53" s="81">
        <v>0</v>
      </c>
      <c r="J53" s="71">
        <v>0</v>
      </c>
      <c r="K53" s="71">
        <v>0</v>
      </c>
      <c r="L53" s="71">
        <v>0</v>
      </c>
      <c r="M53" s="81">
        <v>0</v>
      </c>
      <c r="N53" s="71">
        <v>0</v>
      </c>
      <c r="O53" s="71">
        <v>0</v>
      </c>
      <c r="P53" s="71">
        <v>0</v>
      </c>
      <c r="Q53" s="81">
        <v>0</v>
      </c>
      <c r="R53" s="71">
        <v>0</v>
      </c>
      <c r="S53" s="71">
        <v>0</v>
      </c>
      <c r="T53" s="71">
        <v>0</v>
      </c>
      <c r="U53" s="81">
        <v>0</v>
      </c>
      <c r="V53" s="71">
        <v>1687925</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3">
      <c r="A54" s="19" t="s">
        <v>50</v>
      </c>
      <c r="B54" s="71">
        <v>0</v>
      </c>
      <c r="C54" s="71">
        <v>0</v>
      </c>
      <c r="D54" s="71">
        <v>0</v>
      </c>
      <c r="E54" s="81">
        <v>0</v>
      </c>
      <c r="F54" s="71">
        <v>0</v>
      </c>
      <c r="G54" s="71">
        <v>82280803</v>
      </c>
      <c r="H54" s="71">
        <v>82280803</v>
      </c>
      <c r="I54" s="81">
        <v>0</v>
      </c>
      <c r="J54" s="71">
        <v>0</v>
      </c>
      <c r="K54" s="71">
        <v>0</v>
      </c>
      <c r="L54" s="71">
        <v>0</v>
      </c>
      <c r="M54" s="81">
        <v>0</v>
      </c>
      <c r="N54" s="71">
        <v>0</v>
      </c>
      <c r="O54" s="71">
        <v>0</v>
      </c>
      <c r="P54" s="71">
        <v>0</v>
      </c>
      <c r="Q54" s="81">
        <v>0</v>
      </c>
      <c r="R54" s="71">
        <v>20377869</v>
      </c>
      <c r="S54" s="71">
        <v>238423</v>
      </c>
      <c r="T54" s="71">
        <v>783928</v>
      </c>
      <c r="U54" s="81">
        <v>19355518</v>
      </c>
      <c r="V54" s="71">
        <v>1190153</v>
      </c>
      <c r="W54" s="71">
        <v>16017461</v>
      </c>
      <c r="X54" s="71">
        <v>16017461</v>
      </c>
      <c r="Y54" s="81">
        <v>0</v>
      </c>
      <c r="Z54" s="71">
        <v>0</v>
      </c>
      <c r="AA54" s="71">
        <v>0</v>
      </c>
      <c r="AB54" s="71">
        <v>0</v>
      </c>
      <c r="AC54" s="81">
        <v>38039988</v>
      </c>
      <c r="AD54" s="71">
        <v>18528737</v>
      </c>
      <c r="AE54" s="71">
        <v>81120429</v>
      </c>
      <c r="AF54" s="71">
        <v>586199</v>
      </c>
      <c r="AG54" s="81">
        <v>2856073</v>
      </c>
      <c r="AH54" s="71">
        <v>0</v>
      </c>
      <c r="AI54" s="71">
        <v>0</v>
      </c>
      <c r="AJ54" s="71">
        <v>0</v>
      </c>
      <c r="AK54" s="81">
        <v>0</v>
      </c>
      <c r="AL54" s="71">
        <v>0</v>
      </c>
      <c r="AM54" s="71">
        <v>15782972</v>
      </c>
      <c r="AN54" s="71">
        <v>10387449</v>
      </c>
      <c r="AO54" s="81">
        <v>1351698</v>
      </c>
      <c r="AP54" s="71">
        <v>4043825</v>
      </c>
      <c r="AQ54" s="71">
        <v>0</v>
      </c>
      <c r="AR54" s="71">
        <v>276780684</v>
      </c>
      <c r="AS54" s="71">
        <v>0</v>
      </c>
      <c r="AT54" s="71">
        <v>0</v>
      </c>
    </row>
    <row r="55" spans="1:46" x14ac:dyDescent="0.3">
      <c r="A55" s="3" t="s">
        <v>51</v>
      </c>
      <c r="B55" s="71">
        <v>0</v>
      </c>
      <c r="C55" s="71">
        <v>0</v>
      </c>
      <c r="D55" s="71">
        <v>0</v>
      </c>
      <c r="E55" s="82">
        <v>0</v>
      </c>
      <c r="F55" s="71">
        <v>0</v>
      </c>
      <c r="G55" s="71">
        <v>4674176</v>
      </c>
      <c r="H55" s="71">
        <v>4674176</v>
      </c>
      <c r="I55" s="82">
        <v>0</v>
      </c>
      <c r="J55" s="71">
        <v>0</v>
      </c>
      <c r="K55" s="71">
        <v>0</v>
      </c>
      <c r="L55" s="71">
        <v>0</v>
      </c>
      <c r="M55" s="82">
        <v>0</v>
      </c>
      <c r="N55" s="71">
        <v>0</v>
      </c>
      <c r="O55" s="71">
        <v>0</v>
      </c>
      <c r="P55" s="71">
        <v>0</v>
      </c>
      <c r="Q55" s="82">
        <v>0</v>
      </c>
      <c r="R55" s="71">
        <v>7328</v>
      </c>
      <c r="S55" s="71">
        <v>0</v>
      </c>
      <c r="T55" s="71">
        <v>0</v>
      </c>
      <c r="U55" s="82">
        <v>7328</v>
      </c>
      <c r="V55" s="71">
        <v>0</v>
      </c>
      <c r="W55" s="71">
        <v>1553707</v>
      </c>
      <c r="X55" s="71">
        <v>1553707</v>
      </c>
      <c r="Y55" s="82">
        <v>0</v>
      </c>
      <c r="Z55" s="71">
        <v>0</v>
      </c>
      <c r="AA55" s="71">
        <v>0</v>
      </c>
      <c r="AB55" s="71">
        <v>0</v>
      </c>
      <c r="AC55" s="82">
        <v>1977970</v>
      </c>
      <c r="AD55" s="71">
        <v>0</v>
      </c>
      <c r="AE55" s="71">
        <v>0</v>
      </c>
      <c r="AF55" s="71">
        <v>0</v>
      </c>
      <c r="AG55" s="82">
        <v>0</v>
      </c>
      <c r="AH55" s="71">
        <v>0</v>
      </c>
      <c r="AI55" s="71">
        <v>0</v>
      </c>
      <c r="AJ55" s="71">
        <v>0</v>
      </c>
      <c r="AK55" s="82">
        <v>0</v>
      </c>
      <c r="AL55" s="71">
        <v>0</v>
      </c>
      <c r="AM55" s="71">
        <v>1449561</v>
      </c>
      <c r="AN55" s="71">
        <v>1449411</v>
      </c>
      <c r="AO55" s="82">
        <v>0</v>
      </c>
      <c r="AP55" s="71">
        <v>150</v>
      </c>
      <c r="AQ55" s="71">
        <v>0</v>
      </c>
      <c r="AR55" s="71">
        <v>9662742</v>
      </c>
      <c r="AS55" s="71">
        <v>0</v>
      </c>
      <c r="AT55" s="71">
        <v>0</v>
      </c>
    </row>
    <row r="56" spans="1:46" x14ac:dyDescent="0.3">
      <c r="A56" s="239" t="s">
        <v>278</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60" fitToWidth="0" orientation="landscape" r:id="rId1"/>
  <headerFooter differentFirst="1">
    <oddHeader>&amp;L&amp;"Arial,Regular"&amp;12E.3.: Expenditures using MOE in TANF, FY 2018 (continued)</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3">
    <tabColor theme="9" tint="0.39997558519241921"/>
    <pageSetUpPr fitToPage="1"/>
  </sheetPr>
  <dimension ref="A1:AU57"/>
  <sheetViews>
    <sheetView zoomScaleNormal="100" workbookViewId="0">
      <pane xSplit="6" ySplit="3" topLeftCell="G4" activePane="bottomRight" state="frozenSplit"/>
      <selection activeCell="A2" sqref="A2"/>
      <selection pane="topRight" activeCell="AB3" sqref="AB3"/>
      <selection pane="bottomLeft" activeCell="B5" sqref="B5"/>
      <selection pane="bottomRight" activeCell="S13" sqref="S13"/>
    </sheetView>
  </sheetViews>
  <sheetFormatPr defaultColWidth="8.88671875" defaultRowHeight="13.8" x14ac:dyDescent="0.25"/>
  <cols>
    <col min="1" max="1" width="21.44140625" style="1" customWidth="1"/>
    <col min="2" max="2" width="14.6640625" style="8" hidden="1" customWidth="1"/>
    <col min="3" max="6" width="14.6640625" style="1" hidden="1" customWidth="1"/>
    <col min="7" max="7" width="14.6640625" style="1" customWidth="1"/>
    <col min="8" max="8" width="21.88671875" style="1" customWidth="1"/>
    <col min="9" max="9" width="14.6640625" style="1" customWidth="1"/>
    <col min="10" max="17" width="14.6640625" style="1" hidden="1" customWidth="1"/>
    <col min="18" max="25" width="14.6640625" style="1" customWidth="1"/>
    <col min="26" max="26" width="14.6640625" style="1" hidden="1" customWidth="1"/>
    <col min="27" max="35" width="14.6640625" style="1" customWidth="1"/>
    <col min="36" max="36" width="14.6640625" style="1" hidden="1" customWidth="1"/>
    <col min="37" max="37" width="14.6640625" style="1" customWidth="1"/>
    <col min="38" max="38" width="14.6640625" style="1" hidden="1" customWidth="1"/>
    <col min="39" max="43" width="14.6640625" style="1" customWidth="1"/>
    <col min="44" max="44" width="18.44140625" style="1" customWidth="1"/>
    <col min="45" max="46" width="14.6640625" style="1" hidden="1" customWidth="1"/>
    <col min="47" max="16384" width="8.88671875" style="1"/>
  </cols>
  <sheetData>
    <row r="1" spans="1:47" ht="15.75" customHeight="1" x14ac:dyDescent="0.3">
      <c r="B1" s="154"/>
      <c r="C1" s="155"/>
      <c r="D1" s="155"/>
      <c r="E1" s="155"/>
      <c r="F1" s="155"/>
      <c r="G1" s="183" t="s">
        <v>300</v>
      </c>
    </row>
    <row r="2" spans="1:47" s="8" customFormat="1" x14ac:dyDescent="0.25">
      <c r="A2" s="154"/>
      <c r="B2" s="154"/>
      <c r="C2" s="155"/>
      <c r="D2" s="155"/>
      <c r="E2" s="155"/>
      <c r="F2" s="155"/>
      <c r="G2" s="268" t="s">
        <v>199</v>
      </c>
      <c r="H2" s="268"/>
      <c r="I2" s="268"/>
      <c r="R2" s="268" t="s">
        <v>202</v>
      </c>
      <c r="S2" s="268"/>
      <c r="T2" s="268"/>
      <c r="U2" s="268"/>
      <c r="W2" s="268" t="s">
        <v>204</v>
      </c>
      <c r="X2" s="268"/>
      <c r="Y2" s="268"/>
      <c r="AH2" s="268" t="s">
        <v>213</v>
      </c>
      <c r="AI2" s="268"/>
      <c r="AJ2" s="268"/>
      <c r="AK2" s="268"/>
      <c r="AM2" s="268" t="s">
        <v>215</v>
      </c>
      <c r="AN2" s="268"/>
      <c r="AO2" s="268"/>
      <c r="AP2" s="268"/>
    </row>
    <row r="3" spans="1:47" s="48" customFormat="1" ht="61.2" x14ac:dyDescent="0.25">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25">
      <c r="A4" s="158" t="s">
        <v>52</v>
      </c>
      <c r="B4" s="159">
        <v>0</v>
      </c>
      <c r="C4" s="159">
        <v>0</v>
      </c>
      <c r="D4" s="159">
        <v>0</v>
      </c>
      <c r="E4" s="159">
        <v>0</v>
      </c>
      <c r="F4" s="159">
        <v>0</v>
      </c>
      <c r="G4" s="159">
        <v>59452736</v>
      </c>
      <c r="H4" s="159">
        <v>59358025</v>
      </c>
      <c r="I4" s="159">
        <v>94711</v>
      </c>
      <c r="J4" s="159">
        <v>0</v>
      </c>
      <c r="K4" s="159">
        <v>0</v>
      </c>
      <c r="L4" s="159">
        <v>0</v>
      </c>
      <c r="M4" s="159">
        <v>0</v>
      </c>
      <c r="N4" s="159">
        <v>0</v>
      </c>
      <c r="O4" s="159">
        <v>0</v>
      </c>
      <c r="P4" s="159">
        <v>0</v>
      </c>
      <c r="Q4" s="159">
        <v>0</v>
      </c>
      <c r="R4" s="159">
        <v>43473501</v>
      </c>
      <c r="S4" s="159">
        <v>2237845</v>
      </c>
      <c r="T4" s="159">
        <v>38193465</v>
      </c>
      <c r="U4" s="159">
        <v>3042191</v>
      </c>
      <c r="V4" s="159">
        <v>2487643</v>
      </c>
      <c r="W4" s="159">
        <v>816987237</v>
      </c>
      <c r="X4" s="159">
        <v>191551239</v>
      </c>
      <c r="Y4" s="159">
        <v>625435998</v>
      </c>
      <c r="Z4" s="159">
        <v>10322</v>
      </c>
      <c r="AA4" s="159">
        <v>105427080</v>
      </c>
      <c r="AB4" s="159">
        <v>4985908</v>
      </c>
      <c r="AC4" s="159">
        <v>99207867</v>
      </c>
      <c r="AD4" s="159">
        <v>35420852</v>
      </c>
      <c r="AE4" s="159">
        <v>13874424</v>
      </c>
      <c r="AF4" s="159">
        <v>75130637</v>
      </c>
      <c r="AG4" s="159">
        <v>9941061</v>
      </c>
      <c r="AH4" s="159">
        <v>19033691</v>
      </c>
      <c r="AI4" s="159">
        <v>8046302</v>
      </c>
      <c r="AJ4" s="159">
        <v>3207919</v>
      </c>
      <c r="AK4" s="159">
        <v>7779470</v>
      </c>
      <c r="AL4" s="159">
        <v>263835</v>
      </c>
      <c r="AM4" s="159">
        <v>56214296</v>
      </c>
      <c r="AN4" s="159">
        <v>18446677</v>
      </c>
      <c r="AO4" s="159">
        <v>34435378</v>
      </c>
      <c r="AP4" s="159">
        <v>3332241</v>
      </c>
      <c r="AQ4" s="159">
        <v>107925595</v>
      </c>
      <c r="AR4" s="159">
        <v>1449836685</v>
      </c>
      <c r="AS4" s="159">
        <v>0</v>
      </c>
      <c r="AT4" s="159">
        <v>0</v>
      </c>
      <c r="AU4" s="198"/>
    </row>
    <row r="5" spans="1:47"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7547937</v>
      </c>
      <c r="X5" s="71">
        <v>0</v>
      </c>
      <c r="Y5" s="81">
        <v>7547937</v>
      </c>
      <c r="Z5" s="71">
        <v>0</v>
      </c>
      <c r="AA5" s="71">
        <v>0</v>
      </c>
      <c r="AB5" s="71">
        <v>0</v>
      </c>
      <c r="AC5" s="81">
        <v>21021875</v>
      </c>
      <c r="AD5" s="71">
        <v>0</v>
      </c>
      <c r="AE5" s="71">
        <v>0</v>
      </c>
      <c r="AF5" s="71">
        <v>0</v>
      </c>
      <c r="AG5" s="81">
        <v>0</v>
      </c>
      <c r="AH5" s="71">
        <v>1531363</v>
      </c>
      <c r="AI5" s="71">
        <v>0</v>
      </c>
      <c r="AJ5" s="71">
        <v>0</v>
      </c>
      <c r="AK5" s="81">
        <v>1531363</v>
      </c>
      <c r="AL5" s="71">
        <v>0</v>
      </c>
      <c r="AM5" s="71">
        <v>5803577</v>
      </c>
      <c r="AN5" s="71">
        <v>5803577</v>
      </c>
      <c r="AO5" s="81">
        <v>0</v>
      </c>
      <c r="AP5" s="71">
        <v>0</v>
      </c>
      <c r="AQ5" s="71">
        <v>0</v>
      </c>
      <c r="AR5" s="71">
        <v>35904752</v>
      </c>
      <c r="AS5" s="71">
        <v>0</v>
      </c>
      <c r="AT5" s="71">
        <v>0</v>
      </c>
    </row>
    <row r="6" spans="1:47"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5">
      <c r="A9" s="19" t="s">
        <v>5</v>
      </c>
      <c r="B9" s="71">
        <v>0</v>
      </c>
      <c r="C9" s="71">
        <v>0</v>
      </c>
      <c r="D9" s="71">
        <v>0</v>
      </c>
      <c r="E9" s="81">
        <v>0</v>
      </c>
      <c r="F9" s="71">
        <v>0</v>
      </c>
      <c r="G9" s="71">
        <v>28797605</v>
      </c>
      <c r="H9" s="71">
        <v>28702894</v>
      </c>
      <c r="I9" s="81">
        <v>94711</v>
      </c>
      <c r="J9" s="71">
        <v>0</v>
      </c>
      <c r="K9" s="71">
        <v>0</v>
      </c>
      <c r="L9" s="71">
        <v>0</v>
      </c>
      <c r="M9" s="81">
        <v>0</v>
      </c>
      <c r="N9" s="71">
        <v>0</v>
      </c>
      <c r="O9" s="71">
        <v>0</v>
      </c>
      <c r="P9" s="71">
        <v>0</v>
      </c>
      <c r="Q9" s="81">
        <v>0</v>
      </c>
      <c r="R9" s="71">
        <v>3433847</v>
      </c>
      <c r="S9" s="71">
        <v>583491</v>
      </c>
      <c r="T9" s="71">
        <v>2142933</v>
      </c>
      <c r="U9" s="81">
        <v>707423</v>
      </c>
      <c r="V9" s="71">
        <v>1121861</v>
      </c>
      <c r="W9" s="71">
        <v>2538670</v>
      </c>
      <c r="X9" s="71">
        <v>2538670</v>
      </c>
      <c r="Y9" s="81">
        <v>0</v>
      </c>
      <c r="Z9" s="71">
        <v>50</v>
      </c>
      <c r="AA9" s="71">
        <v>0</v>
      </c>
      <c r="AB9" s="71">
        <v>0</v>
      </c>
      <c r="AC9" s="81">
        <v>370386</v>
      </c>
      <c r="AD9" s="71">
        <v>4159646</v>
      </c>
      <c r="AE9" s="71">
        <v>884096</v>
      </c>
      <c r="AF9" s="71">
        <v>2684901</v>
      </c>
      <c r="AG9" s="81">
        <v>2570529</v>
      </c>
      <c r="AH9" s="71">
        <v>3175</v>
      </c>
      <c r="AI9" s="71">
        <v>3175</v>
      </c>
      <c r="AJ9" s="71">
        <v>0</v>
      </c>
      <c r="AK9" s="81">
        <v>0</v>
      </c>
      <c r="AL9" s="71">
        <v>0</v>
      </c>
      <c r="AM9" s="71">
        <v>41244638</v>
      </c>
      <c r="AN9" s="71">
        <v>9323442</v>
      </c>
      <c r="AO9" s="81">
        <v>29825104</v>
      </c>
      <c r="AP9" s="71">
        <v>2096092</v>
      </c>
      <c r="AQ9" s="71">
        <v>14298</v>
      </c>
      <c r="AR9" s="71">
        <v>87823702</v>
      </c>
      <c r="AS9" s="71">
        <v>0</v>
      </c>
      <c r="AT9" s="71">
        <v>0</v>
      </c>
    </row>
    <row r="10" spans="1:47" x14ac:dyDescent="0.25">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139068</v>
      </c>
      <c r="S11" s="71">
        <v>0</v>
      </c>
      <c r="T11" s="71">
        <v>139068</v>
      </c>
      <c r="U11" s="81">
        <v>0</v>
      </c>
      <c r="V11" s="71">
        <v>0</v>
      </c>
      <c r="W11" s="71">
        <v>89516334</v>
      </c>
      <c r="X11" s="71">
        <v>13312910</v>
      </c>
      <c r="Y11" s="81">
        <v>76203424</v>
      </c>
      <c r="Z11" s="71">
        <v>0</v>
      </c>
      <c r="AA11" s="71">
        <v>0</v>
      </c>
      <c r="AB11" s="71">
        <v>0</v>
      </c>
      <c r="AC11" s="81">
        <v>0</v>
      </c>
      <c r="AD11" s="71">
        <v>1327105</v>
      </c>
      <c r="AE11" s="71">
        <v>0</v>
      </c>
      <c r="AF11" s="71">
        <v>0</v>
      </c>
      <c r="AG11" s="81">
        <v>0</v>
      </c>
      <c r="AH11" s="71">
        <v>0</v>
      </c>
      <c r="AI11" s="71">
        <v>0</v>
      </c>
      <c r="AJ11" s="71">
        <v>0</v>
      </c>
      <c r="AK11" s="81">
        <v>0</v>
      </c>
      <c r="AL11" s="71">
        <v>0</v>
      </c>
      <c r="AM11" s="71">
        <v>0</v>
      </c>
      <c r="AN11" s="71">
        <v>0</v>
      </c>
      <c r="AO11" s="81">
        <v>0</v>
      </c>
      <c r="AP11" s="71">
        <v>0</v>
      </c>
      <c r="AQ11" s="71">
        <v>0</v>
      </c>
      <c r="AR11" s="71">
        <v>90982507</v>
      </c>
      <c r="AS11" s="71">
        <v>0</v>
      </c>
      <c r="AT11" s="71">
        <v>0</v>
      </c>
    </row>
    <row r="12" spans="1:47" x14ac:dyDescent="0.25">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5">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25">
      <c r="A16" s="19" t="s">
        <v>12</v>
      </c>
      <c r="B16" s="71">
        <v>0</v>
      </c>
      <c r="C16" s="71">
        <v>0</v>
      </c>
      <c r="D16" s="71">
        <v>0</v>
      </c>
      <c r="E16" s="81">
        <v>0</v>
      </c>
      <c r="F16" s="71">
        <v>0</v>
      </c>
      <c r="G16" s="71">
        <v>1435060</v>
      </c>
      <c r="H16" s="71">
        <v>1435060</v>
      </c>
      <c r="I16" s="81">
        <v>0</v>
      </c>
      <c r="J16" s="71">
        <v>0</v>
      </c>
      <c r="K16" s="71">
        <v>0</v>
      </c>
      <c r="L16" s="71">
        <v>0</v>
      </c>
      <c r="M16" s="81">
        <v>0</v>
      </c>
      <c r="N16" s="71">
        <v>0</v>
      </c>
      <c r="O16" s="71">
        <v>0</v>
      </c>
      <c r="P16" s="71">
        <v>0</v>
      </c>
      <c r="Q16" s="81">
        <v>0</v>
      </c>
      <c r="R16" s="71">
        <v>34558897</v>
      </c>
      <c r="S16" s="71">
        <v>79967</v>
      </c>
      <c r="T16" s="71">
        <v>33807153</v>
      </c>
      <c r="U16" s="81">
        <v>671777</v>
      </c>
      <c r="V16" s="71">
        <v>273167</v>
      </c>
      <c r="W16" s="71">
        <v>9693163</v>
      </c>
      <c r="X16" s="71">
        <v>9512580</v>
      </c>
      <c r="Y16" s="81">
        <v>180583</v>
      </c>
      <c r="Z16" s="71">
        <v>10272</v>
      </c>
      <c r="AA16" s="71">
        <v>0</v>
      </c>
      <c r="AB16" s="71">
        <v>0</v>
      </c>
      <c r="AC16" s="81">
        <v>5518536</v>
      </c>
      <c r="AD16" s="71">
        <v>21435258</v>
      </c>
      <c r="AE16" s="71">
        <v>5093348</v>
      </c>
      <c r="AF16" s="71">
        <v>6490616</v>
      </c>
      <c r="AG16" s="81">
        <v>3469444</v>
      </c>
      <c r="AH16" s="71">
        <v>66411</v>
      </c>
      <c r="AI16" s="71">
        <v>0</v>
      </c>
      <c r="AJ16" s="71">
        <v>0</v>
      </c>
      <c r="AK16" s="81">
        <v>66411</v>
      </c>
      <c r="AL16" s="71">
        <v>263835</v>
      </c>
      <c r="AM16" s="71">
        <v>0</v>
      </c>
      <c r="AN16" s="71">
        <v>0</v>
      </c>
      <c r="AO16" s="81">
        <v>0</v>
      </c>
      <c r="AP16" s="71">
        <v>0</v>
      </c>
      <c r="AQ16" s="71">
        <v>32508068</v>
      </c>
      <c r="AR16" s="71">
        <v>120816075</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27529635</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60824999</v>
      </c>
      <c r="AR19" s="71">
        <v>88354634</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188032</v>
      </c>
      <c r="S20" s="71">
        <v>0</v>
      </c>
      <c r="T20" s="71">
        <v>0</v>
      </c>
      <c r="U20" s="81">
        <v>188032</v>
      </c>
      <c r="V20" s="71">
        <v>994341</v>
      </c>
      <c r="W20" s="71">
        <v>6932032</v>
      </c>
      <c r="X20" s="71">
        <v>6932032</v>
      </c>
      <c r="Y20" s="81">
        <v>0</v>
      </c>
      <c r="Z20" s="71">
        <v>0</v>
      </c>
      <c r="AA20" s="71">
        <v>25939342</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34053747</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25537567</v>
      </c>
      <c r="X22" s="71">
        <v>25537567</v>
      </c>
      <c r="Y22" s="81">
        <v>0</v>
      </c>
      <c r="Z22" s="71">
        <v>0</v>
      </c>
      <c r="AA22" s="71">
        <v>0</v>
      </c>
      <c r="AB22" s="71">
        <v>0</v>
      </c>
      <c r="AC22" s="81">
        <v>0</v>
      </c>
      <c r="AD22" s="71">
        <v>0</v>
      </c>
      <c r="AE22" s="71">
        <v>0</v>
      </c>
      <c r="AF22" s="71">
        <v>0</v>
      </c>
      <c r="AG22" s="81">
        <v>0</v>
      </c>
      <c r="AH22" s="71">
        <v>0</v>
      </c>
      <c r="AI22" s="71">
        <v>0</v>
      </c>
      <c r="AJ22" s="71">
        <v>0</v>
      </c>
      <c r="AK22" s="81">
        <v>0</v>
      </c>
      <c r="AL22" s="71">
        <v>0</v>
      </c>
      <c r="AM22" s="71">
        <v>27474</v>
      </c>
      <c r="AN22" s="71">
        <v>0</v>
      </c>
      <c r="AO22" s="81">
        <v>0</v>
      </c>
      <c r="AP22" s="71">
        <v>27474</v>
      </c>
      <c r="AQ22" s="71">
        <v>0</v>
      </c>
      <c r="AR22" s="71">
        <v>25565041</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0" customFormat="1" x14ac:dyDescent="0.25">
      <c r="A24" s="129" t="s">
        <v>20</v>
      </c>
      <c r="B24" s="71">
        <v>0</v>
      </c>
      <c r="C24" s="71">
        <v>0</v>
      </c>
      <c r="D24" s="71">
        <v>0</v>
      </c>
      <c r="E24" s="71">
        <v>0</v>
      </c>
      <c r="F24" s="71">
        <v>0</v>
      </c>
      <c r="G24" s="71">
        <v>5305831</v>
      </c>
      <c r="H24" s="71">
        <v>5305831</v>
      </c>
      <c r="I24" s="71">
        <v>0</v>
      </c>
      <c r="J24" s="71">
        <v>0</v>
      </c>
      <c r="K24" s="71">
        <v>0</v>
      </c>
      <c r="L24" s="71">
        <v>0</v>
      </c>
      <c r="M24" s="71">
        <v>0</v>
      </c>
      <c r="N24" s="71">
        <v>0</v>
      </c>
      <c r="O24" s="71">
        <v>0</v>
      </c>
      <c r="P24" s="71">
        <v>0</v>
      </c>
      <c r="Q24" s="71">
        <v>0</v>
      </c>
      <c r="R24" s="71">
        <v>622295</v>
      </c>
      <c r="S24" s="71">
        <v>0</v>
      </c>
      <c r="T24" s="71">
        <v>622295</v>
      </c>
      <c r="U24" s="71">
        <v>0</v>
      </c>
      <c r="V24" s="71">
        <v>82501</v>
      </c>
      <c r="W24" s="71">
        <v>0</v>
      </c>
      <c r="X24" s="71">
        <v>0</v>
      </c>
      <c r="Y24" s="71">
        <v>0</v>
      </c>
      <c r="Z24" s="71">
        <v>0</v>
      </c>
      <c r="AA24" s="71">
        <v>0</v>
      </c>
      <c r="AB24" s="71">
        <v>405054</v>
      </c>
      <c r="AC24" s="71">
        <v>3675001</v>
      </c>
      <c r="AD24" s="71">
        <v>0</v>
      </c>
      <c r="AE24" s="71">
        <v>4957534</v>
      </c>
      <c r="AF24" s="71">
        <v>0</v>
      </c>
      <c r="AG24" s="71">
        <v>0</v>
      </c>
      <c r="AH24" s="71">
        <v>2173633</v>
      </c>
      <c r="AI24" s="71">
        <v>0</v>
      </c>
      <c r="AJ24" s="71">
        <v>0</v>
      </c>
      <c r="AK24" s="71">
        <v>2173633</v>
      </c>
      <c r="AL24" s="71">
        <v>0</v>
      </c>
      <c r="AM24" s="71">
        <v>1617510</v>
      </c>
      <c r="AN24" s="71">
        <v>1617510</v>
      </c>
      <c r="AO24" s="71">
        <v>0</v>
      </c>
      <c r="AP24" s="71">
        <v>0</v>
      </c>
      <c r="AQ24" s="71">
        <v>0</v>
      </c>
      <c r="AR24" s="71">
        <v>18839359</v>
      </c>
      <c r="AS24" s="71">
        <v>0</v>
      </c>
      <c r="AT24" s="71">
        <v>0</v>
      </c>
    </row>
    <row r="25" spans="1:46" x14ac:dyDescent="0.25">
      <c r="A25" s="19" t="s">
        <v>21</v>
      </c>
      <c r="B25" s="71">
        <v>0</v>
      </c>
      <c r="C25" s="71">
        <v>0</v>
      </c>
      <c r="D25" s="71">
        <v>0</v>
      </c>
      <c r="E25" s="81">
        <v>0</v>
      </c>
      <c r="F25" s="71">
        <v>0</v>
      </c>
      <c r="G25" s="71">
        <v>41897</v>
      </c>
      <c r="H25" s="71">
        <v>41897</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41897</v>
      </c>
      <c r="AS25" s="71">
        <v>0</v>
      </c>
      <c r="AT25" s="71">
        <v>0</v>
      </c>
    </row>
    <row r="26" spans="1:46" x14ac:dyDescent="0.25">
      <c r="A26" s="19" t="s">
        <v>22</v>
      </c>
      <c r="B26" s="71">
        <v>0</v>
      </c>
      <c r="C26" s="71">
        <v>0</v>
      </c>
      <c r="D26" s="71">
        <v>0</v>
      </c>
      <c r="E26" s="81">
        <v>0</v>
      </c>
      <c r="F26" s="71">
        <v>0</v>
      </c>
      <c r="G26" s="71">
        <v>274089</v>
      </c>
      <c r="H26" s="71">
        <v>274089</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274089</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2403660</v>
      </c>
      <c r="H32" s="71">
        <v>2403660</v>
      </c>
      <c r="I32" s="81">
        <v>0</v>
      </c>
      <c r="J32" s="71">
        <v>0</v>
      </c>
      <c r="K32" s="71">
        <v>0</v>
      </c>
      <c r="L32" s="71">
        <v>0</v>
      </c>
      <c r="M32" s="81">
        <v>0</v>
      </c>
      <c r="N32" s="71">
        <v>0</v>
      </c>
      <c r="O32" s="71">
        <v>0</v>
      </c>
      <c r="P32" s="71">
        <v>0</v>
      </c>
      <c r="Q32" s="81">
        <v>0</v>
      </c>
      <c r="R32" s="71">
        <v>3241</v>
      </c>
      <c r="S32" s="71">
        <v>0</v>
      </c>
      <c r="T32" s="71">
        <v>0</v>
      </c>
      <c r="U32" s="81">
        <v>3241</v>
      </c>
      <c r="V32" s="71">
        <v>0</v>
      </c>
      <c r="W32" s="71">
        <v>0</v>
      </c>
      <c r="X32" s="71">
        <v>0</v>
      </c>
      <c r="Y32" s="81">
        <v>0</v>
      </c>
      <c r="Z32" s="71">
        <v>0</v>
      </c>
      <c r="AA32" s="71">
        <v>29442599</v>
      </c>
      <c r="AB32" s="71">
        <v>4391755</v>
      </c>
      <c r="AC32" s="81">
        <v>0</v>
      </c>
      <c r="AD32" s="71">
        <v>0</v>
      </c>
      <c r="AE32" s="71">
        <v>312965</v>
      </c>
      <c r="AF32" s="71">
        <v>0</v>
      </c>
      <c r="AG32" s="81">
        <v>0</v>
      </c>
      <c r="AH32" s="71">
        <v>0</v>
      </c>
      <c r="AI32" s="71">
        <v>0</v>
      </c>
      <c r="AJ32" s="71">
        <v>0</v>
      </c>
      <c r="AK32" s="81">
        <v>0</v>
      </c>
      <c r="AL32" s="71">
        <v>0</v>
      </c>
      <c r="AM32" s="71">
        <v>0</v>
      </c>
      <c r="AN32" s="71">
        <v>0</v>
      </c>
      <c r="AO32" s="81">
        <v>0</v>
      </c>
      <c r="AP32" s="71">
        <v>0</v>
      </c>
      <c r="AQ32" s="71">
        <v>0</v>
      </c>
      <c r="AR32" s="71">
        <v>36554220</v>
      </c>
      <c r="AS32" s="71">
        <v>0</v>
      </c>
      <c r="AT32" s="71">
        <v>0</v>
      </c>
    </row>
    <row r="33" spans="1:46" x14ac:dyDescent="0.25">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1471718</v>
      </c>
      <c r="S33" s="71">
        <v>0</v>
      </c>
      <c r="T33" s="71">
        <v>0</v>
      </c>
      <c r="U33" s="81">
        <v>1471718</v>
      </c>
      <c r="V33" s="71">
        <v>15773</v>
      </c>
      <c r="W33" s="71">
        <v>15464823</v>
      </c>
      <c r="X33" s="71">
        <v>15464823</v>
      </c>
      <c r="Y33" s="81">
        <v>0</v>
      </c>
      <c r="Z33" s="71">
        <v>0</v>
      </c>
      <c r="AA33" s="71">
        <v>0</v>
      </c>
      <c r="AB33" s="71">
        <v>0</v>
      </c>
      <c r="AC33" s="81">
        <v>2721290</v>
      </c>
      <c r="AD33" s="71">
        <v>2555513</v>
      </c>
      <c r="AE33" s="71">
        <v>145267</v>
      </c>
      <c r="AF33" s="71">
        <v>0</v>
      </c>
      <c r="AG33" s="81">
        <v>0</v>
      </c>
      <c r="AH33" s="71">
        <v>14603871</v>
      </c>
      <c r="AI33" s="71">
        <v>8043127</v>
      </c>
      <c r="AJ33" s="71">
        <v>3207919</v>
      </c>
      <c r="AK33" s="81">
        <v>3352825</v>
      </c>
      <c r="AL33" s="71">
        <v>0</v>
      </c>
      <c r="AM33" s="71">
        <v>1981166</v>
      </c>
      <c r="AN33" s="71">
        <v>0</v>
      </c>
      <c r="AO33" s="81">
        <v>1981166</v>
      </c>
      <c r="AP33" s="71">
        <v>0</v>
      </c>
      <c r="AQ33" s="71">
        <v>0</v>
      </c>
      <c r="AR33" s="71">
        <v>38959421</v>
      </c>
      <c r="AS33" s="71">
        <v>0</v>
      </c>
      <c r="AT33" s="71">
        <v>0</v>
      </c>
    </row>
    <row r="34" spans="1:46" x14ac:dyDescent="0.25">
      <c r="A34" s="19" t="s">
        <v>30</v>
      </c>
      <c r="B34" s="71">
        <v>0</v>
      </c>
      <c r="C34" s="71">
        <v>0</v>
      </c>
      <c r="D34" s="71">
        <v>0</v>
      </c>
      <c r="E34" s="81">
        <v>0</v>
      </c>
      <c r="F34" s="71">
        <v>0</v>
      </c>
      <c r="G34" s="71">
        <v>3237900</v>
      </c>
      <c r="H34" s="71">
        <v>3237900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3322274</v>
      </c>
      <c r="AD34" s="71">
        <v>0</v>
      </c>
      <c r="AE34" s="71">
        <v>0</v>
      </c>
      <c r="AF34" s="71">
        <v>2427657</v>
      </c>
      <c r="AG34" s="81">
        <v>3901088</v>
      </c>
      <c r="AH34" s="71">
        <v>0</v>
      </c>
      <c r="AI34" s="71">
        <v>0</v>
      </c>
      <c r="AJ34" s="71">
        <v>0</v>
      </c>
      <c r="AK34" s="81">
        <v>0</v>
      </c>
      <c r="AL34" s="71">
        <v>0</v>
      </c>
      <c r="AM34" s="71">
        <v>1365363</v>
      </c>
      <c r="AN34" s="71">
        <v>1365363</v>
      </c>
      <c r="AO34" s="81">
        <v>0</v>
      </c>
      <c r="AP34" s="71">
        <v>0</v>
      </c>
      <c r="AQ34" s="71">
        <v>0</v>
      </c>
      <c r="AR34" s="71">
        <v>14254282</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218402</v>
      </c>
      <c r="S35" s="71">
        <v>0</v>
      </c>
      <c r="T35" s="71">
        <v>218402</v>
      </c>
      <c r="U35" s="81">
        <v>0</v>
      </c>
      <c r="V35" s="71">
        <v>0</v>
      </c>
      <c r="W35" s="71">
        <v>541504054</v>
      </c>
      <c r="X35" s="71">
        <v>0</v>
      </c>
      <c r="Y35" s="81">
        <v>541504054</v>
      </c>
      <c r="Z35" s="71">
        <v>0</v>
      </c>
      <c r="AA35" s="71">
        <v>0</v>
      </c>
      <c r="AB35" s="71">
        <v>0</v>
      </c>
      <c r="AC35" s="81">
        <v>0</v>
      </c>
      <c r="AD35" s="71">
        <v>5943330</v>
      </c>
      <c r="AE35" s="71">
        <v>0</v>
      </c>
      <c r="AF35" s="71">
        <v>0</v>
      </c>
      <c r="AG35" s="81">
        <v>0</v>
      </c>
      <c r="AH35" s="71">
        <v>0</v>
      </c>
      <c r="AI35" s="71">
        <v>0</v>
      </c>
      <c r="AJ35" s="71">
        <v>0</v>
      </c>
      <c r="AK35" s="81">
        <v>0</v>
      </c>
      <c r="AL35" s="71">
        <v>0</v>
      </c>
      <c r="AM35" s="71">
        <v>2658</v>
      </c>
      <c r="AN35" s="71">
        <v>2658</v>
      </c>
      <c r="AO35" s="81">
        <v>0</v>
      </c>
      <c r="AP35" s="71">
        <v>0</v>
      </c>
      <c r="AQ35" s="71">
        <v>0</v>
      </c>
      <c r="AR35" s="71">
        <v>547668444</v>
      </c>
      <c r="AS35" s="71">
        <v>0</v>
      </c>
      <c r="AT35" s="71">
        <v>0</v>
      </c>
    </row>
    <row r="36" spans="1:46" x14ac:dyDescent="0.25">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5">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37723694</v>
      </c>
      <c r="AD40" s="71">
        <v>0</v>
      </c>
      <c r="AE40" s="71">
        <v>0</v>
      </c>
      <c r="AF40" s="71">
        <v>63527463</v>
      </c>
      <c r="AG40" s="81">
        <v>0</v>
      </c>
      <c r="AH40" s="71">
        <v>0</v>
      </c>
      <c r="AI40" s="71">
        <v>0</v>
      </c>
      <c r="AJ40" s="71">
        <v>0</v>
      </c>
      <c r="AK40" s="81">
        <v>0</v>
      </c>
      <c r="AL40" s="71">
        <v>0</v>
      </c>
      <c r="AM40" s="71">
        <v>0</v>
      </c>
      <c r="AN40" s="71">
        <v>0</v>
      </c>
      <c r="AO40" s="81">
        <v>0</v>
      </c>
      <c r="AP40" s="71">
        <v>0</v>
      </c>
      <c r="AQ40" s="71">
        <v>0</v>
      </c>
      <c r="AR40" s="71">
        <v>101251157</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0</v>
      </c>
      <c r="C42" s="71">
        <v>0</v>
      </c>
      <c r="D42" s="71">
        <v>0</v>
      </c>
      <c r="E42" s="81">
        <v>0</v>
      </c>
      <c r="F42" s="71">
        <v>0</v>
      </c>
      <c r="G42" s="71">
        <v>4612638</v>
      </c>
      <c r="H42" s="71">
        <v>4612638</v>
      </c>
      <c r="I42" s="81">
        <v>0</v>
      </c>
      <c r="J42" s="71">
        <v>0</v>
      </c>
      <c r="K42" s="71">
        <v>0</v>
      </c>
      <c r="L42" s="71">
        <v>0</v>
      </c>
      <c r="M42" s="81">
        <v>0</v>
      </c>
      <c r="N42" s="71">
        <v>0</v>
      </c>
      <c r="O42" s="71">
        <v>0</v>
      </c>
      <c r="P42" s="71">
        <v>0</v>
      </c>
      <c r="Q42" s="81">
        <v>0</v>
      </c>
      <c r="R42" s="71">
        <v>1574387</v>
      </c>
      <c r="S42" s="71">
        <v>1574387</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2151830</v>
      </c>
      <c r="AN42" s="71">
        <v>0</v>
      </c>
      <c r="AO42" s="81">
        <v>1036796</v>
      </c>
      <c r="AP42" s="71">
        <v>1115034</v>
      </c>
      <c r="AQ42" s="71">
        <v>0</v>
      </c>
      <c r="AR42" s="71">
        <v>8338855</v>
      </c>
      <c r="AS42" s="71">
        <v>0</v>
      </c>
      <c r="AT42" s="71">
        <v>0</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2758468</v>
      </c>
      <c r="H44" s="71">
        <v>2758468</v>
      </c>
      <c r="I44" s="81">
        <v>0</v>
      </c>
      <c r="J44" s="71">
        <v>0</v>
      </c>
      <c r="K44" s="71">
        <v>0</v>
      </c>
      <c r="L44" s="71">
        <v>0</v>
      </c>
      <c r="M44" s="81">
        <v>0</v>
      </c>
      <c r="N44" s="71">
        <v>0</v>
      </c>
      <c r="O44" s="71">
        <v>0</v>
      </c>
      <c r="P44" s="71">
        <v>0</v>
      </c>
      <c r="Q44" s="81">
        <v>0</v>
      </c>
      <c r="R44" s="71">
        <v>1263614</v>
      </c>
      <c r="S44" s="71">
        <v>0</v>
      </c>
      <c r="T44" s="71">
        <v>1263614</v>
      </c>
      <c r="U44" s="81">
        <v>0</v>
      </c>
      <c r="V44" s="71">
        <v>0</v>
      </c>
      <c r="W44" s="71">
        <v>1190000</v>
      </c>
      <c r="X44" s="71">
        <v>1190000</v>
      </c>
      <c r="Y44" s="81">
        <v>0</v>
      </c>
      <c r="Z44" s="71">
        <v>0</v>
      </c>
      <c r="AA44" s="71">
        <v>22515504</v>
      </c>
      <c r="AB44" s="71">
        <v>189099</v>
      </c>
      <c r="AC44" s="81">
        <v>24854811</v>
      </c>
      <c r="AD44" s="71">
        <v>0</v>
      </c>
      <c r="AE44" s="71">
        <v>0</v>
      </c>
      <c r="AF44" s="71">
        <v>0</v>
      </c>
      <c r="AG44" s="81">
        <v>0</v>
      </c>
      <c r="AH44" s="71">
        <v>655238</v>
      </c>
      <c r="AI44" s="71">
        <v>0</v>
      </c>
      <c r="AJ44" s="71">
        <v>0</v>
      </c>
      <c r="AK44" s="81">
        <v>655238</v>
      </c>
      <c r="AL44" s="71">
        <v>0</v>
      </c>
      <c r="AM44" s="71">
        <v>0</v>
      </c>
      <c r="AN44" s="71">
        <v>0</v>
      </c>
      <c r="AO44" s="81">
        <v>0</v>
      </c>
      <c r="AP44" s="71">
        <v>0</v>
      </c>
      <c r="AQ44" s="71">
        <v>0</v>
      </c>
      <c r="AR44" s="71">
        <v>53426734</v>
      </c>
      <c r="AS44" s="71">
        <v>0</v>
      </c>
      <c r="AT44" s="71">
        <v>0</v>
      </c>
    </row>
    <row r="45" spans="1:46" x14ac:dyDescent="0.25">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5">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565642</v>
      </c>
      <c r="H50" s="71">
        <v>565642</v>
      </c>
      <c r="I50" s="81">
        <v>0</v>
      </c>
      <c r="J50" s="71">
        <v>0</v>
      </c>
      <c r="K50" s="71">
        <v>0</v>
      </c>
      <c r="L50" s="71">
        <v>0</v>
      </c>
      <c r="M50" s="81">
        <v>0</v>
      </c>
      <c r="N50" s="71">
        <v>0</v>
      </c>
      <c r="O50" s="71">
        <v>0</v>
      </c>
      <c r="P50" s="71">
        <v>0</v>
      </c>
      <c r="Q50" s="81">
        <v>0</v>
      </c>
      <c r="R50" s="71">
        <v>0</v>
      </c>
      <c r="S50" s="71">
        <v>0</v>
      </c>
      <c r="T50" s="71">
        <v>0</v>
      </c>
      <c r="U50" s="81">
        <v>0</v>
      </c>
      <c r="V50" s="71">
        <v>0</v>
      </c>
      <c r="W50" s="71">
        <v>15078659</v>
      </c>
      <c r="X50" s="71">
        <v>15078659</v>
      </c>
      <c r="Y50" s="81">
        <v>0</v>
      </c>
      <c r="Z50" s="71">
        <v>0</v>
      </c>
      <c r="AA50" s="71">
        <v>0</v>
      </c>
      <c r="AB50" s="71">
        <v>0</v>
      </c>
      <c r="AC50" s="81">
        <v>0</v>
      </c>
      <c r="AD50" s="71">
        <v>0</v>
      </c>
      <c r="AE50" s="71">
        <v>2481214</v>
      </c>
      <c r="AF50" s="71">
        <v>0</v>
      </c>
      <c r="AG50" s="81">
        <v>0</v>
      </c>
      <c r="AH50" s="71">
        <v>0</v>
      </c>
      <c r="AI50" s="71">
        <v>0</v>
      </c>
      <c r="AJ50" s="71">
        <v>0</v>
      </c>
      <c r="AK50" s="81">
        <v>0</v>
      </c>
      <c r="AL50" s="71">
        <v>0</v>
      </c>
      <c r="AM50" s="71">
        <v>2020080</v>
      </c>
      <c r="AN50" s="71">
        <v>334127</v>
      </c>
      <c r="AO50" s="81">
        <v>1592312</v>
      </c>
      <c r="AP50" s="71">
        <v>93641</v>
      </c>
      <c r="AQ50" s="71">
        <v>0</v>
      </c>
      <c r="AR50" s="71">
        <v>20145595</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0</v>
      </c>
      <c r="C52" s="71">
        <v>0</v>
      </c>
      <c r="D52" s="71">
        <v>0</v>
      </c>
      <c r="E52" s="81">
        <v>0</v>
      </c>
      <c r="F52" s="71">
        <v>0</v>
      </c>
      <c r="G52" s="71">
        <v>10019946</v>
      </c>
      <c r="H52" s="71">
        <v>10019946</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14578230</v>
      </c>
      <c r="AR52" s="71">
        <v>24598176</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25">
      <c r="A56" s="239" t="s">
        <v>278</v>
      </c>
    </row>
    <row r="57" spans="1:46" x14ac:dyDescent="0.25">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2" fitToWidth="0" orientation="landscape" r:id="rId1"/>
  <headerFooter differentFirst="1">
    <oddHeader>&amp;L&amp;"Arial,Regular"&amp;12E.4.: Expenditures using MOE in Separate State Programs, FY 2018 (continued)</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0">
    <tabColor theme="9" tint="0.39997558519241921"/>
    <pageSetUpPr fitToPage="1"/>
  </sheetPr>
  <dimension ref="A1:AT61"/>
  <sheetViews>
    <sheetView zoomScaleNormal="100" workbookViewId="0">
      <pane xSplit="1" ySplit="3" topLeftCell="B4" activePane="bottomRight" state="frozenSplit"/>
      <selection pane="topRight" activeCell="B1" sqref="B1"/>
      <selection pane="bottomLeft" activeCell="A4" sqref="A4"/>
      <selection pane="bottomRight" activeCell="B4" sqref="B4"/>
    </sheetView>
  </sheetViews>
  <sheetFormatPr defaultColWidth="9.109375" defaultRowHeight="14.4" x14ac:dyDescent="0.3"/>
  <cols>
    <col min="1" max="1" width="22.33203125" style="11" customWidth="1"/>
    <col min="2" max="2" width="14.6640625" style="11" customWidth="1"/>
    <col min="3" max="7" width="14.6640625" style="11" hidden="1" customWidth="1"/>
    <col min="8" max="8" width="24.109375" style="11" customWidth="1"/>
    <col min="9" max="13" width="14.6640625" style="11" hidden="1" customWidth="1"/>
    <col min="14" max="15" width="14.6640625" style="11" customWidth="1"/>
    <col min="16" max="16" width="14.6640625" style="11" hidden="1" customWidth="1"/>
    <col min="17" max="18" width="14.6640625" style="11" customWidth="1"/>
    <col min="19" max="19" width="14.6640625" style="11" hidden="1" customWidth="1"/>
    <col min="20" max="22" width="14.6640625" style="11" customWidth="1"/>
    <col min="23" max="23" width="14.6640625" style="11" hidden="1" customWidth="1"/>
    <col min="24" max="24" width="17" style="11" customWidth="1"/>
    <col min="25" max="28" width="14.6640625" style="11" hidden="1" customWidth="1"/>
    <col min="29" max="29" width="14.6640625" style="11" customWidth="1"/>
    <col min="30" max="32" width="14.6640625" style="11" hidden="1" customWidth="1"/>
    <col min="33" max="33" width="16.88671875" style="11" customWidth="1"/>
    <col min="34" max="34" width="14.6640625" style="11" hidden="1" customWidth="1"/>
    <col min="35" max="35" width="14.6640625" style="11" customWidth="1"/>
    <col min="36" max="38" width="14.6640625" style="11" hidden="1" customWidth="1"/>
    <col min="39" max="40" width="14.6640625" style="11" customWidth="1"/>
    <col min="41" max="41" width="14.6640625" style="11" hidden="1" customWidth="1"/>
    <col min="42" max="42" width="14.6640625" style="11" customWidth="1"/>
    <col min="43" max="43" width="14.6640625" style="11" hidden="1" customWidth="1"/>
    <col min="44" max="44" width="14.6640625" style="11" customWidth="1"/>
    <col min="45" max="46" width="14.6640625" style="11" hidden="1" customWidth="1"/>
    <col min="47" max="16384" width="9.109375" style="11"/>
  </cols>
  <sheetData>
    <row r="1" spans="1:46" ht="15" customHeight="1" x14ac:dyDescent="0.3">
      <c r="B1" s="182" t="s">
        <v>299</v>
      </c>
      <c r="C1" s="154"/>
      <c r="D1" s="154"/>
      <c r="E1" s="160"/>
      <c r="F1" s="160"/>
      <c r="G1" s="160"/>
      <c r="H1" s="160"/>
      <c r="I1" s="160"/>
      <c r="J1" s="160"/>
      <c r="K1" s="160"/>
      <c r="L1" s="112"/>
      <c r="M1" s="112"/>
      <c r="N1" s="112"/>
    </row>
    <row r="2" spans="1:46" ht="15" customHeight="1" x14ac:dyDescent="0.3">
      <c r="A2" s="154"/>
      <c r="B2" s="154"/>
      <c r="C2" s="154"/>
      <c r="D2" s="154"/>
      <c r="E2" s="160"/>
      <c r="F2" s="160"/>
      <c r="G2" s="160"/>
      <c r="H2" s="160"/>
      <c r="I2" s="160"/>
      <c r="J2" s="160"/>
      <c r="K2" s="160"/>
      <c r="L2" s="112"/>
      <c r="M2" s="112"/>
      <c r="N2" s="268" t="s">
        <v>201</v>
      </c>
      <c r="O2" s="268"/>
      <c r="P2" s="268"/>
      <c r="Q2" s="268"/>
      <c r="R2" s="281" t="s">
        <v>202</v>
      </c>
      <c r="S2" s="262"/>
      <c r="T2" s="262"/>
      <c r="U2" s="282"/>
      <c r="AM2" s="268" t="s">
        <v>215</v>
      </c>
      <c r="AN2" s="268"/>
      <c r="AO2" s="268"/>
      <c r="AP2" s="268"/>
    </row>
    <row r="3" spans="1:46" s="47" customFormat="1" ht="61.2" x14ac:dyDescent="0.3">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3">
      <c r="A4" s="158" t="s">
        <v>52</v>
      </c>
      <c r="B4" s="159">
        <v>608000000</v>
      </c>
      <c r="C4" s="159">
        <v>0</v>
      </c>
      <c r="D4" s="159">
        <v>0</v>
      </c>
      <c r="E4" s="159">
        <v>0</v>
      </c>
      <c r="F4" s="159">
        <v>0</v>
      </c>
      <c r="G4" s="159">
        <v>429987904</v>
      </c>
      <c r="H4" s="159">
        <v>429987904</v>
      </c>
      <c r="I4" s="159">
        <v>0</v>
      </c>
      <c r="J4" s="159">
        <v>0</v>
      </c>
      <c r="K4" s="159">
        <v>0</v>
      </c>
      <c r="L4" s="159">
        <v>0</v>
      </c>
      <c r="M4" s="159">
        <v>0</v>
      </c>
      <c r="N4" s="159">
        <v>67420583</v>
      </c>
      <c r="O4" s="159">
        <v>65609343</v>
      </c>
      <c r="P4" s="159">
        <v>0</v>
      </c>
      <c r="Q4" s="159">
        <v>1811240</v>
      </c>
      <c r="R4" s="159">
        <v>1430839</v>
      </c>
      <c r="S4" s="159">
        <v>0</v>
      </c>
      <c r="T4" s="159">
        <v>247281</v>
      </c>
      <c r="U4" s="159">
        <v>1183558</v>
      </c>
      <c r="V4" s="159">
        <v>228459</v>
      </c>
      <c r="W4" s="159">
        <v>98196263</v>
      </c>
      <c r="X4" s="159">
        <v>98196263</v>
      </c>
      <c r="Y4" s="159">
        <v>0</v>
      </c>
      <c r="Z4" s="159">
        <v>0</v>
      </c>
      <c r="AA4" s="159">
        <v>0</v>
      </c>
      <c r="AB4" s="159">
        <v>0</v>
      </c>
      <c r="AC4" s="159">
        <v>4945490</v>
      </c>
      <c r="AD4" s="159">
        <v>0</v>
      </c>
      <c r="AE4" s="159">
        <v>0</v>
      </c>
      <c r="AF4" s="159">
        <v>0</v>
      </c>
      <c r="AG4" s="159">
        <v>806645</v>
      </c>
      <c r="AH4" s="159">
        <v>0</v>
      </c>
      <c r="AI4" s="159">
        <v>0</v>
      </c>
      <c r="AJ4" s="159">
        <v>0</v>
      </c>
      <c r="AK4" s="159">
        <v>0</v>
      </c>
      <c r="AL4" s="159">
        <v>0</v>
      </c>
      <c r="AM4" s="159">
        <v>4983817</v>
      </c>
      <c r="AN4" s="159">
        <v>4051348</v>
      </c>
      <c r="AO4" s="159">
        <v>22261</v>
      </c>
      <c r="AP4" s="159">
        <v>910208</v>
      </c>
      <c r="AQ4" s="159">
        <v>0</v>
      </c>
      <c r="AR4" s="159">
        <v>608000000</v>
      </c>
      <c r="AS4" s="159">
        <v>0</v>
      </c>
      <c r="AT4" s="159">
        <v>0</v>
      </c>
    </row>
    <row r="5" spans="1:46" x14ac:dyDescent="0.3">
      <c r="A5" s="19" t="s">
        <v>1</v>
      </c>
      <c r="B5" s="71">
        <v>10352104</v>
      </c>
      <c r="C5" s="71">
        <v>0</v>
      </c>
      <c r="D5" s="71">
        <v>0</v>
      </c>
      <c r="E5" s="81">
        <v>0</v>
      </c>
      <c r="F5" s="71">
        <v>0</v>
      </c>
      <c r="G5" s="71">
        <v>10352104</v>
      </c>
      <c r="H5" s="71">
        <v>10352104</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10352104</v>
      </c>
      <c r="AS5" s="71">
        <v>0</v>
      </c>
      <c r="AT5" s="71">
        <v>0</v>
      </c>
    </row>
    <row r="6" spans="1:46" x14ac:dyDescent="0.3">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3">
      <c r="A7" s="19" t="s">
        <v>3</v>
      </c>
      <c r="B7" s="71">
        <v>22194881</v>
      </c>
      <c r="C7" s="71">
        <v>0</v>
      </c>
      <c r="D7" s="71">
        <v>0</v>
      </c>
      <c r="E7" s="81">
        <v>0</v>
      </c>
      <c r="F7" s="71">
        <v>0</v>
      </c>
      <c r="G7" s="71">
        <v>14142108</v>
      </c>
      <c r="H7" s="71">
        <v>14142108</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4945490</v>
      </c>
      <c r="AD7" s="71">
        <v>0</v>
      </c>
      <c r="AE7" s="71">
        <v>0</v>
      </c>
      <c r="AF7" s="71">
        <v>0</v>
      </c>
      <c r="AG7" s="81">
        <v>0</v>
      </c>
      <c r="AH7" s="71">
        <v>0</v>
      </c>
      <c r="AI7" s="71">
        <v>0</v>
      </c>
      <c r="AJ7" s="71">
        <v>0</v>
      </c>
      <c r="AK7" s="81">
        <v>0</v>
      </c>
      <c r="AL7" s="71">
        <v>0</v>
      </c>
      <c r="AM7" s="71">
        <v>3107283</v>
      </c>
      <c r="AN7" s="71">
        <v>3107283</v>
      </c>
      <c r="AO7" s="81">
        <v>0</v>
      </c>
      <c r="AP7" s="71">
        <v>0</v>
      </c>
      <c r="AQ7" s="71">
        <v>0</v>
      </c>
      <c r="AR7" s="71">
        <v>22194881</v>
      </c>
      <c r="AS7" s="71">
        <v>0</v>
      </c>
      <c r="AT7" s="71">
        <v>0</v>
      </c>
    </row>
    <row r="8" spans="1:46" x14ac:dyDescent="0.3">
      <c r="A8" s="19" t="s">
        <v>4</v>
      </c>
      <c r="B8" s="71">
        <v>6293768</v>
      </c>
      <c r="C8" s="71">
        <v>0</v>
      </c>
      <c r="D8" s="71">
        <v>0</v>
      </c>
      <c r="E8" s="81">
        <v>0</v>
      </c>
      <c r="F8" s="71">
        <v>0</v>
      </c>
      <c r="G8" s="71">
        <v>0</v>
      </c>
      <c r="H8" s="71">
        <v>0</v>
      </c>
      <c r="I8" s="81">
        <v>0</v>
      </c>
      <c r="J8" s="71">
        <v>0</v>
      </c>
      <c r="K8" s="71">
        <v>0</v>
      </c>
      <c r="L8" s="71">
        <v>0</v>
      </c>
      <c r="M8" s="81">
        <v>0</v>
      </c>
      <c r="N8" s="71">
        <v>1811240</v>
      </c>
      <c r="O8" s="71">
        <v>0</v>
      </c>
      <c r="P8" s="71">
        <v>0</v>
      </c>
      <c r="Q8" s="81">
        <v>1811240</v>
      </c>
      <c r="R8" s="71">
        <v>1430839</v>
      </c>
      <c r="S8" s="71">
        <v>0</v>
      </c>
      <c r="T8" s="71">
        <v>247281</v>
      </c>
      <c r="U8" s="81">
        <v>1183558</v>
      </c>
      <c r="V8" s="71">
        <v>228459</v>
      </c>
      <c r="W8" s="71">
        <v>140051</v>
      </c>
      <c r="X8" s="71">
        <v>140051</v>
      </c>
      <c r="Y8" s="81">
        <v>0</v>
      </c>
      <c r="Z8" s="71">
        <v>0</v>
      </c>
      <c r="AA8" s="71">
        <v>0</v>
      </c>
      <c r="AB8" s="71">
        <v>0</v>
      </c>
      <c r="AC8" s="81">
        <v>0</v>
      </c>
      <c r="AD8" s="71">
        <v>0</v>
      </c>
      <c r="AE8" s="71">
        <v>0</v>
      </c>
      <c r="AF8" s="71">
        <v>0</v>
      </c>
      <c r="AG8" s="81">
        <v>806645</v>
      </c>
      <c r="AH8" s="71">
        <v>0</v>
      </c>
      <c r="AI8" s="71">
        <v>0</v>
      </c>
      <c r="AJ8" s="71">
        <v>0</v>
      </c>
      <c r="AK8" s="81">
        <v>0</v>
      </c>
      <c r="AL8" s="71">
        <v>0</v>
      </c>
      <c r="AM8" s="71">
        <v>1876534</v>
      </c>
      <c r="AN8" s="71">
        <v>944065</v>
      </c>
      <c r="AO8" s="81">
        <v>22261</v>
      </c>
      <c r="AP8" s="71">
        <v>910208</v>
      </c>
      <c r="AQ8" s="71">
        <v>0</v>
      </c>
      <c r="AR8" s="71">
        <v>6293768</v>
      </c>
      <c r="AS8" s="71">
        <v>0</v>
      </c>
      <c r="AT8" s="71">
        <v>0</v>
      </c>
    </row>
    <row r="9" spans="1:46" x14ac:dyDescent="0.3">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3">
      <c r="A10" s="19" t="s">
        <v>6</v>
      </c>
      <c r="B10" s="71">
        <v>15093712</v>
      </c>
      <c r="C10" s="71">
        <v>0</v>
      </c>
      <c r="D10" s="71">
        <v>0</v>
      </c>
      <c r="E10" s="81">
        <v>0</v>
      </c>
      <c r="F10" s="71">
        <v>0</v>
      </c>
      <c r="G10" s="71">
        <v>15093712</v>
      </c>
      <c r="H10" s="71">
        <v>15093712</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15093712</v>
      </c>
      <c r="AS10" s="71">
        <v>0</v>
      </c>
      <c r="AT10" s="71">
        <v>0</v>
      </c>
    </row>
    <row r="11" spans="1:46" x14ac:dyDescent="0.3">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3">
      <c r="A12" s="19" t="s">
        <v>8</v>
      </c>
      <c r="B12" s="71">
        <v>3582263</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3582263</v>
      </c>
      <c r="X12" s="71">
        <v>3582263</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3582263</v>
      </c>
      <c r="AS12" s="71">
        <v>0</v>
      </c>
      <c r="AT12" s="71">
        <v>0</v>
      </c>
    </row>
    <row r="13" spans="1:46" x14ac:dyDescent="0.3">
      <c r="A13" s="19" t="s">
        <v>9</v>
      </c>
      <c r="B13" s="71">
        <v>10273848</v>
      </c>
      <c r="C13" s="71">
        <v>0</v>
      </c>
      <c r="D13" s="71">
        <v>0</v>
      </c>
      <c r="E13" s="81">
        <v>0</v>
      </c>
      <c r="F13" s="71">
        <v>0</v>
      </c>
      <c r="G13" s="71">
        <v>10273848</v>
      </c>
      <c r="H13" s="71">
        <v>10273848</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10273848</v>
      </c>
      <c r="AS13" s="71">
        <v>0</v>
      </c>
      <c r="AT13" s="71">
        <v>0</v>
      </c>
    </row>
    <row r="14" spans="1:46" x14ac:dyDescent="0.3">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3">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3">
      <c r="A16" s="19" t="s">
        <v>12</v>
      </c>
      <c r="B16" s="71">
        <v>10972194</v>
      </c>
      <c r="C16" s="71">
        <v>0</v>
      </c>
      <c r="D16" s="71">
        <v>0</v>
      </c>
      <c r="E16" s="81">
        <v>0</v>
      </c>
      <c r="F16" s="71">
        <v>0</v>
      </c>
      <c r="G16" s="71">
        <v>10972194</v>
      </c>
      <c r="H16" s="71">
        <v>10972194</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10972194</v>
      </c>
      <c r="AS16" s="71">
        <v>0</v>
      </c>
      <c r="AT16" s="71">
        <v>0</v>
      </c>
    </row>
    <row r="17" spans="1:46" x14ac:dyDescent="0.3">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3">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3">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3">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3">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3">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3">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3">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3">
      <c r="A25" s="19" t="s">
        <v>21</v>
      </c>
      <c r="B25" s="71">
        <v>25415437</v>
      </c>
      <c r="C25" s="71">
        <v>0</v>
      </c>
      <c r="D25" s="71">
        <v>0</v>
      </c>
      <c r="E25" s="81">
        <v>0</v>
      </c>
      <c r="F25" s="71">
        <v>0</v>
      </c>
      <c r="G25" s="71">
        <v>25415437</v>
      </c>
      <c r="H25" s="71">
        <v>25415437</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25415437</v>
      </c>
      <c r="AS25" s="71">
        <v>0</v>
      </c>
      <c r="AT25" s="71">
        <v>0</v>
      </c>
    </row>
    <row r="26" spans="1:46" x14ac:dyDescent="0.3">
      <c r="A26" s="19" t="s">
        <v>22</v>
      </c>
      <c r="B26" s="71">
        <v>50961233</v>
      </c>
      <c r="C26" s="71">
        <v>0</v>
      </c>
      <c r="D26" s="71">
        <v>0</v>
      </c>
      <c r="E26" s="81">
        <v>0</v>
      </c>
      <c r="F26" s="71">
        <v>0</v>
      </c>
      <c r="G26" s="71">
        <v>2340829</v>
      </c>
      <c r="H26" s="71">
        <v>2340829</v>
      </c>
      <c r="I26" s="81">
        <v>0</v>
      </c>
      <c r="J26" s="71">
        <v>0</v>
      </c>
      <c r="K26" s="71">
        <v>0</v>
      </c>
      <c r="L26" s="71">
        <v>0</v>
      </c>
      <c r="M26" s="81">
        <v>0</v>
      </c>
      <c r="N26" s="71">
        <v>0</v>
      </c>
      <c r="O26" s="71">
        <v>0</v>
      </c>
      <c r="P26" s="71">
        <v>0</v>
      </c>
      <c r="Q26" s="81">
        <v>0</v>
      </c>
      <c r="R26" s="71">
        <v>0</v>
      </c>
      <c r="S26" s="71">
        <v>0</v>
      </c>
      <c r="T26" s="71">
        <v>0</v>
      </c>
      <c r="U26" s="81">
        <v>0</v>
      </c>
      <c r="V26" s="71">
        <v>0</v>
      </c>
      <c r="W26" s="71">
        <v>48620404</v>
      </c>
      <c r="X26" s="71">
        <v>48620404</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50961233</v>
      </c>
      <c r="AS26" s="71">
        <v>0</v>
      </c>
      <c r="AT26" s="71">
        <v>0</v>
      </c>
    </row>
    <row r="27" spans="1:46" x14ac:dyDescent="0.3">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3">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3">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3">
      <c r="A30" s="19" t="s">
        <v>26</v>
      </c>
      <c r="B30" s="71">
        <v>24079058</v>
      </c>
      <c r="C30" s="71">
        <v>0</v>
      </c>
      <c r="D30" s="71">
        <v>0</v>
      </c>
      <c r="E30" s="81">
        <v>0</v>
      </c>
      <c r="F30" s="71">
        <v>0</v>
      </c>
      <c r="G30" s="71">
        <v>0</v>
      </c>
      <c r="H30" s="71">
        <v>0</v>
      </c>
      <c r="I30" s="81">
        <v>0</v>
      </c>
      <c r="J30" s="71">
        <v>0</v>
      </c>
      <c r="K30" s="71">
        <v>0</v>
      </c>
      <c r="L30" s="71">
        <v>0</v>
      </c>
      <c r="M30" s="81">
        <v>0</v>
      </c>
      <c r="N30" s="71">
        <v>11665501</v>
      </c>
      <c r="O30" s="71">
        <v>11665501</v>
      </c>
      <c r="P30" s="71">
        <v>0</v>
      </c>
      <c r="Q30" s="81">
        <v>0</v>
      </c>
      <c r="R30" s="71">
        <v>0</v>
      </c>
      <c r="S30" s="71">
        <v>0</v>
      </c>
      <c r="T30" s="71">
        <v>0</v>
      </c>
      <c r="U30" s="81">
        <v>0</v>
      </c>
      <c r="V30" s="71">
        <v>0</v>
      </c>
      <c r="W30" s="71">
        <v>12413557</v>
      </c>
      <c r="X30" s="71">
        <v>12413557</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24079058</v>
      </c>
      <c r="AS30" s="71">
        <v>0</v>
      </c>
      <c r="AT30" s="71">
        <v>0</v>
      </c>
    </row>
    <row r="31" spans="1:46" x14ac:dyDescent="0.3">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3">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3">
      <c r="A33" s="19" t="s">
        <v>29</v>
      </c>
      <c r="B33" s="71">
        <v>4870939</v>
      </c>
      <c r="C33" s="71">
        <v>0</v>
      </c>
      <c r="D33" s="71">
        <v>0</v>
      </c>
      <c r="E33" s="81">
        <v>0</v>
      </c>
      <c r="F33" s="71">
        <v>0</v>
      </c>
      <c r="G33" s="71">
        <v>4870939</v>
      </c>
      <c r="H33" s="71">
        <v>4870939</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4870939</v>
      </c>
      <c r="AS33" s="71">
        <v>0</v>
      </c>
      <c r="AT33" s="71">
        <v>0</v>
      </c>
    </row>
    <row r="34" spans="1:46" x14ac:dyDescent="0.3">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3">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3">
      <c r="A36" s="19" t="s">
        <v>32</v>
      </c>
      <c r="B36" s="71">
        <v>12234544</v>
      </c>
      <c r="C36" s="71">
        <v>0</v>
      </c>
      <c r="D36" s="71">
        <v>0</v>
      </c>
      <c r="E36" s="81">
        <v>0</v>
      </c>
      <c r="F36" s="71">
        <v>0</v>
      </c>
      <c r="G36" s="71">
        <v>12234544</v>
      </c>
      <c r="H36" s="71">
        <v>12234544</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12234544</v>
      </c>
      <c r="AS36" s="71">
        <v>0</v>
      </c>
      <c r="AT36" s="71">
        <v>0</v>
      </c>
    </row>
    <row r="37" spans="1:46" x14ac:dyDescent="0.3">
      <c r="A37" s="19" t="s">
        <v>33</v>
      </c>
      <c r="B37" s="71">
        <v>271011277</v>
      </c>
      <c r="C37" s="71">
        <v>0</v>
      </c>
      <c r="D37" s="71">
        <v>0</v>
      </c>
      <c r="E37" s="81">
        <v>0</v>
      </c>
      <c r="F37" s="71">
        <v>0</v>
      </c>
      <c r="G37" s="71">
        <v>271011277</v>
      </c>
      <c r="H37" s="71">
        <v>271011277</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271011277</v>
      </c>
      <c r="AS37" s="71">
        <v>0</v>
      </c>
      <c r="AT37" s="71">
        <v>0</v>
      </c>
    </row>
    <row r="38" spans="1:46" x14ac:dyDescent="0.3">
      <c r="A38" s="19" t="s">
        <v>34</v>
      </c>
      <c r="B38" s="71">
        <v>33439988</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33439988</v>
      </c>
      <c r="X38" s="71">
        <v>33439988</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33439988</v>
      </c>
      <c r="AS38" s="71">
        <v>0</v>
      </c>
      <c r="AT38" s="71">
        <v>0</v>
      </c>
    </row>
    <row r="39" spans="1:46" x14ac:dyDescent="0.3">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3">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3">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3">
      <c r="A42" s="19" t="s">
        <v>38</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247">
        <v>0</v>
      </c>
    </row>
    <row r="43" spans="1:46" x14ac:dyDescent="0.3">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3">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3">
      <c r="A45" s="19" t="s">
        <v>41</v>
      </c>
      <c r="B45" s="71">
        <v>11090125</v>
      </c>
      <c r="C45" s="71">
        <v>0</v>
      </c>
      <c r="D45" s="71">
        <v>0</v>
      </c>
      <c r="E45" s="81">
        <v>0</v>
      </c>
      <c r="F45" s="71">
        <v>0</v>
      </c>
      <c r="G45" s="71">
        <v>11090125</v>
      </c>
      <c r="H45" s="71">
        <v>11090125</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11090125</v>
      </c>
      <c r="AS45" s="71">
        <v>0</v>
      </c>
      <c r="AT45" s="71">
        <v>0</v>
      </c>
    </row>
    <row r="46" spans="1:46" x14ac:dyDescent="0.3">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3">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3">
      <c r="A48" s="19" t="s">
        <v>44</v>
      </c>
      <c r="B48" s="71">
        <v>53943842</v>
      </c>
      <c r="C48" s="71">
        <v>0</v>
      </c>
      <c r="D48" s="71">
        <v>0</v>
      </c>
      <c r="E48" s="81">
        <v>0</v>
      </c>
      <c r="F48" s="71">
        <v>0</v>
      </c>
      <c r="G48" s="71">
        <v>0</v>
      </c>
      <c r="H48" s="71">
        <v>0</v>
      </c>
      <c r="I48" s="81">
        <v>0</v>
      </c>
      <c r="J48" s="71">
        <v>0</v>
      </c>
      <c r="K48" s="71">
        <v>0</v>
      </c>
      <c r="L48" s="71">
        <v>0</v>
      </c>
      <c r="M48" s="81">
        <v>0</v>
      </c>
      <c r="N48" s="71">
        <v>53943842</v>
      </c>
      <c r="O48" s="71">
        <v>53943842</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53943842</v>
      </c>
      <c r="AS48" s="71">
        <v>0</v>
      </c>
      <c r="AT48" s="71">
        <v>0</v>
      </c>
    </row>
    <row r="49" spans="1:46" x14ac:dyDescent="0.3">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3">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3">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3">
      <c r="A52" s="19" t="s">
        <v>48</v>
      </c>
      <c r="B52" s="71">
        <v>42190787</v>
      </c>
      <c r="C52" s="71">
        <v>0</v>
      </c>
      <c r="D52" s="71">
        <v>0</v>
      </c>
      <c r="E52" s="81">
        <v>0</v>
      </c>
      <c r="F52" s="71">
        <v>0</v>
      </c>
      <c r="G52" s="71">
        <v>42190787</v>
      </c>
      <c r="H52" s="71">
        <v>42190787</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42190787</v>
      </c>
      <c r="AS52" s="71">
        <v>0</v>
      </c>
      <c r="AT52" s="71">
        <v>0</v>
      </c>
    </row>
    <row r="53" spans="1:46" x14ac:dyDescent="0.3">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3">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0</v>
      </c>
    </row>
    <row r="55" spans="1:46" x14ac:dyDescent="0.3">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3">
      <c r="A56" s="248" t="s">
        <v>278</v>
      </c>
      <c r="B56" s="279" t="s">
        <v>265</v>
      </c>
      <c r="C56" s="280"/>
      <c r="D56" s="280"/>
      <c r="E56" s="280"/>
      <c r="F56" s="280"/>
      <c r="G56" s="280"/>
      <c r="H56" s="280"/>
      <c r="I56" s="280"/>
      <c r="J56" s="280"/>
      <c r="K56" s="280"/>
      <c r="L56" s="280"/>
      <c r="M56" s="280"/>
      <c r="N56" s="280"/>
      <c r="O56" s="280"/>
      <c r="P56" s="280"/>
      <c r="Q56" s="280"/>
      <c r="R56" s="280"/>
      <c r="S56" s="280"/>
      <c r="T56" s="280"/>
      <c r="U56" s="280"/>
      <c r="V56" s="280"/>
      <c r="W56" s="280"/>
      <c r="X56" s="280"/>
      <c r="Y56" s="280"/>
      <c r="Z56" s="280"/>
      <c r="AA56" s="280"/>
      <c r="AB56" s="280"/>
      <c r="AC56" s="280"/>
      <c r="AD56" s="280"/>
      <c r="AE56" s="280"/>
      <c r="AF56" s="280"/>
      <c r="AG56" s="280"/>
      <c r="AH56" s="280"/>
      <c r="AI56" s="280"/>
      <c r="AJ56" s="241"/>
      <c r="AK56" s="241"/>
      <c r="AL56" s="241"/>
      <c r="AM56" s="241"/>
      <c r="AN56" s="241"/>
      <c r="AO56" s="241"/>
      <c r="AP56" s="241"/>
      <c r="AQ56" s="241"/>
      <c r="AR56" s="241"/>
    </row>
    <row r="58" spans="1:46" x14ac:dyDescent="0.3">
      <c r="A58" s="112"/>
      <c r="B58" s="112"/>
      <c r="C58" s="112"/>
      <c r="D58" s="112"/>
      <c r="E58" s="112"/>
      <c r="F58" s="112"/>
      <c r="G58" s="112"/>
      <c r="H58" s="112"/>
      <c r="I58" s="112"/>
      <c r="J58" s="112"/>
      <c r="K58" s="112"/>
      <c r="L58" s="112"/>
      <c r="M58" s="112"/>
      <c r="N58" s="112"/>
      <c r="O58" s="112"/>
    </row>
    <row r="59" spans="1:46" x14ac:dyDescent="0.3">
      <c r="A59" s="112"/>
      <c r="B59" s="112"/>
      <c r="C59" s="112"/>
      <c r="D59" s="112"/>
      <c r="E59" s="112"/>
      <c r="F59" s="112"/>
      <c r="G59" s="112"/>
      <c r="H59" s="112"/>
      <c r="I59" s="112"/>
      <c r="J59" s="112"/>
      <c r="K59" s="112"/>
      <c r="L59" s="112"/>
      <c r="M59" s="112"/>
      <c r="N59" s="112"/>
      <c r="O59" s="112"/>
    </row>
    <row r="60" spans="1:46" x14ac:dyDescent="0.3">
      <c r="A60" s="112"/>
      <c r="B60" s="112"/>
      <c r="C60" s="112"/>
      <c r="D60" s="112"/>
      <c r="E60" s="112"/>
      <c r="F60" s="112"/>
      <c r="G60" s="112"/>
      <c r="H60" s="112"/>
      <c r="I60" s="112"/>
      <c r="J60" s="112"/>
      <c r="K60" s="112"/>
      <c r="L60" s="112"/>
      <c r="M60" s="112"/>
      <c r="N60" s="112"/>
      <c r="O60" s="112"/>
    </row>
    <row r="61" spans="1:46" x14ac:dyDescent="0.3">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differentFirst="1">
    <oddHeader>&amp;L&amp;"Arial,Regular"E.5.: Expenditures using Contingency Funds, FY 2018 (continued)</oddHeader>
    <oddFooter>&amp;CPage &amp;P of &amp;N</oddFooter>
    <firstFooter>&amp;CPage &amp;P of &amp;N</firstFooter>
  </headerFooter>
  <colBreaks count="1" manualBreakCount="1">
    <brk id="38" max="56"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tabColor theme="6"/>
  </sheetPr>
  <dimension ref="A1:B10"/>
  <sheetViews>
    <sheetView zoomScaleNormal="100" workbookViewId="0">
      <selection activeCell="B10" sqref="B10"/>
    </sheetView>
  </sheetViews>
  <sheetFormatPr defaultRowHeight="14.4" x14ac:dyDescent="0.3"/>
  <cols>
    <col min="1" max="1" width="46.6640625" customWidth="1"/>
    <col min="2" max="2" width="34" customWidth="1"/>
  </cols>
  <sheetData>
    <row r="1" spans="1:2" ht="15.75" x14ac:dyDescent="0.3">
      <c r="A1" s="258" t="s">
        <v>362</v>
      </c>
      <c r="B1" s="258"/>
    </row>
    <row r="2" spans="1:2" ht="15" x14ac:dyDescent="0.3">
      <c r="A2" s="243" t="s">
        <v>363</v>
      </c>
      <c r="B2" s="244"/>
    </row>
    <row r="3" spans="1:2" ht="15" x14ac:dyDescent="0.3">
      <c r="A3" s="44" t="s">
        <v>63</v>
      </c>
      <c r="B3" s="46">
        <f>'E.2 SFAG'!B4</f>
        <v>16236659573</v>
      </c>
    </row>
    <row r="4" spans="1:2" ht="15" x14ac:dyDescent="0.3">
      <c r="A4" s="44" t="s">
        <v>64</v>
      </c>
      <c r="B4" s="46">
        <f>'E.5 Contingency'!B4</f>
        <v>608000000</v>
      </c>
    </row>
    <row r="5" spans="1:2" ht="15" x14ac:dyDescent="0.3">
      <c r="A5" s="45" t="s">
        <v>364</v>
      </c>
      <c r="B5" s="46">
        <f>SUM(B3:B4)</f>
        <v>16844659573</v>
      </c>
    </row>
    <row r="6" spans="1:2" ht="15" x14ac:dyDescent="0.3">
      <c r="A6" s="144" t="s">
        <v>65</v>
      </c>
      <c r="B6" s="145"/>
    </row>
    <row r="7" spans="1:2" ht="15" x14ac:dyDescent="0.3">
      <c r="A7" s="44" t="s">
        <v>63</v>
      </c>
      <c r="B7" s="46">
        <f>'E.2 SFAG'!F4</f>
        <v>4855063816</v>
      </c>
    </row>
    <row r="8" spans="1:2" ht="15" x14ac:dyDescent="0.3">
      <c r="A8" s="44" t="s">
        <v>75</v>
      </c>
      <c r="B8" s="46">
        <f>'E.6 ECF'!F3</f>
        <v>65276</v>
      </c>
    </row>
    <row r="9" spans="1:2" ht="15" x14ac:dyDescent="0.3">
      <c r="A9" s="45" t="s">
        <v>66</v>
      </c>
      <c r="B9" s="46">
        <f>B7+B8</f>
        <v>4855129092</v>
      </c>
    </row>
    <row r="10" spans="1:2" ht="15" x14ac:dyDescent="0.3">
      <c r="A10" s="146" t="s">
        <v>67</v>
      </c>
      <c r="B10" s="120">
        <f>B5+B9</f>
        <v>21699788665</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1">
    <tabColor theme="9" tint="0.39997558519241921"/>
    <pageSetUpPr fitToPage="1"/>
  </sheetPr>
  <dimension ref="A1:BA68"/>
  <sheetViews>
    <sheetView zoomScaleNormal="100" workbookViewId="0">
      <pane ySplit="2" topLeftCell="A3" activePane="bottomLeft" state="frozenSplit"/>
      <selection activeCell="B5" sqref="B5"/>
      <selection pane="bottomLeft"/>
    </sheetView>
  </sheetViews>
  <sheetFormatPr defaultColWidth="9.109375" defaultRowHeight="14.4" x14ac:dyDescent="0.3"/>
  <cols>
    <col min="1" max="1" width="20.6640625" style="11" customWidth="1"/>
    <col min="2" max="5" width="15.6640625" style="11" hidden="1" customWidth="1"/>
    <col min="6" max="6" width="15.6640625" style="11" customWidth="1"/>
    <col min="7" max="7" width="15.6640625" style="11" hidden="1" customWidth="1"/>
    <col min="8" max="8" width="25" style="11" hidden="1" customWidth="1"/>
    <col min="9" max="45" width="15.6640625" style="11" hidden="1" customWidth="1"/>
    <col min="46" max="55" width="15.6640625" style="11" customWidth="1"/>
    <col min="56" max="16384" width="9.109375" style="11"/>
  </cols>
  <sheetData>
    <row r="1" spans="1:53" ht="15" customHeight="1" x14ac:dyDescent="0.3">
      <c r="A1" s="182" t="s">
        <v>298</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61.2" x14ac:dyDescent="0.3">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3">
      <c r="A3" s="158" t="s">
        <v>52</v>
      </c>
      <c r="B3" s="159">
        <v>0</v>
      </c>
      <c r="C3" s="159">
        <v>0</v>
      </c>
      <c r="D3" s="159">
        <v>0</v>
      </c>
      <c r="E3" s="159">
        <v>0</v>
      </c>
      <c r="F3" s="159">
        <v>65276</v>
      </c>
      <c r="G3" s="159">
        <v>0</v>
      </c>
      <c r="H3" s="159">
        <v>0</v>
      </c>
      <c r="I3" s="159">
        <v>0</v>
      </c>
      <c r="J3" s="159">
        <v>0</v>
      </c>
      <c r="K3" s="159">
        <v>0</v>
      </c>
      <c r="L3" s="159">
        <v>0</v>
      </c>
      <c r="M3" s="159">
        <v>0</v>
      </c>
      <c r="N3" s="159">
        <v>0</v>
      </c>
      <c r="O3" s="159">
        <v>0</v>
      </c>
      <c r="P3" s="159">
        <v>0</v>
      </c>
      <c r="Q3" s="159">
        <v>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0</v>
      </c>
      <c r="AS3" s="159">
        <v>0</v>
      </c>
      <c r="AT3" s="159">
        <v>65276</v>
      </c>
      <c r="AU3" s="16"/>
    </row>
    <row r="4" spans="1:53" x14ac:dyDescent="0.3">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3">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3">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3">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3">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3">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3">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3">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3">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3">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3">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3">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3">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3">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3">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3">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3">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3">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3">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3">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3">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3">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3">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3">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3">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3">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3">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3">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3">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3">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3">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3">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3">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3">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3">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3">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3">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3">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3">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3">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3">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3">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3">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3">
      <c r="A47" s="19" t="s">
        <v>44</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c r="AU47" s="16"/>
    </row>
    <row r="48" spans="1:47" x14ac:dyDescent="0.3">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3">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3">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3">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3">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3">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3">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15.75" customHeight="1" x14ac:dyDescent="0.3">
      <c r="A55" s="251" t="s">
        <v>266</v>
      </c>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c r="AE55" s="250"/>
      <c r="AF55" s="250"/>
      <c r="AG55" s="250"/>
      <c r="AH55" s="250"/>
      <c r="AI55" s="250"/>
      <c r="AJ55" s="250"/>
      <c r="AK55" s="250"/>
      <c r="AL55" s="250"/>
      <c r="AM55" s="250"/>
      <c r="AN55" s="250"/>
      <c r="AO55" s="250"/>
      <c r="AP55" s="250"/>
      <c r="AQ55" s="250"/>
      <c r="AR55" s="250"/>
      <c r="AS55" s="250"/>
      <c r="AT55" s="250"/>
    </row>
    <row r="56" spans="1:47" x14ac:dyDescent="0.3">
      <c r="A56" s="249" t="s">
        <v>278</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3">
      <c r="A57" s="112"/>
      <c r="B57" s="199"/>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c r="AH57" s="199"/>
      <c r="AI57" s="199"/>
      <c r="AJ57" s="199"/>
      <c r="AK57" s="199"/>
      <c r="AL57" s="199"/>
      <c r="AM57" s="199"/>
      <c r="AN57" s="199"/>
      <c r="AO57" s="199"/>
      <c r="AP57" s="199"/>
      <c r="AQ57" s="199"/>
      <c r="AR57" s="112"/>
      <c r="AS57" s="112"/>
      <c r="AT57" s="112"/>
    </row>
    <row r="58" spans="1:47" x14ac:dyDescent="0.3">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3">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3">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3">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3">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3">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3">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3">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3">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3">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3">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conditionalFormatting sqref="B3:AT54">
    <cfRule type="cellIs" dxfId="0" priority="1" operator="lessThan">
      <formula>0</formula>
    </cfRule>
  </conditionalFormatting>
  <pageMargins left="0.7" right="0.7" top="0.75" bottom="0.75" header="0.3" footer="0.3"/>
  <pageSetup scale="81"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2">
    <pageSetUpPr fitToPage="1"/>
  </sheetPr>
  <dimension ref="A1:R67"/>
  <sheetViews>
    <sheetView zoomScaleNormal="100" workbookViewId="0">
      <pane ySplit="3" topLeftCell="A4" activePane="bottomLeft" state="frozenSplit"/>
      <selection activeCell="B5" sqref="B5"/>
      <selection pane="bottomLeft"/>
    </sheetView>
  </sheetViews>
  <sheetFormatPr defaultColWidth="9.109375" defaultRowHeight="14.4" x14ac:dyDescent="0.3"/>
  <cols>
    <col min="1" max="1" width="21" style="49" customWidth="1"/>
    <col min="2" max="2" width="15.44140625" style="49" bestFit="1" customWidth="1"/>
    <col min="3" max="3" width="13.6640625" hidden="1" customWidth="1"/>
    <col min="4" max="4" width="14" style="11" hidden="1" customWidth="1"/>
    <col min="5" max="5" width="12.5546875" customWidth="1"/>
    <col min="6" max="6" width="15.6640625" customWidth="1"/>
    <col min="7" max="7" width="14.6640625" style="1" customWidth="1"/>
    <col min="8" max="8" width="14.6640625" style="11" hidden="1" customWidth="1"/>
    <col min="9" max="9" width="12" style="11" hidden="1" customWidth="1"/>
    <col min="10" max="10" width="12" style="49" customWidth="1"/>
    <col min="11" max="11" width="12" hidden="1" customWidth="1"/>
    <col min="12" max="12" width="12" style="11" hidden="1" customWidth="1"/>
    <col min="13" max="13" width="12" customWidth="1"/>
    <col min="14" max="14" width="15.6640625" customWidth="1"/>
    <col min="15" max="15" width="14.6640625" style="1" hidden="1" customWidth="1"/>
    <col min="16" max="16" width="14.6640625" style="11" hidden="1" customWidth="1"/>
    <col min="17" max="17" width="15.6640625" style="11" hidden="1" customWidth="1"/>
    <col min="18" max="16384" width="9.109375" style="49"/>
  </cols>
  <sheetData>
    <row r="1" spans="1:18" s="73" customFormat="1" ht="15" customHeight="1" x14ac:dyDescent="0.3">
      <c r="A1" s="165" t="s">
        <v>297</v>
      </c>
      <c r="B1" s="72"/>
      <c r="C1" s="11"/>
      <c r="D1" s="11"/>
      <c r="F1"/>
      <c r="J1" s="72"/>
      <c r="K1" s="11"/>
      <c r="L1" s="11"/>
      <c r="N1" s="11"/>
    </row>
    <row r="2" spans="1:18" s="73" customFormat="1" ht="15" customHeight="1" x14ac:dyDescent="0.3">
      <c r="A2" s="246"/>
      <c r="B2" s="283" t="s">
        <v>240</v>
      </c>
      <c r="C2" s="283"/>
      <c r="D2" s="283"/>
      <c r="E2" s="283"/>
      <c r="F2" s="283"/>
      <c r="G2" s="283"/>
      <c r="H2" s="283"/>
      <c r="I2" s="283"/>
      <c r="J2" s="283" t="s">
        <v>241</v>
      </c>
      <c r="K2" s="283"/>
      <c r="L2" s="283"/>
      <c r="M2" s="283"/>
      <c r="N2" s="283"/>
      <c r="O2" s="283"/>
      <c r="P2" s="283"/>
      <c r="Q2" s="283"/>
      <c r="R2" s="240"/>
    </row>
    <row r="3" spans="1:18" x14ac:dyDescent="0.3">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3">
      <c r="A4" s="68" t="s">
        <v>52</v>
      </c>
      <c r="B4" s="71">
        <f t="shared" ref="B4:B35" si="0">C4+D4</f>
        <v>196232874</v>
      </c>
      <c r="C4" s="71">
        <f>E4+H4+I4</f>
        <v>65185275</v>
      </c>
      <c r="D4" s="71">
        <f>'F. Appendix'!G4+'F. Appendix'!F4</f>
        <v>131047599</v>
      </c>
      <c r="E4" s="71">
        <v>65185275</v>
      </c>
      <c r="F4" s="71">
        <v>127471316</v>
      </c>
      <c r="G4" s="71">
        <v>3576283</v>
      </c>
      <c r="H4" s="71">
        <v>0</v>
      </c>
      <c r="I4" s="71">
        <v>0</v>
      </c>
      <c r="J4" s="71">
        <f t="shared" ref="J4:J35" si="1">K4+L4</f>
        <v>3643272</v>
      </c>
      <c r="K4" s="71">
        <f t="shared" ref="K4:K35" si="2">M4+P4+Q4</f>
        <v>3407642</v>
      </c>
      <c r="L4" s="71">
        <f>'F. Appendix'!O4+'F. Appendix'!N4</f>
        <v>235630</v>
      </c>
      <c r="M4" s="80">
        <v>3407642</v>
      </c>
      <c r="N4" s="71">
        <v>235630</v>
      </c>
      <c r="O4" s="80">
        <v>0</v>
      </c>
      <c r="P4" s="80">
        <v>0</v>
      </c>
      <c r="Q4" s="80">
        <v>0</v>
      </c>
    </row>
    <row r="5" spans="1:18" x14ac:dyDescent="0.3">
      <c r="A5" s="69" t="s">
        <v>1</v>
      </c>
      <c r="B5" s="71">
        <f t="shared" si="0"/>
        <v>312657</v>
      </c>
      <c r="C5" s="71">
        <f t="shared" ref="C5:C55" si="3">E5+H5+I5</f>
        <v>152758</v>
      </c>
      <c r="D5" s="71">
        <f>'F. Appendix'!G5+'F. Appendix'!F5</f>
        <v>159899</v>
      </c>
      <c r="E5" s="71">
        <v>152758</v>
      </c>
      <c r="F5" s="71">
        <v>159899</v>
      </c>
      <c r="G5" s="71">
        <v>0</v>
      </c>
      <c r="H5" s="71">
        <v>0</v>
      </c>
      <c r="I5" s="71">
        <v>0</v>
      </c>
      <c r="J5" s="71">
        <f t="shared" si="1"/>
        <v>417417</v>
      </c>
      <c r="K5" s="71">
        <f t="shared" si="2"/>
        <v>417417</v>
      </c>
      <c r="L5" s="71">
        <f>'F. Appendix'!O5+'F. Appendix'!N5</f>
        <v>0</v>
      </c>
      <c r="M5" s="71">
        <v>417417</v>
      </c>
      <c r="N5" s="71">
        <v>0</v>
      </c>
      <c r="O5" s="81">
        <v>0</v>
      </c>
      <c r="P5" s="81">
        <v>0</v>
      </c>
      <c r="Q5" s="81">
        <v>0</v>
      </c>
    </row>
    <row r="6" spans="1:18" x14ac:dyDescent="0.3">
      <c r="A6" s="69" t="s">
        <v>2</v>
      </c>
      <c r="B6" s="71">
        <f t="shared" si="0"/>
        <v>0</v>
      </c>
      <c r="C6" s="71">
        <f t="shared" si="3"/>
        <v>0</v>
      </c>
      <c r="D6" s="71">
        <f>'F. Appendix'!G6+'F. Appendix'!F6</f>
        <v>0</v>
      </c>
      <c r="E6" s="71">
        <v>0</v>
      </c>
      <c r="F6" s="71">
        <v>0</v>
      </c>
      <c r="G6" s="71">
        <v>0</v>
      </c>
      <c r="H6" s="71">
        <v>0</v>
      </c>
      <c r="I6" s="71">
        <v>0</v>
      </c>
      <c r="J6" s="71">
        <f t="shared" si="1"/>
        <v>0</v>
      </c>
      <c r="K6" s="71">
        <f t="shared" si="2"/>
        <v>0</v>
      </c>
      <c r="L6" s="71">
        <f>'F. Appendix'!O6+'F. Appendix'!N6</f>
        <v>0</v>
      </c>
      <c r="M6" s="71">
        <v>0</v>
      </c>
      <c r="N6" s="71">
        <v>0</v>
      </c>
      <c r="O6" s="81">
        <v>0</v>
      </c>
      <c r="P6" s="81">
        <v>0</v>
      </c>
      <c r="Q6" s="81">
        <v>0</v>
      </c>
    </row>
    <row r="7" spans="1:18" x14ac:dyDescent="0.3">
      <c r="A7" s="69" t="s">
        <v>3</v>
      </c>
      <c r="B7" s="71">
        <f t="shared" si="0"/>
        <v>0</v>
      </c>
      <c r="C7" s="71">
        <f t="shared" si="3"/>
        <v>0</v>
      </c>
      <c r="D7" s="71">
        <f>'F. Appendix'!G7+'F. Appendix'!F7</f>
        <v>0</v>
      </c>
      <c r="E7" s="71">
        <v>0</v>
      </c>
      <c r="F7" s="71">
        <v>0</v>
      </c>
      <c r="G7" s="71">
        <v>0</v>
      </c>
      <c r="H7" s="71">
        <v>0</v>
      </c>
      <c r="I7" s="71">
        <v>0</v>
      </c>
      <c r="J7" s="71">
        <f t="shared" si="1"/>
        <v>0</v>
      </c>
      <c r="K7" s="71">
        <f t="shared" si="2"/>
        <v>0</v>
      </c>
      <c r="L7" s="71">
        <f>'F. Appendix'!O7+'F. Appendix'!N7</f>
        <v>0</v>
      </c>
      <c r="M7" s="71">
        <v>0</v>
      </c>
      <c r="N7" s="71">
        <v>0</v>
      </c>
      <c r="O7" s="81">
        <v>0</v>
      </c>
      <c r="P7" s="81">
        <v>0</v>
      </c>
      <c r="Q7" s="81">
        <v>0</v>
      </c>
    </row>
    <row r="8" spans="1:18" x14ac:dyDescent="0.3">
      <c r="A8" s="69" t="s">
        <v>4</v>
      </c>
      <c r="B8" s="71">
        <f t="shared" si="0"/>
        <v>141389</v>
      </c>
      <c r="C8" s="71">
        <f t="shared" si="3"/>
        <v>141389</v>
      </c>
      <c r="D8" s="71">
        <f>'F. Appendix'!G8+'F. Appendix'!F8</f>
        <v>0</v>
      </c>
      <c r="E8" s="71">
        <v>141389</v>
      </c>
      <c r="F8" s="71">
        <v>0</v>
      </c>
      <c r="G8" s="71">
        <v>0</v>
      </c>
      <c r="H8" s="71">
        <v>0</v>
      </c>
      <c r="I8" s="71">
        <v>0</v>
      </c>
      <c r="J8" s="71">
        <f t="shared" si="1"/>
        <v>0</v>
      </c>
      <c r="K8" s="71">
        <f t="shared" si="2"/>
        <v>0</v>
      </c>
      <c r="L8" s="71">
        <f>'F. Appendix'!O8+'F. Appendix'!N8</f>
        <v>0</v>
      </c>
      <c r="M8" s="71">
        <v>0</v>
      </c>
      <c r="N8" s="71">
        <v>0</v>
      </c>
      <c r="O8" s="81">
        <v>0</v>
      </c>
      <c r="P8" s="81">
        <v>0</v>
      </c>
      <c r="Q8" s="81">
        <v>0</v>
      </c>
    </row>
    <row r="9" spans="1:18" x14ac:dyDescent="0.3">
      <c r="A9" s="69" t="s">
        <v>5</v>
      </c>
      <c r="B9" s="71">
        <f t="shared" si="0"/>
        <v>165514039</v>
      </c>
      <c r="C9" s="71">
        <f t="shared" si="3"/>
        <v>43780403</v>
      </c>
      <c r="D9" s="71">
        <f>'F. Appendix'!G9+'F. Appendix'!F9</f>
        <v>121733636</v>
      </c>
      <c r="E9" s="71">
        <v>43780403</v>
      </c>
      <c r="F9" s="71">
        <v>121660979</v>
      </c>
      <c r="G9" s="71">
        <v>72657</v>
      </c>
      <c r="H9" s="71">
        <v>0</v>
      </c>
      <c r="I9" s="71">
        <v>0</v>
      </c>
      <c r="J9" s="71">
        <f t="shared" si="1"/>
        <v>0</v>
      </c>
      <c r="K9" s="71">
        <f t="shared" si="2"/>
        <v>0</v>
      </c>
      <c r="L9" s="71">
        <f>'F. Appendix'!O9+'F. Appendix'!N9</f>
        <v>0</v>
      </c>
      <c r="M9" s="71">
        <v>0</v>
      </c>
      <c r="N9" s="71">
        <v>0</v>
      </c>
      <c r="O9" s="81">
        <v>0</v>
      </c>
      <c r="P9" s="81">
        <v>0</v>
      </c>
      <c r="Q9" s="81">
        <v>0</v>
      </c>
    </row>
    <row r="10" spans="1:18" x14ac:dyDescent="0.3">
      <c r="A10" s="69" t="s">
        <v>6</v>
      </c>
      <c r="B10" s="71">
        <f t="shared" si="0"/>
        <v>2127431</v>
      </c>
      <c r="C10" s="71">
        <f t="shared" si="3"/>
        <v>2000713</v>
      </c>
      <c r="D10" s="71">
        <f>'F. Appendix'!G10+'F. Appendix'!F10</f>
        <v>126718</v>
      </c>
      <c r="E10" s="71">
        <v>2000713</v>
      </c>
      <c r="F10" s="71">
        <v>126718</v>
      </c>
      <c r="G10" s="71">
        <v>0</v>
      </c>
      <c r="H10" s="71">
        <v>0</v>
      </c>
      <c r="I10" s="71">
        <v>0</v>
      </c>
      <c r="J10" s="71">
        <f t="shared" si="1"/>
        <v>0</v>
      </c>
      <c r="K10" s="71">
        <f t="shared" si="2"/>
        <v>0</v>
      </c>
      <c r="L10" s="71">
        <f>'F. Appendix'!O10+'F. Appendix'!N10</f>
        <v>0</v>
      </c>
      <c r="M10" s="71">
        <v>0</v>
      </c>
      <c r="N10" s="71">
        <v>0</v>
      </c>
      <c r="O10" s="81">
        <v>0</v>
      </c>
      <c r="P10" s="81">
        <v>0</v>
      </c>
      <c r="Q10" s="81">
        <v>0</v>
      </c>
    </row>
    <row r="11" spans="1:18" x14ac:dyDescent="0.3">
      <c r="A11" s="69" t="s">
        <v>7</v>
      </c>
      <c r="B11" s="71">
        <f t="shared" si="0"/>
        <v>3494996</v>
      </c>
      <c r="C11" s="71">
        <f t="shared" si="3"/>
        <v>0</v>
      </c>
      <c r="D11" s="71">
        <f>'F. Appendix'!G11+'F. Appendix'!F11</f>
        <v>3494996</v>
      </c>
      <c r="E11" s="71">
        <v>0</v>
      </c>
      <c r="F11" s="71">
        <v>0</v>
      </c>
      <c r="G11" s="71">
        <v>3494996</v>
      </c>
      <c r="H11" s="71">
        <v>0</v>
      </c>
      <c r="I11" s="71">
        <v>0</v>
      </c>
      <c r="J11" s="71">
        <f t="shared" si="1"/>
        <v>0</v>
      </c>
      <c r="K11" s="71">
        <f t="shared" si="2"/>
        <v>0</v>
      </c>
      <c r="L11" s="71">
        <f>'F. Appendix'!O11+'F. Appendix'!N11</f>
        <v>0</v>
      </c>
      <c r="M11" s="71">
        <v>0</v>
      </c>
      <c r="N11" s="71">
        <v>0</v>
      </c>
      <c r="O11" s="81">
        <v>0</v>
      </c>
      <c r="P11" s="81">
        <v>0</v>
      </c>
      <c r="Q11" s="81">
        <v>0</v>
      </c>
    </row>
    <row r="12" spans="1:18" x14ac:dyDescent="0.3">
      <c r="A12" s="69" t="s">
        <v>8</v>
      </c>
      <c r="B12" s="71">
        <f t="shared" si="0"/>
        <v>0</v>
      </c>
      <c r="C12" s="71">
        <f t="shared" si="3"/>
        <v>0</v>
      </c>
      <c r="D12" s="71">
        <f>'F. Appendix'!G12+'F. Appendix'!F12</f>
        <v>0</v>
      </c>
      <c r="E12" s="71">
        <v>0</v>
      </c>
      <c r="F12" s="71">
        <v>0</v>
      </c>
      <c r="G12" s="71">
        <v>0</v>
      </c>
      <c r="H12" s="71">
        <v>0</v>
      </c>
      <c r="I12" s="71">
        <v>0</v>
      </c>
      <c r="J12" s="71">
        <f t="shared" si="1"/>
        <v>0</v>
      </c>
      <c r="K12" s="71">
        <f t="shared" si="2"/>
        <v>0</v>
      </c>
      <c r="L12" s="71">
        <f>'F. Appendix'!O12+'F. Appendix'!N12</f>
        <v>0</v>
      </c>
      <c r="M12" s="71">
        <v>0</v>
      </c>
      <c r="N12" s="71">
        <v>0</v>
      </c>
      <c r="O12" s="81">
        <v>0</v>
      </c>
      <c r="P12" s="81">
        <v>0</v>
      </c>
      <c r="Q12" s="81">
        <v>0</v>
      </c>
    </row>
    <row r="13" spans="1:18" x14ac:dyDescent="0.3">
      <c r="A13" s="69" t="s">
        <v>93</v>
      </c>
      <c r="B13" s="71">
        <f t="shared" si="0"/>
        <v>0</v>
      </c>
      <c r="C13" s="71">
        <f t="shared" si="3"/>
        <v>0</v>
      </c>
      <c r="D13" s="71">
        <f>'F. Appendix'!G13+'F. Appendix'!F13</f>
        <v>0</v>
      </c>
      <c r="E13" s="71">
        <v>0</v>
      </c>
      <c r="F13" s="71">
        <v>0</v>
      </c>
      <c r="G13" s="71">
        <v>0</v>
      </c>
      <c r="H13" s="71">
        <v>0</v>
      </c>
      <c r="I13" s="71">
        <v>0</v>
      </c>
      <c r="J13" s="71">
        <f t="shared" si="1"/>
        <v>0</v>
      </c>
      <c r="K13" s="71">
        <f t="shared" si="2"/>
        <v>0</v>
      </c>
      <c r="L13" s="71">
        <f>'F. Appendix'!O13+'F. Appendix'!N13</f>
        <v>0</v>
      </c>
      <c r="M13" s="71">
        <v>0</v>
      </c>
      <c r="N13" s="71">
        <v>0</v>
      </c>
      <c r="O13" s="81">
        <v>0</v>
      </c>
      <c r="P13" s="81">
        <v>0</v>
      </c>
      <c r="Q13" s="81">
        <v>0</v>
      </c>
    </row>
    <row r="14" spans="1:18" x14ac:dyDescent="0.3">
      <c r="A14" s="69" t="s">
        <v>10</v>
      </c>
      <c r="B14" s="71">
        <f t="shared" si="0"/>
        <v>0</v>
      </c>
      <c r="C14" s="71">
        <f t="shared" si="3"/>
        <v>0</v>
      </c>
      <c r="D14" s="71">
        <f>'F. Appendix'!G14+'F. Appendix'!F14</f>
        <v>0</v>
      </c>
      <c r="E14" s="71">
        <v>0</v>
      </c>
      <c r="F14" s="71">
        <v>0</v>
      </c>
      <c r="G14" s="71">
        <v>0</v>
      </c>
      <c r="H14" s="71">
        <v>0</v>
      </c>
      <c r="I14" s="71">
        <v>0</v>
      </c>
      <c r="J14" s="71">
        <f t="shared" si="1"/>
        <v>0</v>
      </c>
      <c r="K14" s="71">
        <f t="shared" si="2"/>
        <v>0</v>
      </c>
      <c r="L14" s="71">
        <f>'F. Appendix'!O14+'F. Appendix'!N14</f>
        <v>0</v>
      </c>
      <c r="M14" s="71">
        <v>0</v>
      </c>
      <c r="N14" s="71">
        <v>0</v>
      </c>
      <c r="O14" s="81">
        <v>0</v>
      </c>
      <c r="P14" s="81">
        <v>0</v>
      </c>
      <c r="Q14" s="81">
        <v>0</v>
      </c>
    </row>
    <row r="15" spans="1:18" x14ac:dyDescent="0.3">
      <c r="A15" s="69" t="s">
        <v>11</v>
      </c>
      <c r="B15" s="71">
        <f t="shared" si="0"/>
        <v>0</v>
      </c>
      <c r="C15" s="71">
        <f t="shared" si="3"/>
        <v>0</v>
      </c>
      <c r="D15" s="71">
        <f>'F. Appendix'!G15+'F. Appendix'!F15</f>
        <v>0</v>
      </c>
      <c r="E15" s="71">
        <v>0</v>
      </c>
      <c r="F15" s="71">
        <v>0</v>
      </c>
      <c r="G15" s="71">
        <v>0</v>
      </c>
      <c r="H15" s="71">
        <v>0</v>
      </c>
      <c r="I15" s="71">
        <v>0</v>
      </c>
      <c r="J15" s="71">
        <f t="shared" si="1"/>
        <v>0</v>
      </c>
      <c r="K15" s="71">
        <f t="shared" si="2"/>
        <v>0</v>
      </c>
      <c r="L15" s="71">
        <f>'F. Appendix'!O15+'F. Appendix'!N15</f>
        <v>0</v>
      </c>
      <c r="M15" s="71">
        <v>0</v>
      </c>
      <c r="N15" s="71">
        <v>0</v>
      </c>
      <c r="O15" s="81">
        <v>0</v>
      </c>
      <c r="P15" s="81">
        <v>0</v>
      </c>
      <c r="Q15" s="81">
        <v>0</v>
      </c>
    </row>
    <row r="16" spans="1:18" x14ac:dyDescent="0.3">
      <c r="A16" s="69" t="s">
        <v>12</v>
      </c>
      <c r="B16" s="71">
        <f t="shared" si="0"/>
        <v>159088</v>
      </c>
      <c r="C16" s="71">
        <f t="shared" si="3"/>
        <v>92706</v>
      </c>
      <c r="D16" s="71">
        <f>'F. Appendix'!G16+'F. Appendix'!F16</f>
        <v>66382</v>
      </c>
      <c r="E16" s="71">
        <v>92706</v>
      </c>
      <c r="F16" s="71">
        <v>57752</v>
      </c>
      <c r="G16" s="71">
        <v>8630</v>
      </c>
      <c r="H16" s="71">
        <v>0</v>
      </c>
      <c r="I16" s="71">
        <v>0</v>
      </c>
      <c r="J16" s="71">
        <f t="shared" si="1"/>
        <v>0</v>
      </c>
      <c r="K16" s="71">
        <f t="shared" si="2"/>
        <v>0</v>
      </c>
      <c r="L16" s="71">
        <f>'F. Appendix'!O16+'F. Appendix'!N16</f>
        <v>0</v>
      </c>
      <c r="M16" s="71">
        <v>0</v>
      </c>
      <c r="N16" s="71">
        <v>0</v>
      </c>
      <c r="O16" s="81">
        <v>0</v>
      </c>
      <c r="P16" s="81">
        <v>0</v>
      </c>
      <c r="Q16" s="81">
        <v>0</v>
      </c>
    </row>
    <row r="17" spans="1:17" x14ac:dyDescent="0.3">
      <c r="A17" s="69" t="s">
        <v>13</v>
      </c>
      <c r="B17" s="71">
        <f t="shared" si="0"/>
        <v>136272</v>
      </c>
      <c r="C17" s="71">
        <f t="shared" si="3"/>
        <v>64434</v>
      </c>
      <c r="D17" s="71">
        <f>'F. Appendix'!G17+'F. Appendix'!F17</f>
        <v>71838</v>
      </c>
      <c r="E17" s="71">
        <v>64434</v>
      </c>
      <c r="F17" s="71">
        <v>71838</v>
      </c>
      <c r="G17" s="71">
        <v>0</v>
      </c>
      <c r="H17" s="71">
        <v>0</v>
      </c>
      <c r="I17" s="71">
        <v>0</v>
      </c>
      <c r="J17" s="71">
        <f t="shared" si="1"/>
        <v>0</v>
      </c>
      <c r="K17" s="71">
        <f t="shared" si="2"/>
        <v>0</v>
      </c>
      <c r="L17" s="71">
        <f>'F. Appendix'!O17+'F. Appendix'!N17</f>
        <v>0</v>
      </c>
      <c r="M17" s="71">
        <v>0</v>
      </c>
      <c r="N17" s="71">
        <v>0</v>
      </c>
      <c r="O17" s="81">
        <v>0</v>
      </c>
      <c r="P17" s="81">
        <v>0</v>
      </c>
      <c r="Q17" s="81">
        <v>0</v>
      </c>
    </row>
    <row r="18" spans="1:17" x14ac:dyDescent="0.3">
      <c r="A18" s="69" t="s">
        <v>14</v>
      </c>
      <c r="B18" s="71">
        <f t="shared" si="0"/>
        <v>0</v>
      </c>
      <c r="C18" s="71">
        <f t="shared" si="3"/>
        <v>0</v>
      </c>
      <c r="D18" s="71">
        <f>'F. Appendix'!G18+'F. Appendix'!F18</f>
        <v>0</v>
      </c>
      <c r="E18" s="71">
        <v>0</v>
      </c>
      <c r="F18" s="71">
        <v>0</v>
      </c>
      <c r="G18" s="71">
        <v>0</v>
      </c>
      <c r="H18" s="71">
        <v>0</v>
      </c>
      <c r="I18" s="71">
        <v>0</v>
      </c>
      <c r="J18" s="71">
        <f t="shared" si="1"/>
        <v>0</v>
      </c>
      <c r="K18" s="71">
        <f t="shared" si="2"/>
        <v>0</v>
      </c>
      <c r="L18" s="71">
        <f>'F. Appendix'!O18+'F. Appendix'!N18</f>
        <v>0</v>
      </c>
      <c r="M18" s="71">
        <v>0</v>
      </c>
      <c r="N18" s="71">
        <v>0</v>
      </c>
      <c r="O18" s="81">
        <v>0</v>
      </c>
      <c r="P18" s="81">
        <v>0</v>
      </c>
      <c r="Q18" s="81">
        <v>0</v>
      </c>
    </row>
    <row r="19" spans="1:17" x14ac:dyDescent="0.3">
      <c r="A19" s="69" t="s">
        <v>15</v>
      </c>
      <c r="B19" s="71">
        <f t="shared" si="0"/>
        <v>0</v>
      </c>
      <c r="C19" s="71">
        <f t="shared" si="3"/>
        <v>0</v>
      </c>
      <c r="D19" s="71">
        <f>'F. Appendix'!G19+'F. Appendix'!F19</f>
        <v>0</v>
      </c>
      <c r="E19" s="71">
        <v>0</v>
      </c>
      <c r="F19" s="71">
        <v>0</v>
      </c>
      <c r="G19" s="71">
        <v>0</v>
      </c>
      <c r="H19" s="71">
        <v>0</v>
      </c>
      <c r="I19" s="71">
        <v>0</v>
      </c>
      <c r="J19" s="71">
        <f t="shared" si="1"/>
        <v>0</v>
      </c>
      <c r="K19" s="71">
        <f t="shared" si="2"/>
        <v>0</v>
      </c>
      <c r="L19" s="71">
        <f>'F. Appendix'!O19+'F. Appendix'!N19</f>
        <v>0</v>
      </c>
      <c r="M19" s="71">
        <v>0</v>
      </c>
      <c r="N19" s="71">
        <v>0</v>
      </c>
      <c r="O19" s="81">
        <v>0</v>
      </c>
      <c r="P19" s="81">
        <v>0</v>
      </c>
      <c r="Q19" s="81">
        <v>0</v>
      </c>
    </row>
    <row r="20" spans="1:17" x14ac:dyDescent="0.3">
      <c r="A20" s="69" t="s">
        <v>16</v>
      </c>
      <c r="B20" s="71">
        <f t="shared" si="0"/>
        <v>0</v>
      </c>
      <c r="C20" s="71">
        <f t="shared" si="3"/>
        <v>0</v>
      </c>
      <c r="D20" s="71">
        <f>'F. Appendix'!G20+'F. Appendix'!F20</f>
        <v>0</v>
      </c>
      <c r="E20" s="71">
        <v>0</v>
      </c>
      <c r="F20" s="71">
        <v>0</v>
      </c>
      <c r="G20" s="71">
        <v>0</v>
      </c>
      <c r="H20" s="71">
        <v>0</v>
      </c>
      <c r="I20" s="71">
        <v>0</v>
      </c>
      <c r="J20" s="71">
        <f t="shared" si="1"/>
        <v>0</v>
      </c>
      <c r="K20" s="71">
        <f t="shared" si="2"/>
        <v>0</v>
      </c>
      <c r="L20" s="71">
        <f>'F. Appendix'!O20+'F. Appendix'!N20</f>
        <v>0</v>
      </c>
      <c r="M20" s="71">
        <v>0</v>
      </c>
      <c r="N20" s="71">
        <v>0</v>
      </c>
      <c r="O20" s="81">
        <v>0</v>
      </c>
      <c r="P20" s="81">
        <v>0</v>
      </c>
      <c r="Q20" s="81">
        <v>0</v>
      </c>
    </row>
    <row r="21" spans="1:17" x14ac:dyDescent="0.3">
      <c r="A21" s="69" t="s">
        <v>77</v>
      </c>
      <c r="B21" s="71">
        <f t="shared" si="0"/>
        <v>610319</v>
      </c>
      <c r="C21" s="71">
        <f t="shared" si="3"/>
        <v>610319</v>
      </c>
      <c r="D21" s="71">
        <f>'F. Appendix'!G21+'F. Appendix'!F21</f>
        <v>0</v>
      </c>
      <c r="E21" s="71">
        <v>610319</v>
      </c>
      <c r="F21" s="71">
        <v>0</v>
      </c>
      <c r="G21" s="71">
        <v>0</v>
      </c>
      <c r="H21" s="71">
        <v>0</v>
      </c>
      <c r="I21" s="71">
        <v>0</v>
      </c>
      <c r="J21" s="71">
        <f t="shared" si="1"/>
        <v>0</v>
      </c>
      <c r="K21" s="71">
        <f t="shared" si="2"/>
        <v>0</v>
      </c>
      <c r="L21" s="71">
        <f>'F. Appendix'!O21+'F. Appendix'!N21</f>
        <v>0</v>
      </c>
      <c r="M21" s="71">
        <v>0</v>
      </c>
      <c r="N21" s="71">
        <v>0</v>
      </c>
      <c r="O21" s="81">
        <v>0</v>
      </c>
      <c r="P21" s="81">
        <v>0</v>
      </c>
      <c r="Q21" s="81">
        <v>0</v>
      </c>
    </row>
    <row r="22" spans="1:17" x14ac:dyDescent="0.3">
      <c r="A22" s="69" t="s">
        <v>18</v>
      </c>
      <c r="B22" s="71">
        <f t="shared" si="0"/>
        <v>101577</v>
      </c>
      <c r="C22" s="71">
        <f t="shared" si="3"/>
        <v>101577</v>
      </c>
      <c r="D22" s="71">
        <f>'F. Appendix'!G22+'F. Appendix'!F22</f>
        <v>0</v>
      </c>
      <c r="E22" s="71">
        <v>101577</v>
      </c>
      <c r="F22" s="71">
        <v>0</v>
      </c>
      <c r="G22" s="71">
        <v>0</v>
      </c>
      <c r="H22" s="71">
        <v>0</v>
      </c>
      <c r="I22" s="71">
        <v>0</v>
      </c>
      <c r="J22" s="71">
        <f t="shared" si="1"/>
        <v>0</v>
      </c>
      <c r="K22" s="71">
        <f t="shared" si="2"/>
        <v>0</v>
      </c>
      <c r="L22" s="71">
        <f>'F. Appendix'!O22+'F. Appendix'!N22</f>
        <v>0</v>
      </c>
      <c r="M22" s="71">
        <v>0</v>
      </c>
      <c r="N22" s="71">
        <v>0</v>
      </c>
      <c r="O22" s="81">
        <v>0</v>
      </c>
      <c r="P22" s="81">
        <v>0</v>
      </c>
      <c r="Q22" s="81">
        <v>0</v>
      </c>
    </row>
    <row r="23" spans="1:17" x14ac:dyDescent="0.3">
      <c r="A23" s="69" t="s">
        <v>78</v>
      </c>
      <c r="B23" s="71">
        <f t="shared" si="0"/>
        <v>0</v>
      </c>
      <c r="C23" s="71">
        <f t="shared" si="3"/>
        <v>0</v>
      </c>
      <c r="D23" s="71">
        <f>'F. Appendix'!G23+'F. Appendix'!F23</f>
        <v>0</v>
      </c>
      <c r="E23" s="71">
        <v>0</v>
      </c>
      <c r="F23" s="71">
        <v>0</v>
      </c>
      <c r="G23" s="71">
        <v>0</v>
      </c>
      <c r="H23" s="71">
        <v>0</v>
      </c>
      <c r="I23" s="71">
        <v>0</v>
      </c>
      <c r="J23" s="71">
        <f t="shared" si="1"/>
        <v>0</v>
      </c>
      <c r="K23" s="71">
        <f t="shared" si="2"/>
        <v>0</v>
      </c>
      <c r="L23" s="71">
        <f>'F. Appendix'!O23+'F. Appendix'!N23</f>
        <v>0</v>
      </c>
      <c r="M23" s="71">
        <v>0</v>
      </c>
      <c r="N23" s="71">
        <v>0</v>
      </c>
      <c r="O23" s="81">
        <v>0</v>
      </c>
      <c r="P23" s="81">
        <v>0</v>
      </c>
      <c r="Q23" s="81">
        <v>0</v>
      </c>
    </row>
    <row r="24" spans="1:17" x14ac:dyDescent="0.3">
      <c r="A24" s="69" t="s">
        <v>20</v>
      </c>
      <c r="B24" s="71">
        <f t="shared" si="0"/>
        <v>5680538</v>
      </c>
      <c r="C24" s="71">
        <f t="shared" si="3"/>
        <v>5680538</v>
      </c>
      <c r="D24" s="71">
        <f>'F. Appendix'!G24+'F. Appendix'!F24</f>
        <v>0</v>
      </c>
      <c r="E24" s="71">
        <v>5680538</v>
      </c>
      <c r="F24" s="71">
        <v>0</v>
      </c>
      <c r="G24" s="71">
        <v>0</v>
      </c>
      <c r="H24" s="71">
        <v>0</v>
      </c>
      <c r="I24" s="71">
        <v>0</v>
      </c>
      <c r="J24" s="71">
        <f t="shared" si="1"/>
        <v>0</v>
      </c>
      <c r="K24" s="71">
        <f t="shared" si="2"/>
        <v>0</v>
      </c>
      <c r="L24" s="71">
        <f>'F. Appendix'!O24+'F. Appendix'!N24</f>
        <v>0</v>
      </c>
      <c r="M24" s="71">
        <v>0</v>
      </c>
      <c r="N24" s="71">
        <v>0</v>
      </c>
      <c r="O24" s="81">
        <v>0</v>
      </c>
      <c r="P24" s="81">
        <v>0</v>
      </c>
      <c r="Q24" s="81">
        <v>0</v>
      </c>
    </row>
    <row r="25" spans="1:17" x14ac:dyDescent="0.3">
      <c r="A25" s="69" t="s">
        <v>21</v>
      </c>
      <c r="B25" s="71">
        <f t="shared" si="0"/>
        <v>0</v>
      </c>
      <c r="C25" s="71">
        <f t="shared" si="3"/>
        <v>0</v>
      </c>
      <c r="D25" s="71">
        <f>'F. Appendix'!G25+'F. Appendix'!F25</f>
        <v>0</v>
      </c>
      <c r="E25" s="71">
        <v>0</v>
      </c>
      <c r="F25" s="71">
        <v>0</v>
      </c>
      <c r="G25" s="71">
        <v>0</v>
      </c>
      <c r="H25" s="71">
        <v>0</v>
      </c>
      <c r="I25" s="71">
        <v>0</v>
      </c>
      <c r="J25" s="71">
        <f t="shared" si="1"/>
        <v>0</v>
      </c>
      <c r="K25" s="71">
        <f t="shared" si="2"/>
        <v>0</v>
      </c>
      <c r="L25" s="71">
        <f>'F. Appendix'!O25+'F. Appendix'!N25</f>
        <v>0</v>
      </c>
      <c r="M25" s="71">
        <v>0</v>
      </c>
      <c r="N25" s="71">
        <v>0</v>
      </c>
      <c r="O25" s="81">
        <v>0</v>
      </c>
      <c r="P25" s="81">
        <v>0</v>
      </c>
      <c r="Q25" s="81">
        <v>0</v>
      </c>
    </row>
    <row r="26" spans="1:17" x14ac:dyDescent="0.3">
      <c r="A26" s="69" t="s">
        <v>22</v>
      </c>
      <c r="B26" s="71">
        <f t="shared" si="0"/>
        <v>0</v>
      </c>
      <c r="C26" s="71">
        <f t="shared" si="3"/>
        <v>0</v>
      </c>
      <c r="D26" s="71">
        <f>'F. Appendix'!G26+'F. Appendix'!F26</f>
        <v>0</v>
      </c>
      <c r="E26" s="71">
        <v>0</v>
      </c>
      <c r="F26" s="71">
        <v>0</v>
      </c>
      <c r="G26" s="71">
        <v>0</v>
      </c>
      <c r="H26" s="71">
        <v>0</v>
      </c>
      <c r="I26" s="71">
        <v>0</v>
      </c>
      <c r="J26" s="71">
        <f t="shared" si="1"/>
        <v>0</v>
      </c>
      <c r="K26" s="71">
        <f t="shared" si="2"/>
        <v>0</v>
      </c>
      <c r="L26" s="71">
        <f>'F. Appendix'!O26+'F. Appendix'!N26</f>
        <v>0</v>
      </c>
      <c r="M26" s="71">
        <v>0</v>
      </c>
      <c r="N26" s="71">
        <v>0</v>
      </c>
      <c r="O26" s="81">
        <v>0</v>
      </c>
      <c r="P26" s="81">
        <v>0</v>
      </c>
      <c r="Q26" s="81">
        <v>0</v>
      </c>
    </row>
    <row r="27" spans="1:17" x14ac:dyDescent="0.3">
      <c r="A27" s="69" t="s">
        <v>23</v>
      </c>
      <c r="B27" s="71">
        <f t="shared" si="0"/>
        <v>0</v>
      </c>
      <c r="C27" s="71">
        <f t="shared" si="3"/>
        <v>0</v>
      </c>
      <c r="D27" s="71">
        <f>'F. Appendix'!G27+'F. Appendix'!F27</f>
        <v>0</v>
      </c>
      <c r="E27" s="71">
        <v>0</v>
      </c>
      <c r="F27" s="71">
        <v>0</v>
      </c>
      <c r="G27" s="71">
        <v>0</v>
      </c>
      <c r="H27" s="71">
        <v>0</v>
      </c>
      <c r="I27" s="71">
        <v>0</v>
      </c>
      <c r="J27" s="71">
        <f t="shared" si="1"/>
        <v>0</v>
      </c>
      <c r="K27" s="71">
        <f t="shared" si="2"/>
        <v>0</v>
      </c>
      <c r="L27" s="71">
        <f>'F. Appendix'!O27+'F. Appendix'!N27</f>
        <v>0</v>
      </c>
      <c r="M27" s="71">
        <v>0</v>
      </c>
      <c r="N27" s="71">
        <v>0</v>
      </c>
      <c r="O27" s="81">
        <v>0</v>
      </c>
      <c r="P27" s="81">
        <v>0</v>
      </c>
      <c r="Q27" s="81">
        <v>0</v>
      </c>
    </row>
    <row r="28" spans="1:17" x14ac:dyDescent="0.3">
      <c r="A28" s="69" t="s">
        <v>24</v>
      </c>
      <c r="B28" s="71">
        <f t="shared" si="0"/>
        <v>0</v>
      </c>
      <c r="C28" s="71">
        <f t="shared" si="3"/>
        <v>0</v>
      </c>
      <c r="D28" s="71">
        <f>'F. Appendix'!G28+'F. Appendix'!F28</f>
        <v>0</v>
      </c>
      <c r="E28" s="71">
        <v>0</v>
      </c>
      <c r="F28" s="71">
        <v>0</v>
      </c>
      <c r="G28" s="71">
        <v>0</v>
      </c>
      <c r="H28" s="71">
        <v>0</v>
      </c>
      <c r="I28" s="71">
        <v>0</v>
      </c>
      <c r="J28" s="71">
        <f t="shared" si="1"/>
        <v>0</v>
      </c>
      <c r="K28" s="71">
        <f t="shared" si="2"/>
        <v>0</v>
      </c>
      <c r="L28" s="71">
        <f>'F. Appendix'!O28+'F. Appendix'!N28</f>
        <v>0</v>
      </c>
      <c r="M28" s="71">
        <v>0</v>
      </c>
      <c r="N28" s="71">
        <v>0</v>
      </c>
      <c r="O28" s="81">
        <v>0</v>
      </c>
      <c r="P28" s="81">
        <v>0</v>
      </c>
      <c r="Q28" s="81">
        <v>0</v>
      </c>
    </row>
    <row r="29" spans="1:17" x14ac:dyDescent="0.3">
      <c r="A29" s="69" t="s">
        <v>25</v>
      </c>
      <c r="B29" s="71">
        <f t="shared" si="0"/>
        <v>2237326</v>
      </c>
      <c r="C29" s="71">
        <f t="shared" si="3"/>
        <v>1986240</v>
      </c>
      <c r="D29" s="71">
        <f>'F. Appendix'!G29+'F. Appendix'!F29</f>
        <v>251086</v>
      </c>
      <c r="E29" s="71">
        <v>1986240</v>
      </c>
      <c r="F29" s="71">
        <v>251086</v>
      </c>
      <c r="G29" s="71">
        <v>0</v>
      </c>
      <c r="H29" s="71">
        <v>0</v>
      </c>
      <c r="I29" s="71">
        <v>0</v>
      </c>
      <c r="J29" s="71">
        <f t="shared" si="1"/>
        <v>0</v>
      </c>
      <c r="K29" s="71">
        <f t="shared" si="2"/>
        <v>0</v>
      </c>
      <c r="L29" s="71">
        <f>'F. Appendix'!O29+'F. Appendix'!N29</f>
        <v>0</v>
      </c>
      <c r="M29" s="71">
        <v>0</v>
      </c>
      <c r="N29" s="71">
        <v>0</v>
      </c>
      <c r="O29" s="81">
        <v>0</v>
      </c>
      <c r="P29" s="81">
        <v>0</v>
      </c>
      <c r="Q29" s="81">
        <v>0</v>
      </c>
    </row>
    <row r="30" spans="1:17" x14ac:dyDescent="0.3">
      <c r="A30" s="69" t="s">
        <v>26</v>
      </c>
      <c r="B30" s="71">
        <f t="shared" si="0"/>
        <v>0</v>
      </c>
      <c r="C30" s="71">
        <f t="shared" si="3"/>
        <v>0</v>
      </c>
      <c r="D30" s="71">
        <f>'F. Appendix'!G30+'F. Appendix'!F30</f>
        <v>0</v>
      </c>
      <c r="E30" s="71">
        <v>0</v>
      </c>
      <c r="F30" s="71">
        <v>0</v>
      </c>
      <c r="G30" s="71">
        <v>0</v>
      </c>
      <c r="H30" s="71">
        <v>0</v>
      </c>
      <c r="I30" s="71">
        <v>0</v>
      </c>
      <c r="J30" s="71">
        <f t="shared" si="1"/>
        <v>0</v>
      </c>
      <c r="K30" s="71">
        <f t="shared" si="2"/>
        <v>0</v>
      </c>
      <c r="L30" s="71">
        <f>'F. Appendix'!O30+'F. Appendix'!N30</f>
        <v>0</v>
      </c>
      <c r="M30" s="71">
        <v>0</v>
      </c>
      <c r="N30" s="71">
        <v>0</v>
      </c>
      <c r="O30" s="81">
        <v>0</v>
      </c>
      <c r="P30" s="81">
        <v>0</v>
      </c>
      <c r="Q30" s="81">
        <v>0</v>
      </c>
    </row>
    <row r="31" spans="1:17" x14ac:dyDescent="0.3">
      <c r="A31" s="69" t="s">
        <v>27</v>
      </c>
      <c r="B31" s="71">
        <f t="shared" si="0"/>
        <v>0</v>
      </c>
      <c r="C31" s="71">
        <f t="shared" si="3"/>
        <v>0</v>
      </c>
      <c r="D31" s="71">
        <f>'F. Appendix'!G31+'F. Appendix'!F31</f>
        <v>0</v>
      </c>
      <c r="E31" s="71">
        <v>0</v>
      </c>
      <c r="F31" s="71">
        <v>0</v>
      </c>
      <c r="G31" s="71">
        <v>0</v>
      </c>
      <c r="H31" s="71">
        <v>0</v>
      </c>
      <c r="I31" s="71">
        <v>0</v>
      </c>
      <c r="J31" s="71">
        <f t="shared" si="1"/>
        <v>0</v>
      </c>
      <c r="K31" s="71">
        <f t="shared" si="2"/>
        <v>0</v>
      </c>
      <c r="L31" s="71">
        <f>'F. Appendix'!O31+'F. Appendix'!N31</f>
        <v>0</v>
      </c>
      <c r="M31" s="71">
        <v>0</v>
      </c>
      <c r="N31" s="71">
        <v>0</v>
      </c>
      <c r="O31" s="81">
        <v>0</v>
      </c>
      <c r="P31" s="81">
        <v>0</v>
      </c>
      <c r="Q31" s="81">
        <v>0</v>
      </c>
    </row>
    <row r="32" spans="1:17" x14ac:dyDescent="0.3">
      <c r="A32" s="69" t="s">
        <v>28</v>
      </c>
      <c r="B32" s="71">
        <f t="shared" si="0"/>
        <v>0</v>
      </c>
      <c r="C32" s="71">
        <f t="shared" si="3"/>
        <v>0</v>
      </c>
      <c r="D32" s="71">
        <f>'F. Appendix'!G32+'F. Appendix'!F32</f>
        <v>0</v>
      </c>
      <c r="E32" s="71">
        <v>0</v>
      </c>
      <c r="F32" s="71">
        <v>0</v>
      </c>
      <c r="G32" s="71">
        <v>0</v>
      </c>
      <c r="H32" s="71">
        <v>0</v>
      </c>
      <c r="I32" s="71">
        <v>0</v>
      </c>
      <c r="J32" s="71">
        <f t="shared" si="1"/>
        <v>0</v>
      </c>
      <c r="K32" s="71">
        <f t="shared" si="2"/>
        <v>0</v>
      </c>
      <c r="L32" s="71">
        <f>'F. Appendix'!O32+'F. Appendix'!N32</f>
        <v>0</v>
      </c>
      <c r="M32" s="71">
        <v>0</v>
      </c>
      <c r="N32" s="71">
        <v>0</v>
      </c>
      <c r="O32" s="81">
        <v>0</v>
      </c>
      <c r="P32" s="81">
        <v>0</v>
      </c>
      <c r="Q32" s="81">
        <v>0</v>
      </c>
    </row>
    <row r="33" spans="1:17" x14ac:dyDescent="0.3">
      <c r="A33" s="69" t="s">
        <v>29</v>
      </c>
      <c r="B33" s="71">
        <f t="shared" si="0"/>
        <v>0</v>
      </c>
      <c r="C33" s="71">
        <f t="shared" si="3"/>
        <v>0</v>
      </c>
      <c r="D33" s="71">
        <f>'F. Appendix'!G33+'F. Appendix'!F33</f>
        <v>0</v>
      </c>
      <c r="E33" s="71">
        <v>0</v>
      </c>
      <c r="F33" s="71">
        <v>0</v>
      </c>
      <c r="G33" s="71">
        <v>0</v>
      </c>
      <c r="H33" s="71">
        <v>0</v>
      </c>
      <c r="I33" s="71">
        <v>0</v>
      </c>
      <c r="J33" s="71">
        <f t="shared" si="1"/>
        <v>0</v>
      </c>
      <c r="K33" s="71">
        <f t="shared" si="2"/>
        <v>0</v>
      </c>
      <c r="L33" s="71">
        <f>'F. Appendix'!O33+'F. Appendix'!N33</f>
        <v>0</v>
      </c>
      <c r="M33" s="71">
        <v>0</v>
      </c>
      <c r="N33" s="71">
        <v>0</v>
      </c>
      <c r="O33" s="81">
        <v>0</v>
      </c>
      <c r="P33" s="81">
        <v>0</v>
      </c>
      <c r="Q33" s="81">
        <v>0</v>
      </c>
    </row>
    <row r="34" spans="1:17" x14ac:dyDescent="0.3">
      <c r="A34" s="69" t="s">
        <v>30</v>
      </c>
      <c r="B34" s="71">
        <f t="shared" si="0"/>
        <v>0</v>
      </c>
      <c r="C34" s="71">
        <f t="shared" si="3"/>
        <v>0</v>
      </c>
      <c r="D34" s="71">
        <f>'F. Appendix'!G34+'F. Appendix'!F34</f>
        <v>0</v>
      </c>
      <c r="E34" s="71">
        <v>0</v>
      </c>
      <c r="F34" s="71">
        <v>0</v>
      </c>
      <c r="G34" s="71">
        <v>0</v>
      </c>
      <c r="H34" s="71">
        <v>0</v>
      </c>
      <c r="I34" s="71">
        <v>0</v>
      </c>
      <c r="J34" s="71">
        <f t="shared" si="1"/>
        <v>0</v>
      </c>
      <c r="K34" s="71">
        <f t="shared" si="2"/>
        <v>0</v>
      </c>
      <c r="L34" s="71">
        <f>'F. Appendix'!O34+'F. Appendix'!N34</f>
        <v>0</v>
      </c>
      <c r="M34" s="71">
        <v>0</v>
      </c>
      <c r="N34" s="71">
        <v>0</v>
      </c>
      <c r="O34" s="81">
        <v>0</v>
      </c>
      <c r="P34" s="81">
        <v>0</v>
      </c>
      <c r="Q34" s="81">
        <v>0</v>
      </c>
    </row>
    <row r="35" spans="1:17" x14ac:dyDescent="0.3">
      <c r="A35" s="69" t="s">
        <v>31</v>
      </c>
      <c r="B35" s="71">
        <f t="shared" si="0"/>
        <v>0</v>
      </c>
      <c r="C35" s="71">
        <f t="shared" si="3"/>
        <v>0</v>
      </c>
      <c r="D35" s="71">
        <f>'F. Appendix'!G35+'F. Appendix'!F35</f>
        <v>0</v>
      </c>
      <c r="E35" s="71">
        <v>0</v>
      </c>
      <c r="F35" s="71">
        <v>0</v>
      </c>
      <c r="G35" s="71">
        <v>0</v>
      </c>
      <c r="H35" s="71">
        <v>0</v>
      </c>
      <c r="I35" s="71">
        <v>0</v>
      </c>
      <c r="J35" s="71">
        <f t="shared" si="1"/>
        <v>2990225</v>
      </c>
      <c r="K35" s="71">
        <f t="shared" si="2"/>
        <v>2990225</v>
      </c>
      <c r="L35" s="71">
        <f>'F. Appendix'!O35+'F. Appendix'!N35</f>
        <v>0</v>
      </c>
      <c r="M35" s="71">
        <v>2990225</v>
      </c>
      <c r="N35" s="71">
        <v>0</v>
      </c>
      <c r="O35" s="81">
        <v>0</v>
      </c>
      <c r="P35" s="81">
        <v>0</v>
      </c>
      <c r="Q35" s="81">
        <v>0</v>
      </c>
    </row>
    <row r="36" spans="1:17" x14ac:dyDescent="0.3">
      <c r="A36" s="69" t="s">
        <v>32</v>
      </c>
      <c r="B36" s="71">
        <f t="shared" ref="B36:B55" si="4">C36+D36</f>
        <v>0</v>
      </c>
      <c r="C36" s="71">
        <f t="shared" si="3"/>
        <v>0</v>
      </c>
      <c r="D36" s="71">
        <f>'F. Appendix'!G36+'F. Appendix'!F36</f>
        <v>0</v>
      </c>
      <c r="E36" s="71">
        <v>0</v>
      </c>
      <c r="F36" s="71">
        <v>0</v>
      </c>
      <c r="G36" s="71">
        <v>0</v>
      </c>
      <c r="H36" s="71">
        <v>0</v>
      </c>
      <c r="I36" s="71">
        <v>0</v>
      </c>
      <c r="J36" s="71">
        <f t="shared" ref="J36:J55" si="5">K36+L36</f>
        <v>0</v>
      </c>
      <c r="K36" s="71">
        <f t="shared" ref="K36:K55" si="6">M36+P36+Q36</f>
        <v>0</v>
      </c>
      <c r="L36" s="71">
        <f>'F. Appendix'!O36+'F. Appendix'!N36</f>
        <v>0</v>
      </c>
      <c r="M36" s="71">
        <v>0</v>
      </c>
      <c r="N36" s="71">
        <v>0</v>
      </c>
      <c r="O36" s="81">
        <v>0</v>
      </c>
      <c r="P36" s="81">
        <v>0</v>
      </c>
      <c r="Q36" s="81">
        <v>0</v>
      </c>
    </row>
    <row r="37" spans="1:17" x14ac:dyDescent="0.3">
      <c r="A37" s="69" t="s">
        <v>79</v>
      </c>
      <c r="B37" s="71">
        <f t="shared" si="4"/>
        <v>17117</v>
      </c>
      <c r="C37" s="71">
        <f t="shared" si="3"/>
        <v>16478</v>
      </c>
      <c r="D37" s="71">
        <f>'F. Appendix'!G37+'F. Appendix'!F37</f>
        <v>639</v>
      </c>
      <c r="E37" s="71">
        <v>16478</v>
      </c>
      <c r="F37" s="71">
        <v>639</v>
      </c>
      <c r="G37" s="71">
        <v>0</v>
      </c>
      <c r="H37" s="71">
        <v>0</v>
      </c>
      <c r="I37" s="71">
        <v>0</v>
      </c>
      <c r="J37" s="71">
        <f t="shared" si="5"/>
        <v>0</v>
      </c>
      <c r="K37" s="71">
        <f t="shared" si="6"/>
        <v>0</v>
      </c>
      <c r="L37" s="71">
        <f>'F. Appendix'!O37+'F. Appendix'!N37</f>
        <v>0</v>
      </c>
      <c r="M37" s="71">
        <v>0</v>
      </c>
      <c r="N37" s="71">
        <v>0</v>
      </c>
      <c r="O37" s="81">
        <v>0</v>
      </c>
      <c r="P37" s="81">
        <v>0</v>
      </c>
      <c r="Q37" s="81">
        <v>0</v>
      </c>
    </row>
    <row r="38" spans="1:17" x14ac:dyDescent="0.3">
      <c r="A38" s="69" t="s">
        <v>34</v>
      </c>
      <c r="B38" s="71">
        <f t="shared" si="4"/>
        <v>821825</v>
      </c>
      <c r="C38" s="71">
        <f t="shared" si="3"/>
        <v>189214</v>
      </c>
      <c r="D38" s="71">
        <f>'F. Appendix'!G38+'F. Appendix'!F38</f>
        <v>632611</v>
      </c>
      <c r="E38" s="71">
        <v>189214</v>
      </c>
      <c r="F38" s="71">
        <v>632611</v>
      </c>
      <c r="G38" s="71">
        <v>0</v>
      </c>
      <c r="H38" s="71">
        <v>0</v>
      </c>
      <c r="I38" s="71">
        <v>0</v>
      </c>
      <c r="J38" s="71">
        <f t="shared" si="5"/>
        <v>0</v>
      </c>
      <c r="K38" s="71">
        <f t="shared" si="6"/>
        <v>0</v>
      </c>
      <c r="L38" s="71">
        <f>'F. Appendix'!O38+'F. Appendix'!N38</f>
        <v>0</v>
      </c>
      <c r="M38" s="71">
        <v>0</v>
      </c>
      <c r="N38" s="71">
        <v>0</v>
      </c>
      <c r="O38" s="81">
        <v>0</v>
      </c>
      <c r="P38" s="81">
        <v>0</v>
      </c>
      <c r="Q38" s="81">
        <v>0</v>
      </c>
    </row>
    <row r="39" spans="1:17" x14ac:dyDescent="0.3">
      <c r="A39" s="69" t="s">
        <v>35</v>
      </c>
      <c r="B39" s="71">
        <f t="shared" si="4"/>
        <v>0</v>
      </c>
      <c r="C39" s="71">
        <f t="shared" si="3"/>
        <v>0</v>
      </c>
      <c r="D39" s="71">
        <f>'F. Appendix'!G39+'F. Appendix'!F39</f>
        <v>0</v>
      </c>
      <c r="E39" s="71">
        <v>0</v>
      </c>
      <c r="F39" s="71">
        <v>0</v>
      </c>
      <c r="G39" s="71">
        <v>0</v>
      </c>
      <c r="H39" s="71">
        <v>0</v>
      </c>
      <c r="I39" s="71">
        <v>0</v>
      </c>
      <c r="J39" s="71">
        <f t="shared" si="5"/>
        <v>0</v>
      </c>
      <c r="K39" s="71">
        <f t="shared" si="6"/>
        <v>0</v>
      </c>
      <c r="L39" s="71">
        <f>'F. Appendix'!O39+'F. Appendix'!N39</f>
        <v>0</v>
      </c>
      <c r="M39" s="71">
        <v>0</v>
      </c>
      <c r="N39" s="71">
        <v>0</v>
      </c>
      <c r="O39" s="81">
        <v>0</v>
      </c>
      <c r="P39" s="81">
        <v>0</v>
      </c>
      <c r="Q39" s="81">
        <v>0</v>
      </c>
    </row>
    <row r="40" spans="1:17" x14ac:dyDescent="0.3">
      <c r="A40" s="69" t="s">
        <v>36</v>
      </c>
      <c r="B40" s="71">
        <f t="shared" si="4"/>
        <v>958744</v>
      </c>
      <c r="C40" s="71">
        <f t="shared" si="3"/>
        <v>958744</v>
      </c>
      <c r="D40" s="71">
        <f>'F. Appendix'!G40+'F. Appendix'!F40</f>
        <v>0</v>
      </c>
      <c r="E40" s="71">
        <v>958744</v>
      </c>
      <c r="F40" s="71">
        <v>0</v>
      </c>
      <c r="G40" s="71">
        <v>0</v>
      </c>
      <c r="H40" s="71">
        <v>0</v>
      </c>
      <c r="I40" s="71">
        <v>0</v>
      </c>
      <c r="J40" s="71">
        <f t="shared" si="5"/>
        <v>0</v>
      </c>
      <c r="K40" s="71">
        <f t="shared" si="6"/>
        <v>0</v>
      </c>
      <c r="L40" s="71">
        <f>'F. Appendix'!O40+'F. Appendix'!N40</f>
        <v>0</v>
      </c>
      <c r="M40" s="71">
        <v>0</v>
      </c>
      <c r="N40" s="71">
        <v>0</v>
      </c>
      <c r="O40" s="81">
        <v>0</v>
      </c>
      <c r="P40" s="81">
        <v>0</v>
      </c>
      <c r="Q40" s="81">
        <v>0</v>
      </c>
    </row>
    <row r="41" spans="1:17" x14ac:dyDescent="0.3">
      <c r="A41" s="69" t="s">
        <v>37</v>
      </c>
      <c r="B41" s="71">
        <f t="shared" si="4"/>
        <v>0</v>
      </c>
      <c r="C41" s="71">
        <f t="shared" si="3"/>
        <v>0</v>
      </c>
      <c r="D41" s="71">
        <f>'F. Appendix'!G41+'F. Appendix'!F41</f>
        <v>0</v>
      </c>
      <c r="E41" s="71">
        <v>0</v>
      </c>
      <c r="F41" s="71">
        <v>0</v>
      </c>
      <c r="G41" s="71">
        <v>0</v>
      </c>
      <c r="H41" s="71">
        <v>0</v>
      </c>
      <c r="I41" s="71">
        <v>0</v>
      </c>
      <c r="J41" s="71">
        <f t="shared" si="5"/>
        <v>0</v>
      </c>
      <c r="K41" s="71">
        <f t="shared" si="6"/>
        <v>0</v>
      </c>
      <c r="L41" s="71">
        <f>'F. Appendix'!O41+'F. Appendix'!N41</f>
        <v>0</v>
      </c>
      <c r="M41" s="71">
        <v>0</v>
      </c>
      <c r="N41" s="71">
        <v>0</v>
      </c>
      <c r="O41" s="81">
        <v>0</v>
      </c>
      <c r="P41" s="81">
        <v>0</v>
      </c>
      <c r="Q41" s="81">
        <v>0</v>
      </c>
    </row>
    <row r="42" spans="1:17" x14ac:dyDescent="0.3">
      <c r="A42" s="69" t="s">
        <v>38</v>
      </c>
      <c r="B42" s="71">
        <f t="shared" si="4"/>
        <v>0</v>
      </c>
      <c r="C42" s="71">
        <f t="shared" si="3"/>
        <v>0</v>
      </c>
      <c r="D42" s="71">
        <f>'F. Appendix'!G42+'F. Appendix'!F42</f>
        <v>0</v>
      </c>
      <c r="E42" s="71">
        <v>0</v>
      </c>
      <c r="F42" s="71">
        <v>0</v>
      </c>
      <c r="G42" s="71">
        <v>0</v>
      </c>
      <c r="H42" s="71">
        <v>0</v>
      </c>
      <c r="I42" s="71">
        <v>0</v>
      </c>
      <c r="J42" s="71">
        <f t="shared" si="5"/>
        <v>0</v>
      </c>
      <c r="K42" s="71">
        <f t="shared" si="6"/>
        <v>0</v>
      </c>
      <c r="L42" s="71">
        <f>'F. Appendix'!O42+'F. Appendix'!N42</f>
        <v>0</v>
      </c>
      <c r="M42" s="71">
        <v>0</v>
      </c>
      <c r="N42" s="71">
        <v>0</v>
      </c>
      <c r="O42" s="81">
        <v>0</v>
      </c>
      <c r="P42" s="81">
        <v>0</v>
      </c>
      <c r="Q42" s="81">
        <v>0</v>
      </c>
    </row>
    <row r="43" spans="1:17" x14ac:dyDescent="0.3">
      <c r="A43" s="69" t="s">
        <v>39</v>
      </c>
      <c r="B43" s="71">
        <f t="shared" si="4"/>
        <v>0</v>
      </c>
      <c r="C43" s="71">
        <f t="shared" si="3"/>
        <v>0</v>
      </c>
      <c r="D43" s="71">
        <f>'F. Appendix'!G43+'F. Appendix'!F43</f>
        <v>0</v>
      </c>
      <c r="E43" s="71">
        <v>0</v>
      </c>
      <c r="F43" s="71">
        <v>0</v>
      </c>
      <c r="G43" s="71">
        <v>0</v>
      </c>
      <c r="H43" s="71">
        <v>0</v>
      </c>
      <c r="I43" s="71">
        <v>0</v>
      </c>
      <c r="J43" s="71">
        <f t="shared" si="5"/>
        <v>0</v>
      </c>
      <c r="K43" s="71">
        <f t="shared" si="6"/>
        <v>0</v>
      </c>
      <c r="L43" s="71">
        <f>'F. Appendix'!O43+'F. Appendix'!N43</f>
        <v>0</v>
      </c>
      <c r="M43" s="71">
        <v>0</v>
      </c>
      <c r="N43" s="71">
        <v>0</v>
      </c>
      <c r="O43" s="81">
        <v>0</v>
      </c>
      <c r="P43" s="81">
        <v>0</v>
      </c>
      <c r="Q43" s="81">
        <v>0</v>
      </c>
    </row>
    <row r="44" spans="1:17" x14ac:dyDescent="0.3">
      <c r="A44" s="69" t="s">
        <v>40</v>
      </c>
      <c r="B44" s="71">
        <f t="shared" si="4"/>
        <v>0</v>
      </c>
      <c r="C44" s="71">
        <f t="shared" si="3"/>
        <v>0</v>
      </c>
      <c r="D44" s="71">
        <f>'F. Appendix'!G44+'F. Appendix'!F44</f>
        <v>0</v>
      </c>
      <c r="E44" s="71">
        <v>0</v>
      </c>
      <c r="F44" s="71">
        <v>0</v>
      </c>
      <c r="G44" s="71">
        <v>0</v>
      </c>
      <c r="H44" s="71">
        <v>0</v>
      </c>
      <c r="I44" s="71">
        <v>0</v>
      </c>
      <c r="J44" s="71">
        <f t="shared" si="5"/>
        <v>0</v>
      </c>
      <c r="K44" s="71">
        <f t="shared" si="6"/>
        <v>0</v>
      </c>
      <c r="L44" s="71">
        <f>'F. Appendix'!O44+'F. Appendix'!N44</f>
        <v>0</v>
      </c>
      <c r="M44" s="71">
        <v>0</v>
      </c>
      <c r="N44" s="71">
        <v>0</v>
      </c>
      <c r="O44" s="81">
        <v>0</v>
      </c>
      <c r="P44" s="81">
        <v>0</v>
      </c>
      <c r="Q44" s="81">
        <v>0</v>
      </c>
    </row>
    <row r="45" spans="1:17" x14ac:dyDescent="0.3">
      <c r="A45" s="69" t="s">
        <v>41</v>
      </c>
      <c r="B45" s="71">
        <f t="shared" si="4"/>
        <v>0</v>
      </c>
      <c r="C45" s="71">
        <f t="shared" si="3"/>
        <v>0</v>
      </c>
      <c r="D45" s="71">
        <f>'F. Appendix'!G45+'F. Appendix'!F45</f>
        <v>0</v>
      </c>
      <c r="E45" s="71">
        <v>0</v>
      </c>
      <c r="F45" s="71">
        <v>0</v>
      </c>
      <c r="G45" s="71">
        <v>0</v>
      </c>
      <c r="H45" s="71">
        <v>0</v>
      </c>
      <c r="I45" s="71">
        <v>0</v>
      </c>
      <c r="J45" s="71">
        <f t="shared" si="5"/>
        <v>0</v>
      </c>
      <c r="K45" s="71">
        <f t="shared" si="6"/>
        <v>0</v>
      </c>
      <c r="L45" s="71">
        <f>'F. Appendix'!O45+'F. Appendix'!N45</f>
        <v>0</v>
      </c>
      <c r="M45" s="71">
        <v>0</v>
      </c>
      <c r="N45" s="71">
        <v>0</v>
      </c>
      <c r="O45" s="81">
        <v>0</v>
      </c>
      <c r="P45" s="81">
        <v>0</v>
      </c>
      <c r="Q45" s="81">
        <v>0</v>
      </c>
    </row>
    <row r="46" spans="1:17" x14ac:dyDescent="0.3">
      <c r="A46" s="69" t="s">
        <v>42</v>
      </c>
      <c r="B46" s="71">
        <f t="shared" si="4"/>
        <v>134464</v>
      </c>
      <c r="C46" s="71">
        <f t="shared" si="3"/>
        <v>67232</v>
      </c>
      <c r="D46" s="71">
        <f>'F. Appendix'!G46+'F. Appendix'!F46</f>
        <v>67232</v>
      </c>
      <c r="E46" s="71">
        <v>67232</v>
      </c>
      <c r="F46" s="71">
        <v>67232</v>
      </c>
      <c r="G46" s="71">
        <v>0</v>
      </c>
      <c r="H46" s="71">
        <v>0</v>
      </c>
      <c r="I46" s="71">
        <v>0</v>
      </c>
      <c r="J46" s="71">
        <f t="shared" si="5"/>
        <v>0</v>
      </c>
      <c r="K46" s="71">
        <f t="shared" si="6"/>
        <v>0</v>
      </c>
      <c r="L46" s="71">
        <f>'F. Appendix'!O46+'F. Appendix'!N46</f>
        <v>0</v>
      </c>
      <c r="M46" s="71">
        <v>0</v>
      </c>
      <c r="N46" s="71">
        <v>0</v>
      </c>
      <c r="O46" s="81">
        <v>0</v>
      </c>
      <c r="P46" s="81">
        <v>0</v>
      </c>
      <c r="Q46" s="81">
        <v>0</v>
      </c>
    </row>
    <row r="47" spans="1:17" x14ac:dyDescent="0.3">
      <c r="A47" s="69" t="s">
        <v>43</v>
      </c>
      <c r="B47" s="71">
        <f t="shared" si="4"/>
        <v>0</v>
      </c>
      <c r="C47" s="71">
        <f t="shared" si="3"/>
        <v>0</v>
      </c>
      <c r="D47" s="71">
        <f>'F. Appendix'!G47+'F. Appendix'!F47</f>
        <v>0</v>
      </c>
      <c r="E47" s="71">
        <v>0</v>
      </c>
      <c r="F47" s="71">
        <v>0</v>
      </c>
      <c r="G47" s="71">
        <v>0</v>
      </c>
      <c r="H47" s="71">
        <v>0</v>
      </c>
      <c r="I47" s="71">
        <v>0</v>
      </c>
      <c r="J47" s="71">
        <f t="shared" si="5"/>
        <v>0</v>
      </c>
      <c r="K47" s="71">
        <f t="shared" si="6"/>
        <v>0</v>
      </c>
      <c r="L47" s="71">
        <f>'F. Appendix'!O47+'F. Appendix'!N47</f>
        <v>0</v>
      </c>
      <c r="M47" s="71">
        <v>0</v>
      </c>
      <c r="N47" s="71">
        <v>0</v>
      </c>
      <c r="O47" s="81">
        <v>0</v>
      </c>
      <c r="P47" s="81">
        <v>0</v>
      </c>
      <c r="Q47" s="81">
        <v>0</v>
      </c>
    </row>
    <row r="48" spans="1:17" x14ac:dyDescent="0.3">
      <c r="A48" s="69" t="s">
        <v>44</v>
      </c>
      <c r="B48" s="71">
        <f t="shared" si="4"/>
        <v>31929</v>
      </c>
      <c r="C48" s="71">
        <f t="shared" si="3"/>
        <v>31929</v>
      </c>
      <c r="D48" s="71">
        <f>'F. Appendix'!G48+'F. Appendix'!F48</f>
        <v>0</v>
      </c>
      <c r="E48" s="71">
        <v>31929</v>
      </c>
      <c r="F48" s="71">
        <v>0</v>
      </c>
      <c r="G48" s="71">
        <v>0</v>
      </c>
      <c r="H48" s="71">
        <v>0</v>
      </c>
      <c r="I48" s="71">
        <v>0</v>
      </c>
      <c r="J48" s="71">
        <f t="shared" si="5"/>
        <v>0</v>
      </c>
      <c r="K48" s="71">
        <f t="shared" si="6"/>
        <v>0</v>
      </c>
      <c r="L48" s="71">
        <f>'F. Appendix'!O48+'F. Appendix'!N48</f>
        <v>0</v>
      </c>
      <c r="M48" s="71">
        <v>0</v>
      </c>
      <c r="N48" s="71">
        <v>0</v>
      </c>
      <c r="O48" s="81">
        <v>0</v>
      </c>
      <c r="P48" s="81">
        <v>0</v>
      </c>
      <c r="Q48" s="81">
        <v>0</v>
      </c>
    </row>
    <row r="49" spans="1:17" x14ac:dyDescent="0.3">
      <c r="A49" s="69" t="s">
        <v>45</v>
      </c>
      <c r="B49" s="71">
        <f t="shared" si="4"/>
        <v>0</v>
      </c>
      <c r="C49" s="71">
        <f t="shared" si="3"/>
        <v>0</v>
      </c>
      <c r="D49" s="71">
        <f>'F. Appendix'!G49+'F. Appendix'!F49</f>
        <v>0</v>
      </c>
      <c r="E49" s="71">
        <v>0</v>
      </c>
      <c r="F49" s="71">
        <v>0</v>
      </c>
      <c r="G49" s="71">
        <v>0</v>
      </c>
      <c r="H49" s="71">
        <v>0</v>
      </c>
      <c r="I49" s="71">
        <v>0</v>
      </c>
      <c r="J49" s="71">
        <f t="shared" si="5"/>
        <v>0</v>
      </c>
      <c r="K49" s="71">
        <f t="shared" si="6"/>
        <v>0</v>
      </c>
      <c r="L49" s="71">
        <f>'F. Appendix'!O49+'F. Appendix'!N49</f>
        <v>0</v>
      </c>
      <c r="M49" s="71">
        <v>0</v>
      </c>
      <c r="N49" s="71">
        <v>0</v>
      </c>
      <c r="O49" s="81">
        <v>0</v>
      </c>
      <c r="P49" s="81">
        <v>0</v>
      </c>
      <c r="Q49" s="81">
        <v>0</v>
      </c>
    </row>
    <row r="50" spans="1:17" x14ac:dyDescent="0.3">
      <c r="A50" s="69" t="s">
        <v>46</v>
      </c>
      <c r="B50" s="71">
        <f t="shared" si="4"/>
        <v>0</v>
      </c>
      <c r="C50" s="71">
        <f t="shared" si="3"/>
        <v>0</v>
      </c>
      <c r="D50" s="71">
        <f>'F. Appendix'!G50+'F. Appendix'!F50</f>
        <v>0</v>
      </c>
      <c r="E50" s="71">
        <v>0</v>
      </c>
      <c r="F50" s="71">
        <v>0</v>
      </c>
      <c r="G50" s="71">
        <v>0</v>
      </c>
      <c r="H50" s="71">
        <v>0</v>
      </c>
      <c r="I50" s="71">
        <v>0</v>
      </c>
      <c r="J50" s="71">
        <f t="shared" si="5"/>
        <v>0</v>
      </c>
      <c r="K50" s="71">
        <f t="shared" si="6"/>
        <v>0</v>
      </c>
      <c r="L50" s="71">
        <f>'F. Appendix'!O50+'F. Appendix'!N50</f>
        <v>0</v>
      </c>
      <c r="M50" s="71">
        <v>0</v>
      </c>
      <c r="N50" s="71">
        <v>0</v>
      </c>
      <c r="O50" s="81">
        <v>0</v>
      </c>
      <c r="P50" s="81">
        <v>0</v>
      </c>
      <c r="Q50" s="81">
        <v>0</v>
      </c>
    </row>
    <row r="51" spans="1:17" x14ac:dyDescent="0.3">
      <c r="A51" s="69" t="s">
        <v>47</v>
      </c>
      <c r="B51" s="71">
        <f t="shared" si="4"/>
        <v>0</v>
      </c>
      <c r="C51" s="71">
        <f t="shared" si="3"/>
        <v>0</v>
      </c>
      <c r="D51" s="71">
        <f>'F. Appendix'!G51+'F. Appendix'!F51</f>
        <v>0</v>
      </c>
      <c r="E51" s="71">
        <v>0</v>
      </c>
      <c r="F51" s="71">
        <v>0</v>
      </c>
      <c r="G51" s="71">
        <v>0</v>
      </c>
      <c r="H51" s="71">
        <v>0</v>
      </c>
      <c r="I51" s="71">
        <v>0</v>
      </c>
      <c r="J51" s="71">
        <f t="shared" si="5"/>
        <v>0</v>
      </c>
      <c r="K51" s="71">
        <f t="shared" si="6"/>
        <v>0</v>
      </c>
      <c r="L51" s="71">
        <f>'F. Appendix'!O51+'F. Appendix'!N51</f>
        <v>0</v>
      </c>
      <c r="M51" s="71">
        <v>0</v>
      </c>
      <c r="N51" s="71">
        <v>0</v>
      </c>
      <c r="O51" s="81">
        <v>0</v>
      </c>
      <c r="P51" s="81">
        <v>0</v>
      </c>
      <c r="Q51" s="81">
        <v>0</v>
      </c>
    </row>
    <row r="52" spans="1:17" x14ac:dyDescent="0.3">
      <c r="A52" s="69" t="s">
        <v>48</v>
      </c>
      <c r="B52" s="71">
        <f t="shared" si="4"/>
        <v>10634978</v>
      </c>
      <c r="C52" s="71">
        <f t="shared" si="3"/>
        <v>9310601</v>
      </c>
      <c r="D52" s="71">
        <f>'F. Appendix'!G52+'F. Appendix'!F52</f>
        <v>1324377</v>
      </c>
      <c r="E52" s="71">
        <v>9310601</v>
      </c>
      <c r="F52" s="71">
        <v>1324377</v>
      </c>
      <c r="G52" s="71">
        <v>0</v>
      </c>
      <c r="H52" s="71">
        <v>0</v>
      </c>
      <c r="I52" s="71">
        <v>0</v>
      </c>
      <c r="J52" s="71">
        <f t="shared" si="5"/>
        <v>0</v>
      </c>
      <c r="K52" s="71">
        <f t="shared" si="6"/>
        <v>0</v>
      </c>
      <c r="L52" s="71">
        <f>'F. Appendix'!O52+'F. Appendix'!N52</f>
        <v>0</v>
      </c>
      <c r="M52" s="71">
        <v>0</v>
      </c>
      <c r="N52" s="71">
        <v>0</v>
      </c>
      <c r="O52" s="81">
        <v>0</v>
      </c>
      <c r="P52" s="81">
        <v>0</v>
      </c>
      <c r="Q52" s="81">
        <v>0</v>
      </c>
    </row>
    <row r="53" spans="1:17" x14ac:dyDescent="0.3">
      <c r="A53" s="69" t="s">
        <v>49</v>
      </c>
      <c r="B53" s="71">
        <f t="shared" si="4"/>
        <v>0</v>
      </c>
      <c r="C53" s="71">
        <f t="shared" si="3"/>
        <v>0</v>
      </c>
      <c r="D53" s="71">
        <f>'F. Appendix'!G53+'F. Appendix'!F53</f>
        <v>0</v>
      </c>
      <c r="E53" s="71">
        <v>0</v>
      </c>
      <c r="F53" s="71">
        <v>0</v>
      </c>
      <c r="G53" s="71">
        <v>0</v>
      </c>
      <c r="H53" s="71">
        <v>0</v>
      </c>
      <c r="I53" s="71">
        <v>0</v>
      </c>
      <c r="J53" s="71">
        <f t="shared" si="5"/>
        <v>0</v>
      </c>
      <c r="K53" s="71">
        <f t="shared" si="6"/>
        <v>0</v>
      </c>
      <c r="L53" s="71">
        <f>'F. Appendix'!O53+'F. Appendix'!N53</f>
        <v>0</v>
      </c>
      <c r="M53" s="71">
        <v>0</v>
      </c>
      <c r="N53" s="71">
        <v>0</v>
      </c>
      <c r="O53" s="81">
        <v>0</v>
      </c>
      <c r="P53" s="81">
        <v>0</v>
      </c>
      <c r="Q53" s="81">
        <v>0</v>
      </c>
    </row>
    <row r="54" spans="1:17" x14ac:dyDescent="0.3">
      <c r="A54" s="69" t="s">
        <v>50</v>
      </c>
      <c r="B54" s="71">
        <f t="shared" si="4"/>
        <v>3118185</v>
      </c>
      <c r="C54" s="71">
        <f t="shared" si="3"/>
        <v>0</v>
      </c>
      <c r="D54" s="71">
        <f>'F. Appendix'!G54+'F. Appendix'!F54</f>
        <v>3118185</v>
      </c>
      <c r="E54" s="71">
        <v>0</v>
      </c>
      <c r="F54" s="71">
        <v>3118185</v>
      </c>
      <c r="G54" s="71">
        <v>0</v>
      </c>
      <c r="H54" s="71">
        <v>0</v>
      </c>
      <c r="I54" s="71">
        <v>0</v>
      </c>
      <c r="J54" s="71">
        <f t="shared" si="5"/>
        <v>235630</v>
      </c>
      <c r="K54" s="71">
        <f t="shared" si="6"/>
        <v>0</v>
      </c>
      <c r="L54" s="71">
        <f>'F. Appendix'!O54+'F. Appendix'!N54</f>
        <v>235630</v>
      </c>
      <c r="M54" s="71">
        <v>0</v>
      </c>
      <c r="N54" s="71">
        <v>235630</v>
      </c>
      <c r="O54" s="81">
        <v>0</v>
      </c>
      <c r="P54" s="81">
        <v>0</v>
      </c>
      <c r="Q54" s="81">
        <v>0</v>
      </c>
    </row>
    <row r="55" spans="1:17" x14ac:dyDescent="0.3">
      <c r="A55" s="70" t="s">
        <v>51</v>
      </c>
      <c r="B55" s="71">
        <f t="shared" si="4"/>
        <v>0</v>
      </c>
      <c r="C55" s="71">
        <f t="shared" si="3"/>
        <v>0</v>
      </c>
      <c r="D55" s="79">
        <f>'F. Appendix'!G55+'F. Appendix'!F55</f>
        <v>0</v>
      </c>
      <c r="E55" s="71">
        <v>0</v>
      </c>
      <c r="F55" s="71">
        <v>0</v>
      </c>
      <c r="G55" s="71">
        <v>0</v>
      </c>
      <c r="H55" s="71">
        <v>0</v>
      </c>
      <c r="I55" s="71">
        <v>0</v>
      </c>
      <c r="J55" s="71">
        <f t="shared" si="5"/>
        <v>0</v>
      </c>
      <c r="K55" s="71">
        <f t="shared" si="6"/>
        <v>0</v>
      </c>
      <c r="L55" s="79">
        <f>'F. Appendix'!O55+'F. Appendix'!N55</f>
        <v>0</v>
      </c>
      <c r="M55" s="195">
        <v>0</v>
      </c>
      <c r="N55" s="195">
        <v>0</v>
      </c>
      <c r="O55" s="82">
        <v>0</v>
      </c>
      <c r="P55" s="82">
        <v>0</v>
      </c>
      <c r="Q55" s="82">
        <v>0</v>
      </c>
    </row>
    <row r="56" spans="1:17" x14ac:dyDescent="0.3">
      <c r="A56" s="239" t="s">
        <v>278</v>
      </c>
      <c r="B56" s="51"/>
      <c r="D56" s="50"/>
      <c r="J56" s="51"/>
      <c r="L56" s="50"/>
    </row>
    <row r="57" spans="1:17" s="168" customFormat="1" ht="121.8" customHeight="1" x14ac:dyDescent="0.2">
      <c r="A57" s="284" t="s">
        <v>277</v>
      </c>
      <c r="B57" s="284"/>
      <c r="C57" s="284"/>
      <c r="D57" s="284"/>
      <c r="E57" s="284"/>
      <c r="F57" s="284"/>
      <c r="G57" s="284"/>
      <c r="H57" s="284"/>
      <c r="I57" s="284"/>
      <c r="J57" s="284"/>
      <c r="K57" s="284"/>
      <c r="L57" s="284"/>
      <c r="M57" s="284"/>
      <c r="N57" s="284"/>
      <c r="O57" s="167"/>
      <c r="P57" s="166"/>
      <c r="Q57" s="166"/>
    </row>
    <row r="58" spans="1:17" x14ac:dyDescent="0.3">
      <c r="B58" s="16"/>
      <c r="D58" s="16"/>
      <c r="J58" s="16"/>
      <c r="L58" s="16"/>
    </row>
    <row r="59" spans="1:17" x14ac:dyDescent="0.3">
      <c r="B59" s="16"/>
      <c r="D59" s="16"/>
      <c r="J59" s="16"/>
      <c r="L59" s="16"/>
    </row>
    <row r="60" spans="1:17" x14ac:dyDescent="0.3">
      <c r="B60" s="16"/>
      <c r="C60" s="11"/>
      <c r="D60" s="16"/>
      <c r="J60" s="16"/>
      <c r="K60" s="11"/>
      <c r="L60" s="16"/>
    </row>
    <row r="61" spans="1:17" x14ac:dyDescent="0.3">
      <c r="B61" s="16"/>
      <c r="C61" s="11"/>
      <c r="D61" s="16"/>
      <c r="J61" s="16"/>
      <c r="K61" s="11"/>
      <c r="L61" s="16"/>
    </row>
    <row r="62" spans="1:17" x14ac:dyDescent="0.3">
      <c r="B62" s="16"/>
      <c r="C62" s="11"/>
      <c r="D62" s="16"/>
      <c r="J62" s="16"/>
      <c r="K62" s="11"/>
      <c r="L62" s="16"/>
    </row>
    <row r="63" spans="1:17" x14ac:dyDescent="0.3">
      <c r="B63" s="16"/>
      <c r="C63" s="11"/>
      <c r="D63" s="16"/>
      <c r="J63" s="16"/>
      <c r="K63" s="11"/>
      <c r="L63" s="16"/>
    </row>
    <row r="64" spans="1:17" x14ac:dyDescent="0.3">
      <c r="B64" s="16"/>
      <c r="C64" s="11"/>
      <c r="D64" s="16"/>
      <c r="J64" s="16"/>
      <c r="K64" s="11"/>
      <c r="L64" s="16"/>
    </row>
    <row r="65" spans="2:12" x14ac:dyDescent="0.3">
      <c r="B65" s="16"/>
      <c r="C65" s="11"/>
      <c r="D65" s="16"/>
      <c r="J65" s="16"/>
      <c r="K65" s="11"/>
      <c r="L65" s="16"/>
    </row>
    <row r="66" spans="2:12" x14ac:dyDescent="0.3">
      <c r="B66" s="16"/>
      <c r="D66" s="16"/>
      <c r="J66" s="16"/>
      <c r="L66" s="16"/>
    </row>
    <row r="67" spans="2:12" x14ac:dyDescent="0.3">
      <c r="B67" s="16"/>
      <c r="D67" s="16"/>
      <c r="J67" s="16"/>
      <c r="L67" s="16"/>
    </row>
  </sheetData>
  <mergeCells count="3">
    <mergeCell ref="B2:I2"/>
    <mergeCell ref="J2:Q2"/>
    <mergeCell ref="A57:N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0">
    <tabColor theme="6"/>
  </sheetPr>
  <dimension ref="A1:L55"/>
  <sheetViews>
    <sheetView zoomScale="85" zoomScaleNormal="85" zoomScaleSheetLayoutView="55" workbookViewId="0">
      <pane ySplit="3" topLeftCell="A4" activePane="bottomLeft" state="frozenSplit"/>
      <selection activeCell="B5" sqref="B5"/>
      <selection pane="bottomLeft"/>
    </sheetView>
  </sheetViews>
  <sheetFormatPr defaultRowHeight="14.4" x14ac:dyDescent="0.3"/>
  <cols>
    <col min="1" max="1" width="21" customWidth="1"/>
    <col min="2" max="3" width="18.44140625" customWidth="1"/>
    <col min="4" max="4" width="16.88671875" customWidth="1"/>
    <col min="5" max="5" width="20.33203125" customWidth="1"/>
    <col min="6" max="6" width="20.109375" customWidth="1"/>
    <col min="7" max="10" width="18.44140625" customWidth="1"/>
    <col min="11" max="11" width="13.44140625" bestFit="1" customWidth="1"/>
  </cols>
  <sheetData>
    <row r="1" spans="1:12" ht="18.3" x14ac:dyDescent="0.35">
      <c r="A1" s="176" t="s">
        <v>359</v>
      </c>
      <c r="B1" s="177"/>
      <c r="C1" s="177"/>
      <c r="D1" s="177"/>
      <c r="E1" s="177"/>
      <c r="F1" s="177"/>
      <c r="G1" s="177"/>
      <c r="H1" s="177"/>
      <c r="I1" s="177"/>
      <c r="J1" s="177"/>
    </row>
    <row r="2" spans="1:12" ht="35.25" customHeight="1" x14ac:dyDescent="0.3">
      <c r="A2" s="264" t="s">
        <v>0</v>
      </c>
      <c r="B2" s="7" t="s">
        <v>360</v>
      </c>
      <c r="C2" s="24" t="s">
        <v>57</v>
      </c>
      <c r="D2" s="26" t="s">
        <v>68</v>
      </c>
      <c r="E2" s="262" t="s">
        <v>259</v>
      </c>
      <c r="F2" s="263"/>
      <c r="G2" s="29" t="s">
        <v>69</v>
      </c>
      <c r="H2" s="266" t="s">
        <v>74</v>
      </c>
      <c r="I2" s="259" t="s">
        <v>55</v>
      </c>
      <c r="J2" s="260" t="s">
        <v>56</v>
      </c>
    </row>
    <row r="3" spans="1:12" ht="44.25" customHeight="1" x14ac:dyDescent="0.3">
      <c r="A3" s="265"/>
      <c r="B3" s="39" t="s">
        <v>258</v>
      </c>
      <c r="C3" s="37" t="s">
        <v>76</v>
      </c>
      <c r="D3" s="30" t="s">
        <v>361</v>
      </c>
      <c r="E3" s="138" t="s">
        <v>53</v>
      </c>
      <c r="F3" s="139" t="s">
        <v>54</v>
      </c>
      <c r="G3" s="31" t="s">
        <v>254</v>
      </c>
      <c r="H3" s="267"/>
      <c r="I3" s="259"/>
      <c r="J3" s="261"/>
    </row>
    <row r="4" spans="1:12" ht="15" x14ac:dyDescent="0.3">
      <c r="A4" s="13" t="s">
        <v>52</v>
      </c>
      <c r="B4" s="43">
        <f>'C.1 Federal Expenditures'!B4</f>
        <v>16844659573</v>
      </c>
      <c r="C4" s="15">
        <f>'C.1 Federal Expenditures'!F4</f>
        <v>4855129092</v>
      </c>
      <c r="D4" s="27">
        <f>B4+C4</f>
        <v>21699788665</v>
      </c>
      <c r="E4" s="25">
        <f>'E.2 SFAG'!C4</f>
        <v>1497830673</v>
      </c>
      <c r="F4" s="27">
        <f>'E.2 SFAG'!D4</f>
        <v>1118840002</v>
      </c>
      <c r="G4" s="32">
        <f>D4-(E4+F4)</f>
        <v>19083117990</v>
      </c>
      <c r="H4" s="54">
        <f>'C.1 Federal Expenditures'!AR4</f>
        <v>13957077041</v>
      </c>
      <c r="I4" s="54">
        <f>'C.1 Federal Expenditures'!AS4</f>
        <v>1434903289</v>
      </c>
      <c r="J4" s="54">
        <f>'C.1 Federal Expenditures'!AT4</f>
        <v>3691137660</v>
      </c>
      <c r="K4" s="16"/>
    </row>
    <row r="5" spans="1:12" ht="15" x14ac:dyDescent="0.3">
      <c r="A5" s="14" t="s">
        <v>1</v>
      </c>
      <c r="B5" s="43">
        <f>'C.1 Federal Expenditures'!B5</f>
        <v>103359371</v>
      </c>
      <c r="C5" s="43">
        <f>'C.1 Federal Expenditures'!F5</f>
        <v>74176307</v>
      </c>
      <c r="D5" s="27">
        <f t="shared" ref="D5:D55" si="0">B5+C5</f>
        <v>177535678</v>
      </c>
      <c r="E5" s="25">
        <f>'E.2 SFAG'!C5</f>
        <v>0</v>
      </c>
      <c r="F5" s="27">
        <f>'E.2 SFAG'!D5</f>
        <v>9300727</v>
      </c>
      <c r="G5" s="32">
        <f t="shared" ref="G5:G55" si="1">D5-(E5+F5)</f>
        <v>168234951</v>
      </c>
      <c r="H5" s="54">
        <f>'C.1 Federal Expenditures'!AR5</f>
        <v>81831548</v>
      </c>
      <c r="I5" s="54">
        <f>'C.1 Federal Expenditures'!AS5</f>
        <v>0</v>
      </c>
      <c r="J5" s="54">
        <f>'C.1 Federal Expenditures'!AT5</f>
        <v>86403403</v>
      </c>
      <c r="L5" s="11"/>
    </row>
    <row r="6" spans="1:12" ht="15" x14ac:dyDescent="0.3">
      <c r="A6" s="14" t="s">
        <v>2</v>
      </c>
      <c r="B6" s="43">
        <f>'C.1 Federal Expenditures'!B6</f>
        <v>44397466</v>
      </c>
      <c r="C6" s="43">
        <f>'C.1 Federal Expenditures'!F6</f>
        <v>48142469</v>
      </c>
      <c r="D6" s="27">
        <f t="shared" si="0"/>
        <v>92539935</v>
      </c>
      <c r="E6" s="25">
        <f>'E.2 SFAG'!C6</f>
        <v>7742228</v>
      </c>
      <c r="F6" s="27">
        <f>'E.2 SFAG'!D6</f>
        <v>4439747</v>
      </c>
      <c r="G6" s="32">
        <f t="shared" si="1"/>
        <v>80357960</v>
      </c>
      <c r="H6" s="54">
        <f>'C.1 Federal Expenditures'!AR6</f>
        <v>44045377</v>
      </c>
      <c r="I6" s="54">
        <f>'C.1 Federal Expenditures'!AS6</f>
        <v>0</v>
      </c>
      <c r="J6" s="54">
        <f>'C.1 Federal Expenditures'!AT6</f>
        <v>36312583</v>
      </c>
      <c r="L6" s="11"/>
    </row>
    <row r="7" spans="1:12" ht="15" x14ac:dyDescent="0.3">
      <c r="A7" s="14" t="s">
        <v>3</v>
      </c>
      <c r="B7" s="43">
        <f>'C.1 Federal Expenditures'!B7</f>
        <v>221602194</v>
      </c>
      <c r="C7" s="43">
        <f>'C.1 Federal Expenditures'!F7</f>
        <v>29744419</v>
      </c>
      <c r="D7" s="27">
        <f t="shared" si="0"/>
        <v>251346613</v>
      </c>
      <c r="E7" s="25">
        <f>'E.2 SFAG'!C7</f>
        <v>0</v>
      </c>
      <c r="F7" s="27">
        <f>'E.2 SFAG'!D7</f>
        <v>19940731</v>
      </c>
      <c r="G7" s="32">
        <f t="shared" si="1"/>
        <v>231405882</v>
      </c>
      <c r="H7" s="54">
        <f>'C.1 Federal Expenditures'!AR7</f>
        <v>181984135</v>
      </c>
      <c r="I7" s="54">
        <f>'C.1 Federal Expenditures'!AS7</f>
        <v>0</v>
      </c>
      <c r="J7" s="54">
        <f>'C.1 Federal Expenditures'!AT7</f>
        <v>49421747</v>
      </c>
      <c r="L7" s="11"/>
    </row>
    <row r="8" spans="1:12" ht="15" x14ac:dyDescent="0.3">
      <c r="A8" s="14" t="s">
        <v>4</v>
      </c>
      <c r="B8" s="43">
        <f>'C.1 Federal Expenditures'!B8</f>
        <v>62839408</v>
      </c>
      <c r="C8" s="43">
        <f>'C.1 Federal Expenditures'!F8</f>
        <v>64673052</v>
      </c>
      <c r="D8" s="27">
        <f t="shared" si="0"/>
        <v>127512460</v>
      </c>
      <c r="E8" s="25">
        <f>'E.2 SFAG'!C8</f>
        <v>0</v>
      </c>
      <c r="F8" s="27">
        <f>'E.2 SFAG'!D8</f>
        <v>0</v>
      </c>
      <c r="G8" s="32">
        <f t="shared" si="1"/>
        <v>127512460</v>
      </c>
      <c r="H8" s="54">
        <f>'C.1 Federal Expenditures'!AR8</f>
        <v>53720253</v>
      </c>
      <c r="I8" s="54">
        <f>'C.1 Federal Expenditures'!AS8</f>
        <v>20420765</v>
      </c>
      <c r="J8" s="54">
        <f>'C.1 Federal Expenditures'!AT8</f>
        <v>53371442</v>
      </c>
      <c r="L8" s="11"/>
    </row>
    <row r="9" spans="1:12" ht="15" x14ac:dyDescent="0.3">
      <c r="A9" s="14" t="s">
        <v>5</v>
      </c>
      <c r="B9" s="43">
        <f>'C.1 Federal Expenditures'!B9</f>
        <v>3637503251</v>
      </c>
      <c r="C9" s="43">
        <f>'C.1 Federal Expenditures'!F9</f>
        <v>305434780</v>
      </c>
      <c r="D9" s="27">
        <f t="shared" si="0"/>
        <v>3942938031</v>
      </c>
      <c r="E9" s="25">
        <f>'E.2 SFAG'!C9</f>
        <v>0</v>
      </c>
      <c r="F9" s="27">
        <f>'E.2 SFAG'!D9</f>
        <v>362416560</v>
      </c>
      <c r="G9" s="32">
        <f t="shared" si="1"/>
        <v>3580521471</v>
      </c>
      <c r="H9" s="54">
        <f>'C.1 Federal Expenditures'!AR9</f>
        <v>3322745050</v>
      </c>
      <c r="I9" s="54">
        <f>'C.1 Federal Expenditures'!AS9</f>
        <v>257776421</v>
      </c>
      <c r="J9" s="54">
        <f>'C.1 Federal Expenditures'!AT9</f>
        <v>0</v>
      </c>
      <c r="L9" s="11"/>
    </row>
    <row r="10" spans="1:12" ht="15" x14ac:dyDescent="0.3">
      <c r="A10" s="14" t="s">
        <v>6</v>
      </c>
      <c r="B10" s="43">
        <f>'C.1 Federal Expenditures'!B10</f>
        <v>150701415</v>
      </c>
      <c r="C10" s="43">
        <f>'C.1 Federal Expenditures'!F10</f>
        <v>96394637</v>
      </c>
      <c r="D10" s="27">
        <f t="shared" si="0"/>
        <v>247096052</v>
      </c>
      <c r="E10" s="25">
        <f>'E.2 SFAG'!C10</f>
        <v>6221206</v>
      </c>
      <c r="F10" s="27">
        <f>'E.2 SFAG'!D10</f>
        <v>5897601</v>
      </c>
      <c r="G10" s="32">
        <f t="shared" si="1"/>
        <v>234977245</v>
      </c>
      <c r="H10" s="54">
        <f>'C.1 Federal Expenditures'!AR10</f>
        <v>130460613</v>
      </c>
      <c r="I10" s="54">
        <f>'C.1 Federal Expenditures'!AS10</f>
        <v>0</v>
      </c>
      <c r="J10" s="54">
        <f>'C.1 Federal Expenditures'!AT10</f>
        <v>104516632</v>
      </c>
      <c r="L10" s="11"/>
    </row>
    <row r="11" spans="1:12" ht="15" x14ac:dyDescent="0.3">
      <c r="A11" s="14" t="s">
        <v>7</v>
      </c>
      <c r="B11" s="43">
        <f>'C.1 Federal Expenditures'!B11</f>
        <v>265907706</v>
      </c>
      <c r="C11" s="43">
        <f>'C.1 Federal Expenditures'!F11</f>
        <v>769225</v>
      </c>
      <c r="D11" s="27">
        <f t="shared" si="0"/>
        <v>266676931</v>
      </c>
      <c r="E11" s="25">
        <f>'E.2 SFAG'!C11</f>
        <v>26678810</v>
      </c>
      <c r="F11" s="27">
        <f>'E.2 SFAG'!D11</f>
        <v>0</v>
      </c>
      <c r="G11" s="32">
        <f t="shared" si="1"/>
        <v>239998121</v>
      </c>
      <c r="H11" s="54">
        <f>'C.1 Federal Expenditures'!AR11</f>
        <v>239998121</v>
      </c>
      <c r="I11" s="54">
        <f>'C.1 Federal Expenditures'!AS11</f>
        <v>0</v>
      </c>
      <c r="J11" s="54">
        <f>'C.1 Federal Expenditures'!AT11</f>
        <v>0</v>
      </c>
      <c r="L11" s="11"/>
    </row>
    <row r="12" spans="1:12" ht="15" x14ac:dyDescent="0.3">
      <c r="A12" s="14" t="s">
        <v>8</v>
      </c>
      <c r="B12" s="43">
        <f>'C.1 Federal Expenditures'!B12</f>
        <v>35766684</v>
      </c>
      <c r="C12" s="43">
        <f>'C.1 Federal Expenditures'!F12</f>
        <v>9106358</v>
      </c>
      <c r="D12" s="27">
        <f t="shared" si="0"/>
        <v>44873042</v>
      </c>
      <c r="E12" s="25">
        <f>'E.2 SFAG'!C12</f>
        <v>0</v>
      </c>
      <c r="F12" s="27">
        <f>'E.2 SFAG'!D12</f>
        <v>0</v>
      </c>
      <c r="G12" s="32">
        <f t="shared" si="1"/>
        <v>44873042</v>
      </c>
      <c r="H12" s="54">
        <f>'C.1 Federal Expenditures'!AR12</f>
        <v>30191938</v>
      </c>
      <c r="I12" s="54">
        <f>'C.1 Federal Expenditures'!AS12</f>
        <v>610337</v>
      </c>
      <c r="J12" s="54">
        <f>'C.1 Federal Expenditures'!AT12</f>
        <v>14070767</v>
      </c>
      <c r="L12" s="11"/>
    </row>
    <row r="13" spans="1:12" ht="15" x14ac:dyDescent="0.3">
      <c r="A13" s="14" t="s">
        <v>9</v>
      </c>
      <c r="B13" s="43">
        <f>'C.1 Federal Expenditures'!B13</f>
        <v>102578051</v>
      </c>
      <c r="C13" s="43">
        <f>'C.1 Federal Expenditures'!F13</f>
        <v>33376184</v>
      </c>
      <c r="D13" s="27">
        <f t="shared" si="0"/>
        <v>135954235</v>
      </c>
      <c r="E13" s="25">
        <f>'E.2 SFAG'!C13</f>
        <v>0</v>
      </c>
      <c r="F13" s="27">
        <f>'E.2 SFAG'!D13</f>
        <v>3935917</v>
      </c>
      <c r="G13" s="32">
        <f t="shared" si="1"/>
        <v>132018318</v>
      </c>
      <c r="H13" s="54">
        <f>'C.1 Federal Expenditures'!AR13</f>
        <v>83290303</v>
      </c>
      <c r="I13" s="54">
        <f>'C.1 Federal Expenditures'!AS13</f>
        <v>0</v>
      </c>
      <c r="J13" s="54">
        <f>'C.1 Federal Expenditures'!AT13</f>
        <v>48728015</v>
      </c>
      <c r="L13" s="11"/>
    </row>
    <row r="14" spans="1:12" ht="15" x14ac:dyDescent="0.3">
      <c r="A14" s="14" t="s">
        <v>10</v>
      </c>
      <c r="B14" s="43">
        <f>'C.1 Federal Expenditures'!B14</f>
        <v>560484398</v>
      </c>
      <c r="C14" s="43">
        <f>'C.1 Federal Expenditures'!F14</f>
        <v>17120287</v>
      </c>
      <c r="D14" s="27">
        <f t="shared" si="0"/>
        <v>577604685</v>
      </c>
      <c r="E14" s="25">
        <f>'E.2 SFAG'!C14</f>
        <v>110290876</v>
      </c>
      <c r="F14" s="27">
        <f>'E.2 SFAG'!D14</f>
        <v>56048440</v>
      </c>
      <c r="G14" s="32">
        <f t="shared" si="1"/>
        <v>411265369</v>
      </c>
      <c r="H14" s="54">
        <f>'C.1 Federal Expenditures'!AR14</f>
        <v>395352506</v>
      </c>
      <c r="I14" s="54">
        <f>'C.1 Federal Expenditures'!AS14</f>
        <v>15912863</v>
      </c>
      <c r="J14" s="54">
        <f>'C.1 Federal Expenditures'!AT14</f>
        <v>0</v>
      </c>
      <c r="L14" s="11"/>
    </row>
    <row r="15" spans="1:12" ht="15" x14ac:dyDescent="0.3">
      <c r="A15" s="14" t="s">
        <v>11</v>
      </c>
      <c r="B15" s="43">
        <f>'C.1 Federal Expenditures'!B15</f>
        <v>329650291</v>
      </c>
      <c r="C15" s="43">
        <f>'C.1 Federal Expenditures'!F15</f>
        <v>64692560</v>
      </c>
      <c r="D15" s="27">
        <f t="shared" si="0"/>
        <v>394342851</v>
      </c>
      <c r="E15" s="25">
        <f>'E.2 SFAG'!C15</f>
        <v>0</v>
      </c>
      <c r="F15" s="27">
        <f>'E.2 SFAG'!D15</f>
        <v>1182112</v>
      </c>
      <c r="G15" s="32">
        <f t="shared" si="1"/>
        <v>393160739</v>
      </c>
      <c r="H15" s="54">
        <f>'C.1 Federal Expenditures'!AR15</f>
        <v>315595540</v>
      </c>
      <c r="I15" s="54">
        <f>'C.1 Federal Expenditures'!AS15</f>
        <v>10737389</v>
      </c>
      <c r="J15" s="54">
        <f>'C.1 Federal Expenditures'!AT15</f>
        <v>66827810</v>
      </c>
      <c r="L15" s="11"/>
    </row>
    <row r="16" spans="1:12" ht="15" x14ac:dyDescent="0.3">
      <c r="A16" s="14" t="s">
        <v>12</v>
      </c>
      <c r="B16" s="43">
        <f>'C.1 Federal Expenditures'!B16</f>
        <v>109550596</v>
      </c>
      <c r="C16" s="43">
        <f>'C.1 Federal Expenditures'!F16</f>
        <v>241395931</v>
      </c>
      <c r="D16" s="27">
        <f t="shared" si="0"/>
        <v>350946527</v>
      </c>
      <c r="E16" s="25">
        <f>'E.2 SFAG'!C16</f>
        <v>0</v>
      </c>
      <c r="F16" s="27">
        <f>'E.2 SFAG'!D16</f>
        <v>9857840</v>
      </c>
      <c r="G16" s="32">
        <f t="shared" si="1"/>
        <v>341088687</v>
      </c>
      <c r="H16" s="54">
        <f>'C.1 Federal Expenditures'!AR16</f>
        <v>39817995</v>
      </c>
      <c r="I16" s="54">
        <f>'C.1 Federal Expenditures'!AS16</f>
        <v>20685336</v>
      </c>
      <c r="J16" s="54">
        <f>'C.1 Federal Expenditures'!AT16</f>
        <v>280585356</v>
      </c>
      <c r="L16" s="11"/>
    </row>
    <row r="17" spans="1:12" ht="15" x14ac:dyDescent="0.3">
      <c r="A17" s="14" t="s">
        <v>13</v>
      </c>
      <c r="B17" s="43">
        <f>'C.1 Federal Expenditures'!B17</f>
        <v>30307166</v>
      </c>
      <c r="C17" s="43">
        <f>'C.1 Federal Expenditures'!F17</f>
        <v>19999580</v>
      </c>
      <c r="D17" s="27">
        <f t="shared" si="0"/>
        <v>50306746</v>
      </c>
      <c r="E17" s="25">
        <f>'E.2 SFAG'!C17</f>
        <v>7804095</v>
      </c>
      <c r="F17" s="27">
        <f>'E.2 SFAG'!D17</f>
        <v>966041</v>
      </c>
      <c r="G17" s="32">
        <f t="shared" si="1"/>
        <v>41536610</v>
      </c>
      <c r="H17" s="54">
        <f>'C.1 Federal Expenditures'!AR17</f>
        <v>27751166</v>
      </c>
      <c r="I17" s="54">
        <f>'C.1 Federal Expenditures'!AS17</f>
        <v>0</v>
      </c>
      <c r="J17" s="54">
        <f>'C.1 Federal Expenditures'!AT17</f>
        <v>13785444</v>
      </c>
      <c r="L17" s="11"/>
    </row>
    <row r="18" spans="1:12" ht="15" x14ac:dyDescent="0.3">
      <c r="A18" s="14" t="s">
        <v>14</v>
      </c>
      <c r="B18" s="43">
        <f>'C.1 Federal Expenditures'!B18</f>
        <v>583126272</v>
      </c>
      <c r="C18" s="43">
        <f>'C.1 Federal Expenditures'!F18</f>
        <v>0</v>
      </c>
      <c r="D18" s="27">
        <f t="shared" si="0"/>
        <v>583126272</v>
      </c>
      <c r="E18" s="25">
        <f>'E.2 SFAG'!C18</f>
        <v>0</v>
      </c>
      <c r="F18" s="27">
        <f>'E.2 SFAG'!D18</f>
        <v>1500000</v>
      </c>
      <c r="G18" s="32">
        <f t="shared" si="1"/>
        <v>581626272</v>
      </c>
      <c r="H18" s="54">
        <f>'C.1 Federal Expenditures'!AR18</f>
        <v>581626272</v>
      </c>
      <c r="I18" s="54">
        <f>'C.1 Federal Expenditures'!AS18</f>
        <v>0</v>
      </c>
      <c r="J18" s="54">
        <f>'C.1 Federal Expenditures'!AT18</f>
        <v>0</v>
      </c>
      <c r="L18" s="11"/>
    </row>
    <row r="19" spans="1:12" ht="15" x14ac:dyDescent="0.3">
      <c r="A19" s="14" t="s">
        <v>15</v>
      </c>
      <c r="B19" s="43">
        <f>'C.1 Federal Expenditures'!B19</f>
        <v>206116672</v>
      </c>
      <c r="C19" s="43">
        <f>'C.1 Federal Expenditures'!F19</f>
        <v>155782237</v>
      </c>
      <c r="D19" s="27">
        <f t="shared" si="0"/>
        <v>361898909</v>
      </c>
      <c r="E19" s="25">
        <f>'E.2 SFAG'!C19</f>
        <v>61835002</v>
      </c>
      <c r="F19" s="27">
        <f>'E.2 SFAG'!D19</f>
        <v>0</v>
      </c>
      <c r="G19" s="32">
        <f t="shared" si="1"/>
        <v>300063907</v>
      </c>
      <c r="H19" s="54">
        <f>'C.1 Federal Expenditures'!AR19</f>
        <v>235530677</v>
      </c>
      <c r="I19" s="54">
        <f>'C.1 Federal Expenditures'!AS19</f>
        <v>13692163</v>
      </c>
      <c r="J19" s="54">
        <f>'C.1 Federal Expenditures'!AT19</f>
        <v>50841067</v>
      </c>
      <c r="L19" s="11"/>
    </row>
    <row r="20" spans="1:12" ht="15" x14ac:dyDescent="0.3">
      <c r="A20" s="14" t="s">
        <v>16</v>
      </c>
      <c r="B20" s="43">
        <f>'C.1 Federal Expenditures'!B20</f>
        <v>130558068</v>
      </c>
      <c r="C20" s="43">
        <f>'C.1 Federal Expenditures'!F20</f>
        <v>4284142</v>
      </c>
      <c r="D20" s="27">
        <f t="shared" si="0"/>
        <v>134842210</v>
      </c>
      <c r="E20" s="25">
        <f>'E.2 SFAG'!C20</f>
        <v>26205412</v>
      </c>
      <c r="F20" s="27">
        <f>'E.2 SFAG'!D20</f>
        <v>12962008</v>
      </c>
      <c r="G20" s="32">
        <f t="shared" si="1"/>
        <v>95674790</v>
      </c>
      <c r="H20" s="54">
        <f>'C.1 Federal Expenditures'!AR20</f>
        <v>95020800</v>
      </c>
      <c r="I20" s="54">
        <f>'C.1 Federal Expenditures'!AS20</f>
        <v>653990</v>
      </c>
      <c r="J20" s="54">
        <f>'C.1 Federal Expenditures'!AT20</f>
        <v>0</v>
      </c>
      <c r="L20" s="11"/>
    </row>
    <row r="21" spans="1:12" ht="15" x14ac:dyDescent="0.3">
      <c r="A21" s="14" t="s">
        <v>17</v>
      </c>
      <c r="B21" s="43">
        <f>'C.1 Federal Expenditures'!B21</f>
        <v>101360081</v>
      </c>
      <c r="C21" s="43">
        <f>'C.1 Federal Expenditures'!F21</f>
        <v>68147333</v>
      </c>
      <c r="D21" s="27">
        <f t="shared" si="0"/>
        <v>169507414</v>
      </c>
      <c r="E21" s="25">
        <f>'E.2 SFAG'!C21</f>
        <v>0</v>
      </c>
      <c r="F21" s="27">
        <f>'E.2 SFAG'!D21</f>
        <v>10136008</v>
      </c>
      <c r="G21" s="32">
        <f t="shared" si="1"/>
        <v>159371406</v>
      </c>
      <c r="H21" s="54">
        <f>'C.1 Federal Expenditures'!AR21</f>
        <v>83572006</v>
      </c>
      <c r="I21" s="54">
        <f>'C.1 Federal Expenditures'!AS21</f>
        <v>2044789</v>
      </c>
      <c r="J21" s="54">
        <f>'C.1 Federal Expenditures'!AT21</f>
        <v>73754611</v>
      </c>
      <c r="L21" s="11"/>
    </row>
    <row r="22" spans="1:12" ht="15" x14ac:dyDescent="0.3">
      <c r="A22" s="14" t="s">
        <v>18</v>
      </c>
      <c r="B22" s="43">
        <f>'C.1 Federal Expenditures'!B22</f>
        <v>180689420</v>
      </c>
      <c r="C22" s="43">
        <f>'C.1 Federal Expenditures'!F22</f>
        <v>66497758</v>
      </c>
      <c r="D22" s="27">
        <f t="shared" si="0"/>
        <v>247187178</v>
      </c>
      <c r="E22" s="25">
        <f>'E.2 SFAG'!C22</f>
        <v>0</v>
      </c>
      <c r="F22" s="27">
        <f>'E.2 SFAG'!D22</f>
        <v>0</v>
      </c>
      <c r="G22" s="32">
        <f t="shared" si="1"/>
        <v>247187178</v>
      </c>
      <c r="H22" s="54">
        <f>'C.1 Federal Expenditures'!AR22</f>
        <v>183403783</v>
      </c>
      <c r="I22" s="54">
        <f>'C.1 Federal Expenditures'!AS22</f>
        <v>0</v>
      </c>
      <c r="J22" s="54">
        <f>'C.1 Federal Expenditures'!AT22</f>
        <v>63783395</v>
      </c>
      <c r="L22" s="11"/>
    </row>
    <row r="23" spans="1:12" ht="15" x14ac:dyDescent="0.3">
      <c r="A23" s="14" t="s">
        <v>19</v>
      </c>
      <c r="B23" s="43">
        <f>'C.1 Federal Expenditures'!B23</f>
        <v>163430877</v>
      </c>
      <c r="C23" s="43">
        <f>'C.1 Federal Expenditures'!F23</f>
        <v>7949913</v>
      </c>
      <c r="D23" s="27">
        <f t="shared" si="0"/>
        <v>171380790</v>
      </c>
      <c r="E23" s="25">
        <f>'E.2 SFAG'!C23</f>
        <v>0</v>
      </c>
      <c r="F23" s="27">
        <f>'E.2 SFAG'!D23</f>
        <v>16343088</v>
      </c>
      <c r="G23" s="32">
        <f t="shared" si="1"/>
        <v>155037702</v>
      </c>
      <c r="H23" s="54">
        <f>'C.1 Federal Expenditures'!AR23</f>
        <v>145536359</v>
      </c>
      <c r="I23" s="54">
        <f>'C.1 Federal Expenditures'!AS23</f>
        <v>9501343</v>
      </c>
      <c r="J23" s="54">
        <f>'C.1 Federal Expenditures'!AT23</f>
        <v>0</v>
      </c>
      <c r="L23" s="11"/>
    </row>
    <row r="24" spans="1:12" ht="15" x14ac:dyDescent="0.3">
      <c r="A24" s="14" t="s">
        <v>20</v>
      </c>
      <c r="B24" s="43">
        <f>'C.1 Federal Expenditures'!B24</f>
        <v>77863090</v>
      </c>
      <c r="C24" s="43">
        <f>'C.1 Federal Expenditures'!F24</f>
        <v>146709016</v>
      </c>
      <c r="D24" s="27">
        <f t="shared" si="0"/>
        <v>224572106</v>
      </c>
      <c r="E24" s="25">
        <f>'E.2 SFAG'!C24</f>
        <v>5000160</v>
      </c>
      <c r="F24" s="27">
        <f>'E.2 SFAG'!D24</f>
        <v>7100360</v>
      </c>
      <c r="G24" s="32">
        <f t="shared" si="1"/>
        <v>212471586</v>
      </c>
      <c r="H24" s="54">
        <f>'C.1 Federal Expenditures'!AR24</f>
        <v>67413574</v>
      </c>
      <c r="I24" s="54">
        <f>'C.1 Federal Expenditures'!AS24</f>
        <v>14231823</v>
      </c>
      <c r="J24" s="54">
        <f>'C.1 Federal Expenditures'!AT24</f>
        <v>130826189</v>
      </c>
      <c r="L24" s="11"/>
    </row>
    <row r="25" spans="1:12" ht="15" x14ac:dyDescent="0.3">
      <c r="A25" s="14" t="s">
        <v>21</v>
      </c>
      <c r="B25" s="43">
        <f>'C.1 Federal Expenditures'!B25</f>
        <v>253757445</v>
      </c>
      <c r="C25" s="43">
        <f>'C.1 Federal Expenditures'!F25</f>
        <v>0</v>
      </c>
      <c r="D25" s="27">
        <f t="shared" si="0"/>
        <v>253757445</v>
      </c>
      <c r="E25" s="25">
        <f>'E.2 SFAG'!C25</f>
        <v>0</v>
      </c>
      <c r="F25" s="27">
        <f>'E.2 SFAG'!D25</f>
        <v>22834201</v>
      </c>
      <c r="G25" s="32">
        <f t="shared" si="1"/>
        <v>230923244</v>
      </c>
      <c r="H25" s="54">
        <f>'C.1 Federal Expenditures'!AR25</f>
        <v>222353509</v>
      </c>
      <c r="I25" s="54">
        <f>'C.1 Federal Expenditures'!AS25</f>
        <v>0</v>
      </c>
      <c r="J25" s="54">
        <f>'C.1 Federal Expenditures'!AT25</f>
        <v>8569735</v>
      </c>
      <c r="L25" s="11"/>
    </row>
    <row r="26" spans="1:12" ht="15" x14ac:dyDescent="0.3">
      <c r="A26" s="14" t="s">
        <v>22</v>
      </c>
      <c r="B26" s="43">
        <f>'C.1 Federal Expenditures'!B26</f>
        <v>508816424</v>
      </c>
      <c r="C26" s="43">
        <f>'C.1 Federal Expenditures'!F26</f>
        <v>0</v>
      </c>
      <c r="D26" s="27">
        <f t="shared" si="0"/>
        <v>508816424</v>
      </c>
      <c r="E26" s="25">
        <f>'E.2 SFAG'!C26</f>
        <v>91570224</v>
      </c>
      <c r="F26" s="27">
        <f>'E.2 SFAG'!D26</f>
        <v>45785519</v>
      </c>
      <c r="G26" s="32">
        <f t="shared" si="1"/>
        <v>371460681</v>
      </c>
      <c r="H26" s="54">
        <f>'C.1 Federal Expenditures'!AR26</f>
        <v>371460681</v>
      </c>
      <c r="I26" s="54">
        <f>'C.1 Federal Expenditures'!AS26</f>
        <v>0</v>
      </c>
      <c r="J26" s="54">
        <f>'C.1 Federal Expenditures'!AT26</f>
        <v>0</v>
      </c>
      <c r="L26" s="11"/>
    </row>
    <row r="27" spans="1:12" ht="15" x14ac:dyDescent="0.3">
      <c r="A27" s="14" t="s">
        <v>23</v>
      </c>
      <c r="B27" s="43">
        <f>'C.1 Federal Expenditures'!B27</f>
        <v>772794194</v>
      </c>
      <c r="C27" s="43">
        <f>'C.1 Federal Expenditures'!F27</f>
        <v>116824429</v>
      </c>
      <c r="D27" s="27">
        <f t="shared" si="0"/>
        <v>889618623</v>
      </c>
      <c r="E27" s="25">
        <f>'E.2 SFAG'!C27</f>
        <v>8300000</v>
      </c>
      <c r="F27" s="27">
        <f>'E.2 SFAG'!D27</f>
        <v>77279419</v>
      </c>
      <c r="G27" s="32">
        <f t="shared" si="1"/>
        <v>804039204</v>
      </c>
      <c r="H27" s="54">
        <f>'C.1 Federal Expenditures'!AR27</f>
        <v>747909806</v>
      </c>
      <c r="I27" s="54">
        <f>'C.1 Federal Expenditures'!AS27</f>
        <v>0</v>
      </c>
      <c r="J27" s="54">
        <f>'C.1 Federal Expenditures'!AT27</f>
        <v>56129398</v>
      </c>
      <c r="L27" s="11"/>
    </row>
    <row r="28" spans="1:12" ht="15" x14ac:dyDescent="0.3">
      <c r="A28" s="14" t="s">
        <v>24</v>
      </c>
      <c r="B28" s="43">
        <f>'C.1 Federal Expenditures'!B28</f>
        <v>259826186</v>
      </c>
      <c r="C28" s="43">
        <f>'C.1 Federal Expenditures'!F28</f>
        <v>59253640</v>
      </c>
      <c r="D28" s="27">
        <f t="shared" si="0"/>
        <v>319079826</v>
      </c>
      <c r="E28" s="25">
        <f>'E.2 SFAG'!C28</f>
        <v>38451000</v>
      </c>
      <c r="F28" s="27">
        <f>'E.2 SFAG'!D28</f>
        <v>4790000</v>
      </c>
      <c r="G28" s="32">
        <f t="shared" si="1"/>
        <v>275838826</v>
      </c>
      <c r="H28" s="54">
        <f>'C.1 Federal Expenditures'!AR28</f>
        <v>217807517</v>
      </c>
      <c r="I28" s="54">
        <f>'C.1 Federal Expenditures'!AS28</f>
        <v>0</v>
      </c>
      <c r="J28" s="54">
        <f>'C.1 Federal Expenditures'!AT28</f>
        <v>58031309</v>
      </c>
      <c r="L28" s="11"/>
    </row>
    <row r="29" spans="1:12" ht="15" x14ac:dyDescent="0.3">
      <c r="A29" s="14" t="s">
        <v>25</v>
      </c>
      <c r="B29" s="43">
        <f>'C.1 Federal Expenditures'!B29</f>
        <v>86481245</v>
      </c>
      <c r="C29" s="43">
        <f>'C.1 Federal Expenditures'!F29</f>
        <v>35006980</v>
      </c>
      <c r="D29" s="27">
        <f t="shared" si="0"/>
        <v>121488225</v>
      </c>
      <c r="E29" s="25">
        <f>'E.2 SFAG'!C29</f>
        <v>0</v>
      </c>
      <c r="F29" s="27">
        <f>'E.2 SFAG'!D29</f>
        <v>8648125</v>
      </c>
      <c r="G29" s="32">
        <f t="shared" si="1"/>
        <v>112840100</v>
      </c>
      <c r="H29" s="54">
        <f>'C.1 Federal Expenditures'!AR29</f>
        <v>104424460</v>
      </c>
      <c r="I29" s="54">
        <f>'C.1 Federal Expenditures'!AS29</f>
        <v>0</v>
      </c>
      <c r="J29" s="54">
        <f>'C.1 Federal Expenditures'!AT29</f>
        <v>8415640</v>
      </c>
      <c r="L29" s="11"/>
    </row>
    <row r="30" spans="1:12" ht="15" x14ac:dyDescent="0.3">
      <c r="A30" s="14" t="s">
        <v>26</v>
      </c>
      <c r="B30" s="43">
        <f>'C.1 Federal Expenditures'!B30</f>
        <v>240414527</v>
      </c>
      <c r="C30" s="43">
        <f>'C.1 Federal Expenditures'!F30</f>
        <v>0</v>
      </c>
      <c r="D30" s="27">
        <f t="shared" si="0"/>
        <v>240414527</v>
      </c>
      <c r="E30" s="25">
        <f>'E.2 SFAG'!C30</f>
        <v>0</v>
      </c>
      <c r="F30" s="27">
        <f>'E.2 SFAG'!D30</f>
        <v>16315900</v>
      </c>
      <c r="G30" s="32">
        <f t="shared" si="1"/>
        <v>224098627</v>
      </c>
      <c r="H30" s="54">
        <f>'C.1 Federal Expenditures'!AR30</f>
        <v>218780981</v>
      </c>
      <c r="I30" s="54">
        <f>'C.1 Federal Expenditures'!AS30</f>
        <v>0</v>
      </c>
      <c r="J30" s="54">
        <f>'C.1 Federal Expenditures'!AT30</f>
        <v>5317646</v>
      </c>
      <c r="L30" s="11"/>
    </row>
    <row r="31" spans="1:12" ht="15" x14ac:dyDescent="0.3">
      <c r="A31" s="14" t="s">
        <v>27</v>
      </c>
      <c r="B31" s="43">
        <f>'C.1 Federal Expenditures'!B31</f>
        <v>37888854</v>
      </c>
      <c r="C31" s="43">
        <f>'C.1 Federal Expenditures'!F31</f>
        <v>23161824</v>
      </c>
      <c r="D31" s="27">
        <f t="shared" si="0"/>
        <v>61050678</v>
      </c>
      <c r="E31" s="25">
        <f>'E.2 SFAG'!C31</f>
        <v>7340000</v>
      </c>
      <c r="F31" s="27">
        <f>'E.2 SFAG'!D31</f>
        <v>2976239</v>
      </c>
      <c r="G31" s="32">
        <f t="shared" si="1"/>
        <v>50734439</v>
      </c>
      <c r="H31" s="54">
        <f>'C.1 Federal Expenditures'!AR31</f>
        <v>35107829</v>
      </c>
      <c r="I31" s="54">
        <f>'C.1 Federal Expenditures'!AS31</f>
        <v>0</v>
      </c>
      <c r="J31" s="54">
        <f>'C.1 Federal Expenditures'!AT31</f>
        <v>15626610</v>
      </c>
      <c r="L31" s="11"/>
    </row>
    <row r="32" spans="1:12" ht="15" x14ac:dyDescent="0.3">
      <c r="A32" s="14" t="s">
        <v>28</v>
      </c>
      <c r="B32" s="43">
        <f>'C.1 Federal Expenditures'!B32</f>
        <v>56627234</v>
      </c>
      <c r="C32" s="43">
        <f>'C.1 Federal Expenditures'!F32</f>
        <v>67496328</v>
      </c>
      <c r="D32" s="27">
        <f t="shared" si="0"/>
        <v>124123562</v>
      </c>
      <c r="E32" s="25">
        <f>'E.2 SFAG'!C32</f>
        <v>15744585</v>
      </c>
      <c r="F32" s="27">
        <f>'E.2 SFAG'!D32</f>
        <v>428383</v>
      </c>
      <c r="G32" s="32">
        <f t="shared" si="1"/>
        <v>107950594</v>
      </c>
      <c r="H32" s="54">
        <f>'C.1 Federal Expenditures'!AR32</f>
        <v>37551253</v>
      </c>
      <c r="I32" s="54">
        <f>'C.1 Federal Expenditures'!AS32</f>
        <v>0</v>
      </c>
      <c r="J32" s="54">
        <f>'C.1 Federal Expenditures'!AT32</f>
        <v>70399341</v>
      </c>
      <c r="L32" s="11"/>
    </row>
    <row r="33" spans="1:12" ht="15" x14ac:dyDescent="0.3">
      <c r="A33" s="14" t="s">
        <v>29</v>
      </c>
      <c r="B33" s="43">
        <f>'C.1 Federal Expenditures'!B33</f>
        <v>48633333</v>
      </c>
      <c r="C33" s="43">
        <f>'C.1 Federal Expenditures'!F33</f>
        <v>23703331</v>
      </c>
      <c r="D33" s="27">
        <f t="shared" si="0"/>
        <v>72336664</v>
      </c>
      <c r="E33" s="25">
        <f>'E.2 SFAG'!C33</f>
        <v>0</v>
      </c>
      <c r="F33" s="27">
        <f>'E.2 SFAG'!D33</f>
        <v>0</v>
      </c>
      <c r="G33" s="32">
        <f t="shared" si="1"/>
        <v>72336664</v>
      </c>
      <c r="H33" s="54">
        <f>'C.1 Federal Expenditures'!AR33</f>
        <v>39567651</v>
      </c>
      <c r="I33" s="54">
        <f>'C.1 Federal Expenditures'!AS33</f>
        <v>0</v>
      </c>
      <c r="J33" s="54">
        <f>'C.1 Federal Expenditures'!AT33</f>
        <v>32769013</v>
      </c>
      <c r="L33" s="11"/>
    </row>
    <row r="34" spans="1:12" ht="15" x14ac:dyDescent="0.3">
      <c r="A34" s="14" t="s">
        <v>30</v>
      </c>
      <c r="B34" s="43">
        <f>'C.1 Federal Expenditures'!B34</f>
        <v>38394141</v>
      </c>
      <c r="C34" s="43">
        <f>'C.1 Federal Expenditures'!F34</f>
        <v>57614485</v>
      </c>
      <c r="D34" s="27">
        <f t="shared" si="0"/>
        <v>96008626</v>
      </c>
      <c r="E34" s="25">
        <f>'E.2 SFAG'!C34</f>
        <v>0</v>
      </c>
      <c r="F34" s="27">
        <f>'E.2 SFAG'!D34</f>
        <v>877935</v>
      </c>
      <c r="G34" s="32">
        <f t="shared" si="1"/>
        <v>95130691</v>
      </c>
      <c r="H34" s="54">
        <f>'C.1 Federal Expenditures'!AR34</f>
        <v>39735062</v>
      </c>
      <c r="I34" s="54">
        <f>'C.1 Federal Expenditures'!AS34</f>
        <v>0</v>
      </c>
      <c r="J34" s="54">
        <f>'C.1 Federal Expenditures'!AT34</f>
        <v>55395629</v>
      </c>
      <c r="L34" s="11"/>
    </row>
    <row r="35" spans="1:12" ht="15" x14ac:dyDescent="0.3">
      <c r="A35" s="14" t="s">
        <v>31</v>
      </c>
      <c r="B35" s="43">
        <f>'C.1 Federal Expenditures'!B35</f>
        <v>402701508</v>
      </c>
      <c r="C35" s="43">
        <f>'C.1 Federal Expenditures'!F35</f>
        <v>59107058</v>
      </c>
      <c r="D35" s="27">
        <f t="shared" si="0"/>
        <v>461808566</v>
      </c>
      <c r="E35" s="25">
        <f>'E.2 SFAG'!C35</f>
        <v>72000000</v>
      </c>
      <c r="F35" s="27">
        <f>'E.2 SFAG'!D35</f>
        <v>13107067</v>
      </c>
      <c r="G35" s="32">
        <f t="shared" si="1"/>
        <v>376701499</v>
      </c>
      <c r="H35" s="54">
        <f>'C.1 Federal Expenditures'!AR35</f>
        <v>354676167</v>
      </c>
      <c r="I35" s="54">
        <f>'C.1 Federal Expenditures'!AS35</f>
        <v>10895000</v>
      </c>
      <c r="J35" s="54">
        <f>'C.1 Federal Expenditures'!AT35</f>
        <v>11130332</v>
      </c>
      <c r="L35" s="11"/>
    </row>
    <row r="36" spans="1:12" ht="15" x14ac:dyDescent="0.3">
      <c r="A36" s="14" t="s">
        <v>32</v>
      </c>
      <c r="B36" s="43">
        <f>'C.1 Federal Expenditures'!B36</f>
        <v>122154391</v>
      </c>
      <c r="C36" s="43">
        <f>'C.1 Federal Expenditures'!F36</f>
        <v>91233078</v>
      </c>
      <c r="D36" s="27">
        <f t="shared" si="0"/>
        <v>213387469</v>
      </c>
      <c r="E36" s="25">
        <f>'E.2 SFAG'!C36</f>
        <v>31277500</v>
      </c>
      <c r="F36" s="27">
        <f>'E.2 SFAG'!D36</f>
        <v>0</v>
      </c>
      <c r="G36" s="32">
        <f t="shared" si="1"/>
        <v>182109969</v>
      </c>
      <c r="H36" s="54">
        <f>'C.1 Federal Expenditures'!AR36</f>
        <v>93407968</v>
      </c>
      <c r="I36" s="54">
        <f>'C.1 Federal Expenditures'!AS36</f>
        <v>0</v>
      </c>
      <c r="J36" s="54">
        <f>'C.1 Federal Expenditures'!AT36</f>
        <v>88702001</v>
      </c>
      <c r="L36" s="11"/>
    </row>
    <row r="37" spans="1:12" ht="15" x14ac:dyDescent="0.3">
      <c r="A37" s="14" t="s">
        <v>33</v>
      </c>
      <c r="B37" s="43">
        <f>'C.1 Federal Expenditures'!B37</f>
        <v>2705880208</v>
      </c>
      <c r="C37" s="43">
        <f>'C.1 Federal Expenditures'!F37</f>
        <v>510977467</v>
      </c>
      <c r="D37" s="27">
        <f t="shared" si="0"/>
        <v>3216857675</v>
      </c>
      <c r="E37" s="25">
        <f>'E.2 SFAG'!C37</f>
        <v>475451500</v>
      </c>
      <c r="F37" s="27">
        <f>'E.2 SFAG'!D37</f>
        <v>178913966</v>
      </c>
      <c r="G37" s="32">
        <f t="shared" si="1"/>
        <v>2562492209</v>
      </c>
      <c r="H37" s="54">
        <f>'C.1 Federal Expenditures'!AR37</f>
        <v>2015074261</v>
      </c>
      <c r="I37" s="54">
        <f>'C.1 Federal Expenditures'!AS37</f>
        <v>34090510</v>
      </c>
      <c r="J37" s="54">
        <f>'C.1 Federal Expenditures'!AT37</f>
        <v>513327438</v>
      </c>
      <c r="L37" s="11"/>
    </row>
    <row r="38" spans="1:12" ht="15" x14ac:dyDescent="0.3">
      <c r="A38" s="14" t="s">
        <v>34</v>
      </c>
      <c r="B38" s="43">
        <f>'C.1 Federal Expenditures'!B38</f>
        <v>333877615</v>
      </c>
      <c r="C38" s="43">
        <f>'C.1 Federal Expenditures'!F38</f>
        <v>41691070</v>
      </c>
      <c r="D38" s="27">
        <f t="shared" si="0"/>
        <v>375568685</v>
      </c>
      <c r="E38" s="25">
        <f>'E.2 SFAG'!C38</f>
        <v>71773001</v>
      </c>
      <c r="F38" s="27">
        <f>'E.2 SFAG'!D38</f>
        <v>12838994</v>
      </c>
      <c r="G38" s="32">
        <f t="shared" si="1"/>
        <v>290956690</v>
      </c>
      <c r="H38" s="54">
        <f>'C.1 Federal Expenditures'!AR38</f>
        <v>239828282</v>
      </c>
      <c r="I38" s="54">
        <f>'C.1 Federal Expenditures'!AS38</f>
        <v>51128408</v>
      </c>
      <c r="J38" s="54">
        <f>'C.1 Federal Expenditures'!AT38</f>
        <v>0</v>
      </c>
      <c r="L38" s="11"/>
    </row>
    <row r="39" spans="1:12" ht="15" x14ac:dyDescent="0.3">
      <c r="A39" s="14" t="s">
        <v>35</v>
      </c>
      <c r="B39" s="43">
        <f>'C.1 Federal Expenditures'!B39</f>
        <v>26312690</v>
      </c>
      <c r="C39" s="43">
        <f>'C.1 Federal Expenditures'!F39</f>
        <v>9667689</v>
      </c>
      <c r="D39" s="27">
        <f t="shared" si="0"/>
        <v>35980379</v>
      </c>
      <c r="E39" s="25">
        <f>'E.2 SFAG'!C39</f>
        <v>0</v>
      </c>
      <c r="F39" s="27">
        <f>'E.2 SFAG'!D39</f>
        <v>0</v>
      </c>
      <c r="G39" s="32">
        <f t="shared" si="1"/>
        <v>35980379</v>
      </c>
      <c r="H39" s="54">
        <f>'C.1 Federal Expenditures'!AR39</f>
        <v>34057936</v>
      </c>
      <c r="I39" s="54">
        <f>'C.1 Federal Expenditures'!AS39</f>
        <v>1922443</v>
      </c>
      <c r="J39" s="54">
        <f>'C.1 Federal Expenditures'!AT39</f>
        <v>0</v>
      </c>
      <c r="L39" s="11"/>
    </row>
    <row r="40" spans="1:12" ht="15" x14ac:dyDescent="0.3">
      <c r="A40" s="14" t="s">
        <v>36</v>
      </c>
      <c r="B40" s="43">
        <f>'C.1 Federal Expenditures'!B40</f>
        <v>725565965</v>
      </c>
      <c r="C40" s="43">
        <f>'C.1 Federal Expenditures'!F40</f>
        <v>492625008</v>
      </c>
      <c r="D40" s="27">
        <f t="shared" si="0"/>
        <v>1218190973</v>
      </c>
      <c r="E40" s="25">
        <f>'E.2 SFAG'!C40</f>
        <v>0</v>
      </c>
      <c r="F40" s="27">
        <f>'E.2 SFAG'!D40</f>
        <v>64488404</v>
      </c>
      <c r="G40" s="32">
        <f t="shared" si="1"/>
        <v>1153702569</v>
      </c>
      <c r="H40" s="54">
        <f>'C.1 Federal Expenditures'!AR40</f>
        <v>610841075</v>
      </c>
      <c r="I40" s="54">
        <f>'C.1 Federal Expenditures'!AS40</f>
        <v>542349898</v>
      </c>
      <c r="J40" s="54">
        <f>'C.1 Federal Expenditures'!AT40</f>
        <v>511596</v>
      </c>
      <c r="L40" s="11"/>
    </row>
    <row r="41" spans="1:12" ht="15" x14ac:dyDescent="0.3">
      <c r="A41" s="14" t="s">
        <v>37</v>
      </c>
      <c r="B41" s="43">
        <f>'C.1 Federal Expenditures'!B41</f>
        <v>144792997</v>
      </c>
      <c r="C41" s="43">
        <f>'C.1 Federal Expenditures'!F41</f>
        <v>76283582</v>
      </c>
      <c r="D41" s="27">
        <f t="shared" si="0"/>
        <v>221076579</v>
      </c>
      <c r="E41" s="25">
        <f>'E.2 SFAG'!C41</f>
        <v>24000000</v>
      </c>
      <c r="F41" s="27">
        <f>'E.2 SFAG'!D41</f>
        <v>14479300</v>
      </c>
      <c r="G41" s="32">
        <f t="shared" si="1"/>
        <v>182597279</v>
      </c>
      <c r="H41" s="54">
        <f>'C.1 Federal Expenditures'!AR41</f>
        <v>48102625</v>
      </c>
      <c r="I41" s="54">
        <f>'C.1 Federal Expenditures'!AS41</f>
        <v>134494654</v>
      </c>
      <c r="J41" s="54">
        <f>'C.1 Federal Expenditures'!AT41</f>
        <v>0</v>
      </c>
      <c r="L41" s="11"/>
    </row>
    <row r="42" spans="1:12" ht="15" x14ac:dyDescent="0.3">
      <c r="A42" s="14" t="s">
        <v>38</v>
      </c>
      <c r="B42" s="43">
        <f>'C.1 Federal Expenditures'!B42</f>
        <v>166039977</v>
      </c>
      <c r="C42" s="43">
        <f>'C.1 Federal Expenditures'!F42</f>
        <v>32603596</v>
      </c>
      <c r="D42" s="27">
        <f t="shared" si="0"/>
        <v>198643573</v>
      </c>
      <c r="E42" s="25">
        <f>'E.2 SFAG'!C42</f>
        <v>0</v>
      </c>
      <c r="F42" s="27">
        <f>'E.2 SFAG'!D42</f>
        <v>0</v>
      </c>
      <c r="G42" s="32">
        <f t="shared" si="1"/>
        <v>198643573</v>
      </c>
      <c r="H42" s="54">
        <f>'C.1 Federal Expenditures'!AR42</f>
        <v>184800629</v>
      </c>
      <c r="I42" s="54">
        <f>'C.1 Federal Expenditures'!AS42</f>
        <v>0</v>
      </c>
      <c r="J42" s="54">
        <f>'C.1 Federal Expenditures'!AT42</f>
        <v>13842944</v>
      </c>
      <c r="L42" s="11"/>
    </row>
    <row r="43" spans="1:12" ht="15" x14ac:dyDescent="0.3">
      <c r="A43" s="14" t="s">
        <v>39</v>
      </c>
      <c r="B43" s="43">
        <f>'C.1 Federal Expenditures'!B43</f>
        <v>717124957</v>
      </c>
      <c r="C43" s="43">
        <f>'C.1 Federal Expenditures'!F43</f>
        <v>490348985</v>
      </c>
      <c r="D43" s="27">
        <f t="shared" si="0"/>
        <v>1207473942</v>
      </c>
      <c r="E43" s="25">
        <f>'E.2 SFAG'!C43</f>
        <v>184160487</v>
      </c>
      <c r="F43" s="27">
        <f>'E.2 SFAG'!D43</f>
        <v>30977000</v>
      </c>
      <c r="G43" s="32">
        <f t="shared" si="1"/>
        <v>992336455</v>
      </c>
      <c r="H43" s="54">
        <f>'C.1 Federal Expenditures'!AR43</f>
        <v>484187148</v>
      </c>
      <c r="I43" s="54">
        <f>'C.1 Federal Expenditures'!AS43</f>
        <v>77422816</v>
      </c>
      <c r="J43" s="54">
        <f>'C.1 Federal Expenditures'!AT43</f>
        <v>430726491</v>
      </c>
      <c r="L43" s="11"/>
    </row>
    <row r="44" spans="1:12" ht="15" x14ac:dyDescent="0.3">
      <c r="A44" s="14" t="s">
        <v>40</v>
      </c>
      <c r="B44" s="43">
        <f>'C.1 Federal Expenditures'!B44</f>
        <v>94708016</v>
      </c>
      <c r="C44" s="43">
        <f>'C.1 Federal Expenditures'!F44</f>
        <v>11144827</v>
      </c>
      <c r="D44" s="27">
        <f t="shared" si="0"/>
        <v>105852843</v>
      </c>
      <c r="E44" s="25">
        <f>'E.2 SFAG'!C44</f>
        <v>16946069</v>
      </c>
      <c r="F44" s="27">
        <f>'E.2 SFAG'!D44</f>
        <v>9343063</v>
      </c>
      <c r="G44" s="32">
        <f t="shared" si="1"/>
        <v>79563711</v>
      </c>
      <c r="H44" s="54">
        <f>'C.1 Federal Expenditures'!AR44</f>
        <v>62759649</v>
      </c>
      <c r="I44" s="54">
        <f>'C.1 Federal Expenditures'!AS44</f>
        <v>0</v>
      </c>
      <c r="J44" s="54">
        <f>'C.1 Federal Expenditures'!AT44</f>
        <v>16804062</v>
      </c>
      <c r="L44" s="11"/>
    </row>
    <row r="45" spans="1:12" ht="15" x14ac:dyDescent="0.3">
      <c r="A45" s="14" t="s">
        <v>41</v>
      </c>
      <c r="B45" s="43">
        <f>'C.1 Federal Expenditures'!B45</f>
        <v>110728055</v>
      </c>
      <c r="C45" s="43">
        <f>'C.1 Federal Expenditures'!F45</f>
        <v>0</v>
      </c>
      <c r="D45" s="27">
        <f t="shared" si="0"/>
        <v>110728055</v>
      </c>
      <c r="E45" s="25">
        <f>'E.2 SFAG'!C45</f>
        <v>0</v>
      </c>
      <c r="F45" s="27">
        <f>'E.2 SFAG'!D45</f>
        <v>0</v>
      </c>
      <c r="G45" s="32">
        <f t="shared" si="1"/>
        <v>110728055</v>
      </c>
      <c r="H45" s="54">
        <f>'C.1 Federal Expenditures'!AR45</f>
        <v>110728055</v>
      </c>
      <c r="I45" s="54">
        <f>'C.1 Federal Expenditures'!AS45</f>
        <v>0</v>
      </c>
      <c r="J45" s="54">
        <f>'C.1 Federal Expenditures'!AT45</f>
        <v>0</v>
      </c>
      <c r="L45" s="11"/>
    </row>
    <row r="46" spans="1:12" ht="15" x14ac:dyDescent="0.3">
      <c r="A46" s="14" t="s">
        <v>42</v>
      </c>
      <c r="B46" s="43">
        <f>'C.1 Federal Expenditures'!B46</f>
        <v>21207402</v>
      </c>
      <c r="C46" s="43">
        <f>'C.1 Federal Expenditures'!F46</f>
        <v>22497470</v>
      </c>
      <c r="D46" s="27">
        <f t="shared" si="0"/>
        <v>43704872</v>
      </c>
      <c r="E46" s="25">
        <f>'E.2 SFAG'!C46</f>
        <v>0</v>
      </c>
      <c r="F46" s="27">
        <f>'E.2 SFAG'!D46</f>
        <v>2120740</v>
      </c>
      <c r="G46" s="32">
        <f t="shared" si="1"/>
        <v>41584132</v>
      </c>
      <c r="H46" s="54">
        <f>'C.1 Federal Expenditures'!AR46</f>
        <v>21978076</v>
      </c>
      <c r="I46" s="54">
        <f>'C.1 Federal Expenditures'!AS46</f>
        <v>0</v>
      </c>
      <c r="J46" s="54">
        <f>'C.1 Federal Expenditures'!AT46</f>
        <v>19606056</v>
      </c>
      <c r="L46" s="11"/>
    </row>
    <row r="47" spans="1:12" ht="15" x14ac:dyDescent="0.3">
      <c r="A47" s="14" t="s">
        <v>43</v>
      </c>
      <c r="B47" s="43">
        <f>'C.1 Federal Expenditures'!B47</f>
        <v>190891768</v>
      </c>
      <c r="C47" s="43">
        <f>'C.1 Federal Expenditures'!F47</f>
        <v>400809705</v>
      </c>
      <c r="D47" s="27">
        <f t="shared" si="0"/>
        <v>591701473</v>
      </c>
      <c r="E47" s="25">
        <f>'E.2 SFAG'!C47</f>
        <v>0</v>
      </c>
      <c r="F47" s="27">
        <f>'E.2 SFAG'!D47</f>
        <v>0</v>
      </c>
      <c r="G47" s="32">
        <f t="shared" si="1"/>
        <v>591701473</v>
      </c>
      <c r="H47" s="54">
        <f>'C.1 Federal Expenditures'!AR47</f>
        <v>20982584</v>
      </c>
      <c r="I47" s="54">
        <f>'C.1 Federal Expenditures'!AS47</f>
        <v>0</v>
      </c>
      <c r="J47" s="54">
        <f>'C.1 Federal Expenditures'!AT47</f>
        <v>570718889</v>
      </c>
      <c r="L47" s="11"/>
    </row>
    <row r="48" spans="1:12" ht="15" x14ac:dyDescent="0.3">
      <c r="A48" s="14" t="s">
        <v>44</v>
      </c>
      <c r="B48" s="43">
        <f>'C.1 Federal Expenditures'!B48</f>
        <v>538595947</v>
      </c>
      <c r="C48" s="43">
        <f>'C.1 Federal Expenditures'!F48</f>
        <v>254578203</v>
      </c>
      <c r="D48" s="27">
        <f t="shared" si="0"/>
        <v>793174150</v>
      </c>
      <c r="E48" s="25">
        <f>'E.2 SFAG'!C48</f>
        <v>0</v>
      </c>
      <c r="F48" s="27">
        <f>'E.2 SFAG'!D48</f>
        <v>31267821</v>
      </c>
      <c r="G48" s="32">
        <f t="shared" si="1"/>
        <v>761906329</v>
      </c>
      <c r="H48" s="54">
        <f>'C.1 Federal Expenditures'!AR48</f>
        <v>433523398</v>
      </c>
      <c r="I48" s="54">
        <f>'C.1 Federal Expenditures'!AS48</f>
        <v>204924154</v>
      </c>
      <c r="J48" s="54">
        <f>'C.1 Federal Expenditures'!AT48</f>
        <v>123458777</v>
      </c>
      <c r="L48" s="11"/>
    </row>
    <row r="49" spans="1:12" ht="15" x14ac:dyDescent="0.3">
      <c r="A49" s="14" t="s">
        <v>45</v>
      </c>
      <c r="B49" s="43">
        <f>'C.1 Federal Expenditures'!B49</f>
        <v>75355939</v>
      </c>
      <c r="C49" s="43">
        <f>'C.1 Federal Expenditures'!F49</f>
        <v>79193254</v>
      </c>
      <c r="D49" s="27">
        <f t="shared" si="0"/>
        <v>154549193</v>
      </c>
      <c r="E49" s="25">
        <f>'E.2 SFAG'!C49</f>
        <v>15071187</v>
      </c>
      <c r="F49" s="27">
        <f>'E.2 SFAG'!D49</f>
        <v>7535000</v>
      </c>
      <c r="G49" s="32">
        <f t="shared" si="1"/>
        <v>131943006</v>
      </c>
      <c r="H49" s="54">
        <f>'C.1 Federal Expenditures'!AR49</f>
        <v>71367567</v>
      </c>
      <c r="I49" s="54">
        <f>'C.1 Federal Expenditures'!AS49</f>
        <v>0</v>
      </c>
      <c r="J49" s="54">
        <f>'C.1 Federal Expenditures'!AT49</f>
        <v>60575439</v>
      </c>
      <c r="L49" s="11"/>
    </row>
    <row r="50" spans="1:12" x14ac:dyDescent="0.3">
      <c r="A50" s="14" t="s">
        <v>46</v>
      </c>
      <c r="B50" s="43">
        <f>'C.1 Federal Expenditures'!B50</f>
        <v>47196916</v>
      </c>
      <c r="C50" s="43">
        <f>'C.1 Federal Expenditures'!F50</f>
        <v>0</v>
      </c>
      <c r="D50" s="27">
        <f t="shared" si="0"/>
        <v>47196916</v>
      </c>
      <c r="E50" s="25">
        <f>'E.2 SFAG'!C50</f>
        <v>9224074</v>
      </c>
      <c r="F50" s="27">
        <f>'E.2 SFAG'!D50</f>
        <v>4719691</v>
      </c>
      <c r="G50" s="32">
        <f t="shared" si="1"/>
        <v>33253151</v>
      </c>
      <c r="H50" s="54">
        <f>'C.1 Federal Expenditures'!AR50</f>
        <v>33253151</v>
      </c>
      <c r="I50" s="54">
        <f>'C.1 Federal Expenditures'!AS50</f>
        <v>0</v>
      </c>
      <c r="J50" s="54">
        <f>'C.1 Federal Expenditures'!AT50</f>
        <v>0</v>
      </c>
      <c r="L50" s="11"/>
    </row>
    <row r="51" spans="1:12" x14ac:dyDescent="0.3">
      <c r="A51" s="14" t="s">
        <v>47</v>
      </c>
      <c r="B51" s="43">
        <f>'C.1 Federal Expenditures'!B51</f>
        <v>157762831</v>
      </c>
      <c r="C51" s="43">
        <f>'C.1 Federal Expenditures'!F51</f>
        <v>129978254</v>
      </c>
      <c r="D51" s="27">
        <f t="shared" si="0"/>
        <v>287741085</v>
      </c>
      <c r="E51" s="25">
        <f>'E.2 SFAG'!C51</f>
        <v>15357212</v>
      </c>
      <c r="F51" s="27">
        <f>'E.2 SFAG'!D51</f>
        <v>15776283</v>
      </c>
      <c r="G51" s="32">
        <f t="shared" si="1"/>
        <v>256607590</v>
      </c>
      <c r="H51" s="54">
        <f>'C.1 Federal Expenditures'!AR51</f>
        <v>115733001</v>
      </c>
      <c r="I51" s="54">
        <f>'C.1 Federal Expenditures'!AS51</f>
        <v>6944985</v>
      </c>
      <c r="J51" s="54">
        <f>'C.1 Federal Expenditures'!AT51</f>
        <v>133929604</v>
      </c>
      <c r="L51" s="11"/>
    </row>
    <row r="52" spans="1:12" x14ac:dyDescent="0.3">
      <c r="A52" s="14" t="s">
        <v>48</v>
      </c>
      <c r="B52" s="43">
        <f>'C.1 Federal Expenditures'!B52</f>
        <v>421248972</v>
      </c>
      <c r="C52" s="43">
        <f>'C.1 Federal Expenditures'!F52</f>
        <v>65087729</v>
      </c>
      <c r="D52" s="27">
        <f t="shared" si="0"/>
        <v>486336701</v>
      </c>
      <c r="E52" s="25">
        <f>'E.2 SFAG'!C52</f>
        <v>106816849</v>
      </c>
      <c r="F52" s="27">
        <f>'E.2 SFAG'!D52</f>
        <v>5675000</v>
      </c>
      <c r="G52" s="32">
        <f t="shared" si="1"/>
        <v>373844852</v>
      </c>
      <c r="H52" s="54">
        <f>'C.1 Federal Expenditures'!AR52</f>
        <v>325489722</v>
      </c>
      <c r="I52" s="54">
        <f>'C.1 Federal Expenditures'!AS52</f>
        <v>0</v>
      </c>
      <c r="J52" s="54">
        <f>'C.1 Federal Expenditures'!AT52</f>
        <v>48355130</v>
      </c>
      <c r="L52" s="11"/>
    </row>
    <row r="53" spans="1:12" x14ac:dyDescent="0.3">
      <c r="A53" s="14" t="s">
        <v>49</v>
      </c>
      <c r="B53" s="43">
        <f>'C.1 Federal Expenditures'!B53</f>
        <v>109812728</v>
      </c>
      <c r="C53" s="43">
        <f>'C.1 Federal Expenditures'!F53</f>
        <v>57375951</v>
      </c>
      <c r="D53" s="27">
        <f t="shared" si="0"/>
        <v>167188679</v>
      </c>
      <c r="E53" s="25">
        <f>'E.2 SFAG'!C53</f>
        <v>0</v>
      </c>
      <c r="F53" s="27">
        <f>'E.2 SFAG'!D53</f>
        <v>10981272</v>
      </c>
      <c r="G53" s="32">
        <f t="shared" si="1"/>
        <v>156207407</v>
      </c>
      <c r="H53" s="54">
        <f>'C.1 Federal Expenditures'!AR53</f>
        <v>81646001</v>
      </c>
      <c r="I53" s="54">
        <f>'C.1 Federal Expenditures'!AS53</f>
        <v>0</v>
      </c>
      <c r="J53" s="54">
        <f>'C.1 Federal Expenditures'!AT53</f>
        <v>74561406</v>
      </c>
      <c r="L53" s="11"/>
    </row>
    <row r="54" spans="1:12" x14ac:dyDescent="0.3">
      <c r="A54" s="14" t="s">
        <v>50</v>
      </c>
      <c r="B54" s="43">
        <f>'C.1 Federal Expenditures'!B54</f>
        <v>312845980</v>
      </c>
      <c r="C54" s="43">
        <f>'C.1 Federal Expenditures'!F54</f>
        <v>167110741</v>
      </c>
      <c r="D54" s="27">
        <f t="shared" si="0"/>
        <v>479956721</v>
      </c>
      <c r="E54" s="25">
        <f>'E.2 SFAG'!C54</f>
        <v>62569196</v>
      </c>
      <c r="F54" s="27">
        <f>'E.2 SFAG'!D54</f>
        <v>14653500</v>
      </c>
      <c r="G54" s="32">
        <f t="shared" si="1"/>
        <v>402734025</v>
      </c>
      <c r="H54" s="54">
        <f>'C.1 Federal Expenditures'!AR54</f>
        <v>227087532</v>
      </c>
      <c r="I54" s="54">
        <f>'C.1 Federal Expenditures'!AS54</f>
        <v>0</v>
      </c>
      <c r="J54" s="54">
        <f>'C.1 Federal Expenditures'!AT54</f>
        <v>175646493</v>
      </c>
      <c r="L54" s="11"/>
    </row>
    <row r="55" spans="1:12" x14ac:dyDescent="0.3">
      <c r="A55" s="14" t="s">
        <v>51</v>
      </c>
      <c r="B55" s="43">
        <f>'C.1 Federal Expenditures'!B55</f>
        <v>18428651</v>
      </c>
      <c r="C55" s="43">
        <f>'C.1 Federal Expenditures'!F55</f>
        <v>25358220</v>
      </c>
      <c r="D55" s="27">
        <f t="shared" si="0"/>
        <v>43786871</v>
      </c>
      <c r="E55" s="25">
        <f>'E.2 SFAG'!C55</f>
        <v>0</v>
      </c>
      <c r="F55" s="27">
        <f>'E.2 SFAG'!D55</f>
        <v>0</v>
      </c>
      <c r="G55" s="32">
        <f t="shared" si="1"/>
        <v>43786871</v>
      </c>
      <c r="H55" s="54">
        <f>'C.1 Federal Expenditures'!AR55</f>
        <v>13965449</v>
      </c>
      <c r="I55" s="54">
        <f>'C.1 Federal Expenditures'!AS55</f>
        <v>4463202</v>
      </c>
      <c r="J55" s="54">
        <f>'C.1 Federal Expenditures'!AT55</f>
        <v>25358220</v>
      </c>
      <c r="L55" s="11"/>
    </row>
  </sheetData>
  <mergeCells count="5">
    <mergeCell ref="I2:I3"/>
    <mergeCell ref="J2:J3"/>
    <mergeCell ref="E2:F2"/>
    <mergeCell ref="A2:A3"/>
    <mergeCell ref="H2:H3"/>
  </mergeCells>
  <pageMargins left="0.25" right="0.25" top="0.25" bottom="0.25" header="0.3" footer="0.3"/>
  <pageSetup scale="65" orientation="landscape"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2">
    <tabColor theme="7"/>
  </sheetPr>
  <dimension ref="A1:BG68"/>
  <sheetViews>
    <sheetView zoomScaleNormal="100" zoomScaleSheetLayoutView="30" workbookViewId="0">
      <pane xSplit="1" ySplit="3" topLeftCell="B4" activePane="bottomRight" state="frozenSplit"/>
      <selection pane="topRight" activeCell="B5" sqref="B5"/>
      <selection pane="bottomLeft" activeCell="B5" sqref="B5"/>
      <selection pane="bottomRight" activeCell="E38" sqref="E38"/>
    </sheetView>
  </sheetViews>
  <sheetFormatPr defaultColWidth="9.109375" defaultRowHeight="14.4" x14ac:dyDescent="0.3"/>
  <cols>
    <col min="1" max="1" width="21" style="49" customWidth="1"/>
    <col min="2" max="4" width="16.6640625" style="49" customWidth="1"/>
    <col min="5" max="5" width="18.6640625" style="49" customWidth="1"/>
    <col min="6" max="6" width="18.33203125" style="49" customWidth="1"/>
    <col min="7" max="7" width="16.109375" style="49" customWidth="1"/>
    <col min="8" max="8" width="17.6640625" style="49" customWidth="1"/>
    <col min="9" max="11" width="15.44140625" style="49" customWidth="1"/>
    <col min="12" max="12" width="14.33203125" style="49" customWidth="1"/>
    <col min="13" max="15" width="15.44140625" style="49" customWidth="1"/>
    <col min="16" max="16" width="15.33203125" style="49" customWidth="1"/>
    <col min="17" max="17" width="15.44140625" style="49" customWidth="1"/>
    <col min="18" max="18" width="17.33203125" style="49" customWidth="1"/>
    <col min="19" max="20" width="15.44140625" style="49" customWidth="1"/>
    <col min="21" max="21" width="17.33203125" style="49" customWidth="1"/>
    <col min="22" max="22" width="16.88671875" style="49" customWidth="1"/>
    <col min="23" max="25" width="17.33203125" style="49" customWidth="1"/>
    <col min="26" max="26" width="15.33203125" style="49" customWidth="1"/>
    <col min="27" max="27" width="17.33203125" style="49" customWidth="1"/>
    <col min="28" max="31" width="15.44140625" style="49" customWidth="1"/>
    <col min="32" max="32" width="17.33203125" style="49" customWidth="1"/>
    <col min="33" max="33" width="15.44140625" style="49" customWidth="1"/>
    <col min="34" max="34" width="17.33203125" style="49" customWidth="1"/>
    <col min="35" max="35" width="15.44140625" style="49" customWidth="1"/>
    <col min="36" max="36" width="14.33203125" style="49" customWidth="1"/>
    <col min="37" max="37" width="16.88671875" style="49" customWidth="1"/>
    <col min="38" max="38" width="15.33203125" style="49" customWidth="1"/>
    <col min="39" max="40" width="17.33203125" style="49" customWidth="1"/>
    <col min="41" max="41" width="16.88671875" style="49" customWidth="1"/>
    <col min="42" max="42" width="18" style="49" customWidth="1"/>
    <col min="43" max="43" width="17.33203125" style="49" customWidth="1"/>
    <col min="44" max="44" width="18.6640625" style="49" bestFit="1" customWidth="1"/>
    <col min="45" max="46" width="17.33203125" style="49" bestFit="1" customWidth="1"/>
    <col min="47" max="47" width="15.5546875" style="49" bestFit="1" customWidth="1"/>
    <col min="48" max="16384" width="9.109375" style="49"/>
  </cols>
  <sheetData>
    <row r="1" spans="1:59" ht="15.75" customHeight="1" x14ac:dyDescent="0.3">
      <c r="B1" s="181" t="s">
        <v>358</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9" ht="15.75" customHeight="1" x14ac:dyDescent="0.3">
      <c r="A2" s="140"/>
      <c r="B2" s="140"/>
      <c r="C2" s="140"/>
      <c r="D2" s="140"/>
      <c r="E2" s="140"/>
      <c r="F2" s="67"/>
      <c r="G2" s="268" t="s">
        <v>199</v>
      </c>
      <c r="H2" s="268"/>
      <c r="I2" s="268"/>
      <c r="J2" s="268" t="s">
        <v>200</v>
      </c>
      <c r="K2" s="268"/>
      <c r="L2" s="268"/>
      <c r="M2" s="268"/>
      <c r="N2" s="268" t="s">
        <v>201</v>
      </c>
      <c r="O2" s="268"/>
      <c r="P2" s="268"/>
      <c r="Q2" s="268"/>
      <c r="R2" s="268" t="s">
        <v>202</v>
      </c>
      <c r="S2" s="268"/>
      <c r="T2" s="268"/>
      <c r="U2" s="268"/>
      <c r="V2" s="67"/>
      <c r="W2" s="268" t="s">
        <v>204</v>
      </c>
      <c r="X2" s="268"/>
      <c r="Y2" s="268"/>
      <c r="Z2" s="67"/>
      <c r="AA2" s="67"/>
      <c r="AB2" s="67"/>
      <c r="AC2" s="67"/>
      <c r="AD2" s="67"/>
      <c r="AE2" s="67"/>
      <c r="AF2" s="67"/>
      <c r="AG2" s="67"/>
      <c r="AH2" s="268" t="s">
        <v>213</v>
      </c>
      <c r="AI2" s="268"/>
      <c r="AJ2" s="268"/>
      <c r="AK2" s="268"/>
      <c r="AL2" s="67"/>
      <c r="AM2" s="268" t="s">
        <v>215</v>
      </c>
      <c r="AN2" s="268"/>
      <c r="AO2" s="268"/>
      <c r="AP2" s="268"/>
      <c r="AQ2" s="67"/>
      <c r="AR2" s="67"/>
      <c r="AS2" s="67"/>
      <c r="AT2" s="67"/>
    </row>
    <row r="3" spans="1:59" ht="45.9" x14ac:dyDescent="0.3">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9" ht="15" x14ac:dyDescent="0.3">
      <c r="A4" s="68" t="s">
        <v>52</v>
      </c>
      <c r="B4" s="46">
        <f>'C.1 Federal Expenditures'!B4+'C.2 State Expenditures'!B4</f>
        <v>16844659573</v>
      </c>
      <c r="C4" s="46">
        <f>'C.1 Federal Expenditures'!C4+'C.2 State Expenditures'!C4</f>
        <v>1497830673</v>
      </c>
      <c r="D4" s="46">
        <f>'C.1 Federal Expenditures'!D4+'C.2 State Expenditures'!D4</f>
        <v>1118840002</v>
      </c>
      <c r="E4" s="46">
        <f>'C.1 Federal Expenditures'!E4+'C.2 State Expenditures'!E4</f>
        <v>13619988898</v>
      </c>
      <c r="F4" s="46">
        <f>'C.1 Federal Expenditures'!F4+'C.2 State Expenditures'!F4</f>
        <v>4855129092</v>
      </c>
      <c r="G4" s="46">
        <f>'C.1 Federal Expenditures'!G4+'C.2 State Expenditures'!G4</f>
        <v>6710933538</v>
      </c>
      <c r="H4" s="46">
        <f>'C.1 Federal Expenditures'!H4+'C.2 State Expenditures'!H4</f>
        <v>6273701673</v>
      </c>
      <c r="I4" s="46">
        <f>'C.1 Federal Expenditures'!I4+'C.2 State Expenditures'!I4</f>
        <v>437231865</v>
      </c>
      <c r="J4" s="46">
        <f>'C.1 Federal Expenditures'!J4+'C.2 State Expenditures'!J4</f>
        <v>563246283</v>
      </c>
      <c r="K4" s="46">
        <f>'C.1 Federal Expenditures'!K4+'C.2 State Expenditures'!K4</f>
        <v>260138260</v>
      </c>
      <c r="L4" s="46">
        <f>'C.1 Federal Expenditures'!L4+'C.2 State Expenditures'!L4</f>
        <v>29607526</v>
      </c>
      <c r="M4" s="46">
        <f>'C.1 Federal Expenditures'!M4+'C.2 State Expenditures'!M4</f>
        <v>273500497</v>
      </c>
      <c r="N4" s="46">
        <f>'C.1 Federal Expenditures'!N4+'C.2 State Expenditures'!N4</f>
        <v>564949505</v>
      </c>
      <c r="O4" s="46">
        <f>'C.1 Federal Expenditures'!O4+'C.2 State Expenditures'!O4</f>
        <v>424014755</v>
      </c>
      <c r="P4" s="46">
        <f>'C.1 Federal Expenditures'!P4+'C.2 State Expenditures'!P4</f>
        <v>69402640</v>
      </c>
      <c r="Q4" s="46">
        <f>'C.1 Federal Expenditures'!Q4+'C.2 State Expenditures'!Q4</f>
        <v>71532110</v>
      </c>
      <c r="R4" s="46">
        <f>'C.1 Federal Expenditures'!R4+'C.2 State Expenditures'!R4</f>
        <v>3340086035</v>
      </c>
      <c r="S4" s="46">
        <f>'C.1 Federal Expenditures'!S4+'C.2 State Expenditures'!S4</f>
        <v>136094194</v>
      </c>
      <c r="T4" s="46">
        <f>'C.1 Federal Expenditures'!T4+'C.2 State Expenditures'!T4</f>
        <v>1735842953</v>
      </c>
      <c r="U4" s="46">
        <f>'C.1 Federal Expenditures'!U4+'C.2 State Expenditures'!U4</f>
        <v>1468148888</v>
      </c>
      <c r="V4" s="46">
        <f>'C.1 Federal Expenditures'!V4+'C.2 State Expenditures'!V4</f>
        <v>443499780</v>
      </c>
      <c r="W4" s="46">
        <f>'C.1 Federal Expenditures'!W4+'C.2 State Expenditures'!W4</f>
        <v>6431106589</v>
      </c>
      <c r="X4" s="46">
        <f>'C.1 Federal Expenditures'!X4+'C.2 State Expenditures'!X4</f>
        <v>3828279033</v>
      </c>
      <c r="Y4" s="46">
        <f>'C.1 Federal Expenditures'!Y4+'C.2 State Expenditures'!Y4</f>
        <v>2602827556</v>
      </c>
      <c r="Z4" s="46">
        <f>'C.1 Federal Expenditures'!Z4+'C.2 State Expenditures'!Z4</f>
        <v>2357454</v>
      </c>
      <c r="AA4" s="46">
        <f>'C.1 Federal Expenditures'!AA4+'C.2 State Expenditures'!AA4</f>
        <v>2281591444</v>
      </c>
      <c r="AB4" s="46">
        <f>'C.1 Federal Expenditures'!AB4+'C.2 State Expenditures'!AB4</f>
        <v>541255441</v>
      </c>
      <c r="AC4" s="46">
        <f>'C.1 Federal Expenditures'!AC4+'C.2 State Expenditures'!AC4</f>
        <v>1034434242</v>
      </c>
      <c r="AD4" s="46">
        <f>'C.1 Federal Expenditures'!AD4+'C.2 State Expenditures'!AD4</f>
        <v>408517032</v>
      </c>
      <c r="AE4" s="46">
        <f>'C.1 Federal Expenditures'!AE4+'C.2 State Expenditures'!AE4</f>
        <v>598270253</v>
      </c>
      <c r="AF4" s="46">
        <f>'C.1 Federal Expenditures'!AF4+'C.2 State Expenditures'!AF4</f>
        <v>476178970</v>
      </c>
      <c r="AG4" s="46">
        <f>'C.1 Federal Expenditures'!AG4+'C.2 State Expenditures'!AG4</f>
        <v>205080721</v>
      </c>
      <c r="AH4" s="46">
        <f>'C.1 Federal Expenditures'!AH4+'C.2 State Expenditures'!AH4</f>
        <v>1669331756</v>
      </c>
      <c r="AI4" s="46">
        <f>'C.1 Federal Expenditures'!AI4+'C.2 State Expenditures'!AI4</f>
        <v>790595043</v>
      </c>
      <c r="AJ4" s="46">
        <f>'C.1 Federal Expenditures'!AJ4+'C.2 State Expenditures'!AJ4</f>
        <v>35396456</v>
      </c>
      <c r="AK4" s="46">
        <f>'C.1 Federal Expenditures'!AK4+'C.2 State Expenditures'!AK4</f>
        <v>843340257</v>
      </c>
      <c r="AL4" s="46">
        <f>'C.1 Federal Expenditures'!AL4+'C.2 State Expenditures'!AL4</f>
        <v>97829498</v>
      </c>
      <c r="AM4" s="46">
        <f>'C.1 Federal Expenditures'!AM4+'C.2 State Expenditures'!AM4</f>
        <v>3116933395</v>
      </c>
      <c r="AN4" s="46">
        <f>'C.1 Federal Expenditures'!AN4+'C.2 State Expenditures'!AN4</f>
        <v>1967511164</v>
      </c>
      <c r="AO4" s="46">
        <f>'C.1 Federal Expenditures'!AO4+'C.2 State Expenditures'!AO4</f>
        <v>920150442</v>
      </c>
      <c r="AP4" s="46">
        <f>'C.1 Federal Expenditures'!AP4+'C.2 State Expenditures'!AP4</f>
        <v>229271789</v>
      </c>
      <c r="AQ4" s="46">
        <f>'C.1 Federal Expenditures'!AQ4+'C.2 State Expenditures'!AQ4</f>
        <v>234094095</v>
      </c>
      <c r="AR4" s="46">
        <f>'C.1 Federal Expenditures'!AR4+'C.2 State Expenditures'!AR4</f>
        <v>28719696031</v>
      </c>
      <c r="AS4" s="46">
        <f>'C.1 Federal Expenditures'!AS4</f>
        <v>1434903289</v>
      </c>
      <c r="AT4" s="46">
        <f>'C.1 Federal Expenditures'!AT4</f>
        <v>3691137660</v>
      </c>
      <c r="AU4" s="16"/>
      <c r="AV4" s="16"/>
      <c r="AW4" s="16"/>
      <c r="AX4" s="16"/>
      <c r="AY4" s="16"/>
      <c r="AZ4" s="16"/>
      <c r="BA4" s="16"/>
      <c r="BB4" s="16"/>
      <c r="BC4" s="16"/>
      <c r="BD4" s="16"/>
      <c r="BE4" s="16"/>
      <c r="BF4" s="16"/>
      <c r="BG4" s="16"/>
    </row>
    <row r="5" spans="1:59" ht="15" x14ac:dyDescent="0.3">
      <c r="A5" s="69" t="s">
        <v>1</v>
      </c>
      <c r="B5" s="46">
        <f>'C.1 Federal Expenditures'!B5+'C.2 State Expenditures'!B5</f>
        <v>103359371</v>
      </c>
      <c r="C5" s="46">
        <f>'C.1 Federal Expenditures'!C5+'C.2 State Expenditures'!C5</f>
        <v>0</v>
      </c>
      <c r="D5" s="46">
        <f>'C.1 Federal Expenditures'!D5+'C.2 State Expenditures'!D5</f>
        <v>9300727</v>
      </c>
      <c r="E5" s="46">
        <f>'C.1 Federal Expenditures'!E5+'C.2 State Expenditures'!E5</f>
        <v>83706540</v>
      </c>
      <c r="F5" s="46">
        <f>'C.1 Federal Expenditures'!F5+'C.2 State Expenditures'!F5</f>
        <v>74176307</v>
      </c>
      <c r="G5" s="46">
        <f>'C.1 Federal Expenditures'!G5+'C.2 State Expenditures'!G5</f>
        <v>20321862</v>
      </c>
      <c r="H5" s="46">
        <f>'C.1 Federal Expenditures'!H5+'C.2 State Expenditures'!H5</f>
        <v>20321862</v>
      </c>
      <c r="I5" s="46">
        <f>'C.1 Federal Expenditures'!I5+'C.2 State Expenditures'!I5</f>
        <v>0</v>
      </c>
      <c r="J5" s="46">
        <f>'C.1 Federal Expenditures'!J5+'C.2 State Expenditures'!J5</f>
        <v>0</v>
      </c>
      <c r="K5" s="46">
        <f>'C.1 Federal Expenditures'!K5+'C.2 State Expenditures'!K5</f>
        <v>0</v>
      </c>
      <c r="L5" s="46">
        <f>'C.1 Federal Expenditures'!L5+'C.2 State Expenditures'!L5</f>
        <v>0</v>
      </c>
      <c r="M5" s="46">
        <f>'C.1 Federal Expenditures'!M5+'C.2 State Expenditures'!M5</f>
        <v>0</v>
      </c>
      <c r="N5" s="46">
        <f>'C.1 Federal Expenditures'!N5+'C.2 State Expenditures'!N5</f>
        <v>0</v>
      </c>
      <c r="O5" s="46">
        <f>'C.1 Federal Expenditures'!O5+'C.2 State Expenditures'!O5</f>
        <v>0</v>
      </c>
      <c r="P5" s="46">
        <f>'C.1 Federal Expenditures'!P5+'C.2 State Expenditures'!P5</f>
        <v>0</v>
      </c>
      <c r="Q5" s="46">
        <f>'C.1 Federal Expenditures'!Q5+'C.2 State Expenditures'!Q5</f>
        <v>0</v>
      </c>
      <c r="R5" s="46">
        <f>'C.1 Federal Expenditures'!R5+'C.2 State Expenditures'!R5</f>
        <v>6318153</v>
      </c>
      <c r="S5" s="46">
        <f>'C.1 Federal Expenditures'!S5+'C.2 State Expenditures'!S5</f>
        <v>3268741</v>
      </c>
      <c r="T5" s="46">
        <f>'C.1 Federal Expenditures'!T5+'C.2 State Expenditures'!T5</f>
        <v>178647</v>
      </c>
      <c r="U5" s="46">
        <f>'C.1 Federal Expenditures'!U5+'C.2 State Expenditures'!U5</f>
        <v>2870765</v>
      </c>
      <c r="V5" s="46">
        <f>'C.1 Federal Expenditures'!V5+'C.2 State Expenditures'!V5</f>
        <v>3334350</v>
      </c>
      <c r="W5" s="46">
        <f>'C.1 Federal Expenditures'!W5+'C.2 State Expenditures'!W5</f>
        <v>28142151</v>
      </c>
      <c r="X5" s="46">
        <f>'C.1 Federal Expenditures'!X5+'C.2 State Expenditures'!X5</f>
        <v>5868720</v>
      </c>
      <c r="Y5" s="46">
        <f>'C.1 Federal Expenditures'!Y5+'C.2 State Expenditures'!Y5</f>
        <v>22273431</v>
      </c>
      <c r="Z5" s="46">
        <f>'C.1 Federal Expenditures'!Z5+'C.2 State Expenditures'!Z5</f>
        <v>0</v>
      </c>
      <c r="AA5" s="46">
        <f>'C.1 Federal Expenditures'!AA5+'C.2 State Expenditures'!AA5</f>
        <v>0</v>
      </c>
      <c r="AB5" s="46">
        <f>'C.1 Federal Expenditures'!AB5+'C.2 State Expenditures'!AB5</f>
        <v>0</v>
      </c>
      <c r="AC5" s="46">
        <f>'C.1 Federal Expenditures'!AC5+'C.2 State Expenditures'!AC5</f>
        <v>34228732</v>
      </c>
      <c r="AD5" s="46">
        <f>'C.1 Federal Expenditures'!AD5+'C.2 State Expenditures'!AD5</f>
        <v>520887</v>
      </c>
      <c r="AE5" s="46">
        <f>'C.1 Federal Expenditures'!AE5+'C.2 State Expenditures'!AE5</f>
        <v>900000</v>
      </c>
      <c r="AF5" s="46">
        <f>'C.1 Federal Expenditures'!AF5+'C.2 State Expenditures'!AF5</f>
        <v>854289</v>
      </c>
      <c r="AG5" s="46">
        <f>'C.1 Federal Expenditures'!AG5+'C.2 State Expenditures'!AG5</f>
        <v>2871585</v>
      </c>
      <c r="AH5" s="46">
        <f>'C.1 Federal Expenditures'!AH5+'C.2 State Expenditures'!AH5</f>
        <v>40456037</v>
      </c>
      <c r="AI5" s="46">
        <f>'C.1 Federal Expenditures'!AI5+'C.2 State Expenditures'!AI5</f>
        <v>10092763</v>
      </c>
      <c r="AJ5" s="46">
        <f>'C.1 Federal Expenditures'!AJ5+'C.2 State Expenditures'!AJ5</f>
        <v>0</v>
      </c>
      <c r="AK5" s="46">
        <f>'C.1 Federal Expenditures'!AK5+'C.2 State Expenditures'!AK5</f>
        <v>30363274</v>
      </c>
      <c r="AL5" s="46">
        <f>'C.1 Federal Expenditures'!AL5+'C.2 State Expenditures'!AL5</f>
        <v>3453947</v>
      </c>
      <c r="AM5" s="46">
        <f>'C.1 Federal Expenditures'!AM5+'C.2 State Expenditures'!AM5</f>
        <v>32758320</v>
      </c>
      <c r="AN5" s="46">
        <f>'C.1 Federal Expenditures'!AN5+'C.2 State Expenditures'!AN5</f>
        <v>18628208</v>
      </c>
      <c r="AO5" s="46">
        <f>'C.1 Federal Expenditures'!AO5+'C.2 State Expenditures'!AO5</f>
        <v>13377298</v>
      </c>
      <c r="AP5" s="46">
        <f>'C.1 Federal Expenditures'!AP5+'C.2 State Expenditures'!AP5</f>
        <v>752814</v>
      </c>
      <c r="AQ5" s="46">
        <f>'C.1 Federal Expenditures'!AQ5+'C.2 State Expenditures'!AQ5</f>
        <v>0</v>
      </c>
      <c r="AR5" s="46">
        <f>'C.1 Federal Expenditures'!AR5+'C.2 State Expenditures'!AR5</f>
        <v>174160313</v>
      </c>
      <c r="AS5" s="46">
        <f>'C.1 Federal Expenditures'!AS5</f>
        <v>0</v>
      </c>
      <c r="AT5" s="46">
        <f>'C.1 Federal Expenditures'!AT5</f>
        <v>86403403</v>
      </c>
      <c r="AV5" s="16"/>
      <c r="AW5" s="16"/>
      <c r="AX5" s="16"/>
      <c r="AY5" s="16"/>
      <c r="AZ5" s="16"/>
      <c r="BA5" s="16"/>
      <c r="BB5" s="16"/>
      <c r="BC5" s="16"/>
      <c r="BD5" s="16"/>
      <c r="BE5" s="16"/>
      <c r="BF5" s="16"/>
      <c r="BG5" s="16"/>
    </row>
    <row r="6" spans="1:59" ht="15" x14ac:dyDescent="0.3">
      <c r="A6" s="69" t="s">
        <v>2</v>
      </c>
      <c r="B6" s="46">
        <f>'C.1 Federal Expenditures'!B6+'C.2 State Expenditures'!B6</f>
        <v>44397466</v>
      </c>
      <c r="C6" s="46">
        <f>'C.1 Federal Expenditures'!C6+'C.2 State Expenditures'!C6</f>
        <v>7742228</v>
      </c>
      <c r="D6" s="46">
        <f>'C.1 Federal Expenditures'!D6+'C.2 State Expenditures'!D6</f>
        <v>4439747</v>
      </c>
      <c r="E6" s="46">
        <f>'C.1 Federal Expenditures'!E6+'C.2 State Expenditures'!E6</f>
        <v>32215491</v>
      </c>
      <c r="F6" s="46">
        <f>'C.1 Federal Expenditures'!F6+'C.2 State Expenditures'!F6</f>
        <v>48142469</v>
      </c>
      <c r="G6" s="46">
        <f>'C.1 Federal Expenditures'!G6+'C.2 State Expenditures'!G6</f>
        <v>42073843</v>
      </c>
      <c r="H6" s="46">
        <f>'C.1 Federal Expenditures'!H6+'C.2 State Expenditures'!H6</f>
        <v>42073843</v>
      </c>
      <c r="I6" s="46">
        <f>'C.1 Federal Expenditures'!I6+'C.2 State Expenditures'!I6</f>
        <v>0</v>
      </c>
      <c r="J6" s="46">
        <f>'C.1 Federal Expenditures'!J6+'C.2 State Expenditures'!J6</f>
        <v>0</v>
      </c>
      <c r="K6" s="46">
        <f>'C.1 Federal Expenditures'!K6+'C.2 State Expenditures'!K6</f>
        <v>0</v>
      </c>
      <c r="L6" s="46">
        <f>'C.1 Federal Expenditures'!L6+'C.2 State Expenditures'!L6</f>
        <v>0</v>
      </c>
      <c r="M6" s="46">
        <f>'C.1 Federal Expenditures'!M6+'C.2 State Expenditures'!M6</f>
        <v>0</v>
      </c>
      <c r="N6" s="46">
        <f>'C.1 Federal Expenditures'!N6+'C.2 State Expenditures'!N6</f>
        <v>0</v>
      </c>
      <c r="O6" s="46">
        <f>'C.1 Federal Expenditures'!O6+'C.2 State Expenditures'!O6</f>
        <v>0</v>
      </c>
      <c r="P6" s="46">
        <f>'C.1 Federal Expenditures'!P6+'C.2 State Expenditures'!P6</f>
        <v>0</v>
      </c>
      <c r="Q6" s="46">
        <f>'C.1 Federal Expenditures'!Q6+'C.2 State Expenditures'!Q6</f>
        <v>0</v>
      </c>
      <c r="R6" s="46">
        <f>'C.1 Federal Expenditures'!R6+'C.2 State Expenditures'!R6</f>
        <v>8774882</v>
      </c>
      <c r="S6" s="46">
        <f>'C.1 Federal Expenditures'!S6+'C.2 State Expenditures'!S6</f>
        <v>0</v>
      </c>
      <c r="T6" s="46">
        <f>'C.1 Federal Expenditures'!T6+'C.2 State Expenditures'!T6</f>
        <v>632568</v>
      </c>
      <c r="U6" s="46">
        <f>'C.1 Federal Expenditures'!U6+'C.2 State Expenditures'!U6</f>
        <v>8142314</v>
      </c>
      <c r="V6" s="46">
        <f>'C.1 Federal Expenditures'!V6+'C.2 State Expenditures'!V6</f>
        <v>294110</v>
      </c>
      <c r="W6" s="46">
        <f>'C.1 Federal Expenditures'!W6+'C.2 State Expenditures'!W6</f>
        <v>10425187</v>
      </c>
      <c r="X6" s="46">
        <f>'C.1 Federal Expenditures'!X6+'C.2 State Expenditures'!X6</f>
        <v>10425187</v>
      </c>
      <c r="Y6" s="46">
        <f>'C.1 Federal Expenditures'!Y6+'C.2 State Expenditures'!Y6</f>
        <v>0</v>
      </c>
      <c r="Z6" s="46">
        <f>'C.1 Federal Expenditures'!Z6+'C.2 State Expenditures'!Z6</f>
        <v>0</v>
      </c>
      <c r="AA6" s="46">
        <f>'C.1 Federal Expenditures'!AA6+'C.2 State Expenditures'!AA6</f>
        <v>0</v>
      </c>
      <c r="AB6" s="46">
        <f>'C.1 Federal Expenditures'!AB6+'C.2 State Expenditures'!AB6</f>
        <v>0</v>
      </c>
      <c r="AC6" s="46">
        <f>'C.1 Federal Expenditures'!AC6+'C.2 State Expenditures'!AC6</f>
        <v>303110</v>
      </c>
      <c r="AD6" s="46">
        <f>'C.1 Federal Expenditures'!AD6+'C.2 State Expenditures'!AD6</f>
        <v>0</v>
      </c>
      <c r="AE6" s="46">
        <f>'C.1 Federal Expenditures'!AE6+'C.2 State Expenditures'!AE6</f>
        <v>7187759</v>
      </c>
      <c r="AF6" s="46">
        <f>'C.1 Federal Expenditures'!AF6+'C.2 State Expenditures'!AF6</f>
        <v>2988174</v>
      </c>
      <c r="AG6" s="46">
        <f>'C.1 Federal Expenditures'!AG6+'C.2 State Expenditures'!AG6</f>
        <v>0</v>
      </c>
      <c r="AH6" s="46">
        <f>'C.1 Federal Expenditures'!AH6+'C.2 State Expenditures'!AH6</f>
        <v>0</v>
      </c>
      <c r="AI6" s="46">
        <f>'C.1 Federal Expenditures'!AI6+'C.2 State Expenditures'!AI6</f>
        <v>0</v>
      </c>
      <c r="AJ6" s="46">
        <f>'C.1 Federal Expenditures'!AJ6+'C.2 State Expenditures'!AJ6</f>
        <v>0</v>
      </c>
      <c r="AK6" s="46">
        <f>'C.1 Federal Expenditures'!AK6+'C.2 State Expenditures'!AK6</f>
        <v>0</v>
      </c>
      <c r="AL6" s="46">
        <f>'C.1 Federal Expenditures'!AL6+'C.2 State Expenditures'!AL6</f>
        <v>0</v>
      </c>
      <c r="AM6" s="46">
        <f>'C.1 Federal Expenditures'!AM6+'C.2 State Expenditures'!AM6</f>
        <v>8356073</v>
      </c>
      <c r="AN6" s="46">
        <f>'C.1 Federal Expenditures'!AN6+'C.2 State Expenditures'!AN6</f>
        <v>8353000</v>
      </c>
      <c r="AO6" s="46">
        <f>'C.1 Federal Expenditures'!AO6+'C.2 State Expenditures'!AO6</f>
        <v>0</v>
      </c>
      <c r="AP6" s="46">
        <f>'C.1 Federal Expenditures'!AP6+'C.2 State Expenditures'!AP6</f>
        <v>3073</v>
      </c>
      <c r="AQ6" s="46">
        <f>'C.1 Federal Expenditures'!AQ6+'C.2 State Expenditures'!AQ6</f>
        <v>200764</v>
      </c>
      <c r="AR6" s="46">
        <f>'C.1 Federal Expenditures'!AR6+'C.2 State Expenditures'!AR6</f>
        <v>80603902</v>
      </c>
      <c r="AS6" s="46">
        <f>'C.1 Federal Expenditures'!AS6</f>
        <v>0</v>
      </c>
      <c r="AT6" s="46">
        <f>'C.1 Federal Expenditures'!AT6</f>
        <v>36312583</v>
      </c>
      <c r="AV6" s="16"/>
      <c r="AW6" s="16"/>
      <c r="AX6" s="16"/>
      <c r="AY6" s="16"/>
      <c r="AZ6" s="16"/>
      <c r="BA6" s="16"/>
      <c r="BB6" s="16"/>
      <c r="BC6" s="16"/>
      <c r="BD6" s="16"/>
      <c r="BE6" s="16"/>
      <c r="BF6" s="16"/>
      <c r="BG6" s="16"/>
    </row>
    <row r="7" spans="1:59" ht="15" x14ac:dyDescent="0.3">
      <c r="A7" s="69" t="s">
        <v>3</v>
      </c>
      <c r="B7" s="46">
        <f>'C.1 Federal Expenditures'!B7+'C.2 State Expenditures'!B7</f>
        <v>221602194</v>
      </c>
      <c r="C7" s="46">
        <f>'C.1 Federal Expenditures'!C7+'C.2 State Expenditures'!C7</f>
        <v>0</v>
      </c>
      <c r="D7" s="46">
        <f>'C.1 Federal Expenditures'!D7+'C.2 State Expenditures'!D7</f>
        <v>19940731</v>
      </c>
      <c r="E7" s="46">
        <f>'C.1 Federal Expenditures'!E7+'C.2 State Expenditures'!E7</f>
        <v>179466582</v>
      </c>
      <c r="F7" s="46">
        <f>'C.1 Federal Expenditures'!F7+'C.2 State Expenditures'!F7</f>
        <v>29744419</v>
      </c>
      <c r="G7" s="46">
        <f>'C.1 Federal Expenditures'!G7+'C.2 State Expenditures'!G7</f>
        <v>41697276</v>
      </c>
      <c r="H7" s="46">
        <f>'C.1 Federal Expenditures'!H7+'C.2 State Expenditures'!H7</f>
        <v>16481500</v>
      </c>
      <c r="I7" s="46">
        <f>'C.1 Federal Expenditures'!I7+'C.2 State Expenditures'!I7</f>
        <v>25215776</v>
      </c>
      <c r="J7" s="46">
        <f>'C.1 Federal Expenditures'!J7+'C.2 State Expenditures'!J7</f>
        <v>9750527</v>
      </c>
      <c r="K7" s="46">
        <f>'C.1 Federal Expenditures'!K7+'C.2 State Expenditures'!K7</f>
        <v>9750527</v>
      </c>
      <c r="L7" s="46">
        <f>'C.1 Federal Expenditures'!L7+'C.2 State Expenditures'!L7</f>
        <v>0</v>
      </c>
      <c r="M7" s="46">
        <f>'C.1 Federal Expenditures'!M7+'C.2 State Expenditures'!M7</f>
        <v>0</v>
      </c>
      <c r="N7" s="46">
        <f>'C.1 Federal Expenditures'!N7+'C.2 State Expenditures'!N7</f>
        <v>0</v>
      </c>
      <c r="O7" s="46">
        <f>'C.1 Federal Expenditures'!O7+'C.2 State Expenditures'!O7</f>
        <v>0</v>
      </c>
      <c r="P7" s="46">
        <f>'C.1 Federal Expenditures'!P7+'C.2 State Expenditures'!P7</f>
        <v>0</v>
      </c>
      <c r="Q7" s="46">
        <f>'C.1 Federal Expenditures'!Q7+'C.2 State Expenditures'!Q7</f>
        <v>0</v>
      </c>
      <c r="R7" s="46">
        <f>'C.1 Federal Expenditures'!R7+'C.2 State Expenditures'!R7</f>
        <v>377322</v>
      </c>
      <c r="S7" s="46">
        <f>'C.1 Federal Expenditures'!S7+'C.2 State Expenditures'!S7</f>
        <v>0</v>
      </c>
      <c r="T7" s="46">
        <f>'C.1 Federal Expenditures'!T7+'C.2 State Expenditures'!T7</f>
        <v>150646</v>
      </c>
      <c r="U7" s="46">
        <f>'C.1 Federal Expenditures'!U7+'C.2 State Expenditures'!U7</f>
        <v>226676</v>
      </c>
      <c r="V7" s="46">
        <f>'C.1 Federal Expenditures'!V7+'C.2 State Expenditures'!V7</f>
        <v>7034419</v>
      </c>
      <c r="W7" s="46">
        <f>'C.1 Federal Expenditures'!W7+'C.2 State Expenditures'!W7</f>
        <v>2546800</v>
      </c>
      <c r="X7" s="46">
        <f>'C.1 Federal Expenditures'!X7+'C.2 State Expenditures'!X7</f>
        <v>2546800</v>
      </c>
      <c r="Y7" s="46">
        <f>'C.1 Federal Expenditures'!Y7+'C.2 State Expenditures'!Y7</f>
        <v>0</v>
      </c>
      <c r="Z7" s="46">
        <f>'C.1 Federal Expenditures'!Z7+'C.2 State Expenditures'!Z7</f>
        <v>0</v>
      </c>
      <c r="AA7" s="46">
        <f>'C.1 Federal Expenditures'!AA7+'C.2 State Expenditures'!AA7</f>
        <v>0</v>
      </c>
      <c r="AB7" s="46">
        <f>'C.1 Federal Expenditures'!AB7+'C.2 State Expenditures'!AB7</f>
        <v>0</v>
      </c>
      <c r="AC7" s="46">
        <f>'C.1 Federal Expenditures'!AC7+'C.2 State Expenditures'!AC7</f>
        <v>9482507</v>
      </c>
      <c r="AD7" s="46">
        <f>'C.1 Federal Expenditures'!AD7+'C.2 State Expenditures'!AD7</f>
        <v>5784681</v>
      </c>
      <c r="AE7" s="46">
        <f>'C.1 Federal Expenditures'!AE7+'C.2 State Expenditures'!AE7</f>
        <v>0</v>
      </c>
      <c r="AF7" s="46">
        <f>'C.1 Federal Expenditures'!AF7+'C.2 State Expenditures'!AF7</f>
        <v>0</v>
      </c>
      <c r="AG7" s="46">
        <f>'C.1 Federal Expenditures'!AG7+'C.2 State Expenditures'!AG7</f>
        <v>0</v>
      </c>
      <c r="AH7" s="46">
        <f>'C.1 Federal Expenditures'!AH7+'C.2 State Expenditures'!AH7</f>
        <v>217495713</v>
      </c>
      <c r="AI7" s="46">
        <f>'C.1 Federal Expenditures'!AI7+'C.2 State Expenditures'!AI7</f>
        <v>105040590</v>
      </c>
      <c r="AJ7" s="46">
        <f>'C.1 Federal Expenditures'!AJ7+'C.2 State Expenditures'!AJ7</f>
        <v>10683899</v>
      </c>
      <c r="AK7" s="46">
        <f>'C.1 Federal Expenditures'!AK7+'C.2 State Expenditures'!AK7</f>
        <v>101771224</v>
      </c>
      <c r="AL7" s="46">
        <f>'C.1 Federal Expenditures'!AL7+'C.2 State Expenditures'!AL7</f>
        <v>0</v>
      </c>
      <c r="AM7" s="46">
        <f>'C.1 Federal Expenditures'!AM7+'C.2 State Expenditures'!AM7</f>
        <v>20111919</v>
      </c>
      <c r="AN7" s="46">
        <f>'C.1 Federal Expenditures'!AN7+'C.2 State Expenditures'!AN7</f>
        <v>11540230</v>
      </c>
      <c r="AO7" s="46">
        <f>'C.1 Federal Expenditures'!AO7+'C.2 State Expenditures'!AO7</f>
        <v>601521</v>
      </c>
      <c r="AP7" s="46">
        <f>'C.1 Federal Expenditures'!AP7+'C.2 State Expenditures'!AP7</f>
        <v>7970168</v>
      </c>
      <c r="AQ7" s="46">
        <f>'C.1 Federal Expenditures'!AQ7+'C.2 State Expenditures'!AQ7</f>
        <v>0</v>
      </c>
      <c r="AR7" s="46">
        <f>'C.1 Federal Expenditures'!AR7+'C.2 State Expenditures'!AR7</f>
        <v>314281164</v>
      </c>
      <c r="AS7" s="46">
        <f>'C.1 Federal Expenditures'!AS7</f>
        <v>0</v>
      </c>
      <c r="AT7" s="46">
        <f>'C.1 Federal Expenditures'!AT7</f>
        <v>49421747</v>
      </c>
      <c r="AV7" s="16"/>
      <c r="AW7" s="16"/>
      <c r="AX7" s="16"/>
      <c r="AY7" s="16"/>
      <c r="AZ7" s="16"/>
      <c r="BA7" s="16"/>
      <c r="BB7" s="16"/>
      <c r="BC7" s="16"/>
      <c r="BD7" s="16"/>
      <c r="BE7" s="16"/>
      <c r="BF7" s="16"/>
      <c r="BG7" s="16"/>
    </row>
    <row r="8" spans="1:59" ht="15" x14ac:dyDescent="0.3">
      <c r="A8" s="69" t="s">
        <v>4</v>
      </c>
      <c r="B8" s="46">
        <f>'C.1 Federal Expenditures'!B8+'C.2 State Expenditures'!B8</f>
        <v>62839408</v>
      </c>
      <c r="C8" s="46">
        <f>'C.1 Federal Expenditures'!C8+'C.2 State Expenditures'!C8</f>
        <v>0</v>
      </c>
      <c r="D8" s="46">
        <f>'C.1 Federal Expenditures'!D8+'C.2 State Expenditures'!D8</f>
        <v>0</v>
      </c>
      <c r="E8" s="46">
        <f>'C.1 Federal Expenditures'!E8+'C.2 State Expenditures'!E8</f>
        <v>56545640</v>
      </c>
      <c r="F8" s="46">
        <f>'C.1 Federal Expenditures'!F8+'C.2 State Expenditures'!F8</f>
        <v>64673052</v>
      </c>
      <c r="G8" s="46">
        <f>'C.1 Federal Expenditures'!G8+'C.2 State Expenditures'!G8</f>
        <v>4098634</v>
      </c>
      <c r="H8" s="46">
        <f>'C.1 Federal Expenditures'!H8+'C.2 State Expenditures'!H8</f>
        <v>4098634</v>
      </c>
      <c r="I8" s="46">
        <f>'C.1 Federal Expenditures'!I8+'C.2 State Expenditures'!I8</f>
        <v>0</v>
      </c>
      <c r="J8" s="46">
        <f>'C.1 Federal Expenditures'!J8+'C.2 State Expenditures'!J8</f>
        <v>0</v>
      </c>
      <c r="K8" s="46">
        <f>'C.1 Federal Expenditures'!K8+'C.2 State Expenditures'!K8</f>
        <v>0</v>
      </c>
      <c r="L8" s="46">
        <f>'C.1 Federal Expenditures'!L8+'C.2 State Expenditures'!L8</f>
        <v>0</v>
      </c>
      <c r="M8" s="46">
        <f>'C.1 Federal Expenditures'!M8+'C.2 State Expenditures'!M8</f>
        <v>0</v>
      </c>
      <c r="N8" s="46">
        <f>'C.1 Federal Expenditures'!N8+'C.2 State Expenditures'!N8</f>
        <v>4079213</v>
      </c>
      <c r="O8" s="46">
        <f>'C.1 Federal Expenditures'!O8+'C.2 State Expenditures'!O8</f>
        <v>0</v>
      </c>
      <c r="P8" s="46">
        <f>'C.1 Federal Expenditures'!P8+'C.2 State Expenditures'!P8</f>
        <v>0</v>
      </c>
      <c r="Q8" s="46">
        <f>'C.1 Federal Expenditures'!Q8+'C.2 State Expenditures'!Q8</f>
        <v>4079213</v>
      </c>
      <c r="R8" s="46">
        <f>'C.1 Federal Expenditures'!R8+'C.2 State Expenditures'!R8</f>
        <v>14673570</v>
      </c>
      <c r="S8" s="46">
        <f>'C.1 Federal Expenditures'!S8+'C.2 State Expenditures'!S8</f>
        <v>20471</v>
      </c>
      <c r="T8" s="46">
        <f>'C.1 Federal Expenditures'!T8+'C.2 State Expenditures'!T8</f>
        <v>3276272</v>
      </c>
      <c r="U8" s="46">
        <f>'C.1 Federal Expenditures'!U8+'C.2 State Expenditures'!U8</f>
        <v>11376827</v>
      </c>
      <c r="V8" s="46">
        <f>'C.1 Federal Expenditures'!V8+'C.2 State Expenditures'!V8</f>
        <v>1206015</v>
      </c>
      <c r="W8" s="46">
        <f>'C.1 Federal Expenditures'!W8+'C.2 State Expenditures'!W8</f>
        <v>123865859</v>
      </c>
      <c r="X8" s="46">
        <f>'C.1 Federal Expenditures'!X8+'C.2 State Expenditures'!X8</f>
        <v>15514589</v>
      </c>
      <c r="Y8" s="46">
        <f>'C.1 Federal Expenditures'!Y8+'C.2 State Expenditures'!Y8</f>
        <v>108351270</v>
      </c>
      <c r="Z8" s="46">
        <f>'C.1 Federal Expenditures'!Z8+'C.2 State Expenditures'!Z8</f>
        <v>0</v>
      </c>
      <c r="AA8" s="46">
        <f>'C.1 Federal Expenditures'!AA8+'C.2 State Expenditures'!AA8</f>
        <v>0</v>
      </c>
      <c r="AB8" s="46">
        <f>'C.1 Federal Expenditures'!AB8+'C.2 State Expenditures'!AB8</f>
        <v>0</v>
      </c>
      <c r="AC8" s="46">
        <f>'C.1 Federal Expenditures'!AC8+'C.2 State Expenditures'!AC8</f>
        <v>0</v>
      </c>
      <c r="AD8" s="46">
        <f>'C.1 Federal Expenditures'!AD8+'C.2 State Expenditures'!AD8</f>
        <v>0</v>
      </c>
      <c r="AE8" s="46">
        <f>'C.1 Federal Expenditures'!AE8+'C.2 State Expenditures'!AE8</f>
        <v>440195</v>
      </c>
      <c r="AF8" s="46">
        <f>'C.1 Federal Expenditures'!AF8+'C.2 State Expenditures'!AF8</f>
        <v>937208</v>
      </c>
      <c r="AG8" s="46">
        <f>'C.1 Federal Expenditures'!AG8+'C.2 State Expenditures'!AG8</f>
        <v>2294545</v>
      </c>
      <c r="AH8" s="46">
        <f>'C.1 Federal Expenditures'!AH8+'C.2 State Expenditures'!AH8</f>
        <v>330060</v>
      </c>
      <c r="AI8" s="46">
        <f>'C.1 Federal Expenditures'!AI8+'C.2 State Expenditures'!AI8</f>
        <v>330060</v>
      </c>
      <c r="AJ8" s="46">
        <f>'C.1 Federal Expenditures'!AJ8+'C.2 State Expenditures'!AJ8</f>
        <v>0</v>
      </c>
      <c r="AK8" s="46">
        <f>'C.1 Federal Expenditures'!AK8+'C.2 State Expenditures'!AK8</f>
        <v>0</v>
      </c>
      <c r="AL8" s="46">
        <f>'C.1 Federal Expenditures'!AL8+'C.2 State Expenditures'!AL8</f>
        <v>0</v>
      </c>
      <c r="AM8" s="46">
        <f>'C.1 Federal Expenditures'!AM8+'C.2 State Expenditures'!AM8</f>
        <v>13249263</v>
      </c>
      <c r="AN8" s="46">
        <f>'C.1 Federal Expenditures'!AN8+'C.2 State Expenditures'!AN8</f>
        <v>11701272</v>
      </c>
      <c r="AO8" s="46">
        <f>'C.1 Federal Expenditures'!AO8+'C.2 State Expenditures'!AO8</f>
        <v>106582</v>
      </c>
      <c r="AP8" s="46">
        <f>'C.1 Federal Expenditures'!AP8+'C.2 State Expenditures'!AP8</f>
        <v>1441409</v>
      </c>
      <c r="AQ8" s="46">
        <f>'C.1 Federal Expenditures'!AQ8+'C.2 State Expenditures'!AQ8</f>
        <v>0</v>
      </c>
      <c r="AR8" s="46">
        <f>'C.1 Federal Expenditures'!AR8+'C.2 State Expenditures'!AR8</f>
        <v>165174562</v>
      </c>
      <c r="AS8" s="46">
        <f>'C.1 Federal Expenditures'!AS8</f>
        <v>20420765</v>
      </c>
      <c r="AT8" s="46">
        <f>'C.1 Federal Expenditures'!AT8</f>
        <v>53371442</v>
      </c>
      <c r="AV8" s="16"/>
      <c r="AW8" s="16"/>
      <c r="AX8" s="16"/>
      <c r="AY8" s="16"/>
      <c r="AZ8" s="16"/>
      <c r="BA8" s="16"/>
      <c r="BB8" s="16"/>
      <c r="BC8" s="16"/>
      <c r="BD8" s="16"/>
      <c r="BE8" s="16"/>
      <c r="BF8" s="16"/>
      <c r="BG8" s="16"/>
    </row>
    <row r="9" spans="1:59" ht="15" x14ac:dyDescent="0.3">
      <c r="A9" s="69" t="s">
        <v>5</v>
      </c>
      <c r="B9" s="46">
        <f>'C.1 Federal Expenditures'!B9+'C.2 State Expenditures'!B9</f>
        <v>3637503251</v>
      </c>
      <c r="C9" s="46">
        <f>'C.1 Federal Expenditures'!C9+'C.2 State Expenditures'!C9</f>
        <v>0</v>
      </c>
      <c r="D9" s="46">
        <f>'C.1 Federal Expenditures'!D9+'C.2 State Expenditures'!D9</f>
        <v>362416560</v>
      </c>
      <c r="E9" s="46">
        <f>'C.1 Federal Expenditures'!E9+'C.2 State Expenditures'!E9</f>
        <v>3275086691</v>
      </c>
      <c r="F9" s="46">
        <f>'C.1 Federal Expenditures'!F9+'C.2 State Expenditures'!F9</f>
        <v>305434780</v>
      </c>
      <c r="G9" s="46">
        <f>'C.1 Federal Expenditures'!G9+'C.2 State Expenditures'!G9</f>
        <v>2329995229</v>
      </c>
      <c r="H9" s="46">
        <f>'C.1 Federal Expenditures'!H9+'C.2 State Expenditures'!H9</f>
        <v>2214845218</v>
      </c>
      <c r="I9" s="46">
        <f>'C.1 Federal Expenditures'!I9+'C.2 State Expenditures'!I9</f>
        <v>115150011</v>
      </c>
      <c r="J9" s="46">
        <f>'C.1 Federal Expenditures'!J9+'C.2 State Expenditures'!J9</f>
        <v>253674004</v>
      </c>
      <c r="K9" s="46">
        <f>'C.1 Federal Expenditures'!K9+'C.2 State Expenditures'!K9</f>
        <v>0</v>
      </c>
      <c r="L9" s="46">
        <f>'C.1 Federal Expenditures'!L9+'C.2 State Expenditures'!L9</f>
        <v>0</v>
      </c>
      <c r="M9" s="46">
        <f>'C.1 Federal Expenditures'!M9+'C.2 State Expenditures'!M9</f>
        <v>253674004</v>
      </c>
      <c r="N9" s="46">
        <f>'C.1 Federal Expenditures'!N9+'C.2 State Expenditures'!N9</f>
        <v>0</v>
      </c>
      <c r="O9" s="46">
        <f>'C.1 Federal Expenditures'!O9+'C.2 State Expenditures'!O9</f>
        <v>0</v>
      </c>
      <c r="P9" s="46">
        <f>'C.1 Federal Expenditures'!P9+'C.2 State Expenditures'!P9</f>
        <v>0</v>
      </c>
      <c r="Q9" s="46">
        <f>'C.1 Federal Expenditures'!Q9+'C.2 State Expenditures'!Q9</f>
        <v>0</v>
      </c>
      <c r="R9" s="46">
        <f>'C.1 Federal Expenditures'!R9+'C.2 State Expenditures'!R9</f>
        <v>1778602465</v>
      </c>
      <c r="S9" s="46">
        <f>'C.1 Federal Expenditures'!S9+'C.2 State Expenditures'!S9</f>
        <v>27173408</v>
      </c>
      <c r="T9" s="46">
        <f>'C.1 Federal Expenditures'!T9+'C.2 State Expenditures'!T9</f>
        <v>1130378214</v>
      </c>
      <c r="U9" s="46">
        <f>'C.1 Federal Expenditures'!U9+'C.2 State Expenditures'!U9</f>
        <v>621050843</v>
      </c>
      <c r="V9" s="46">
        <f>'C.1 Federal Expenditures'!V9+'C.2 State Expenditures'!V9</f>
        <v>190104301</v>
      </c>
      <c r="W9" s="46">
        <f>'C.1 Federal Expenditures'!W9+'C.2 State Expenditures'!W9</f>
        <v>742572321</v>
      </c>
      <c r="X9" s="46">
        <f>'C.1 Federal Expenditures'!X9+'C.2 State Expenditures'!X9</f>
        <v>742572321</v>
      </c>
      <c r="Y9" s="46">
        <f>'C.1 Federal Expenditures'!Y9+'C.2 State Expenditures'!Y9</f>
        <v>0</v>
      </c>
      <c r="Z9" s="46">
        <f>'C.1 Federal Expenditures'!Z9+'C.2 State Expenditures'!Z9</f>
        <v>50</v>
      </c>
      <c r="AA9" s="46">
        <f>'C.1 Federal Expenditures'!AA9+'C.2 State Expenditures'!AA9</f>
        <v>0</v>
      </c>
      <c r="AB9" s="46">
        <f>'C.1 Federal Expenditures'!AB9+'C.2 State Expenditures'!AB9</f>
        <v>0</v>
      </c>
      <c r="AC9" s="46">
        <f>'C.1 Federal Expenditures'!AC9+'C.2 State Expenditures'!AC9</f>
        <v>693922</v>
      </c>
      <c r="AD9" s="46">
        <f>'C.1 Federal Expenditures'!AD9+'C.2 State Expenditures'!AD9</f>
        <v>138830153</v>
      </c>
      <c r="AE9" s="46">
        <f>'C.1 Federal Expenditures'!AE9+'C.2 State Expenditures'!AE9</f>
        <v>884096</v>
      </c>
      <c r="AF9" s="46">
        <f>'C.1 Federal Expenditures'!AF9+'C.2 State Expenditures'!AF9</f>
        <v>27766741</v>
      </c>
      <c r="AG9" s="46">
        <f>'C.1 Federal Expenditures'!AG9+'C.2 State Expenditures'!AG9</f>
        <v>2570529</v>
      </c>
      <c r="AH9" s="46">
        <f>'C.1 Federal Expenditures'!AH9+'C.2 State Expenditures'!AH9</f>
        <v>3175</v>
      </c>
      <c r="AI9" s="46">
        <f>'C.1 Federal Expenditures'!AI9+'C.2 State Expenditures'!AI9</f>
        <v>3175</v>
      </c>
      <c r="AJ9" s="46">
        <f>'C.1 Federal Expenditures'!AJ9+'C.2 State Expenditures'!AJ9</f>
        <v>0</v>
      </c>
      <c r="AK9" s="46">
        <f>'C.1 Federal Expenditures'!AK9+'C.2 State Expenditures'!AK9</f>
        <v>0</v>
      </c>
      <c r="AL9" s="46">
        <f>'C.1 Federal Expenditures'!AL9+'C.2 State Expenditures'!AL9</f>
        <v>0</v>
      </c>
      <c r="AM9" s="46">
        <f>'C.1 Federal Expenditures'!AM9+'C.2 State Expenditures'!AM9</f>
        <v>765718136</v>
      </c>
      <c r="AN9" s="46">
        <f>'C.1 Federal Expenditures'!AN9+'C.2 State Expenditures'!AN9</f>
        <v>494890080</v>
      </c>
      <c r="AO9" s="46">
        <f>'C.1 Federal Expenditures'!AO9+'C.2 State Expenditures'!AO9</f>
        <v>229225248</v>
      </c>
      <c r="AP9" s="46">
        <f>'C.1 Federal Expenditures'!AP9+'C.2 State Expenditures'!AP9</f>
        <v>41602808</v>
      </c>
      <c r="AQ9" s="46">
        <f>'C.1 Federal Expenditures'!AQ9+'C.2 State Expenditures'!AQ9</f>
        <v>14298</v>
      </c>
      <c r="AR9" s="46">
        <f>'C.1 Federal Expenditures'!AR9+'C.2 State Expenditures'!AR9</f>
        <v>6231429420</v>
      </c>
      <c r="AS9" s="46">
        <f>'C.1 Federal Expenditures'!AS9</f>
        <v>257776421</v>
      </c>
      <c r="AT9" s="46">
        <f>'C.1 Federal Expenditures'!AT9</f>
        <v>0</v>
      </c>
      <c r="AV9" s="16"/>
      <c r="AW9" s="16"/>
      <c r="AX9" s="16"/>
      <c r="AY9" s="16"/>
      <c r="AZ9" s="16"/>
      <c r="BA9" s="16"/>
      <c r="BB9" s="16"/>
      <c r="BC9" s="16"/>
      <c r="BD9" s="16"/>
      <c r="BE9" s="16"/>
      <c r="BF9" s="16"/>
      <c r="BG9" s="16"/>
    </row>
    <row r="10" spans="1:59" ht="15" x14ac:dyDescent="0.3">
      <c r="A10" s="69" t="s">
        <v>6</v>
      </c>
      <c r="B10" s="46">
        <f>'C.1 Federal Expenditures'!B10+'C.2 State Expenditures'!B10</f>
        <v>150701415</v>
      </c>
      <c r="C10" s="46">
        <f>'C.1 Federal Expenditures'!C10+'C.2 State Expenditures'!C10</f>
        <v>6221206</v>
      </c>
      <c r="D10" s="46">
        <f>'C.1 Federal Expenditures'!D10+'C.2 State Expenditures'!D10</f>
        <v>5897601</v>
      </c>
      <c r="E10" s="46">
        <f>'C.1 Federal Expenditures'!E10+'C.2 State Expenditures'!E10</f>
        <v>123488896</v>
      </c>
      <c r="F10" s="46">
        <f>'C.1 Federal Expenditures'!F10+'C.2 State Expenditures'!F10</f>
        <v>96394637</v>
      </c>
      <c r="G10" s="46">
        <f>'C.1 Federal Expenditures'!G10+'C.2 State Expenditures'!G10</f>
        <v>55969019</v>
      </c>
      <c r="H10" s="46">
        <f>'C.1 Federal Expenditures'!H10+'C.2 State Expenditures'!H10</f>
        <v>55969019</v>
      </c>
      <c r="I10" s="46">
        <f>'C.1 Federal Expenditures'!I10+'C.2 State Expenditures'!I10</f>
        <v>0</v>
      </c>
      <c r="J10" s="46">
        <f>'C.1 Federal Expenditures'!J10+'C.2 State Expenditures'!J10</f>
        <v>0</v>
      </c>
      <c r="K10" s="46">
        <f>'C.1 Federal Expenditures'!K10+'C.2 State Expenditures'!K10</f>
        <v>0</v>
      </c>
      <c r="L10" s="46">
        <f>'C.1 Federal Expenditures'!L10+'C.2 State Expenditures'!L10</f>
        <v>0</v>
      </c>
      <c r="M10" s="46">
        <f>'C.1 Federal Expenditures'!M10+'C.2 State Expenditures'!M10</f>
        <v>0</v>
      </c>
      <c r="N10" s="46">
        <f>'C.1 Federal Expenditures'!N10+'C.2 State Expenditures'!N10</f>
        <v>0</v>
      </c>
      <c r="O10" s="46">
        <f>'C.1 Federal Expenditures'!O10+'C.2 State Expenditures'!O10</f>
        <v>0</v>
      </c>
      <c r="P10" s="46">
        <f>'C.1 Federal Expenditures'!P10+'C.2 State Expenditures'!P10</f>
        <v>0</v>
      </c>
      <c r="Q10" s="46">
        <f>'C.1 Federal Expenditures'!Q10+'C.2 State Expenditures'!Q10</f>
        <v>0</v>
      </c>
      <c r="R10" s="46">
        <f>'C.1 Federal Expenditures'!R10+'C.2 State Expenditures'!R10</f>
        <v>10675270</v>
      </c>
      <c r="S10" s="46">
        <f>'C.1 Federal Expenditures'!S10+'C.2 State Expenditures'!S10</f>
        <v>1885837</v>
      </c>
      <c r="T10" s="46">
        <f>'C.1 Federal Expenditures'!T10+'C.2 State Expenditures'!T10</f>
        <v>4134409</v>
      </c>
      <c r="U10" s="46">
        <f>'C.1 Federal Expenditures'!U10+'C.2 State Expenditures'!U10</f>
        <v>4655024</v>
      </c>
      <c r="V10" s="46">
        <f>'C.1 Federal Expenditures'!V10+'C.2 State Expenditures'!V10</f>
        <v>10203507</v>
      </c>
      <c r="W10" s="46">
        <f>'C.1 Federal Expenditures'!W10+'C.2 State Expenditures'!W10</f>
        <v>73721574</v>
      </c>
      <c r="X10" s="46">
        <f>'C.1 Federal Expenditures'!X10+'C.2 State Expenditures'!X10</f>
        <v>11711903</v>
      </c>
      <c r="Y10" s="46">
        <f>'C.1 Federal Expenditures'!Y10+'C.2 State Expenditures'!Y10</f>
        <v>62009671</v>
      </c>
      <c r="Z10" s="46">
        <f>'C.1 Federal Expenditures'!Z10+'C.2 State Expenditures'!Z10</f>
        <v>2941</v>
      </c>
      <c r="AA10" s="46">
        <f>'C.1 Federal Expenditures'!AA10+'C.2 State Expenditures'!AA10</f>
        <v>73096770</v>
      </c>
      <c r="AB10" s="46">
        <f>'C.1 Federal Expenditures'!AB10+'C.2 State Expenditures'!AB10</f>
        <v>5036037</v>
      </c>
      <c r="AC10" s="46">
        <f>'C.1 Federal Expenditures'!AC10+'C.2 State Expenditures'!AC10</f>
        <v>20467571</v>
      </c>
      <c r="AD10" s="46">
        <f>'C.1 Federal Expenditures'!AD10+'C.2 State Expenditures'!AD10</f>
        <v>2127386</v>
      </c>
      <c r="AE10" s="46">
        <f>'C.1 Federal Expenditures'!AE10+'C.2 State Expenditures'!AE10</f>
        <v>599970</v>
      </c>
      <c r="AF10" s="46">
        <f>'C.1 Federal Expenditures'!AF10+'C.2 State Expenditures'!AF10</f>
        <v>432564</v>
      </c>
      <c r="AG10" s="46">
        <f>'C.1 Federal Expenditures'!AG10+'C.2 State Expenditures'!AG10</f>
        <v>510878</v>
      </c>
      <c r="AH10" s="46">
        <f>'C.1 Federal Expenditures'!AH10+'C.2 State Expenditures'!AH10</f>
        <v>46305075</v>
      </c>
      <c r="AI10" s="46">
        <f>'C.1 Federal Expenditures'!AI10+'C.2 State Expenditures'!AI10</f>
        <v>33461648</v>
      </c>
      <c r="AJ10" s="46">
        <f>'C.1 Federal Expenditures'!AJ10+'C.2 State Expenditures'!AJ10</f>
        <v>0</v>
      </c>
      <c r="AK10" s="46">
        <f>'C.1 Federal Expenditures'!AK10+'C.2 State Expenditures'!AK10</f>
        <v>12843427</v>
      </c>
      <c r="AL10" s="46">
        <f>'C.1 Federal Expenditures'!AL10+'C.2 State Expenditures'!AL10</f>
        <v>8949399</v>
      </c>
      <c r="AM10" s="46">
        <f>'C.1 Federal Expenditures'!AM10+'C.2 State Expenditures'!AM10</f>
        <v>60937229</v>
      </c>
      <c r="AN10" s="46">
        <f>'C.1 Federal Expenditures'!AN10+'C.2 State Expenditures'!AN10</f>
        <v>17876773</v>
      </c>
      <c r="AO10" s="46">
        <f>'C.1 Federal Expenditures'!AO10+'C.2 State Expenditures'!AO10</f>
        <v>37020178</v>
      </c>
      <c r="AP10" s="46">
        <f>'C.1 Federal Expenditures'!AP10+'C.2 State Expenditures'!AP10</f>
        <v>6040278</v>
      </c>
      <c r="AQ10" s="46">
        <f>'C.1 Federal Expenditures'!AQ10+'C.2 State Expenditures'!AQ10</f>
        <v>0</v>
      </c>
      <c r="AR10" s="46">
        <f>'C.1 Federal Expenditures'!AR10+'C.2 State Expenditures'!AR10</f>
        <v>369035190</v>
      </c>
      <c r="AS10" s="46">
        <f>'C.1 Federal Expenditures'!AS10</f>
        <v>0</v>
      </c>
      <c r="AT10" s="46">
        <f>'C.1 Federal Expenditures'!AT10</f>
        <v>104516632</v>
      </c>
      <c r="AV10" s="16"/>
      <c r="AW10" s="16"/>
      <c r="AX10" s="16"/>
      <c r="AY10" s="16"/>
      <c r="AZ10" s="16"/>
      <c r="BA10" s="16"/>
      <c r="BB10" s="16"/>
      <c r="BC10" s="16"/>
      <c r="BD10" s="16"/>
      <c r="BE10" s="16"/>
      <c r="BF10" s="16"/>
      <c r="BG10" s="16"/>
    </row>
    <row r="11" spans="1:59" ht="15" x14ac:dyDescent="0.3">
      <c r="A11" s="69" t="s">
        <v>7</v>
      </c>
      <c r="B11" s="46">
        <f>'C.1 Federal Expenditures'!B11+'C.2 State Expenditures'!B11</f>
        <v>265907706</v>
      </c>
      <c r="C11" s="46">
        <f>'C.1 Federal Expenditures'!C11+'C.2 State Expenditures'!C11</f>
        <v>26678810</v>
      </c>
      <c r="D11" s="46">
        <f>'C.1 Federal Expenditures'!D11+'C.2 State Expenditures'!D11</f>
        <v>0</v>
      </c>
      <c r="E11" s="46">
        <f>'C.1 Federal Expenditures'!E11+'C.2 State Expenditures'!E11</f>
        <v>239228896</v>
      </c>
      <c r="F11" s="46">
        <f>'C.1 Federal Expenditures'!F11+'C.2 State Expenditures'!F11</f>
        <v>769225</v>
      </c>
      <c r="G11" s="46">
        <f>'C.1 Federal Expenditures'!G11+'C.2 State Expenditures'!G11</f>
        <v>50235960</v>
      </c>
      <c r="H11" s="46">
        <f>'C.1 Federal Expenditures'!H11+'C.2 State Expenditures'!H11</f>
        <v>50235960</v>
      </c>
      <c r="I11" s="46">
        <f>'C.1 Federal Expenditures'!I11+'C.2 State Expenditures'!I11</f>
        <v>0</v>
      </c>
      <c r="J11" s="46">
        <f>'C.1 Federal Expenditures'!J11+'C.2 State Expenditures'!J11</f>
        <v>0</v>
      </c>
      <c r="K11" s="46">
        <f>'C.1 Federal Expenditures'!K11+'C.2 State Expenditures'!K11</f>
        <v>0</v>
      </c>
      <c r="L11" s="46">
        <f>'C.1 Federal Expenditures'!L11+'C.2 State Expenditures'!L11</f>
        <v>0</v>
      </c>
      <c r="M11" s="46">
        <f>'C.1 Federal Expenditures'!M11+'C.2 State Expenditures'!M11</f>
        <v>0</v>
      </c>
      <c r="N11" s="46">
        <f>'C.1 Federal Expenditures'!N11+'C.2 State Expenditures'!N11</f>
        <v>19726211</v>
      </c>
      <c r="O11" s="46">
        <f>'C.1 Federal Expenditures'!O11+'C.2 State Expenditures'!O11</f>
        <v>0</v>
      </c>
      <c r="P11" s="46">
        <f>'C.1 Federal Expenditures'!P11+'C.2 State Expenditures'!P11</f>
        <v>0</v>
      </c>
      <c r="Q11" s="46">
        <f>'C.1 Federal Expenditures'!Q11+'C.2 State Expenditures'!Q11</f>
        <v>19726211</v>
      </c>
      <c r="R11" s="46">
        <f>'C.1 Federal Expenditures'!R11+'C.2 State Expenditures'!R11</f>
        <v>11731629</v>
      </c>
      <c r="S11" s="46">
        <f>'C.1 Federal Expenditures'!S11+'C.2 State Expenditures'!S11</f>
        <v>0</v>
      </c>
      <c r="T11" s="46">
        <f>'C.1 Federal Expenditures'!T11+'C.2 State Expenditures'!T11</f>
        <v>11731629</v>
      </c>
      <c r="U11" s="46">
        <f>'C.1 Federal Expenditures'!U11+'C.2 State Expenditures'!U11</f>
        <v>0</v>
      </c>
      <c r="V11" s="46">
        <f>'C.1 Federal Expenditures'!V11+'C.2 State Expenditures'!V11</f>
        <v>0</v>
      </c>
      <c r="W11" s="46">
        <f>'C.1 Federal Expenditures'!W11+'C.2 State Expenditures'!W11</f>
        <v>89516334</v>
      </c>
      <c r="X11" s="46">
        <f>'C.1 Federal Expenditures'!X11+'C.2 State Expenditures'!X11</f>
        <v>13312910</v>
      </c>
      <c r="Y11" s="46">
        <f>'C.1 Federal Expenditures'!Y11+'C.2 State Expenditures'!Y11</f>
        <v>76203424</v>
      </c>
      <c r="Z11" s="46">
        <f>'C.1 Federal Expenditures'!Z11+'C.2 State Expenditures'!Z11</f>
        <v>0</v>
      </c>
      <c r="AA11" s="46">
        <f>'C.1 Federal Expenditures'!AA11+'C.2 State Expenditures'!AA11</f>
        <v>56443535</v>
      </c>
      <c r="AB11" s="46">
        <f>'C.1 Federal Expenditures'!AB11+'C.2 State Expenditures'!AB11</f>
        <v>0</v>
      </c>
      <c r="AC11" s="46">
        <f>'C.1 Federal Expenditures'!AC11+'C.2 State Expenditures'!AC11</f>
        <v>0</v>
      </c>
      <c r="AD11" s="46">
        <f>'C.1 Federal Expenditures'!AD11+'C.2 State Expenditures'!AD11</f>
        <v>20431012</v>
      </c>
      <c r="AE11" s="46">
        <f>'C.1 Federal Expenditures'!AE11+'C.2 State Expenditures'!AE11</f>
        <v>0</v>
      </c>
      <c r="AF11" s="46">
        <f>'C.1 Federal Expenditures'!AF11+'C.2 State Expenditures'!AF11</f>
        <v>51502991</v>
      </c>
      <c r="AG11" s="46">
        <f>'C.1 Federal Expenditures'!AG11+'C.2 State Expenditures'!AG11</f>
        <v>16292439</v>
      </c>
      <c r="AH11" s="46">
        <f>'C.1 Federal Expenditures'!AH11+'C.2 State Expenditures'!AH11</f>
        <v>62229764</v>
      </c>
      <c r="AI11" s="46">
        <f>'C.1 Federal Expenditures'!AI11+'C.2 State Expenditures'!AI11</f>
        <v>62229764</v>
      </c>
      <c r="AJ11" s="46">
        <f>'C.1 Federal Expenditures'!AJ11+'C.2 State Expenditures'!AJ11</f>
        <v>0</v>
      </c>
      <c r="AK11" s="46">
        <f>'C.1 Federal Expenditures'!AK11+'C.2 State Expenditures'!AK11</f>
        <v>0</v>
      </c>
      <c r="AL11" s="46">
        <f>'C.1 Federal Expenditures'!AL11+'C.2 State Expenditures'!AL11</f>
        <v>0</v>
      </c>
      <c r="AM11" s="46">
        <f>'C.1 Federal Expenditures'!AM11+'C.2 State Expenditures'!AM11</f>
        <v>93572955</v>
      </c>
      <c r="AN11" s="46">
        <f>'C.1 Federal Expenditures'!AN11+'C.2 State Expenditures'!AN11</f>
        <v>35736610</v>
      </c>
      <c r="AO11" s="46">
        <f>'C.1 Federal Expenditures'!AO11+'C.2 State Expenditures'!AO11</f>
        <v>57509862</v>
      </c>
      <c r="AP11" s="46">
        <f>'C.1 Federal Expenditures'!AP11+'C.2 State Expenditures'!AP11</f>
        <v>326483</v>
      </c>
      <c r="AQ11" s="46">
        <f>'C.1 Federal Expenditures'!AQ11+'C.2 State Expenditures'!AQ11</f>
        <v>0</v>
      </c>
      <c r="AR11" s="46">
        <f>'C.1 Federal Expenditures'!AR11+'C.2 State Expenditures'!AR11</f>
        <v>471682830</v>
      </c>
      <c r="AS11" s="46">
        <f>'C.1 Federal Expenditures'!AS11</f>
        <v>0</v>
      </c>
      <c r="AT11" s="46">
        <f>'C.1 Federal Expenditures'!AT11</f>
        <v>0</v>
      </c>
      <c r="AV11" s="16"/>
      <c r="AW11" s="16"/>
      <c r="AX11" s="16"/>
      <c r="AY11" s="16"/>
      <c r="AZ11" s="16"/>
      <c r="BA11" s="16"/>
      <c r="BB11" s="16"/>
      <c r="BC11" s="16"/>
      <c r="BD11" s="16"/>
      <c r="BE11" s="16"/>
      <c r="BF11" s="16"/>
      <c r="BG11" s="16"/>
    </row>
    <row r="12" spans="1:59" ht="15" x14ac:dyDescent="0.3">
      <c r="A12" s="69" t="s">
        <v>8</v>
      </c>
      <c r="B12" s="46">
        <f>'C.1 Federal Expenditures'!B12+'C.2 State Expenditures'!B12</f>
        <v>35766684</v>
      </c>
      <c r="C12" s="46">
        <f>'C.1 Federal Expenditures'!C12+'C.2 State Expenditures'!C12</f>
        <v>0</v>
      </c>
      <c r="D12" s="46">
        <f>'C.1 Federal Expenditures'!D12+'C.2 State Expenditures'!D12</f>
        <v>0</v>
      </c>
      <c r="E12" s="46">
        <f>'C.1 Federal Expenditures'!E12+'C.2 State Expenditures'!E12</f>
        <v>32184421</v>
      </c>
      <c r="F12" s="46">
        <f>'C.1 Federal Expenditures'!F12+'C.2 State Expenditures'!F12</f>
        <v>9106358</v>
      </c>
      <c r="G12" s="46">
        <f>'C.1 Federal Expenditures'!G12+'C.2 State Expenditures'!G12</f>
        <v>13868102</v>
      </c>
      <c r="H12" s="46">
        <f>'C.1 Federal Expenditures'!H12+'C.2 State Expenditures'!H12</f>
        <v>13868102</v>
      </c>
      <c r="I12" s="46">
        <f>'C.1 Federal Expenditures'!I12+'C.2 State Expenditures'!I12</f>
        <v>0</v>
      </c>
      <c r="J12" s="46">
        <f>'C.1 Federal Expenditures'!J12+'C.2 State Expenditures'!J12</f>
        <v>0</v>
      </c>
      <c r="K12" s="46">
        <f>'C.1 Federal Expenditures'!K12+'C.2 State Expenditures'!K12</f>
        <v>0</v>
      </c>
      <c r="L12" s="46">
        <f>'C.1 Federal Expenditures'!L12+'C.2 State Expenditures'!L12</f>
        <v>0</v>
      </c>
      <c r="M12" s="46">
        <f>'C.1 Federal Expenditures'!M12+'C.2 State Expenditures'!M12</f>
        <v>0</v>
      </c>
      <c r="N12" s="46">
        <f>'C.1 Federal Expenditures'!N12+'C.2 State Expenditures'!N12</f>
        <v>0</v>
      </c>
      <c r="O12" s="46">
        <f>'C.1 Federal Expenditures'!O12+'C.2 State Expenditures'!O12</f>
        <v>0</v>
      </c>
      <c r="P12" s="46">
        <f>'C.1 Federal Expenditures'!P12+'C.2 State Expenditures'!P12</f>
        <v>0</v>
      </c>
      <c r="Q12" s="46">
        <f>'C.1 Federal Expenditures'!Q12+'C.2 State Expenditures'!Q12</f>
        <v>0</v>
      </c>
      <c r="R12" s="46">
        <f>'C.1 Federal Expenditures'!R12+'C.2 State Expenditures'!R12</f>
        <v>3790622</v>
      </c>
      <c r="S12" s="46">
        <f>'C.1 Federal Expenditures'!S12+'C.2 State Expenditures'!S12</f>
        <v>1003102</v>
      </c>
      <c r="T12" s="46">
        <f>'C.1 Federal Expenditures'!T12+'C.2 State Expenditures'!T12</f>
        <v>1828520</v>
      </c>
      <c r="U12" s="46">
        <f>'C.1 Federal Expenditures'!U12+'C.2 State Expenditures'!U12</f>
        <v>959000</v>
      </c>
      <c r="V12" s="46">
        <f>'C.1 Federal Expenditures'!V12+'C.2 State Expenditures'!V12</f>
        <v>0</v>
      </c>
      <c r="W12" s="46">
        <f>'C.1 Federal Expenditures'!W12+'C.2 State Expenditures'!W12</f>
        <v>76442106</v>
      </c>
      <c r="X12" s="46">
        <f>'C.1 Federal Expenditures'!X12+'C.2 State Expenditures'!X12</f>
        <v>76442106</v>
      </c>
      <c r="Y12" s="46">
        <f>'C.1 Federal Expenditures'!Y12+'C.2 State Expenditures'!Y12</f>
        <v>0</v>
      </c>
      <c r="Z12" s="46">
        <f>'C.1 Federal Expenditures'!Z12+'C.2 State Expenditures'!Z12</f>
        <v>0</v>
      </c>
      <c r="AA12" s="46">
        <f>'C.1 Federal Expenditures'!AA12+'C.2 State Expenditures'!AA12</f>
        <v>0</v>
      </c>
      <c r="AB12" s="46">
        <f>'C.1 Federal Expenditures'!AB12+'C.2 State Expenditures'!AB12</f>
        <v>0</v>
      </c>
      <c r="AC12" s="46">
        <f>'C.1 Federal Expenditures'!AC12+'C.2 State Expenditures'!AC12</f>
        <v>2648501</v>
      </c>
      <c r="AD12" s="46">
        <f>'C.1 Federal Expenditures'!AD12+'C.2 State Expenditures'!AD12</f>
        <v>0</v>
      </c>
      <c r="AE12" s="46">
        <f>'C.1 Federal Expenditures'!AE12+'C.2 State Expenditures'!AE12</f>
        <v>0</v>
      </c>
      <c r="AF12" s="46">
        <f>'C.1 Federal Expenditures'!AF12+'C.2 State Expenditures'!AF12</f>
        <v>0</v>
      </c>
      <c r="AG12" s="46">
        <f>'C.1 Federal Expenditures'!AG12+'C.2 State Expenditures'!AG12</f>
        <v>0</v>
      </c>
      <c r="AH12" s="46">
        <f>'C.1 Federal Expenditures'!AH12+'C.2 State Expenditures'!AH12</f>
        <v>0</v>
      </c>
      <c r="AI12" s="46">
        <f>'C.1 Federal Expenditures'!AI12+'C.2 State Expenditures'!AI12</f>
        <v>0</v>
      </c>
      <c r="AJ12" s="46">
        <f>'C.1 Federal Expenditures'!AJ12+'C.2 State Expenditures'!AJ12</f>
        <v>0</v>
      </c>
      <c r="AK12" s="46">
        <f>'C.1 Federal Expenditures'!AK12+'C.2 State Expenditures'!AK12</f>
        <v>0</v>
      </c>
      <c r="AL12" s="46">
        <f>'C.1 Federal Expenditures'!AL12+'C.2 State Expenditures'!AL12</f>
        <v>0</v>
      </c>
      <c r="AM12" s="46">
        <f>'C.1 Federal Expenditures'!AM12+'C.2 State Expenditures'!AM12</f>
        <v>19793988</v>
      </c>
      <c r="AN12" s="46">
        <f>'C.1 Federal Expenditures'!AN12+'C.2 State Expenditures'!AN12</f>
        <v>3520878</v>
      </c>
      <c r="AO12" s="46">
        <f>'C.1 Federal Expenditures'!AO12+'C.2 State Expenditures'!AO12</f>
        <v>16273110</v>
      </c>
      <c r="AP12" s="46">
        <f>'C.1 Federal Expenditures'!AP12+'C.2 State Expenditures'!AP12</f>
        <v>0</v>
      </c>
      <c r="AQ12" s="46">
        <f>'C.1 Federal Expenditures'!AQ12+'C.2 State Expenditures'!AQ12</f>
        <v>0</v>
      </c>
      <c r="AR12" s="46">
        <f>'C.1 Federal Expenditures'!AR12+'C.2 State Expenditures'!AR12</f>
        <v>116543319</v>
      </c>
      <c r="AS12" s="46">
        <f>'C.1 Federal Expenditures'!AS12</f>
        <v>610337</v>
      </c>
      <c r="AT12" s="46">
        <f>'C.1 Federal Expenditures'!AT12</f>
        <v>14070767</v>
      </c>
      <c r="AV12" s="16"/>
      <c r="AW12" s="16"/>
      <c r="AX12" s="16"/>
      <c r="AY12" s="16"/>
      <c r="AZ12" s="16"/>
      <c r="BA12" s="16"/>
      <c r="BB12" s="16"/>
      <c r="BC12" s="16"/>
      <c r="BD12" s="16"/>
      <c r="BE12" s="16"/>
      <c r="BF12" s="16"/>
      <c r="BG12" s="16"/>
    </row>
    <row r="13" spans="1:59" ht="15" x14ac:dyDescent="0.3">
      <c r="A13" s="69" t="s">
        <v>9</v>
      </c>
      <c r="B13" s="46">
        <f>'C.1 Federal Expenditures'!B13+'C.2 State Expenditures'!B13</f>
        <v>102578051</v>
      </c>
      <c r="C13" s="46">
        <f>'C.1 Federal Expenditures'!C13+'C.2 State Expenditures'!C13</f>
        <v>0</v>
      </c>
      <c r="D13" s="46">
        <f>'C.1 Federal Expenditures'!D13+'C.2 State Expenditures'!D13</f>
        <v>3935917</v>
      </c>
      <c r="E13" s="46">
        <f>'C.1 Federal Expenditures'!E13+'C.2 State Expenditures'!E13</f>
        <v>88368286</v>
      </c>
      <c r="F13" s="46">
        <f>'C.1 Federal Expenditures'!F13+'C.2 State Expenditures'!F13</f>
        <v>33376184</v>
      </c>
      <c r="G13" s="46">
        <f>'C.1 Federal Expenditures'!G13+'C.2 State Expenditures'!G13</f>
        <v>114481531</v>
      </c>
      <c r="H13" s="46">
        <f>'C.1 Federal Expenditures'!H13+'C.2 State Expenditures'!H13</f>
        <v>114481531</v>
      </c>
      <c r="I13" s="46">
        <f>'C.1 Federal Expenditures'!I13+'C.2 State Expenditures'!I13</f>
        <v>0</v>
      </c>
      <c r="J13" s="46">
        <f>'C.1 Federal Expenditures'!J13+'C.2 State Expenditures'!J13</f>
        <v>0</v>
      </c>
      <c r="K13" s="46">
        <f>'C.1 Federal Expenditures'!K13+'C.2 State Expenditures'!K13</f>
        <v>0</v>
      </c>
      <c r="L13" s="46">
        <f>'C.1 Federal Expenditures'!L13+'C.2 State Expenditures'!L13</f>
        <v>0</v>
      </c>
      <c r="M13" s="46">
        <f>'C.1 Federal Expenditures'!M13+'C.2 State Expenditures'!M13</f>
        <v>0</v>
      </c>
      <c r="N13" s="46">
        <f>'C.1 Federal Expenditures'!N13+'C.2 State Expenditures'!N13</f>
        <v>0</v>
      </c>
      <c r="O13" s="46">
        <f>'C.1 Federal Expenditures'!O13+'C.2 State Expenditures'!O13</f>
        <v>0</v>
      </c>
      <c r="P13" s="46">
        <f>'C.1 Federal Expenditures'!P13+'C.2 State Expenditures'!P13</f>
        <v>0</v>
      </c>
      <c r="Q13" s="46">
        <f>'C.1 Federal Expenditures'!Q13+'C.2 State Expenditures'!Q13</f>
        <v>0</v>
      </c>
      <c r="R13" s="46">
        <f>'C.1 Federal Expenditures'!R13+'C.2 State Expenditures'!R13</f>
        <v>29872825</v>
      </c>
      <c r="S13" s="46">
        <f>'C.1 Federal Expenditures'!S13+'C.2 State Expenditures'!S13</f>
        <v>7271755</v>
      </c>
      <c r="T13" s="46">
        <f>'C.1 Federal Expenditures'!T13+'C.2 State Expenditures'!T13</f>
        <v>2606886</v>
      </c>
      <c r="U13" s="46">
        <f>'C.1 Federal Expenditures'!U13+'C.2 State Expenditures'!U13</f>
        <v>19994184</v>
      </c>
      <c r="V13" s="46">
        <f>'C.1 Federal Expenditures'!V13+'C.2 State Expenditures'!V13</f>
        <v>0</v>
      </c>
      <c r="W13" s="46">
        <f>'C.1 Federal Expenditures'!W13+'C.2 State Expenditures'!W13</f>
        <v>59117060</v>
      </c>
      <c r="X13" s="46">
        <f>'C.1 Federal Expenditures'!X13+'C.2 State Expenditures'!X13</f>
        <v>59117060</v>
      </c>
      <c r="Y13" s="46">
        <f>'C.1 Federal Expenditures'!Y13+'C.2 State Expenditures'!Y13</f>
        <v>0</v>
      </c>
      <c r="Z13" s="46">
        <f>'C.1 Federal Expenditures'!Z13+'C.2 State Expenditures'!Z13</f>
        <v>0</v>
      </c>
      <c r="AA13" s="46">
        <f>'C.1 Federal Expenditures'!AA13+'C.2 State Expenditures'!AA13</f>
        <v>0</v>
      </c>
      <c r="AB13" s="46">
        <f>'C.1 Federal Expenditures'!AB13+'C.2 State Expenditures'!AB13</f>
        <v>0</v>
      </c>
      <c r="AC13" s="46">
        <f>'C.1 Federal Expenditures'!AC13+'C.2 State Expenditures'!AC13</f>
        <v>67558860</v>
      </c>
      <c r="AD13" s="46">
        <f>'C.1 Federal Expenditures'!AD13+'C.2 State Expenditures'!AD13</f>
        <v>1368718</v>
      </c>
      <c r="AE13" s="46">
        <f>'C.1 Federal Expenditures'!AE13+'C.2 State Expenditures'!AE13</f>
        <v>0</v>
      </c>
      <c r="AF13" s="46">
        <f>'C.1 Federal Expenditures'!AF13+'C.2 State Expenditures'!AF13</f>
        <v>973682</v>
      </c>
      <c r="AG13" s="46">
        <f>'C.1 Federal Expenditures'!AG13+'C.2 State Expenditures'!AG13</f>
        <v>0</v>
      </c>
      <c r="AH13" s="46">
        <f>'C.1 Federal Expenditures'!AH13+'C.2 State Expenditures'!AH13</f>
        <v>0</v>
      </c>
      <c r="AI13" s="46">
        <f>'C.1 Federal Expenditures'!AI13+'C.2 State Expenditures'!AI13</f>
        <v>0</v>
      </c>
      <c r="AJ13" s="46">
        <f>'C.1 Federal Expenditures'!AJ13+'C.2 State Expenditures'!AJ13</f>
        <v>0</v>
      </c>
      <c r="AK13" s="46">
        <f>'C.1 Federal Expenditures'!AK13+'C.2 State Expenditures'!AK13</f>
        <v>0</v>
      </c>
      <c r="AL13" s="46">
        <f>'C.1 Federal Expenditures'!AL13+'C.2 State Expenditures'!AL13</f>
        <v>1226779</v>
      </c>
      <c r="AM13" s="46">
        <f>'C.1 Federal Expenditures'!AM13+'C.2 State Expenditures'!AM13</f>
        <v>11123308</v>
      </c>
      <c r="AN13" s="46">
        <f>'C.1 Federal Expenditures'!AN13+'C.2 State Expenditures'!AN13</f>
        <v>9105074</v>
      </c>
      <c r="AO13" s="46">
        <f>'C.1 Federal Expenditures'!AO13+'C.2 State Expenditures'!AO13</f>
        <v>1393730</v>
      </c>
      <c r="AP13" s="46">
        <f>'C.1 Federal Expenditures'!AP13+'C.2 State Expenditures'!AP13</f>
        <v>624504</v>
      </c>
      <c r="AQ13" s="46">
        <f>'C.1 Federal Expenditures'!AQ13+'C.2 State Expenditures'!AQ13</f>
        <v>0</v>
      </c>
      <c r="AR13" s="46">
        <f>'C.1 Federal Expenditures'!AR13+'C.2 State Expenditures'!AR13</f>
        <v>285722763</v>
      </c>
      <c r="AS13" s="46">
        <f>'C.1 Federal Expenditures'!AS13</f>
        <v>0</v>
      </c>
      <c r="AT13" s="46">
        <f>'C.1 Federal Expenditures'!AT13</f>
        <v>48728015</v>
      </c>
      <c r="AV13" s="16"/>
      <c r="AW13" s="16"/>
      <c r="AX13" s="16"/>
      <c r="AY13" s="16"/>
      <c r="AZ13" s="16"/>
      <c r="BA13" s="16"/>
      <c r="BB13" s="16"/>
      <c r="BC13" s="16"/>
      <c r="BD13" s="16"/>
      <c r="BE13" s="16"/>
      <c r="BF13" s="16"/>
      <c r="BG13" s="16"/>
    </row>
    <row r="14" spans="1:59" ht="15" x14ac:dyDescent="0.3">
      <c r="A14" s="69" t="s">
        <v>10</v>
      </c>
      <c r="B14" s="46">
        <f>'C.1 Federal Expenditures'!B14+'C.2 State Expenditures'!B14</f>
        <v>560484398</v>
      </c>
      <c r="C14" s="46">
        <f>'C.1 Federal Expenditures'!C14+'C.2 State Expenditures'!C14</f>
        <v>110290876</v>
      </c>
      <c r="D14" s="46">
        <f>'C.1 Federal Expenditures'!D14+'C.2 State Expenditures'!D14</f>
        <v>56048440</v>
      </c>
      <c r="E14" s="46">
        <f>'C.1 Federal Expenditures'!E14+'C.2 State Expenditures'!E14</f>
        <v>394145082</v>
      </c>
      <c r="F14" s="46">
        <f>'C.1 Federal Expenditures'!F14+'C.2 State Expenditures'!F14</f>
        <v>17120287</v>
      </c>
      <c r="G14" s="46">
        <f>'C.1 Federal Expenditures'!G14+'C.2 State Expenditures'!G14</f>
        <v>160442905</v>
      </c>
      <c r="H14" s="46">
        <f>'C.1 Federal Expenditures'!H14+'C.2 State Expenditures'!H14</f>
        <v>82898650</v>
      </c>
      <c r="I14" s="46">
        <f>'C.1 Federal Expenditures'!I14+'C.2 State Expenditures'!I14</f>
        <v>77544255</v>
      </c>
      <c r="J14" s="46">
        <f>'C.1 Federal Expenditures'!J14+'C.2 State Expenditures'!J14</f>
        <v>0</v>
      </c>
      <c r="K14" s="46">
        <f>'C.1 Federal Expenditures'!K14+'C.2 State Expenditures'!K14</f>
        <v>0</v>
      </c>
      <c r="L14" s="46">
        <f>'C.1 Federal Expenditures'!L14+'C.2 State Expenditures'!L14</f>
        <v>0</v>
      </c>
      <c r="M14" s="46">
        <f>'C.1 Federal Expenditures'!M14+'C.2 State Expenditures'!M14</f>
        <v>0</v>
      </c>
      <c r="N14" s="46">
        <f>'C.1 Federal Expenditures'!N14+'C.2 State Expenditures'!N14</f>
        <v>0</v>
      </c>
      <c r="O14" s="46">
        <f>'C.1 Federal Expenditures'!O14+'C.2 State Expenditures'!O14</f>
        <v>0</v>
      </c>
      <c r="P14" s="46">
        <f>'C.1 Federal Expenditures'!P14+'C.2 State Expenditures'!P14</f>
        <v>0</v>
      </c>
      <c r="Q14" s="46">
        <f>'C.1 Federal Expenditures'!Q14+'C.2 State Expenditures'!Q14</f>
        <v>0</v>
      </c>
      <c r="R14" s="46">
        <f>'C.1 Federal Expenditures'!R14+'C.2 State Expenditures'!R14</f>
        <v>43769764</v>
      </c>
      <c r="S14" s="46">
        <f>'C.1 Federal Expenditures'!S14+'C.2 State Expenditures'!S14</f>
        <v>1762593</v>
      </c>
      <c r="T14" s="46">
        <f>'C.1 Federal Expenditures'!T14+'C.2 State Expenditures'!T14</f>
        <v>5133790</v>
      </c>
      <c r="U14" s="46">
        <f>'C.1 Federal Expenditures'!U14+'C.2 State Expenditures'!U14</f>
        <v>36873381</v>
      </c>
      <c r="V14" s="46">
        <f>'C.1 Federal Expenditures'!V14+'C.2 State Expenditures'!V14</f>
        <v>4147909</v>
      </c>
      <c r="W14" s="46">
        <f>'C.1 Federal Expenditures'!W14+'C.2 State Expenditures'!W14</f>
        <v>206588350</v>
      </c>
      <c r="X14" s="46">
        <f>'C.1 Federal Expenditures'!X14+'C.2 State Expenditures'!X14</f>
        <v>206588350</v>
      </c>
      <c r="Y14" s="46">
        <f>'C.1 Federal Expenditures'!Y14+'C.2 State Expenditures'!Y14</f>
        <v>0</v>
      </c>
      <c r="Z14" s="46">
        <f>'C.1 Federal Expenditures'!Z14+'C.2 State Expenditures'!Z14</f>
        <v>0</v>
      </c>
      <c r="AA14" s="46">
        <f>'C.1 Federal Expenditures'!AA14+'C.2 State Expenditures'!AA14</f>
        <v>0</v>
      </c>
      <c r="AB14" s="46">
        <f>'C.1 Federal Expenditures'!AB14+'C.2 State Expenditures'!AB14</f>
        <v>0</v>
      </c>
      <c r="AC14" s="46">
        <f>'C.1 Federal Expenditures'!AC14+'C.2 State Expenditures'!AC14</f>
        <v>902114</v>
      </c>
      <c r="AD14" s="46">
        <f>'C.1 Federal Expenditures'!AD14+'C.2 State Expenditures'!AD14</f>
        <v>19923876</v>
      </c>
      <c r="AE14" s="46">
        <f>'C.1 Federal Expenditures'!AE14+'C.2 State Expenditures'!AE14</f>
        <v>0</v>
      </c>
      <c r="AF14" s="46">
        <f>'C.1 Federal Expenditures'!AF14+'C.2 State Expenditures'!AF14</f>
        <v>204322</v>
      </c>
      <c r="AG14" s="46">
        <f>'C.1 Federal Expenditures'!AG14+'C.2 State Expenditures'!AG14</f>
        <v>0</v>
      </c>
      <c r="AH14" s="46">
        <f>'C.1 Federal Expenditures'!AH14+'C.2 State Expenditures'!AH14</f>
        <v>269205488</v>
      </c>
      <c r="AI14" s="46">
        <f>'C.1 Federal Expenditures'!AI14+'C.2 State Expenditures'!AI14</f>
        <v>47325112</v>
      </c>
      <c r="AJ14" s="46">
        <f>'C.1 Federal Expenditures'!AJ14+'C.2 State Expenditures'!AJ14</f>
        <v>2794452</v>
      </c>
      <c r="AK14" s="46">
        <f>'C.1 Federal Expenditures'!AK14+'C.2 State Expenditures'!AK14</f>
        <v>219085924</v>
      </c>
      <c r="AL14" s="46">
        <f>'C.1 Federal Expenditures'!AL14+'C.2 State Expenditures'!AL14</f>
        <v>0</v>
      </c>
      <c r="AM14" s="46">
        <f>'C.1 Federal Expenditures'!AM14+'C.2 State Expenditures'!AM14</f>
        <v>70037612</v>
      </c>
      <c r="AN14" s="46">
        <f>'C.1 Federal Expenditures'!AN14+'C.2 State Expenditures'!AN14</f>
        <v>61705158</v>
      </c>
      <c r="AO14" s="46">
        <f>'C.1 Federal Expenditures'!AO14+'C.2 State Expenditures'!AO14</f>
        <v>0</v>
      </c>
      <c r="AP14" s="46">
        <f>'C.1 Federal Expenditures'!AP14+'C.2 State Expenditures'!AP14</f>
        <v>8332454</v>
      </c>
      <c r="AQ14" s="46">
        <f>'C.1 Federal Expenditures'!AQ14+'C.2 State Expenditures'!AQ14</f>
        <v>0</v>
      </c>
      <c r="AR14" s="46">
        <f>'C.1 Federal Expenditures'!AR14+'C.2 State Expenditures'!AR14</f>
        <v>775222340</v>
      </c>
      <c r="AS14" s="46">
        <f>'C.1 Federal Expenditures'!AS14</f>
        <v>15912863</v>
      </c>
      <c r="AT14" s="46">
        <f>'C.1 Federal Expenditures'!AT14</f>
        <v>0</v>
      </c>
      <c r="AV14" s="16"/>
      <c r="AW14" s="16"/>
      <c r="AX14" s="16"/>
      <c r="AY14" s="16"/>
      <c r="AZ14" s="16"/>
      <c r="BA14" s="16"/>
      <c r="BB14" s="16"/>
      <c r="BC14" s="16"/>
      <c r="BD14" s="16"/>
      <c r="BE14" s="16"/>
      <c r="BF14" s="16"/>
      <c r="BG14" s="16"/>
    </row>
    <row r="15" spans="1:59" ht="15" x14ac:dyDescent="0.3">
      <c r="A15" s="69" t="s">
        <v>11</v>
      </c>
      <c r="B15" s="46">
        <f>'C.1 Federal Expenditures'!B15+'C.2 State Expenditures'!B15</f>
        <v>329650291</v>
      </c>
      <c r="C15" s="46">
        <f>'C.1 Federal Expenditures'!C15+'C.2 State Expenditures'!C15</f>
        <v>0</v>
      </c>
      <c r="D15" s="46">
        <f>'C.1 Federal Expenditures'!D15+'C.2 State Expenditures'!D15</f>
        <v>1182112</v>
      </c>
      <c r="E15" s="46">
        <f>'C.1 Federal Expenditures'!E15+'C.2 State Expenditures'!E15</f>
        <v>328468179</v>
      </c>
      <c r="F15" s="46">
        <f>'C.1 Federal Expenditures'!F15+'C.2 State Expenditures'!F15</f>
        <v>64692560</v>
      </c>
      <c r="G15" s="46">
        <f>'C.1 Federal Expenditures'!G15+'C.2 State Expenditures'!G15</f>
        <v>95549628</v>
      </c>
      <c r="H15" s="46">
        <f>'C.1 Federal Expenditures'!H15+'C.2 State Expenditures'!H15</f>
        <v>39216776</v>
      </c>
      <c r="I15" s="46">
        <f>'C.1 Federal Expenditures'!I15+'C.2 State Expenditures'!I15</f>
        <v>56332852</v>
      </c>
      <c r="J15" s="46">
        <f>'C.1 Federal Expenditures'!J15+'C.2 State Expenditures'!J15</f>
        <v>36672497</v>
      </c>
      <c r="K15" s="46">
        <f>'C.1 Federal Expenditures'!K15+'C.2 State Expenditures'!K15</f>
        <v>36672497</v>
      </c>
      <c r="L15" s="46">
        <f>'C.1 Federal Expenditures'!L15+'C.2 State Expenditures'!L15</f>
        <v>0</v>
      </c>
      <c r="M15" s="46">
        <f>'C.1 Federal Expenditures'!M15+'C.2 State Expenditures'!M15</f>
        <v>0</v>
      </c>
      <c r="N15" s="46">
        <f>'C.1 Federal Expenditures'!N15+'C.2 State Expenditures'!N15</f>
        <v>0</v>
      </c>
      <c r="O15" s="46">
        <f>'C.1 Federal Expenditures'!O15+'C.2 State Expenditures'!O15</f>
        <v>0</v>
      </c>
      <c r="P15" s="46">
        <f>'C.1 Federal Expenditures'!P15+'C.2 State Expenditures'!P15</f>
        <v>0</v>
      </c>
      <c r="Q15" s="46">
        <f>'C.1 Federal Expenditures'!Q15+'C.2 State Expenditures'!Q15</f>
        <v>0</v>
      </c>
      <c r="R15" s="46">
        <f>'C.1 Federal Expenditures'!R15+'C.2 State Expenditures'!R15</f>
        <v>10626204</v>
      </c>
      <c r="S15" s="46">
        <f>'C.1 Federal Expenditures'!S15+'C.2 State Expenditures'!S15</f>
        <v>7824509</v>
      </c>
      <c r="T15" s="46">
        <f>'C.1 Federal Expenditures'!T15+'C.2 State Expenditures'!T15</f>
        <v>440</v>
      </c>
      <c r="U15" s="46">
        <f>'C.1 Federal Expenditures'!U15+'C.2 State Expenditures'!U15</f>
        <v>2801255</v>
      </c>
      <c r="V15" s="46">
        <f>'C.1 Federal Expenditures'!V15+'C.2 State Expenditures'!V15</f>
        <v>2526818</v>
      </c>
      <c r="W15" s="46">
        <f>'C.1 Federal Expenditures'!W15+'C.2 State Expenditures'!W15</f>
        <v>22182651</v>
      </c>
      <c r="X15" s="46">
        <f>'C.1 Federal Expenditures'!X15+'C.2 State Expenditures'!X15</f>
        <v>22182651</v>
      </c>
      <c r="Y15" s="46">
        <f>'C.1 Federal Expenditures'!Y15+'C.2 State Expenditures'!Y15</f>
        <v>0</v>
      </c>
      <c r="Z15" s="46">
        <f>'C.1 Federal Expenditures'!Z15+'C.2 State Expenditures'!Z15</f>
        <v>0</v>
      </c>
      <c r="AA15" s="46">
        <f>'C.1 Federal Expenditures'!AA15+'C.2 State Expenditures'!AA15</f>
        <v>0</v>
      </c>
      <c r="AB15" s="46">
        <f>'C.1 Federal Expenditures'!AB15+'C.2 State Expenditures'!AB15</f>
        <v>0</v>
      </c>
      <c r="AC15" s="46">
        <f>'C.1 Federal Expenditures'!AC15+'C.2 State Expenditures'!AC15</f>
        <v>4671914</v>
      </c>
      <c r="AD15" s="46">
        <f>'C.1 Federal Expenditures'!AD15+'C.2 State Expenditures'!AD15</f>
        <v>13069738</v>
      </c>
      <c r="AE15" s="46">
        <f>'C.1 Federal Expenditures'!AE15+'C.2 State Expenditures'!AE15</f>
        <v>57528070</v>
      </c>
      <c r="AF15" s="46">
        <f>'C.1 Federal Expenditures'!AF15+'C.2 State Expenditures'!AF15</f>
        <v>10133405</v>
      </c>
      <c r="AG15" s="46">
        <f>'C.1 Federal Expenditures'!AG15+'C.2 State Expenditures'!AG15</f>
        <v>0</v>
      </c>
      <c r="AH15" s="46">
        <f>'C.1 Federal Expenditures'!AH15+'C.2 State Expenditures'!AH15</f>
        <v>211119646</v>
      </c>
      <c r="AI15" s="46">
        <f>'C.1 Federal Expenditures'!AI15+'C.2 State Expenditures'!AI15</f>
        <v>189689382</v>
      </c>
      <c r="AJ15" s="46">
        <f>'C.1 Federal Expenditures'!AJ15+'C.2 State Expenditures'!AJ15</f>
        <v>13702643</v>
      </c>
      <c r="AK15" s="46">
        <f>'C.1 Federal Expenditures'!AK15+'C.2 State Expenditures'!AK15</f>
        <v>7727621</v>
      </c>
      <c r="AL15" s="46">
        <f>'C.1 Federal Expenditures'!AL15+'C.2 State Expenditures'!AL15</f>
        <v>0</v>
      </c>
      <c r="AM15" s="46">
        <f>'C.1 Federal Expenditures'!AM15+'C.2 State Expenditures'!AM15</f>
        <v>24883496</v>
      </c>
      <c r="AN15" s="46">
        <f>'C.1 Federal Expenditures'!AN15+'C.2 State Expenditures'!AN15</f>
        <v>15989701</v>
      </c>
      <c r="AO15" s="46">
        <f>'C.1 Federal Expenditures'!AO15+'C.2 State Expenditures'!AO15</f>
        <v>5116197</v>
      </c>
      <c r="AP15" s="46">
        <f>'C.1 Federal Expenditures'!AP15+'C.2 State Expenditures'!AP15</f>
        <v>3777598</v>
      </c>
      <c r="AQ15" s="46">
        <f>'C.1 Federal Expenditures'!AQ15+'C.2 State Expenditures'!AQ15</f>
        <v>0</v>
      </c>
      <c r="AR15" s="46">
        <f>'C.1 Federal Expenditures'!AR15+'C.2 State Expenditures'!AR15</f>
        <v>488964067</v>
      </c>
      <c r="AS15" s="46">
        <f>'C.1 Federal Expenditures'!AS15</f>
        <v>10737389</v>
      </c>
      <c r="AT15" s="46">
        <f>'C.1 Federal Expenditures'!AT15</f>
        <v>66827810</v>
      </c>
      <c r="AV15" s="16"/>
      <c r="AW15" s="16"/>
      <c r="AX15" s="16"/>
      <c r="AY15" s="16"/>
      <c r="AZ15" s="16"/>
      <c r="BA15" s="16"/>
      <c r="BB15" s="16"/>
      <c r="BC15" s="16"/>
      <c r="BD15" s="16"/>
      <c r="BE15" s="16"/>
      <c r="BF15" s="16"/>
      <c r="BG15" s="16"/>
    </row>
    <row r="16" spans="1:59" ht="15" x14ac:dyDescent="0.3">
      <c r="A16" s="69" t="s">
        <v>12</v>
      </c>
      <c r="B16" s="46">
        <f>'C.1 Federal Expenditures'!B16+'C.2 State Expenditures'!B16</f>
        <v>109550596</v>
      </c>
      <c r="C16" s="46">
        <f>'C.1 Federal Expenditures'!C16+'C.2 State Expenditures'!C16</f>
        <v>0</v>
      </c>
      <c r="D16" s="46">
        <f>'C.1 Federal Expenditures'!D16+'C.2 State Expenditures'!D16</f>
        <v>9857840</v>
      </c>
      <c r="E16" s="46">
        <f>'C.1 Federal Expenditures'!E16+'C.2 State Expenditures'!E16</f>
        <v>88720562</v>
      </c>
      <c r="F16" s="46">
        <f>'C.1 Federal Expenditures'!F16+'C.2 State Expenditures'!F16</f>
        <v>241395931</v>
      </c>
      <c r="G16" s="46">
        <f>'C.1 Federal Expenditures'!G16+'C.2 State Expenditures'!G16</f>
        <v>28602509</v>
      </c>
      <c r="H16" s="46">
        <f>'C.1 Federal Expenditures'!H16+'C.2 State Expenditures'!H16</f>
        <v>28602509</v>
      </c>
      <c r="I16" s="46">
        <f>'C.1 Federal Expenditures'!I16+'C.2 State Expenditures'!I16</f>
        <v>0</v>
      </c>
      <c r="J16" s="46">
        <f>'C.1 Federal Expenditures'!J16+'C.2 State Expenditures'!J16</f>
        <v>0</v>
      </c>
      <c r="K16" s="46">
        <f>'C.1 Federal Expenditures'!K16+'C.2 State Expenditures'!K16</f>
        <v>0</v>
      </c>
      <c r="L16" s="46">
        <f>'C.1 Federal Expenditures'!L16+'C.2 State Expenditures'!L16</f>
        <v>0</v>
      </c>
      <c r="M16" s="46">
        <f>'C.1 Federal Expenditures'!M16+'C.2 State Expenditures'!M16</f>
        <v>0</v>
      </c>
      <c r="N16" s="46">
        <f>'C.1 Federal Expenditures'!N16+'C.2 State Expenditures'!N16</f>
        <v>0</v>
      </c>
      <c r="O16" s="46">
        <f>'C.1 Federal Expenditures'!O16+'C.2 State Expenditures'!O16</f>
        <v>0</v>
      </c>
      <c r="P16" s="46">
        <f>'C.1 Federal Expenditures'!P16+'C.2 State Expenditures'!P16</f>
        <v>0</v>
      </c>
      <c r="Q16" s="46">
        <f>'C.1 Federal Expenditures'!Q16+'C.2 State Expenditures'!Q16</f>
        <v>0</v>
      </c>
      <c r="R16" s="46">
        <f>'C.1 Federal Expenditures'!R16+'C.2 State Expenditures'!R16</f>
        <v>41180189</v>
      </c>
      <c r="S16" s="46">
        <f>'C.1 Federal Expenditures'!S16+'C.2 State Expenditures'!S16</f>
        <v>615133</v>
      </c>
      <c r="T16" s="46">
        <f>'C.1 Federal Expenditures'!T16+'C.2 State Expenditures'!T16</f>
        <v>33999301</v>
      </c>
      <c r="U16" s="46">
        <f>'C.1 Federal Expenditures'!U16+'C.2 State Expenditures'!U16</f>
        <v>6565755</v>
      </c>
      <c r="V16" s="46">
        <f>'C.1 Federal Expenditures'!V16+'C.2 State Expenditures'!V16</f>
        <v>2217059</v>
      </c>
      <c r="W16" s="46">
        <f>'C.1 Federal Expenditures'!W16+'C.2 State Expenditures'!W16</f>
        <v>11222300</v>
      </c>
      <c r="X16" s="46">
        <f>'C.1 Federal Expenditures'!X16+'C.2 State Expenditures'!X16</f>
        <v>11041717</v>
      </c>
      <c r="Y16" s="46">
        <f>'C.1 Federal Expenditures'!Y16+'C.2 State Expenditures'!Y16</f>
        <v>180583</v>
      </c>
      <c r="Z16" s="46">
        <f>'C.1 Federal Expenditures'!Z16+'C.2 State Expenditures'!Z16</f>
        <v>96491</v>
      </c>
      <c r="AA16" s="46">
        <f>'C.1 Federal Expenditures'!AA16+'C.2 State Expenditures'!AA16</f>
        <v>0</v>
      </c>
      <c r="AB16" s="46">
        <f>'C.1 Federal Expenditures'!AB16+'C.2 State Expenditures'!AB16</f>
        <v>0</v>
      </c>
      <c r="AC16" s="46">
        <f>'C.1 Federal Expenditures'!AC16+'C.2 State Expenditures'!AC16</f>
        <v>5701063</v>
      </c>
      <c r="AD16" s="46">
        <f>'C.1 Federal Expenditures'!AD16+'C.2 State Expenditures'!AD16</f>
        <v>22328009</v>
      </c>
      <c r="AE16" s="46">
        <f>'C.1 Federal Expenditures'!AE16+'C.2 State Expenditures'!AE16</f>
        <v>5828715</v>
      </c>
      <c r="AF16" s="46">
        <f>'C.1 Federal Expenditures'!AF16+'C.2 State Expenditures'!AF16</f>
        <v>9382359</v>
      </c>
      <c r="AG16" s="46">
        <f>'C.1 Federal Expenditures'!AG16+'C.2 State Expenditures'!AG16</f>
        <v>3695258</v>
      </c>
      <c r="AH16" s="46">
        <f>'C.1 Federal Expenditures'!AH16+'C.2 State Expenditures'!AH16</f>
        <v>535904</v>
      </c>
      <c r="AI16" s="46">
        <f>'C.1 Federal Expenditures'!AI16+'C.2 State Expenditures'!AI16</f>
        <v>469493</v>
      </c>
      <c r="AJ16" s="46">
        <f>'C.1 Federal Expenditures'!AJ16+'C.2 State Expenditures'!AJ16</f>
        <v>0</v>
      </c>
      <c r="AK16" s="46">
        <f>'C.1 Federal Expenditures'!AK16+'C.2 State Expenditures'!AK16</f>
        <v>66411</v>
      </c>
      <c r="AL16" s="46">
        <f>'C.1 Federal Expenditures'!AL16+'C.2 State Expenditures'!AL16</f>
        <v>2023199</v>
      </c>
      <c r="AM16" s="46">
        <f>'C.1 Federal Expenditures'!AM16+'C.2 State Expenditures'!AM16</f>
        <v>23529109</v>
      </c>
      <c r="AN16" s="46">
        <f>'C.1 Federal Expenditures'!AN16+'C.2 State Expenditures'!AN16</f>
        <v>10786321</v>
      </c>
      <c r="AO16" s="46">
        <f>'C.1 Federal Expenditures'!AO16+'C.2 State Expenditures'!AO16</f>
        <v>10104194</v>
      </c>
      <c r="AP16" s="46">
        <f>'C.1 Federal Expenditures'!AP16+'C.2 State Expenditures'!AP16</f>
        <v>2638594</v>
      </c>
      <c r="AQ16" s="46">
        <f>'C.1 Federal Expenditures'!AQ16+'C.2 State Expenditures'!AQ16</f>
        <v>32508068</v>
      </c>
      <c r="AR16" s="46">
        <f>'C.1 Federal Expenditures'!AR16+'C.2 State Expenditures'!AR16</f>
        <v>188850232</v>
      </c>
      <c r="AS16" s="46">
        <f>'C.1 Federal Expenditures'!AS16</f>
        <v>20685336</v>
      </c>
      <c r="AT16" s="46">
        <f>'C.1 Federal Expenditures'!AT16</f>
        <v>280585356</v>
      </c>
      <c r="AV16" s="16"/>
      <c r="AW16" s="16"/>
      <c r="AX16" s="16"/>
      <c r="AY16" s="16"/>
      <c r="AZ16" s="16"/>
      <c r="BA16" s="16"/>
      <c r="BB16" s="16"/>
      <c r="BC16" s="16"/>
      <c r="BD16" s="16"/>
      <c r="BE16" s="16"/>
      <c r="BF16" s="16"/>
      <c r="BG16" s="16"/>
    </row>
    <row r="17" spans="1:59" ht="15" x14ac:dyDescent="0.3">
      <c r="A17" s="69" t="s">
        <v>13</v>
      </c>
      <c r="B17" s="46">
        <f>'C.1 Federal Expenditures'!B17+'C.2 State Expenditures'!B17</f>
        <v>30307166</v>
      </c>
      <c r="C17" s="46">
        <f>'C.1 Federal Expenditures'!C17+'C.2 State Expenditures'!C17</f>
        <v>7804095</v>
      </c>
      <c r="D17" s="46">
        <f>'C.1 Federal Expenditures'!D17+'C.2 State Expenditures'!D17</f>
        <v>966041</v>
      </c>
      <c r="E17" s="46">
        <f>'C.1 Federal Expenditures'!E17+'C.2 State Expenditures'!E17</f>
        <v>21537030</v>
      </c>
      <c r="F17" s="46">
        <f>'C.1 Federal Expenditures'!F17+'C.2 State Expenditures'!F17</f>
        <v>19999580</v>
      </c>
      <c r="G17" s="46">
        <f>'C.1 Federal Expenditures'!G17+'C.2 State Expenditures'!G17</f>
        <v>8218660</v>
      </c>
      <c r="H17" s="46">
        <f>'C.1 Federal Expenditures'!H17+'C.2 State Expenditures'!H17</f>
        <v>8218660</v>
      </c>
      <c r="I17" s="46">
        <f>'C.1 Federal Expenditures'!I17+'C.2 State Expenditures'!I17</f>
        <v>0</v>
      </c>
      <c r="J17" s="46">
        <f>'C.1 Federal Expenditures'!J17+'C.2 State Expenditures'!J17</f>
        <v>0</v>
      </c>
      <c r="K17" s="46">
        <f>'C.1 Federal Expenditures'!K17+'C.2 State Expenditures'!K17</f>
        <v>0</v>
      </c>
      <c r="L17" s="46">
        <f>'C.1 Federal Expenditures'!L17+'C.2 State Expenditures'!L17</f>
        <v>0</v>
      </c>
      <c r="M17" s="46">
        <f>'C.1 Federal Expenditures'!M17+'C.2 State Expenditures'!M17</f>
        <v>0</v>
      </c>
      <c r="N17" s="46">
        <f>'C.1 Federal Expenditures'!N17+'C.2 State Expenditures'!N17</f>
        <v>11306225</v>
      </c>
      <c r="O17" s="46">
        <f>'C.1 Federal Expenditures'!O17+'C.2 State Expenditures'!O17</f>
        <v>0</v>
      </c>
      <c r="P17" s="46">
        <f>'C.1 Federal Expenditures'!P17+'C.2 State Expenditures'!P17</f>
        <v>0</v>
      </c>
      <c r="Q17" s="46">
        <f>'C.1 Federal Expenditures'!Q17+'C.2 State Expenditures'!Q17</f>
        <v>11306225</v>
      </c>
      <c r="R17" s="46">
        <f>'C.1 Federal Expenditures'!R17+'C.2 State Expenditures'!R17</f>
        <v>2758810</v>
      </c>
      <c r="S17" s="46">
        <f>'C.1 Federal Expenditures'!S17+'C.2 State Expenditures'!S17</f>
        <v>86531</v>
      </c>
      <c r="T17" s="46">
        <f>'C.1 Federal Expenditures'!T17+'C.2 State Expenditures'!T17</f>
        <v>61760</v>
      </c>
      <c r="U17" s="46">
        <f>'C.1 Federal Expenditures'!U17+'C.2 State Expenditures'!U17</f>
        <v>2610519</v>
      </c>
      <c r="V17" s="46">
        <f>'C.1 Federal Expenditures'!V17+'C.2 State Expenditures'!V17</f>
        <v>136272</v>
      </c>
      <c r="W17" s="46">
        <f>'C.1 Federal Expenditures'!W17+'C.2 State Expenditures'!W17</f>
        <v>7341899</v>
      </c>
      <c r="X17" s="46">
        <f>'C.1 Federal Expenditures'!X17+'C.2 State Expenditures'!X17</f>
        <v>5832696</v>
      </c>
      <c r="Y17" s="46">
        <f>'C.1 Federal Expenditures'!Y17+'C.2 State Expenditures'!Y17</f>
        <v>1509203</v>
      </c>
      <c r="Z17" s="46">
        <f>'C.1 Federal Expenditures'!Z17+'C.2 State Expenditures'!Z17</f>
        <v>0</v>
      </c>
      <c r="AA17" s="46">
        <f>'C.1 Federal Expenditures'!AA17+'C.2 State Expenditures'!AA17</f>
        <v>0</v>
      </c>
      <c r="AB17" s="46">
        <f>'C.1 Federal Expenditures'!AB17+'C.2 State Expenditures'!AB17</f>
        <v>0</v>
      </c>
      <c r="AC17" s="46">
        <f>'C.1 Federal Expenditures'!AC17+'C.2 State Expenditures'!AC17</f>
        <v>1344553</v>
      </c>
      <c r="AD17" s="46">
        <f>'C.1 Federal Expenditures'!AD17+'C.2 State Expenditures'!AD17</f>
        <v>0</v>
      </c>
      <c r="AE17" s="46">
        <f>'C.1 Federal Expenditures'!AE17+'C.2 State Expenditures'!AE17</f>
        <v>0</v>
      </c>
      <c r="AF17" s="46">
        <f>'C.1 Federal Expenditures'!AF17+'C.2 State Expenditures'!AF17</f>
        <v>403855</v>
      </c>
      <c r="AG17" s="46">
        <f>'C.1 Federal Expenditures'!AG17+'C.2 State Expenditures'!AG17</f>
        <v>0</v>
      </c>
      <c r="AH17" s="46">
        <f>'C.1 Federal Expenditures'!AH17+'C.2 State Expenditures'!AH17</f>
        <v>1507006</v>
      </c>
      <c r="AI17" s="46">
        <f>'C.1 Federal Expenditures'!AI17+'C.2 State Expenditures'!AI17</f>
        <v>1507006</v>
      </c>
      <c r="AJ17" s="46">
        <f>'C.1 Federal Expenditures'!AJ17+'C.2 State Expenditures'!AJ17</f>
        <v>0</v>
      </c>
      <c r="AK17" s="46">
        <f>'C.1 Federal Expenditures'!AK17+'C.2 State Expenditures'!AK17</f>
        <v>0</v>
      </c>
      <c r="AL17" s="46">
        <f>'C.1 Federal Expenditures'!AL17+'C.2 State Expenditures'!AL17</f>
        <v>0</v>
      </c>
      <c r="AM17" s="46">
        <f>'C.1 Federal Expenditures'!AM17+'C.2 State Expenditures'!AM17</f>
        <v>7759265</v>
      </c>
      <c r="AN17" s="46">
        <f>'C.1 Federal Expenditures'!AN17+'C.2 State Expenditures'!AN17</f>
        <v>5642601</v>
      </c>
      <c r="AO17" s="46">
        <f>'C.1 Federal Expenditures'!AO17+'C.2 State Expenditures'!AO17</f>
        <v>0</v>
      </c>
      <c r="AP17" s="46">
        <f>'C.1 Federal Expenditures'!AP17+'C.2 State Expenditures'!AP17</f>
        <v>2116664</v>
      </c>
      <c r="AQ17" s="46">
        <f>'C.1 Federal Expenditures'!AQ17+'C.2 State Expenditures'!AQ17</f>
        <v>0</v>
      </c>
      <c r="AR17" s="46">
        <f>'C.1 Federal Expenditures'!AR17+'C.2 State Expenditures'!AR17</f>
        <v>40776545</v>
      </c>
      <c r="AS17" s="46">
        <f>'C.1 Federal Expenditures'!AS17</f>
        <v>0</v>
      </c>
      <c r="AT17" s="46">
        <f>'C.1 Federal Expenditures'!AT17</f>
        <v>13785444</v>
      </c>
      <c r="AV17" s="16"/>
      <c r="AW17" s="16"/>
      <c r="AX17" s="16"/>
      <c r="AY17" s="16"/>
      <c r="AZ17" s="16"/>
      <c r="BA17" s="16"/>
      <c r="BB17" s="16"/>
      <c r="BC17" s="16"/>
      <c r="BD17" s="16"/>
      <c r="BE17" s="16"/>
      <c r="BF17" s="16"/>
      <c r="BG17" s="16"/>
    </row>
    <row r="18" spans="1:59" ht="15" x14ac:dyDescent="0.3">
      <c r="A18" s="69" t="s">
        <v>14</v>
      </c>
      <c r="B18" s="46">
        <f>'C.1 Federal Expenditures'!B18+'C.2 State Expenditures'!B18</f>
        <v>583126272</v>
      </c>
      <c r="C18" s="46">
        <f>'C.1 Federal Expenditures'!C18+'C.2 State Expenditures'!C18</f>
        <v>0</v>
      </c>
      <c r="D18" s="46">
        <f>'C.1 Federal Expenditures'!D18+'C.2 State Expenditures'!D18</f>
        <v>1500000</v>
      </c>
      <c r="E18" s="46">
        <f>'C.1 Federal Expenditures'!E18+'C.2 State Expenditures'!E18</f>
        <v>581626272</v>
      </c>
      <c r="F18" s="46">
        <f>'C.1 Federal Expenditures'!F18+'C.2 State Expenditures'!F18</f>
        <v>0</v>
      </c>
      <c r="G18" s="46">
        <f>'C.1 Federal Expenditures'!G18+'C.2 State Expenditures'!G18</f>
        <v>31882616</v>
      </c>
      <c r="H18" s="46">
        <f>'C.1 Federal Expenditures'!H18+'C.2 State Expenditures'!H18</f>
        <v>31882616</v>
      </c>
      <c r="I18" s="46">
        <f>'C.1 Federal Expenditures'!I18+'C.2 State Expenditures'!I18</f>
        <v>0</v>
      </c>
      <c r="J18" s="46">
        <f>'C.1 Federal Expenditures'!J18+'C.2 State Expenditures'!J18</f>
        <v>0</v>
      </c>
      <c r="K18" s="46">
        <f>'C.1 Federal Expenditures'!K18+'C.2 State Expenditures'!K18</f>
        <v>0</v>
      </c>
      <c r="L18" s="46">
        <f>'C.1 Federal Expenditures'!L18+'C.2 State Expenditures'!L18</f>
        <v>0</v>
      </c>
      <c r="M18" s="46">
        <f>'C.1 Federal Expenditures'!M18+'C.2 State Expenditures'!M18</f>
        <v>0</v>
      </c>
      <c r="N18" s="46">
        <f>'C.1 Federal Expenditures'!N18+'C.2 State Expenditures'!N18</f>
        <v>0</v>
      </c>
      <c r="O18" s="46">
        <f>'C.1 Federal Expenditures'!O18+'C.2 State Expenditures'!O18</f>
        <v>0</v>
      </c>
      <c r="P18" s="46">
        <f>'C.1 Federal Expenditures'!P18+'C.2 State Expenditures'!P18</f>
        <v>0</v>
      </c>
      <c r="Q18" s="46">
        <f>'C.1 Federal Expenditures'!Q18+'C.2 State Expenditures'!Q18</f>
        <v>0</v>
      </c>
      <c r="R18" s="46">
        <f>'C.1 Federal Expenditures'!R18+'C.2 State Expenditures'!R18</f>
        <v>19252090</v>
      </c>
      <c r="S18" s="46">
        <f>'C.1 Federal Expenditures'!S18+'C.2 State Expenditures'!S18</f>
        <v>0</v>
      </c>
      <c r="T18" s="46">
        <f>'C.1 Federal Expenditures'!T18+'C.2 State Expenditures'!T18</f>
        <v>13244892</v>
      </c>
      <c r="U18" s="46">
        <f>'C.1 Federal Expenditures'!U18+'C.2 State Expenditures'!U18</f>
        <v>6007198</v>
      </c>
      <c r="V18" s="46">
        <f>'C.1 Federal Expenditures'!V18+'C.2 State Expenditures'!V18</f>
        <v>806977</v>
      </c>
      <c r="W18" s="46">
        <f>'C.1 Federal Expenditures'!W18+'C.2 State Expenditures'!W18</f>
        <v>699727173</v>
      </c>
      <c r="X18" s="46">
        <f>'C.1 Federal Expenditures'!X18+'C.2 State Expenditures'!X18</f>
        <v>593251266</v>
      </c>
      <c r="Y18" s="46">
        <f>'C.1 Federal Expenditures'!Y18+'C.2 State Expenditures'!Y18</f>
        <v>106475907</v>
      </c>
      <c r="Z18" s="46">
        <f>'C.1 Federal Expenditures'!Z18+'C.2 State Expenditures'!Z18</f>
        <v>377984</v>
      </c>
      <c r="AA18" s="46">
        <f>'C.1 Federal Expenditures'!AA18+'C.2 State Expenditures'!AA18</f>
        <v>66150494</v>
      </c>
      <c r="AB18" s="46">
        <f>'C.1 Federal Expenditures'!AB18+'C.2 State Expenditures'!AB18</f>
        <v>0</v>
      </c>
      <c r="AC18" s="46">
        <f>'C.1 Federal Expenditures'!AC18+'C.2 State Expenditures'!AC18</f>
        <v>740061</v>
      </c>
      <c r="AD18" s="46">
        <f>'C.1 Federal Expenditures'!AD18+'C.2 State Expenditures'!AD18</f>
        <v>9521097</v>
      </c>
      <c r="AE18" s="46">
        <f>'C.1 Federal Expenditures'!AE18+'C.2 State Expenditures'!AE18</f>
        <v>0</v>
      </c>
      <c r="AF18" s="46">
        <f>'C.1 Federal Expenditures'!AF18+'C.2 State Expenditures'!AF18</f>
        <v>102555</v>
      </c>
      <c r="AG18" s="46">
        <f>'C.1 Federal Expenditures'!AG18+'C.2 State Expenditures'!AG18</f>
        <v>0</v>
      </c>
      <c r="AH18" s="46">
        <f>'C.1 Federal Expenditures'!AH18+'C.2 State Expenditures'!AH18</f>
        <v>242282735</v>
      </c>
      <c r="AI18" s="46">
        <f>'C.1 Federal Expenditures'!AI18+'C.2 State Expenditures'!AI18</f>
        <v>0</v>
      </c>
      <c r="AJ18" s="46">
        <f>'C.1 Federal Expenditures'!AJ18+'C.2 State Expenditures'!AJ18</f>
        <v>0</v>
      </c>
      <c r="AK18" s="46">
        <f>'C.1 Federal Expenditures'!AK18+'C.2 State Expenditures'!AK18</f>
        <v>242282735</v>
      </c>
      <c r="AL18" s="46">
        <f>'C.1 Federal Expenditures'!AL18+'C.2 State Expenditures'!AL18</f>
        <v>0</v>
      </c>
      <c r="AM18" s="46">
        <f>'C.1 Federal Expenditures'!AM18+'C.2 State Expenditures'!AM18</f>
        <v>71255097</v>
      </c>
      <c r="AN18" s="46">
        <f>'C.1 Federal Expenditures'!AN18+'C.2 State Expenditures'!AN18</f>
        <v>0</v>
      </c>
      <c r="AO18" s="46">
        <f>'C.1 Federal Expenditures'!AO18+'C.2 State Expenditures'!AO18</f>
        <v>71193272</v>
      </c>
      <c r="AP18" s="46">
        <f>'C.1 Federal Expenditures'!AP18+'C.2 State Expenditures'!AP18</f>
        <v>61825</v>
      </c>
      <c r="AQ18" s="46">
        <f>'C.1 Federal Expenditures'!AQ18+'C.2 State Expenditures'!AQ18</f>
        <v>0</v>
      </c>
      <c r="AR18" s="46">
        <f>'C.1 Federal Expenditures'!AR18+'C.2 State Expenditures'!AR18</f>
        <v>1142098879</v>
      </c>
      <c r="AS18" s="46">
        <f>'C.1 Federal Expenditures'!AS18</f>
        <v>0</v>
      </c>
      <c r="AT18" s="46">
        <f>'C.1 Federal Expenditures'!AT18</f>
        <v>0</v>
      </c>
      <c r="AV18" s="16"/>
      <c r="AW18" s="16"/>
      <c r="AX18" s="16"/>
      <c r="AY18" s="16"/>
      <c r="AZ18" s="16"/>
      <c r="BA18" s="16"/>
      <c r="BB18" s="16"/>
      <c r="BC18" s="16"/>
      <c r="BD18" s="16"/>
      <c r="BE18" s="16"/>
      <c r="BF18" s="16"/>
      <c r="BG18" s="16"/>
    </row>
    <row r="19" spans="1:59" ht="15" x14ac:dyDescent="0.3">
      <c r="A19" s="69" t="s">
        <v>15</v>
      </c>
      <c r="B19" s="46">
        <f>'C.1 Federal Expenditures'!B19+'C.2 State Expenditures'!B19</f>
        <v>206116672</v>
      </c>
      <c r="C19" s="46">
        <f>'C.1 Federal Expenditures'!C19+'C.2 State Expenditures'!C19</f>
        <v>61835002</v>
      </c>
      <c r="D19" s="46">
        <f>'C.1 Federal Expenditures'!D19+'C.2 State Expenditures'!D19</f>
        <v>0</v>
      </c>
      <c r="E19" s="46">
        <f>'C.1 Federal Expenditures'!E19+'C.2 State Expenditures'!E19</f>
        <v>144281670</v>
      </c>
      <c r="F19" s="46">
        <f>'C.1 Federal Expenditures'!F19+'C.2 State Expenditures'!F19</f>
        <v>155782237</v>
      </c>
      <c r="G19" s="46">
        <f>'C.1 Federal Expenditures'!G19+'C.2 State Expenditures'!G19</f>
        <v>14744438</v>
      </c>
      <c r="H19" s="46">
        <f>'C.1 Federal Expenditures'!H19+'C.2 State Expenditures'!H19</f>
        <v>14744438</v>
      </c>
      <c r="I19" s="46">
        <f>'C.1 Federal Expenditures'!I19+'C.2 State Expenditures'!I19</f>
        <v>0</v>
      </c>
      <c r="J19" s="46">
        <f>'C.1 Federal Expenditures'!J19+'C.2 State Expenditures'!J19</f>
        <v>0</v>
      </c>
      <c r="K19" s="46">
        <f>'C.1 Federal Expenditures'!K19+'C.2 State Expenditures'!K19</f>
        <v>0</v>
      </c>
      <c r="L19" s="46">
        <f>'C.1 Federal Expenditures'!L19+'C.2 State Expenditures'!L19</f>
        <v>0</v>
      </c>
      <c r="M19" s="46">
        <f>'C.1 Federal Expenditures'!M19+'C.2 State Expenditures'!M19</f>
        <v>0</v>
      </c>
      <c r="N19" s="46">
        <f>'C.1 Federal Expenditures'!N19+'C.2 State Expenditures'!N19</f>
        <v>0</v>
      </c>
      <c r="O19" s="46">
        <f>'C.1 Federal Expenditures'!O19+'C.2 State Expenditures'!O19</f>
        <v>0</v>
      </c>
      <c r="P19" s="46">
        <f>'C.1 Federal Expenditures'!P19+'C.2 State Expenditures'!P19</f>
        <v>0</v>
      </c>
      <c r="Q19" s="46">
        <f>'C.1 Federal Expenditures'!Q19+'C.2 State Expenditures'!Q19</f>
        <v>0</v>
      </c>
      <c r="R19" s="46">
        <f>'C.1 Federal Expenditures'!R19+'C.2 State Expenditures'!R19</f>
        <v>83762279</v>
      </c>
      <c r="S19" s="46">
        <f>'C.1 Federal Expenditures'!S19+'C.2 State Expenditures'!S19</f>
        <v>0</v>
      </c>
      <c r="T19" s="46">
        <f>'C.1 Federal Expenditures'!T19+'C.2 State Expenditures'!T19</f>
        <v>80058675</v>
      </c>
      <c r="U19" s="46">
        <f>'C.1 Federal Expenditures'!U19+'C.2 State Expenditures'!U19</f>
        <v>3703604</v>
      </c>
      <c r="V19" s="46">
        <f>'C.1 Federal Expenditures'!V19+'C.2 State Expenditures'!V19</f>
        <v>1102831</v>
      </c>
      <c r="W19" s="46">
        <f>'C.1 Federal Expenditures'!W19+'C.2 State Expenditures'!W19</f>
        <v>56617229</v>
      </c>
      <c r="X19" s="46">
        <f>'C.1 Federal Expenditures'!X19+'C.2 State Expenditures'!X19</f>
        <v>56617229</v>
      </c>
      <c r="Y19" s="46">
        <f>'C.1 Federal Expenditures'!Y19+'C.2 State Expenditures'!Y19</f>
        <v>0</v>
      </c>
      <c r="Z19" s="46">
        <f>'C.1 Federal Expenditures'!Z19+'C.2 State Expenditures'!Z19</f>
        <v>0</v>
      </c>
      <c r="AA19" s="46">
        <f>'C.1 Federal Expenditures'!AA19+'C.2 State Expenditures'!AA19</f>
        <v>27529635</v>
      </c>
      <c r="AB19" s="46">
        <f>'C.1 Federal Expenditures'!AB19+'C.2 State Expenditures'!AB19</f>
        <v>0</v>
      </c>
      <c r="AC19" s="46">
        <f>'C.1 Federal Expenditures'!AC19+'C.2 State Expenditures'!AC19</f>
        <v>387960</v>
      </c>
      <c r="AD19" s="46">
        <f>'C.1 Federal Expenditures'!AD19+'C.2 State Expenditures'!AD19</f>
        <v>0</v>
      </c>
      <c r="AE19" s="46">
        <f>'C.1 Federal Expenditures'!AE19+'C.2 State Expenditures'!AE19</f>
        <v>21141988</v>
      </c>
      <c r="AF19" s="46">
        <f>'C.1 Federal Expenditures'!AF19+'C.2 State Expenditures'!AF19</f>
        <v>4426798</v>
      </c>
      <c r="AG19" s="46">
        <f>'C.1 Federal Expenditures'!AG19+'C.2 State Expenditures'!AG19</f>
        <v>25369587</v>
      </c>
      <c r="AH19" s="46">
        <f>'C.1 Federal Expenditures'!AH19+'C.2 State Expenditures'!AH19</f>
        <v>9336994</v>
      </c>
      <c r="AI19" s="46">
        <f>'C.1 Federal Expenditures'!AI19+'C.2 State Expenditures'!AI19</f>
        <v>9043322</v>
      </c>
      <c r="AJ19" s="46">
        <f>'C.1 Federal Expenditures'!AJ19+'C.2 State Expenditures'!AJ19</f>
        <v>0</v>
      </c>
      <c r="AK19" s="46">
        <f>'C.1 Federal Expenditures'!AK19+'C.2 State Expenditures'!AK19</f>
        <v>293672</v>
      </c>
      <c r="AL19" s="46">
        <f>'C.1 Federal Expenditures'!AL19+'C.2 State Expenditures'!AL19</f>
        <v>23622474</v>
      </c>
      <c r="AM19" s="46">
        <f>'C.1 Federal Expenditures'!AM19+'C.2 State Expenditures'!AM19</f>
        <v>24101671</v>
      </c>
      <c r="AN19" s="46">
        <f>'C.1 Federal Expenditures'!AN19+'C.2 State Expenditures'!AN19</f>
        <v>15546671</v>
      </c>
      <c r="AO19" s="46">
        <f>'C.1 Federal Expenditures'!AO19+'C.2 State Expenditures'!AO19</f>
        <v>0</v>
      </c>
      <c r="AP19" s="46">
        <f>'C.1 Federal Expenditures'!AP19+'C.2 State Expenditures'!AP19</f>
        <v>8555000</v>
      </c>
      <c r="AQ19" s="46">
        <f>'C.1 Federal Expenditures'!AQ19+'C.2 State Expenditures'!AQ19</f>
        <v>60893803</v>
      </c>
      <c r="AR19" s="46">
        <f>'C.1 Federal Expenditures'!AR19+'C.2 State Expenditures'!AR19</f>
        <v>353037687</v>
      </c>
      <c r="AS19" s="46">
        <f>'C.1 Federal Expenditures'!AS19</f>
        <v>13692163</v>
      </c>
      <c r="AT19" s="46">
        <f>'C.1 Federal Expenditures'!AT19</f>
        <v>50841067</v>
      </c>
      <c r="AV19" s="16"/>
      <c r="AW19" s="16"/>
      <c r="AX19" s="16"/>
      <c r="AY19" s="16"/>
      <c r="AZ19" s="16"/>
      <c r="BA19" s="16"/>
      <c r="BB19" s="16"/>
      <c r="BC19" s="16"/>
      <c r="BD19" s="16"/>
      <c r="BE19" s="16"/>
      <c r="BF19" s="16"/>
      <c r="BG19" s="16"/>
    </row>
    <row r="20" spans="1:59" ht="15" x14ac:dyDescent="0.3">
      <c r="A20" s="69" t="s">
        <v>16</v>
      </c>
      <c r="B20" s="46">
        <f>'C.1 Federal Expenditures'!B20+'C.2 State Expenditures'!B20</f>
        <v>130558068</v>
      </c>
      <c r="C20" s="46">
        <f>'C.1 Federal Expenditures'!C20+'C.2 State Expenditures'!C20</f>
        <v>26205412</v>
      </c>
      <c r="D20" s="46">
        <f>'C.1 Federal Expenditures'!D20+'C.2 State Expenditures'!D20</f>
        <v>12962008</v>
      </c>
      <c r="E20" s="46">
        <f>'C.1 Federal Expenditures'!E20+'C.2 State Expenditures'!E20</f>
        <v>91390648</v>
      </c>
      <c r="F20" s="46">
        <f>'C.1 Federal Expenditures'!F20+'C.2 State Expenditures'!F20</f>
        <v>4284142</v>
      </c>
      <c r="G20" s="46">
        <f>'C.1 Federal Expenditures'!G20+'C.2 State Expenditures'!G20</f>
        <v>33549353</v>
      </c>
      <c r="H20" s="46">
        <f>'C.1 Federal Expenditures'!H20+'C.2 State Expenditures'!H20</f>
        <v>33549353</v>
      </c>
      <c r="I20" s="46">
        <f>'C.1 Federal Expenditures'!I20+'C.2 State Expenditures'!I20</f>
        <v>0</v>
      </c>
      <c r="J20" s="46">
        <f>'C.1 Federal Expenditures'!J20+'C.2 State Expenditures'!J20</f>
        <v>0</v>
      </c>
      <c r="K20" s="46">
        <f>'C.1 Federal Expenditures'!K20+'C.2 State Expenditures'!K20</f>
        <v>0</v>
      </c>
      <c r="L20" s="46">
        <f>'C.1 Federal Expenditures'!L20+'C.2 State Expenditures'!L20</f>
        <v>0</v>
      </c>
      <c r="M20" s="46">
        <f>'C.1 Federal Expenditures'!M20+'C.2 State Expenditures'!M20</f>
        <v>0</v>
      </c>
      <c r="N20" s="46">
        <f>'C.1 Federal Expenditures'!N20+'C.2 State Expenditures'!N20</f>
        <v>0</v>
      </c>
      <c r="O20" s="46">
        <f>'C.1 Federal Expenditures'!O20+'C.2 State Expenditures'!O20</f>
        <v>0</v>
      </c>
      <c r="P20" s="46">
        <f>'C.1 Federal Expenditures'!P20+'C.2 State Expenditures'!P20</f>
        <v>0</v>
      </c>
      <c r="Q20" s="46">
        <f>'C.1 Federal Expenditures'!Q20+'C.2 State Expenditures'!Q20</f>
        <v>0</v>
      </c>
      <c r="R20" s="46">
        <f>'C.1 Federal Expenditures'!R20+'C.2 State Expenditures'!R20</f>
        <v>10484615</v>
      </c>
      <c r="S20" s="46">
        <f>'C.1 Federal Expenditures'!S20+'C.2 State Expenditures'!S20</f>
        <v>0</v>
      </c>
      <c r="T20" s="46">
        <f>'C.1 Federal Expenditures'!T20+'C.2 State Expenditures'!T20</f>
        <v>0</v>
      </c>
      <c r="U20" s="46">
        <f>'C.1 Federal Expenditures'!U20+'C.2 State Expenditures'!U20</f>
        <v>10484615</v>
      </c>
      <c r="V20" s="46">
        <f>'C.1 Federal Expenditures'!V20+'C.2 State Expenditures'!V20</f>
        <v>1302454</v>
      </c>
      <c r="W20" s="46">
        <f>'C.1 Federal Expenditures'!W20+'C.2 State Expenditures'!W20</f>
        <v>31797264</v>
      </c>
      <c r="X20" s="46">
        <f>'C.1 Federal Expenditures'!X20+'C.2 State Expenditures'!X20</f>
        <v>31797264</v>
      </c>
      <c r="Y20" s="46">
        <f>'C.1 Federal Expenditures'!Y20+'C.2 State Expenditures'!Y20</f>
        <v>0</v>
      </c>
      <c r="Z20" s="46">
        <f>'C.1 Federal Expenditures'!Z20+'C.2 State Expenditures'!Z20</f>
        <v>0</v>
      </c>
      <c r="AA20" s="46">
        <f>'C.1 Federal Expenditures'!AA20+'C.2 State Expenditures'!AA20</f>
        <v>25939342</v>
      </c>
      <c r="AB20" s="46">
        <f>'C.1 Federal Expenditures'!AB20+'C.2 State Expenditures'!AB20</f>
        <v>0</v>
      </c>
      <c r="AC20" s="46">
        <f>'C.1 Federal Expenditures'!AC20+'C.2 State Expenditures'!AC20</f>
        <v>298427</v>
      </c>
      <c r="AD20" s="46">
        <f>'C.1 Federal Expenditures'!AD20+'C.2 State Expenditures'!AD20</f>
        <v>0</v>
      </c>
      <c r="AE20" s="46">
        <f>'C.1 Federal Expenditures'!AE20+'C.2 State Expenditures'!AE20</f>
        <v>0</v>
      </c>
      <c r="AF20" s="46">
        <f>'C.1 Federal Expenditures'!AF20+'C.2 State Expenditures'!AF20</f>
        <v>1670096</v>
      </c>
      <c r="AG20" s="46">
        <f>'C.1 Federal Expenditures'!AG20+'C.2 State Expenditures'!AG20</f>
        <v>15746</v>
      </c>
      <c r="AH20" s="46">
        <f>'C.1 Federal Expenditures'!AH20+'C.2 State Expenditures'!AH20</f>
        <v>55569447</v>
      </c>
      <c r="AI20" s="46">
        <f>'C.1 Federal Expenditures'!AI20+'C.2 State Expenditures'!AI20</f>
        <v>53510608</v>
      </c>
      <c r="AJ20" s="46">
        <f>'C.1 Federal Expenditures'!AJ20+'C.2 State Expenditures'!AJ20</f>
        <v>0</v>
      </c>
      <c r="AK20" s="46">
        <f>'C.1 Federal Expenditures'!AK20+'C.2 State Expenditures'!AK20</f>
        <v>2058839</v>
      </c>
      <c r="AL20" s="46">
        <f>'C.1 Federal Expenditures'!AL20+'C.2 State Expenditures'!AL20</f>
        <v>0</v>
      </c>
      <c r="AM20" s="46">
        <f>'C.1 Federal Expenditures'!AM20+'C.2 State Expenditures'!AM20</f>
        <v>11711582</v>
      </c>
      <c r="AN20" s="46">
        <f>'C.1 Federal Expenditures'!AN20+'C.2 State Expenditures'!AN20</f>
        <v>4931413</v>
      </c>
      <c r="AO20" s="46">
        <f>'C.1 Federal Expenditures'!AO20+'C.2 State Expenditures'!AO20</f>
        <v>5746119</v>
      </c>
      <c r="AP20" s="46">
        <f>'C.1 Federal Expenditures'!AP20+'C.2 State Expenditures'!AP20</f>
        <v>1034050</v>
      </c>
      <c r="AQ20" s="46">
        <f>'C.1 Federal Expenditures'!AQ20+'C.2 State Expenditures'!AQ20</f>
        <v>0</v>
      </c>
      <c r="AR20" s="46">
        <f>'C.1 Federal Expenditures'!AR20+'C.2 State Expenditures'!AR20</f>
        <v>172338326</v>
      </c>
      <c r="AS20" s="46">
        <f>'C.1 Federal Expenditures'!AS20</f>
        <v>653990</v>
      </c>
      <c r="AT20" s="46">
        <f>'C.1 Federal Expenditures'!AT20</f>
        <v>0</v>
      </c>
      <c r="AV20" s="16"/>
      <c r="AW20" s="16"/>
      <c r="AX20" s="16"/>
      <c r="AY20" s="16"/>
      <c r="AZ20" s="16"/>
      <c r="BA20" s="16"/>
      <c r="BB20" s="16"/>
      <c r="BC20" s="16"/>
      <c r="BD20" s="16"/>
      <c r="BE20" s="16"/>
      <c r="BF20" s="16"/>
      <c r="BG20" s="16"/>
    </row>
    <row r="21" spans="1:59" ht="15" x14ac:dyDescent="0.3">
      <c r="A21" s="69" t="s">
        <v>17</v>
      </c>
      <c r="B21" s="46">
        <f>'C.1 Federal Expenditures'!B21+'C.2 State Expenditures'!B21</f>
        <v>101360081</v>
      </c>
      <c r="C21" s="46">
        <f>'C.1 Federal Expenditures'!C21+'C.2 State Expenditures'!C21</f>
        <v>0</v>
      </c>
      <c r="D21" s="46">
        <f>'C.1 Federal Expenditures'!D21+'C.2 State Expenditures'!D21</f>
        <v>10136008</v>
      </c>
      <c r="E21" s="46">
        <f>'C.1 Federal Expenditures'!E21+'C.2 State Expenditures'!E21</f>
        <v>91224073</v>
      </c>
      <c r="F21" s="46">
        <f>'C.1 Federal Expenditures'!F21+'C.2 State Expenditures'!F21</f>
        <v>68147333</v>
      </c>
      <c r="G21" s="46">
        <f>'C.1 Federal Expenditures'!G21+'C.2 State Expenditures'!G21</f>
        <v>13025973</v>
      </c>
      <c r="H21" s="46">
        <f>'C.1 Federal Expenditures'!H21+'C.2 State Expenditures'!H21</f>
        <v>13025973</v>
      </c>
      <c r="I21" s="46">
        <f>'C.1 Federal Expenditures'!I21+'C.2 State Expenditures'!I21</f>
        <v>0</v>
      </c>
      <c r="J21" s="46">
        <f>'C.1 Federal Expenditures'!J21+'C.2 State Expenditures'!J21</f>
        <v>16654008</v>
      </c>
      <c r="K21" s="46">
        <f>'C.1 Federal Expenditures'!K21+'C.2 State Expenditures'!K21</f>
        <v>16654008</v>
      </c>
      <c r="L21" s="46">
        <f>'C.1 Federal Expenditures'!L21+'C.2 State Expenditures'!L21</f>
        <v>0</v>
      </c>
      <c r="M21" s="46">
        <f>'C.1 Federal Expenditures'!M21+'C.2 State Expenditures'!M21</f>
        <v>0</v>
      </c>
      <c r="N21" s="46">
        <f>'C.1 Federal Expenditures'!N21+'C.2 State Expenditures'!N21</f>
        <v>2797385</v>
      </c>
      <c r="O21" s="46">
        <f>'C.1 Federal Expenditures'!O21+'C.2 State Expenditures'!O21</f>
        <v>2797385</v>
      </c>
      <c r="P21" s="46">
        <f>'C.1 Federal Expenditures'!P21+'C.2 State Expenditures'!P21</f>
        <v>0</v>
      </c>
      <c r="Q21" s="46">
        <f>'C.1 Federal Expenditures'!Q21+'C.2 State Expenditures'!Q21</f>
        <v>0</v>
      </c>
      <c r="R21" s="46">
        <f>'C.1 Federal Expenditures'!R21+'C.2 State Expenditures'!R21</f>
        <v>1020628</v>
      </c>
      <c r="S21" s="46">
        <f>'C.1 Federal Expenditures'!S21+'C.2 State Expenditures'!S21</f>
        <v>0</v>
      </c>
      <c r="T21" s="46">
        <f>'C.1 Federal Expenditures'!T21+'C.2 State Expenditures'!T21</f>
        <v>500631</v>
      </c>
      <c r="U21" s="46">
        <f>'C.1 Federal Expenditures'!U21+'C.2 State Expenditures'!U21</f>
        <v>519997</v>
      </c>
      <c r="V21" s="46">
        <f>'C.1 Federal Expenditures'!V21+'C.2 State Expenditures'!V21</f>
        <v>1437822</v>
      </c>
      <c r="W21" s="46">
        <f>'C.1 Federal Expenditures'!W21+'C.2 State Expenditures'!W21</f>
        <v>21870621</v>
      </c>
      <c r="X21" s="46">
        <f>'C.1 Federal Expenditures'!X21+'C.2 State Expenditures'!X21</f>
        <v>6673023</v>
      </c>
      <c r="Y21" s="46">
        <f>'C.1 Federal Expenditures'!Y21+'C.2 State Expenditures'!Y21</f>
        <v>15197598</v>
      </c>
      <c r="Z21" s="46">
        <f>'C.1 Federal Expenditures'!Z21+'C.2 State Expenditures'!Z21</f>
        <v>0</v>
      </c>
      <c r="AA21" s="46">
        <f>'C.1 Federal Expenditures'!AA21+'C.2 State Expenditures'!AA21</f>
        <v>49901778</v>
      </c>
      <c r="AB21" s="46">
        <f>'C.1 Federal Expenditures'!AB21+'C.2 State Expenditures'!AB21</f>
        <v>0</v>
      </c>
      <c r="AC21" s="46">
        <f>'C.1 Federal Expenditures'!AC21+'C.2 State Expenditures'!AC21</f>
        <v>701</v>
      </c>
      <c r="AD21" s="46">
        <f>'C.1 Federal Expenditures'!AD21+'C.2 State Expenditures'!AD21</f>
        <v>3186011</v>
      </c>
      <c r="AE21" s="46">
        <f>'C.1 Federal Expenditures'!AE21+'C.2 State Expenditures'!AE21</f>
        <v>17646613</v>
      </c>
      <c r="AF21" s="46">
        <f>'C.1 Federal Expenditures'!AF21+'C.2 State Expenditures'!AF21</f>
        <v>0</v>
      </c>
      <c r="AG21" s="46">
        <f>'C.1 Federal Expenditures'!AG21+'C.2 State Expenditures'!AG21</f>
        <v>1289560</v>
      </c>
      <c r="AH21" s="46">
        <f>'C.1 Federal Expenditures'!AH21+'C.2 State Expenditures'!AH21</f>
        <v>5159918</v>
      </c>
      <c r="AI21" s="46">
        <f>'C.1 Federal Expenditures'!AI21+'C.2 State Expenditures'!AI21</f>
        <v>5159918</v>
      </c>
      <c r="AJ21" s="46">
        <f>'C.1 Federal Expenditures'!AJ21+'C.2 State Expenditures'!AJ21</f>
        <v>0</v>
      </c>
      <c r="AK21" s="46">
        <f>'C.1 Federal Expenditures'!AK21+'C.2 State Expenditures'!AK21</f>
        <v>0</v>
      </c>
      <c r="AL21" s="46">
        <f>'C.1 Federal Expenditures'!AL21+'C.2 State Expenditures'!AL21</f>
        <v>5437143</v>
      </c>
      <c r="AM21" s="46">
        <f>'C.1 Federal Expenditures'!AM21+'C.2 State Expenditures'!AM21</f>
        <v>15916244</v>
      </c>
      <c r="AN21" s="46">
        <f>'C.1 Federal Expenditures'!AN21+'C.2 State Expenditures'!AN21</f>
        <v>8281972</v>
      </c>
      <c r="AO21" s="46">
        <f>'C.1 Federal Expenditures'!AO21+'C.2 State Expenditures'!AO21</f>
        <v>4470671</v>
      </c>
      <c r="AP21" s="46">
        <f>'C.1 Federal Expenditures'!AP21+'C.2 State Expenditures'!AP21</f>
        <v>3163601</v>
      </c>
      <c r="AQ21" s="46">
        <f>'C.1 Federal Expenditures'!AQ21+'C.2 State Expenditures'!AQ21</f>
        <v>0</v>
      </c>
      <c r="AR21" s="46">
        <f>'C.1 Federal Expenditures'!AR21+'C.2 State Expenditures'!AR21</f>
        <v>155344405</v>
      </c>
      <c r="AS21" s="46">
        <f>'C.1 Federal Expenditures'!AS21</f>
        <v>2044789</v>
      </c>
      <c r="AT21" s="46">
        <f>'C.1 Federal Expenditures'!AT21</f>
        <v>73754611</v>
      </c>
      <c r="AV21" s="16"/>
      <c r="AW21" s="16"/>
      <c r="AX21" s="16"/>
      <c r="AY21" s="16"/>
      <c r="AZ21" s="16"/>
      <c r="BA21" s="16"/>
      <c r="BB21" s="16"/>
      <c r="BC21" s="16"/>
      <c r="BD21" s="16"/>
      <c r="BE21" s="16"/>
      <c r="BF21" s="16"/>
      <c r="BG21" s="16"/>
    </row>
    <row r="22" spans="1:59" ht="15" x14ac:dyDescent="0.3">
      <c r="A22" s="69" t="s">
        <v>18</v>
      </c>
      <c r="B22" s="46">
        <f>'C.1 Federal Expenditures'!B22+'C.2 State Expenditures'!B22</f>
        <v>180689420</v>
      </c>
      <c r="C22" s="46">
        <f>'C.1 Federal Expenditures'!C22+'C.2 State Expenditures'!C22</f>
        <v>0</v>
      </c>
      <c r="D22" s="46">
        <f>'C.1 Federal Expenditures'!D22+'C.2 State Expenditures'!D22</f>
        <v>0</v>
      </c>
      <c r="E22" s="46">
        <f>'C.1 Federal Expenditures'!E22+'C.2 State Expenditures'!E22</f>
        <v>180689420</v>
      </c>
      <c r="F22" s="46">
        <f>'C.1 Federal Expenditures'!F22+'C.2 State Expenditures'!F22</f>
        <v>66497758</v>
      </c>
      <c r="G22" s="46">
        <f>'C.1 Federal Expenditures'!G22+'C.2 State Expenditures'!G22</f>
        <v>172117902</v>
      </c>
      <c r="H22" s="46">
        <f>'C.1 Federal Expenditures'!H22+'C.2 State Expenditures'!H22</f>
        <v>114290927</v>
      </c>
      <c r="I22" s="46">
        <f>'C.1 Federal Expenditures'!I22+'C.2 State Expenditures'!I22</f>
        <v>57826975</v>
      </c>
      <c r="J22" s="46">
        <f>'C.1 Federal Expenditures'!J22+'C.2 State Expenditures'!J22</f>
        <v>0</v>
      </c>
      <c r="K22" s="46">
        <f>'C.1 Federal Expenditures'!K22+'C.2 State Expenditures'!K22</f>
        <v>0</v>
      </c>
      <c r="L22" s="46">
        <f>'C.1 Federal Expenditures'!L22+'C.2 State Expenditures'!L22</f>
        <v>0</v>
      </c>
      <c r="M22" s="46">
        <f>'C.1 Federal Expenditures'!M22+'C.2 State Expenditures'!M22</f>
        <v>0</v>
      </c>
      <c r="N22" s="46">
        <f>'C.1 Federal Expenditures'!N22+'C.2 State Expenditures'!N22</f>
        <v>0</v>
      </c>
      <c r="O22" s="46">
        <f>'C.1 Federal Expenditures'!O22+'C.2 State Expenditures'!O22</f>
        <v>0</v>
      </c>
      <c r="P22" s="46">
        <f>'C.1 Federal Expenditures'!P22+'C.2 State Expenditures'!P22</f>
        <v>0</v>
      </c>
      <c r="Q22" s="46">
        <f>'C.1 Federal Expenditures'!Q22+'C.2 State Expenditures'!Q22</f>
        <v>0</v>
      </c>
      <c r="R22" s="46">
        <f>'C.1 Federal Expenditures'!R22+'C.2 State Expenditures'!R22</f>
        <v>29025759</v>
      </c>
      <c r="S22" s="46">
        <f>'C.1 Federal Expenditures'!S22+'C.2 State Expenditures'!S22</f>
        <v>9181919</v>
      </c>
      <c r="T22" s="46">
        <f>'C.1 Federal Expenditures'!T22+'C.2 State Expenditures'!T22</f>
        <v>212975</v>
      </c>
      <c r="U22" s="46">
        <f>'C.1 Federal Expenditures'!U22+'C.2 State Expenditures'!U22</f>
        <v>19630865</v>
      </c>
      <c r="V22" s="46">
        <f>'C.1 Federal Expenditures'!V22+'C.2 State Expenditures'!V22</f>
        <v>0</v>
      </c>
      <c r="W22" s="46">
        <f>'C.1 Federal Expenditures'!W22+'C.2 State Expenditures'!W22</f>
        <v>36051229</v>
      </c>
      <c r="X22" s="46">
        <f>'C.1 Federal Expenditures'!X22+'C.2 State Expenditures'!X22</f>
        <v>36051229</v>
      </c>
      <c r="Y22" s="46">
        <f>'C.1 Federal Expenditures'!Y22+'C.2 State Expenditures'!Y22</f>
        <v>0</v>
      </c>
      <c r="Z22" s="46">
        <f>'C.1 Federal Expenditures'!Z22+'C.2 State Expenditures'!Z22</f>
        <v>0</v>
      </c>
      <c r="AA22" s="46">
        <f>'C.1 Federal Expenditures'!AA22+'C.2 State Expenditures'!AA22</f>
        <v>0</v>
      </c>
      <c r="AB22" s="46">
        <f>'C.1 Federal Expenditures'!AB22+'C.2 State Expenditures'!AB22</f>
        <v>0</v>
      </c>
      <c r="AC22" s="46">
        <f>'C.1 Federal Expenditures'!AC22+'C.2 State Expenditures'!AC22</f>
        <v>0</v>
      </c>
      <c r="AD22" s="46">
        <f>'C.1 Federal Expenditures'!AD22+'C.2 State Expenditures'!AD22</f>
        <v>8517244</v>
      </c>
      <c r="AE22" s="46">
        <f>'C.1 Federal Expenditures'!AE22+'C.2 State Expenditures'!AE22</f>
        <v>0</v>
      </c>
      <c r="AF22" s="46">
        <f>'C.1 Federal Expenditures'!AF22+'C.2 State Expenditures'!AF22</f>
        <v>0</v>
      </c>
      <c r="AG22" s="46">
        <f>'C.1 Federal Expenditures'!AG22+'C.2 State Expenditures'!AG22</f>
        <v>4636349</v>
      </c>
      <c r="AH22" s="46">
        <f>'C.1 Federal Expenditures'!AH22+'C.2 State Expenditures'!AH22</f>
        <v>0</v>
      </c>
      <c r="AI22" s="46">
        <f>'C.1 Federal Expenditures'!AI22+'C.2 State Expenditures'!AI22</f>
        <v>0</v>
      </c>
      <c r="AJ22" s="46">
        <f>'C.1 Federal Expenditures'!AJ22+'C.2 State Expenditures'!AJ22</f>
        <v>0</v>
      </c>
      <c r="AK22" s="46">
        <f>'C.1 Federal Expenditures'!AK22+'C.2 State Expenditures'!AK22</f>
        <v>0</v>
      </c>
      <c r="AL22" s="46">
        <f>'C.1 Federal Expenditures'!AL22+'C.2 State Expenditures'!AL22</f>
        <v>0</v>
      </c>
      <c r="AM22" s="46">
        <f>'C.1 Federal Expenditures'!AM22+'C.2 State Expenditures'!AM22</f>
        <v>11201002</v>
      </c>
      <c r="AN22" s="46">
        <f>'C.1 Federal Expenditures'!AN22+'C.2 State Expenditures'!AN22</f>
        <v>9990731</v>
      </c>
      <c r="AO22" s="46">
        <f>'C.1 Federal Expenditures'!AO22+'C.2 State Expenditures'!AO22</f>
        <v>0</v>
      </c>
      <c r="AP22" s="46">
        <f>'C.1 Federal Expenditures'!AP22+'C.2 State Expenditures'!AP22</f>
        <v>1210271</v>
      </c>
      <c r="AQ22" s="46">
        <f>'C.1 Federal Expenditures'!AQ22+'C.2 State Expenditures'!AQ22</f>
        <v>0</v>
      </c>
      <c r="AR22" s="46">
        <f>'C.1 Federal Expenditures'!AR22+'C.2 State Expenditures'!AR22</f>
        <v>261549485</v>
      </c>
      <c r="AS22" s="46">
        <f>'C.1 Federal Expenditures'!AS22</f>
        <v>0</v>
      </c>
      <c r="AT22" s="46">
        <f>'C.1 Federal Expenditures'!AT22</f>
        <v>63783395</v>
      </c>
      <c r="AV22" s="16"/>
      <c r="AW22" s="16"/>
      <c r="AX22" s="16"/>
      <c r="AY22" s="16"/>
      <c r="AZ22" s="16"/>
      <c r="BA22" s="16"/>
      <c r="BB22" s="16"/>
      <c r="BC22" s="16"/>
      <c r="BD22" s="16"/>
      <c r="BE22" s="16"/>
      <c r="BF22" s="16"/>
      <c r="BG22" s="16"/>
    </row>
    <row r="23" spans="1:59" ht="15" x14ac:dyDescent="0.3">
      <c r="A23" s="69" t="s">
        <v>19</v>
      </c>
      <c r="B23" s="46">
        <f>'C.1 Federal Expenditures'!B23+'C.2 State Expenditures'!B23</f>
        <v>163430877</v>
      </c>
      <c r="C23" s="46">
        <f>'C.1 Federal Expenditures'!C23+'C.2 State Expenditures'!C23</f>
        <v>0</v>
      </c>
      <c r="D23" s="46">
        <f>'C.1 Federal Expenditures'!D23+'C.2 State Expenditures'!D23</f>
        <v>16343088</v>
      </c>
      <c r="E23" s="46">
        <f>'C.1 Federal Expenditures'!E23+'C.2 State Expenditures'!E23</f>
        <v>147087789</v>
      </c>
      <c r="F23" s="46">
        <f>'C.1 Federal Expenditures'!F23+'C.2 State Expenditures'!F23</f>
        <v>7949913</v>
      </c>
      <c r="G23" s="46">
        <f>'C.1 Federal Expenditures'!G23+'C.2 State Expenditures'!G23</f>
        <v>19673217</v>
      </c>
      <c r="H23" s="46">
        <f>'C.1 Federal Expenditures'!H23+'C.2 State Expenditures'!H23</f>
        <v>19673217</v>
      </c>
      <c r="I23" s="46">
        <f>'C.1 Federal Expenditures'!I23+'C.2 State Expenditures'!I23</f>
        <v>0</v>
      </c>
      <c r="J23" s="46">
        <f>'C.1 Federal Expenditures'!J23+'C.2 State Expenditures'!J23</f>
        <v>0</v>
      </c>
      <c r="K23" s="46">
        <f>'C.1 Federal Expenditures'!K23+'C.2 State Expenditures'!K23</f>
        <v>0</v>
      </c>
      <c r="L23" s="46">
        <f>'C.1 Federal Expenditures'!L23+'C.2 State Expenditures'!L23</f>
        <v>0</v>
      </c>
      <c r="M23" s="46">
        <f>'C.1 Federal Expenditures'!M23+'C.2 State Expenditures'!M23</f>
        <v>0</v>
      </c>
      <c r="N23" s="46">
        <f>'C.1 Federal Expenditures'!N23+'C.2 State Expenditures'!N23</f>
        <v>11686443</v>
      </c>
      <c r="O23" s="46">
        <f>'C.1 Federal Expenditures'!O23+'C.2 State Expenditures'!O23</f>
        <v>0</v>
      </c>
      <c r="P23" s="46">
        <f>'C.1 Federal Expenditures'!P23+'C.2 State Expenditures'!P23</f>
        <v>0</v>
      </c>
      <c r="Q23" s="46">
        <f>'C.1 Federal Expenditures'!Q23+'C.2 State Expenditures'!Q23</f>
        <v>11686443</v>
      </c>
      <c r="R23" s="46">
        <f>'C.1 Federal Expenditures'!R23+'C.2 State Expenditures'!R23</f>
        <v>33016491</v>
      </c>
      <c r="S23" s="46">
        <f>'C.1 Federal Expenditures'!S23+'C.2 State Expenditures'!S23</f>
        <v>0</v>
      </c>
      <c r="T23" s="46">
        <f>'C.1 Federal Expenditures'!T23+'C.2 State Expenditures'!T23</f>
        <v>33016491</v>
      </c>
      <c r="U23" s="46">
        <f>'C.1 Federal Expenditures'!U23+'C.2 State Expenditures'!U23</f>
        <v>0</v>
      </c>
      <c r="V23" s="46">
        <f>'C.1 Federal Expenditures'!V23+'C.2 State Expenditures'!V23</f>
        <v>727399</v>
      </c>
      <c r="W23" s="46">
        <f>'C.1 Federal Expenditures'!W23+'C.2 State Expenditures'!W23</f>
        <v>56611413</v>
      </c>
      <c r="X23" s="46">
        <f>'C.1 Federal Expenditures'!X23+'C.2 State Expenditures'!X23</f>
        <v>11121773</v>
      </c>
      <c r="Y23" s="46">
        <f>'C.1 Federal Expenditures'!Y23+'C.2 State Expenditures'!Y23</f>
        <v>45489640</v>
      </c>
      <c r="Z23" s="46">
        <f>'C.1 Federal Expenditures'!Z23+'C.2 State Expenditures'!Z23</f>
        <v>0</v>
      </c>
      <c r="AA23" s="46">
        <f>'C.1 Federal Expenditures'!AA23+'C.2 State Expenditures'!AA23</f>
        <v>13627017</v>
      </c>
      <c r="AB23" s="46">
        <f>'C.1 Federal Expenditures'!AB23+'C.2 State Expenditures'!AB23</f>
        <v>0</v>
      </c>
      <c r="AC23" s="46">
        <f>'C.1 Federal Expenditures'!AC23+'C.2 State Expenditures'!AC23</f>
        <v>0</v>
      </c>
      <c r="AD23" s="46">
        <f>'C.1 Federal Expenditures'!AD23+'C.2 State Expenditures'!AD23</f>
        <v>9165771</v>
      </c>
      <c r="AE23" s="46">
        <f>'C.1 Federal Expenditures'!AE23+'C.2 State Expenditures'!AE23</f>
        <v>809999</v>
      </c>
      <c r="AF23" s="46">
        <f>'C.1 Federal Expenditures'!AF23+'C.2 State Expenditures'!AF23</f>
        <v>1075581</v>
      </c>
      <c r="AG23" s="46">
        <f>'C.1 Federal Expenditures'!AG23+'C.2 State Expenditures'!AG23</f>
        <v>2957040</v>
      </c>
      <c r="AH23" s="46">
        <f>'C.1 Federal Expenditures'!AH23+'C.2 State Expenditures'!AH23</f>
        <v>37556075</v>
      </c>
      <c r="AI23" s="46">
        <f>'C.1 Federal Expenditures'!AI23+'C.2 State Expenditures'!AI23</f>
        <v>573529</v>
      </c>
      <c r="AJ23" s="46">
        <f>'C.1 Federal Expenditures'!AJ23+'C.2 State Expenditures'!AJ23</f>
        <v>0</v>
      </c>
      <c r="AK23" s="46">
        <f>'C.1 Federal Expenditures'!AK23+'C.2 State Expenditures'!AK23</f>
        <v>36982546</v>
      </c>
      <c r="AL23" s="46">
        <f>'C.1 Federal Expenditures'!AL23+'C.2 State Expenditures'!AL23</f>
        <v>2586504</v>
      </c>
      <c r="AM23" s="46">
        <f>'C.1 Federal Expenditures'!AM23+'C.2 State Expenditures'!AM23</f>
        <v>19679540</v>
      </c>
      <c r="AN23" s="46">
        <f>'C.1 Federal Expenditures'!AN23+'C.2 State Expenditures'!AN23</f>
        <v>16723671</v>
      </c>
      <c r="AO23" s="46">
        <f>'C.1 Federal Expenditures'!AO23+'C.2 State Expenditures'!AO23</f>
        <v>1250683</v>
      </c>
      <c r="AP23" s="46">
        <f>'C.1 Federal Expenditures'!AP23+'C.2 State Expenditures'!AP23</f>
        <v>1705186</v>
      </c>
      <c r="AQ23" s="46">
        <f>'C.1 Federal Expenditures'!AQ23+'C.2 State Expenditures'!AQ23</f>
        <v>0</v>
      </c>
      <c r="AR23" s="46">
        <f>'C.1 Federal Expenditures'!AR23+'C.2 State Expenditures'!AR23</f>
        <v>209172490</v>
      </c>
      <c r="AS23" s="46">
        <f>'C.1 Federal Expenditures'!AS23</f>
        <v>9501343</v>
      </c>
      <c r="AT23" s="46">
        <f>'C.1 Federal Expenditures'!AT23</f>
        <v>0</v>
      </c>
      <c r="AV23" s="16"/>
      <c r="AW23" s="16"/>
      <c r="AX23" s="16"/>
      <c r="AY23" s="16"/>
      <c r="AZ23" s="16"/>
      <c r="BA23" s="16"/>
      <c r="BB23" s="16"/>
      <c r="BC23" s="16"/>
      <c r="BD23" s="16"/>
      <c r="BE23" s="16"/>
      <c r="BF23" s="16"/>
      <c r="BG23" s="16"/>
    </row>
    <row r="24" spans="1:59" ht="15" x14ac:dyDescent="0.3">
      <c r="A24" s="69" t="s">
        <v>20</v>
      </c>
      <c r="B24" s="46">
        <f>'C.1 Federal Expenditures'!B24+'C.2 State Expenditures'!B24</f>
        <v>77863090</v>
      </c>
      <c r="C24" s="46">
        <f>'C.1 Federal Expenditures'!C24+'C.2 State Expenditures'!C24</f>
        <v>5000160</v>
      </c>
      <c r="D24" s="46">
        <f>'C.1 Federal Expenditures'!D24+'C.2 State Expenditures'!D24</f>
        <v>7100360</v>
      </c>
      <c r="E24" s="46">
        <f>'C.1 Federal Expenditures'!E24+'C.2 State Expenditures'!E24</f>
        <v>65762570</v>
      </c>
      <c r="F24" s="46">
        <f>'C.1 Federal Expenditures'!F24+'C.2 State Expenditures'!F24</f>
        <v>146709016</v>
      </c>
      <c r="G24" s="46">
        <f>'C.1 Federal Expenditures'!G24+'C.2 State Expenditures'!G24</f>
        <v>30392822</v>
      </c>
      <c r="H24" s="46">
        <f>'C.1 Federal Expenditures'!H24+'C.2 State Expenditures'!H24</f>
        <v>30392822</v>
      </c>
      <c r="I24" s="46">
        <f>'C.1 Federal Expenditures'!I24+'C.2 State Expenditures'!I24</f>
        <v>0</v>
      </c>
      <c r="J24" s="46">
        <f>'C.1 Federal Expenditures'!J24+'C.2 State Expenditures'!J24</f>
        <v>0</v>
      </c>
      <c r="K24" s="46">
        <f>'C.1 Federal Expenditures'!K24+'C.2 State Expenditures'!K24</f>
        <v>0</v>
      </c>
      <c r="L24" s="46">
        <f>'C.1 Federal Expenditures'!L24+'C.2 State Expenditures'!L24</f>
        <v>0</v>
      </c>
      <c r="M24" s="46">
        <f>'C.1 Federal Expenditures'!M24+'C.2 State Expenditures'!M24</f>
        <v>0</v>
      </c>
      <c r="N24" s="46">
        <f>'C.1 Federal Expenditures'!N24+'C.2 State Expenditures'!N24</f>
        <v>0</v>
      </c>
      <c r="O24" s="46">
        <f>'C.1 Federal Expenditures'!O24+'C.2 State Expenditures'!O24</f>
        <v>0</v>
      </c>
      <c r="P24" s="46">
        <f>'C.1 Federal Expenditures'!P24+'C.2 State Expenditures'!P24</f>
        <v>0</v>
      </c>
      <c r="Q24" s="46">
        <f>'C.1 Federal Expenditures'!Q24+'C.2 State Expenditures'!Q24</f>
        <v>0</v>
      </c>
      <c r="R24" s="46">
        <f>'C.1 Federal Expenditures'!R24+'C.2 State Expenditures'!R24</f>
        <v>12456785</v>
      </c>
      <c r="S24" s="46">
        <f>'C.1 Federal Expenditures'!S24+'C.2 State Expenditures'!S24</f>
        <v>56360</v>
      </c>
      <c r="T24" s="46">
        <f>'C.1 Federal Expenditures'!T24+'C.2 State Expenditures'!T24</f>
        <v>894254</v>
      </c>
      <c r="U24" s="46">
        <f>'C.1 Federal Expenditures'!U24+'C.2 State Expenditures'!U24</f>
        <v>11506171</v>
      </c>
      <c r="V24" s="46">
        <f>'C.1 Federal Expenditures'!V24+'C.2 State Expenditures'!V24</f>
        <v>3847401</v>
      </c>
      <c r="W24" s="46">
        <f>'C.1 Federal Expenditures'!W24+'C.2 State Expenditures'!W24</f>
        <v>12130845</v>
      </c>
      <c r="X24" s="46">
        <f>'C.1 Federal Expenditures'!X24+'C.2 State Expenditures'!X24</f>
        <v>11412338</v>
      </c>
      <c r="Y24" s="46">
        <f>'C.1 Federal Expenditures'!Y24+'C.2 State Expenditures'!Y24</f>
        <v>718507</v>
      </c>
      <c r="Z24" s="46">
        <f>'C.1 Federal Expenditures'!Z24+'C.2 State Expenditures'!Z24</f>
        <v>194183</v>
      </c>
      <c r="AA24" s="46">
        <f>'C.1 Federal Expenditures'!AA24+'C.2 State Expenditures'!AA24</f>
        <v>7187021</v>
      </c>
      <c r="AB24" s="46">
        <f>'C.1 Federal Expenditures'!AB24+'C.2 State Expenditures'!AB24</f>
        <v>405054</v>
      </c>
      <c r="AC24" s="46">
        <f>'C.1 Federal Expenditures'!AC24+'C.2 State Expenditures'!AC24</f>
        <v>4867314</v>
      </c>
      <c r="AD24" s="46">
        <f>'C.1 Federal Expenditures'!AD24+'C.2 State Expenditures'!AD24</f>
        <v>2334300</v>
      </c>
      <c r="AE24" s="46">
        <f>'C.1 Federal Expenditures'!AE24+'C.2 State Expenditures'!AE24</f>
        <v>10308342</v>
      </c>
      <c r="AF24" s="46">
        <f>'C.1 Federal Expenditures'!AF24+'C.2 State Expenditures'!AF24</f>
        <v>223657</v>
      </c>
      <c r="AG24" s="46">
        <f>'C.1 Federal Expenditures'!AG24+'C.2 State Expenditures'!AG24</f>
        <v>0</v>
      </c>
      <c r="AH24" s="46">
        <f>'C.1 Federal Expenditures'!AH24+'C.2 State Expenditures'!AH24</f>
        <v>8425180</v>
      </c>
      <c r="AI24" s="46">
        <f>'C.1 Federal Expenditures'!AI24+'C.2 State Expenditures'!AI24</f>
        <v>6251547</v>
      </c>
      <c r="AJ24" s="46">
        <f>'C.1 Federal Expenditures'!AJ24+'C.2 State Expenditures'!AJ24</f>
        <v>0</v>
      </c>
      <c r="AK24" s="46">
        <f>'C.1 Federal Expenditures'!AK24+'C.2 State Expenditures'!AK24</f>
        <v>2173633</v>
      </c>
      <c r="AL24" s="46">
        <f>'C.1 Federal Expenditures'!AL24+'C.2 State Expenditures'!AL24</f>
        <v>3095385</v>
      </c>
      <c r="AM24" s="46">
        <f>'C.1 Federal Expenditures'!AM24+'C.2 State Expenditures'!AM24</f>
        <v>9069229</v>
      </c>
      <c r="AN24" s="46">
        <f>'C.1 Federal Expenditures'!AN24+'C.2 State Expenditures'!AN24</f>
        <v>4422514</v>
      </c>
      <c r="AO24" s="46">
        <f>'C.1 Federal Expenditures'!AO24+'C.2 State Expenditures'!AO24</f>
        <v>3969735</v>
      </c>
      <c r="AP24" s="46">
        <f>'C.1 Federal Expenditures'!AP24+'C.2 State Expenditures'!AP24</f>
        <v>676980</v>
      </c>
      <c r="AQ24" s="46">
        <f>'C.1 Federal Expenditures'!AQ24+'C.2 State Expenditures'!AQ24</f>
        <v>0</v>
      </c>
      <c r="AR24" s="46">
        <f>'C.1 Federal Expenditures'!AR24+'C.2 State Expenditures'!AR24</f>
        <v>104937518</v>
      </c>
      <c r="AS24" s="46">
        <f>'C.1 Federal Expenditures'!AS24</f>
        <v>14231823</v>
      </c>
      <c r="AT24" s="46">
        <f>'C.1 Federal Expenditures'!AT24</f>
        <v>130826189</v>
      </c>
      <c r="AV24" s="16"/>
      <c r="AW24" s="16"/>
      <c r="AX24" s="16"/>
      <c r="AY24" s="16"/>
      <c r="AZ24" s="16"/>
      <c r="BA24" s="16"/>
      <c r="BB24" s="16"/>
      <c r="BC24" s="16"/>
      <c r="BD24" s="16"/>
      <c r="BE24" s="16"/>
      <c r="BF24" s="16"/>
      <c r="BG24" s="16"/>
    </row>
    <row r="25" spans="1:59" ht="15" x14ac:dyDescent="0.3">
      <c r="A25" s="69" t="s">
        <v>21</v>
      </c>
      <c r="B25" s="46">
        <f>'C.1 Federal Expenditures'!B25+'C.2 State Expenditures'!B25</f>
        <v>253757445</v>
      </c>
      <c r="C25" s="46">
        <f>'C.1 Federal Expenditures'!C25+'C.2 State Expenditures'!C25</f>
        <v>0</v>
      </c>
      <c r="D25" s="46">
        <f>'C.1 Federal Expenditures'!D25+'C.2 State Expenditures'!D25</f>
        <v>22834201</v>
      </c>
      <c r="E25" s="46">
        <f>'C.1 Federal Expenditures'!E25+'C.2 State Expenditures'!E25</f>
        <v>205507807</v>
      </c>
      <c r="F25" s="46">
        <f>'C.1 Federal Expenditures'!F25+'C.2 State Expenditures'!F25</f>
        <v>0</v>
      </c>
      <c r="G25" s="46">
        <f>'C.1 Federal Expenditures'!G25+'C.2 State Expenditures'!G25</f>
        <v>111808946</v>
      </c>
      <c r="H25" s="46">
        <f>'C.1 Federal Expenditures'!H25+'C.2 State Expenditures'!H25</f>
        <v>111808946</v>
      </c>
      <c r="I25" s="46">
        <f>'C.1 Federal Expenditures'!I25+'C.2 State Expenditures'!I25</f>
        <v>0</v>
      </c>
      <c r="J25" s="46">
        <f>'C.1 Federal Expenditures'!J25+'C.2 State Expenditures'!J25</f>
        <v>0</v>
      </c>
      <c r="K25" s="46">
        <f>'C.1 Federal Expenditures'!K25+'C.2 State Expenditures'!K25</f>
        <v>0</v>
      </c>
      <c r="L25" s="46">
        <f>'C.1 Federal Expenditures'!L25+'C.2 State Expenditures'!L25</f>
        <v>0</v>
      </c>
      <c r="M25" s="46">
        <f>'C.1 Federal Expenditures'!M25+'C.2 State Expenditures'!M25</f>
        <v>0</v>
      </c>
      <c r="N25" s="46">
        <f>'C.1 Federal Expenditures'!N25+'C.2 State Expenditures'!N25</f>
        <v>0</v>
      </c>
      <c r="O25" s="46">
        <f>'C.1 Federal Expenditures'!O25+'C.2 State Expenditures'!O25</f>
        <v>0</v>
      </c>
      <c r="P25" s="46">
        <f>'C.1 Federal Expenditures'!P25+'C.2 State Expenditures'!P25</f>
        <v>0</v>
      </c>
      <c r="Q25" s="46">
        <f>'C.1 Federal Expenditures'!Q25+'C.2 State Expenditures'!Q25</f>
        <v>0</v>
      </c>
      <c r="R25" s="46">
        <f>'C.1 Federal Expenditures'!R25+'C.2 State Expenditures'!R25</f>
        <v>28246891</v>
      </c>
      <c r="S25" s="46">
        <f>'C.1 Federal Expenditures'!S25+'C.2 State Expenditures'!S25</f>
        <v>7496552</v>
      </c>
      <c r="T25" s="46">
        <f>'C.1 Federal Expenditures'!T25+'C.2 State Expenditures'!T25</f>
        <v>1034673</v>
      </c>
      <c r="U25" s="46">
        <f>'C.1 Federal Expenditures'!U25+'C.2 State Expenditures'!U25</f>
        <v>19715666</v>
      </c>
      <c r="V25" s="46">
        <f>'C.1 Federal Expenditures'!V25+'C.2 State Expenditures'!V25</f>
        <v>6149883</v>
      </c>
      <c r="W25" s="46">
        <f>'C.1 Federal Expenditures'!W25+'C.2 State Expenditures'!W25</f>
        <v>65524198</v>
      </c>
      <c r="X25" s="46">
        <f>'C.1 Federal Expenditures'!X25+'C.2 State Expenditures'!X25</f>
        <v>7336000</v>
      </c>
      <c r="Y25" s="46">
        <f>'C.1 Federal Expenditures'!Y25+'C.2 State Expenditures'!Y25</f>
        <v>58188198</v>
      </c>
      <c r="Z25" s="46">
        <f>'C.1 Federal Expenditures'!Z25+'C.2 State Expenditures'!Z25</f>
        <v>0</v>
      </c>
      <c r="AA25" s="46">
        <f>'C.1 Federal Expenditures'!AA25+'C.2 State Expenditures'!AA25</f>
        <v>152657685</v>
      </c>
      <c r="AB25" s="46">
        <f>'C.1 Federal Expenditures'!AB25+'C.2 State Expenditures'!AB25</f>
        <v>0</v>
      </c>
      <c r="AC25" s="46">
        <f>'C.1 Federal Expenditures'!AC25+'C.2 State Expenditures'!AC25</f>
        <v>42786157</v>
      </c>
      <c r="AD25" s="46">
        <f>'C.1 Federal Expenditures'!AD25+'C.2 State Expenditures'!AD25</f>
        <v>0</v>
      </c>
      <c r="AE25" s="46">
        <f>'C.1 Federal Expenditures'!AE25+'C.2 State Expenditures'!AE25</f>
        <v>0</v>
      </c>
      <c r="AF25" s="46">
        <f>'C.1 Federal Expenditures'!AF25+'C.2 State Expenditures'!AF25</f>
        <v>98436</v>
      </c>
      <c r="AG25" s="46">
        <f>'C.1 Federal Expenditures'!AG25+'C.2 State Expenditures'!AG25</f>
        <v>848621</v>
      </c>
      <c r="AH25" s="46">
        <f>'C.1 Federal Expenditures'!AH25+'C.2 State Expenditures'!AH25</f>
        <v>26017335</v>
      </c>
      <c r="AI25" s="46">
        <f>'C.1 Federal Expenditures'!AI25+'C.2 State Expenditures'!AI25</f>
        <v>13487222</v>
      </c>
      <c r="AJ25" s="46">
        <f>'C.1 Federal Expenditures'!AJ25+'C.2 State Expenditures'!AJ25</f>
        <v>4572148</v>
      </c>
      <c r="AK25" s="46">
        <f>'C.1 Federal Expenditures'!AK25+'C.2 State Expenditures'!AK25</f>
        <v>7957965</v>
      </c>
      <c r="AL25" s="46">
        <f>'C.1 Federal Expenditures'!AL25+'C.2 State Expenditures'!AL25</f>
        <v>965645</v>
      </c>
      <c r="AM25" s="46">
        <f>'C.1 Federal Expenditures'!AM25+'C.2 State Expenditures'!AM25</f>
        <v>42408671</v>
      </c>
      <c r="AN25" s="46">
        <f>'C.1 Federal Expenditures'!AN25+'C.2 State Expenditures'!AN25</f>
        <v>16446497</v>
      </c>
      <c r="AO25" s="46">
        <f>'C.1 Federal Expenditures'!AO25+'C.2 State Expenditures'!AO25</f>
        <v>20563880</v>
      </c>
      <c r="AP25" s="46">
        <f>'C.1 Federal Expenditures'!AP25+'C.2 State Expenditures'!AP25</f>
        <v>5398294</v>
      </c>
      <c r="AQ25" s="46">
        <f>'C.1 Federal Expenditures'!AQ25+'C.2 State Expenditures'!AQ25</f>
        <v>0</v>
      </c>
      <c r="AR25" s="46">
        <f>'C.1 Federal Expenditures'!AR25+'C.2 State Expenditures'!AR25</f>
        <v>477512468</v>
      </c>
      <c r="AS25" s="46">
        <f>'C.1 Federal Expenditures'!AS25</f>
        <v>0</v>
      </c>
      <c r="AT25" s="46">
        <f>'C.1 Federal Expenditures'!AT25</f>
        <v>8569735</v>
      </c>
      <c r="AV25" s="16"/>
      <c r="AW25" s="16"/>
      <c r="AX25" s="16"/>
      <c r="AY25" s="16"/>
      <c r="AZ25" s="16"/>
      <c r="BA25" s="16"/>
      <c r="BB25" s="16"/>
      <c r="BC25" s="16"/>
      <c r="BD25" s="16"/>
      <c r="BE25" s="16"/>
      <c r="BF25" s="16"/>
      <c r="BG25" s="16"/>
    </row>
    <row r="26" spans="1:59" ht="15" x14ac:dyDescent="0.3">
      <c r="A26" s="69" t="s">
        <v>22</v>
      </c>
      <c r="B26" s="46">
        <f>'C.1 Federal Expenditures'!B26+'C.2 State Expenditures'!B26</f>
        <v>508816424</v>
      </c>
      <c r="C26" s="46">
        <f>'C.1 Federal Expenditures'!C26+'C.2 State Expenditures'!C26</f>
        <v>91570224</v>
      </c>
      <c r="D26" s="46">
        <f>'C.1 Federal Expenditures'!D26+'C.2 State Expenditures'!D26</f>
        <v>45785519</v>
      </c>
      <c r="E26" s="46">
        <f>'C.1 Federal Expenditures'!E26+'C.2 State Expenditures'!E26</f>
        <v>320499448</v>
      </c>
      <c r="F26" s="46">
        <f>'C.1 Federal Expenditures'!F26+'C.2 State Expenditures'!F26</f>
        <v>0</v>
      </c>
      <c r="G26" s="46">
        <f>'C.1 Federal Expenditures'!G26+'C.2 State Expenditures'!G26</f>
        <v>197095710</v>
      </c>
      <c r="H26" s="46">
        <f>'C.1 Federal Expenditures'!H26+'C.2 State Expenditures'!H26</f>
        <v>197095710</v>
      </c>
      <c r="I26" s="46">
        <f>'C.1 Federal Expenditures'!I26+'C.2 State Expenditures'!I26</f>
        <v>0</v>
      </c>
      <c r="J26" s="46">
        <f>'C.1 Federal Expenditures'!J26+'C.2 State Expenditures'!J26</f>
        <v>0</v>
      </c>
      <c r="K26" s="46">
        <f>'C.1 Federal Expenditures'!K26+'C.2 State Expenditures'!K26</f>
        <v>0</v>
      </c>
      <c r="L26" s="46">
        <f>'C.1 Federal Expenditures'!L26+'C.2 State Expenditures'!L26</f>
        <v>0</v>
      </c>
      <c r="M26" s="46">
        <f>'C.1 Federal Expenditures'!M26+'C.2 State Expenditures'!M26</f>
        <v>0</v>
      </c>
      <c r="N26" s="46">
        <f>'C.1 Federal Expenditures'!N26+'C.2 State Expenditures'!N26</f>
        <v>0</v>
      </c>
      <c r="O26" s="46">
        <f>'C.1 Federal Expenditures'!O26+'C.2 State Expenditures'!O26</f>
        <v>0</v>
      </c>
      <c r="P26" s="46">
        <f>'C.1 Federal Expenditures'!P26+'C.2 State Expenditures'!P26</f>
        <v>0</v>
      </c>
      <c r="Q26" s="46">
        <f>'C.1 Federal Expenditures'!Q26+'C.2 State Expenditures'!Q26</f>
        <v>0</v>
      </c>
      <c r="R26" s="46">
        <f>'C.1 Federal Expenditures'!R26+'C.2 State Expenditures'!R26</f>
        <v>168495532</v>
      </c>
      <c r="S26" s="46">
        <f>'C.1 Federal Expenditures'!S26+'C.2 State Expenditures'!S26</f>
        <v>0</v>
      </c>
      <c r="T26" s="46">
        <f>'C.1 Federal Expenditures'!T26+'C.2 State Expenditures'!T26</f>
        <v>164689838</v>
      </c>
      <c r="U26" s="46">
        <f>'C.1 Federal Expenditures'!U26+'C.2 State Expenditures'!U26</f>
        <v>3805694</v>
      </c>
      <c r="V26" s="46">
        <f>'C.1 Federal Expenditures'!V26+'C.2 State Expenditures'!V26</f>
        <v>699596</v>
      </c>
      <c r="W26" s="46">
        <f>'C.1 Federal Expenditures'!W26+'C.2 State Expenditures'!W26</f>
        <v>247157467</v>
      </c>
      <c r="X26" s="46">
        <f>'C.1 Federal Expenditures'!X26+'C.2 State Expenditures'!X26</f>
        <v>247157467</v>
      </c>
      <c r="Y26" s="46">
        <f>'C.1 Federal Expenditures'!Y26+'C.2 State Expenditures'!Y26</f>
        <v>0</v>
      </c>
      <c r="Z26" s="46">
        <f>'C.1 Federal Expenditures'!Z26+'C.2 State Expenditures'!Z26</f>
        <v>0</v>
      </c>
      <c r="AA26" s="46">
        <f>'C.1 Federal Expenditures'!AA26+'C.2 State Expenditures'!AA26</f>
        <v>173120286</v>
      </c>
      <c r="AB26" s="46">
        <f>'C.1 Federal Expenditures'!AB26+'C.2 State Expenditures'!AB26</f>
        <v>0</v>
      </c>
      <c r="AC26" s="46">
        <f>'C.1 Federal Expenditures'!AC26+'C.2 State Expenditures'!AC26</f>
        <v>106279586</v>
      </c>
      <c r="AD26" s="46">
        <f>'C.1 Federal Expenditures'!AD26+'C.2 State Expenditures'!AD26</f>
        <v>12598778</v>
      </c>
      <c r="AE26" s="46">
        <f>'C.1 Federal Expenditures'!AE26+'C.2 State Expenditures'!AE26</f>
        <v>0</v>
      </c>
      <c r="AF26" s="46">
        <f>'C.1 Federal Expenditures'!AF26+'C.2 State Expenditures'!AF26</f>
        <v>9303812</v>
      </c>
      <c r="AG26" s="46">
        <f>'C.1 Federal Expenditures'!AG26+'C.2 State Expenditures'!AG26</f>
        <v>0</v>
      </c>
      <c r="AH26" s="46">
        <f>'C.1 Federal Expenditures'!AH26+'C.2 State Expenditures'!AH26</f>
        <v>5412212</v>
      </c>
      <c r="AI26" s="46">
        <f>'C.1 Federal Expenditures'!AI26+'C.2 State Expenditures'!AI26</f>
        <v>5412212</v>
      </c>
      <c r="AJ26" s="46">
        <f>'C.1 Federal Expenditures'!AJ26+'C.2 State Expenditures'!AJ26</f>
        <v>0</v>
      </c>
      <c r="AK26" s="46">
        <f>'C.1 Federal Expenditures'!AK26+'C.2 State Expenditures'!AK26</f>
        <v>0</v>
      </c>
      <c r="AL26" s="46">
        <f>'C.1 Federal Expenditures'!AL26+'C.2 State Expenditures'!AL26</f>
        <v>0</v>
      </c>
      <c r="AM26" s="46">
        <f>'C.1 Federal Expenditures'!AM26+'C.2 State Expenditures'!AM26</f>
        <v>37800226</v>
      </c>
      <c r="AN26" s="46">
        <f>'C.1 Federal Expenditures'!AN26+'C.2 State Expenditures'!AN26</f>
        <v>37800226</v>
      </c>
      <c r="AO26" s="46">
        <f>'C.1 Federal Expenditures'!AO26+'C.2 State Expenditures'!AO26</f>
        <v>0</v>
      </c>
      <c r="AP26" s="46">
        <f>'C.1 Federal Expenditures'!AP26+'C.2 State Expenditures'!AP26</f>
        <v>0</v>
      </c>
      <c r="AQ26" s="46">
        <f>'C.1 Federal Expenditures'!AQ26+'C.2 State Expenditures'!AQ26</f>
        <v>0</v>
      </c>
      <c r="AR26" s="46">
        <f>'C.1 Federal Expenditures'!AR26+'C.2 State Expenditures'!AR26</f>
        <v>957963205</v>
      </c>
      <c r="AS26" s="46">
        <f>'C.1 Federal Expenditures'!AS26</f>
        <v>0</v>
      </c>
      <c r="AT26" s="46">
        <f>'C.1 Federal Expenditures'!AT26</f>
        <v>0</v>
      </c>
      <c r="AV26" s="16"/>
      <c r="AW26" s="16"/>
      <c r="AX26" s="16"/>
      <c r="AY26" s="16"/>
      <c r="AZ26" s="16"/>
      <c r="BA26" s="16"/>
      <c r="BB26" s="16"/>
      <c r="BC26" s="16"/>
      <c r="BD26" s="16"/>
      <c r="BE26" s="16"/>
      <c r="BF26" s="16"/>
      <c r="BG26" s="16"/>
    </row>
    <row r="27" spans="1:59" ht="15" x14ac:dyDescent="0.3">
      <c r="A27" s="69" t="s">
        <v>23</v>
      </c>
      <c r="B27" s="46">
        <f>'C.1 Federal Expenditures'!B27+'C.2 State Expenditures'!B27</f>
        <v>772794194</v>
      </c>
      <c r="C27" s="46">
        <f>'C.1 Federal Expenditures'!C27+'C.2 State Expenditures'!C27</f>
        <v>8300000</v>
      </c>
      <c r="D27" s="46">
        <f>'C.1 Federal Expenditures'!D27+'C.2 State Expenditures'!D27</f>
        <v>77279419</v>
      </c>
      <c r="E27" s="46">
        <f>'C.1 Federal Expenditures'!E27+'C.2 State Expenditures'!E27</f>
        <v>687214775</v>
      </c>
      <c r="F27" s="46">
        <f>'C.1 Federal Expenditures'!F27+'C.2 State Expenditures'!F27</f>
        <v>116824429</v>
      </c>
      <c r="G27" s="46">
        <f>'C.1 Federal Expenditures'!G27+'C.2 State Expenditures'!G27</f>
        <v>168726265</v>
      </c>
      <c r="H27" s="46">
        <f>'C.1 Federal Expenditures'!H27+'C.2 State Expenditures'!H27</f>
        <v>99325503</v>
      </c>
      <c r="I27" s="46">
        <f>'C.1 Federal Expenditures'!I27+'C.2 State Expenditures'!I27</f>
        <v>69400762</v>
      </c>
      <c r="J27" s="46">
        <f>'C.1 Federal Expenditures'!J27+'C.2 State Expenditures'!J27</f>
        <v>35926619</v>
      </c>
      <c r="K27" s="46">
        <f>'C.1 Federal Expenditures'!K27+'C.2 State Expenditures'!K27</f>
        <v>35926619</v>
      </c>
      <c r="L27" s="46">
        <f>'C.1 Federal Expenditures'!L27+'C.2 State Expenditures'!L27</f>
        <v>0</v>
      </c>
      <c r="M27" s="46">
        <f>'C.1 Federal Expenditures'!M27+'C.2 State Expenditures'!M27</f>
        <v>0</v>
      </c>
      <c r="N27" s="46">
        <f>'C.1 Federal Expenditures'!N27+'C.2 State Expenditures'!N27</f>
        <v>268358</v>
      </c>
      <c r="O27" s="46">
        <f>'C.1 Federal Expenditures'!O27+'C.2 State Expenditures'!O27</f>
        <v>0</v>
      </c>
      <c r="P27" s="46">
        <f>'C.1 Federal Expenditures'!P27+'C.2 State Expenditures'!P27</f>
        <v>0</v>
      </c>
      <c r="Q27" s="46">
        <f>'C.1 Federal Expenditures'!Q27+'C.2 State Expenditures'!Q27</f>
        <v>268358</v>
      </c>
      <c r="R27" s="46">
        <f>'C.1 Federal Expenditures'!R27+'C.2 State Expenditures'!R27</f>
        <v>4867851</v>
      </c>
      <c r="S27" s="46">
        <f>'C.1 Federal Expenditures'!S27+'C.2 State Expenditures'!S27</f>
        <v>1710507</v>
      </c>
      <c r="T27" s="46">
        <f>'C.1 Federal Expenditures'!T27+'C.2 State Expenditures'!T27</f>
        <v>3157344</v>
      </c>
      <c r="U27" s="46">
        <f>'C.1 Federal Expenditures'!U27+'C.2 State Expenditures'!U27</f>
        <v>0</v>
      </c>
      <c r="V27" s="46">
        <f>'C.1 Federal Expenditures'!V27+'C.2 State Expenditures'!V27</f>
        <v>81568959</v>
      </c>
      <c r="W27" s="46">
        <f>'C.1 Federal Expenditures'!W27+'C.2 State Expenditures'!W27</f>
        <v>206686039</v>
      </c>
      <c r="X27" s="46">
        <f>'C.1 Federal Expenditures'!X27+'C.2 State Expenditures'!X27</f>
        <v>19529091</v>
      </c>
      <c r="Y27" s="46">
        <f>'C.1 Federal Expenditures'!Y27+'C.2 State Expenditures'!Y27</f>
        <v>187156948</v>
      </c>
      <c r="Z27" s="46">
        <f>'C.1 Federal Expenditures'!Z27+'C.2 State Expenditures'!Z27</f>
        <v>0</v>
      </c>
      <c r="AA27" s="46">
        <f>'C.1 Federal Expenditures'!AA27+'C.2 State Expenditures'!AA27</f>
        <v>47087390</v>
      </c>
      <c r="AB27" s="46">
        <f>'C.1 Federal Expenditures'!AB27+'C.2 State Expenditures'!AB27</f>
        <v>0</v>
      </c>
      <c r="AC27" s="46">
        <f>'C.1 Federal Expenditures'!AC27+'C.2 State Expenditures'!AC27</f>
        <v>65738794</v>
      </c>
      <c r="AD27" s="46">
        <f>'C.1 Federal Expenditures'!AD27+'C.2 State Expenditures'!AD27</f>
        <v>18605951</v>
      </c>
      <c r="AE27" s="46">
        <f>'C.1 Federal Expenditures'!AE27+'C.2 State Expenditures'!AE27</f>
        <v>324189515</v>
      </c>
      <c r="AF27" s="46">
        <f>'C.1 Federal Expenditures'!AF27+'C.2 State Expenditures'!AF27</f>
        <v>0</v>
      </c>
      <c r="AG27" s="46">
        <f>'C.1 Federal Expenditures'!AG27+'C.2 State Expenditures'!AG27</f>
        <v>0</v>
      </c>
      <c r="AH27" s="46">
        <f>'C.1 Federal Expenditures'!AH27+'C.2 State Expenditures'!AH27</f>
        <v>62271663</v>
      </c>
      <c r="AI27" s="46">
        <f>'C.1 Federal Expenditures'!AI27+'C.2 State Expenditures'!AI27</f>
        <v>62271663</v>
      </c>
      <c r="AJ27" s="46">
        <f>'C.1 Federal Expenditures'!AJ27+'C.2 State Expenditures'!AJ27</f>
        <v>0</v>
      </c>
      <c r="AK27" s="46">
        <f>'C.1 Federal Expenditures'!AK27+'C.2 State Expenditures'!AK27</f>
        <v>0</v>
      </c>
      <c r="AL27" s="46">
        <f>'C.1 Federal Expenditures'!AL27+'C.2 State Expenditures'!AL27</f>
        <v>0</v>
      </c>
      <c r="AM27" s="46">
        <f>'C.1 Federal Expenditures'!AM27+'C.2 State Expenditures'!AM27</f>
        <v>302039190</v>
      </c>
      <c r="AN27" s="46">
        <f>'C.1 Federal Expenditures'!AN27+'C.2 State Expenditures'!AN27</f>
        <v>48828949</v>
      </c>
      <c r="AO27" s="46">
        <f>'C.1 Federal Expenditures'!AO27+'C.2 State Expenditures'!AO27</f>
        <v>248798083</v>
      </c>
      <c r="AP27" s="46">
        <f>'C.1 Federal Expenditures'!AP27+'C.2 State Expenditures'!AP27</f>
        <v>4412158</v>
      </c>
      <c r="AQ27" s="46">
        <f>'C.1 Federal Expenditures'!AQ27+'C.2 State Expenditures'!AQ27</f>
        <v>0</v>
      </c>
      <c r="AR27" s="46">
        <f>'C.1 Federal Expenditures'!AR27+'C.2 State Expenditures'!AR27</f>
        <v>1317976594</v>
      </c>
      <c r="AS27" s="46">
        <f>'C.1 Federal Expenditures'!AS27</f>
        <v>0</v>
      </c>
      <c r="AT27" s="46">
        <f>'C.1 Federal Expenditures'!AT27</f>
        <v>56129398</v>
      </c>
      <c r="AV27" s="16"/>
      <c r="AW27" s="16"/>
      <c r="AX27" s="16"/>
      <c r="AY27" s="16"/>
      <c r="AZ27" s="16"/>
      <c r="BA27" s="16"/>
      <c r="BB27" s="16"/>
      <c r="BC27" s="16"/>
      <c r="BD27" s="16"/>
      <c r="BE27" s="16"/>
      <c r="BF27" s="16"/>
      <c r="BG27" s="16"/>
    </row>
    <row r="28" spans="1:59" ht="15" x14ac:dyDescent="0.3">
      <c r="A28" s="69" t="s">
        <v>24</v>
      </c>
      <c r="B28" s="46">
        <f>'C.1 Federal Expenditures'!B28+'C.2 State Expenditures'!B28</f>
        <v>259826186</v>
      </c>
      <c r="C28" s="46">
        <f>'C.1 Federal Expenditures'!C28+'C.2 State Expenditures'!C28</f>
        <v>38451000</v>
      </c>
      <c r="D28" s="46">
        <f>'C.1 Federal Expenditures'!D28+'C.2 State Expenditures'!D28</f>
        <v>4790000</v>
      </c>
      <c r="E28" s="46">
        <f>'C.1 Federal Expenditures'!E28+'C.2 State Expenditures'!E28</f>
        <v>216585186</v>
      </c>
      <c r="F28" s="46">
        <f>'C.1 Federal Expenditures'!F28+'C.2 State Expenditures'!F28</f>
        <v>59253640</v>
      </c>
      <c r="G28" s="46">
        <f>'C.1 Federal Expenditures'!G28+'C.2 State Expenditures'!G28</f>
        <v>85568844</v>
      </c>
      <c r="H28" s="46">
        <f>'C.1 Federal Expenditures'!H28+'C.2 State Expenditures'!H28</f>
        <v>85568844</v>
      </c>
      <c r="I28" s="46">
        <f>'C.1 Federal Expenditures'!I28+'C.2 State Expenditures'!I28</f>
        <v>0</v>
      </c>
      <c r="J28" s="46">
        <f>'C.1 Federal Expenditures'!J28+'C.2 State Expenditures'!J28</f>
        <v>0</v>
      </c>
      <c r="K28" s="46">
        <f>'C.1 Federal Expenditures'!K28+'C.2 State Expenditures'!K28</f>
        <v>0</v>
      </c>
      <c r="L28" s="46">
        <f>'C.1 Federal Expenditures'!L28+'C.2 State Expenditures'!L28</f>
        <v>0</v>
      </c>
      <c r="M28" s="46">
        <f>'C.1 Federal Expenditures'!M28+'C.2 State Expenditures'!M28</f>
        <v>0</v>
      </c>
      <c r="N28" s="46">
        <f>'C.1 Federal Expenditures'!N28+'C.2 State Expenditures'!N28</f>
        <v>0</v>
      </c>
      <c r="O28" s="46">
        <f>'C.1 Federal Expenditures'!O28+'C.2 State Expenditures'!O28</f>
        <v>0</v>
      </c>
      <c r="P28" s="46">
        <f>'C.1 Federal Expenditures'!P28+'C.2 State Expenditures'!P28</f>
        <v>0</v>
      </c>
      <c r="Q28" s="46">
        <f>'C.1 Federal Expenditures'!Q28+'C.2 State Expenditures'!Q28</f>
        <v>0</v>
      </c>
      <c r="R28" s="46">
        <f>'C.1 Federal Expenditures'!R28+'C.2 State Expenditures'!R28</f>
        <v>61433652</v>
      </c>
      <c r="S28" s="46">
        <f>'C.1 Federal Expenditures'!S28+'C.2 State Expenditures'!S28</f>
        <v>0</v>
      </c>
      <c r="T28" s="46">
        <f>'C.1 Federal Expenditures'!T28+'C.2 State Expenditures'!T28</f>
        <v>886098</v>
      </c>
      <c r="U28" s="46">
        <f>'C.1 Federal Expenditures'!U28+'C.2 State Expenditures'!U28</f>
        <v>60547554</v>
      </c>
      <c r="V28" s="46">
        <f>'C.1 Federal Expenditures'!V28+'C.2 State Expenditures'!V28</f>
        <v>2523819</v>
      </c>
      <c r="W28" s="46">
        <f>'C.1 Federal Expenditures'!W28+'C.2 State Expenditures'!W28</f>
        <v>123446793</v>
      </c>
      <c r="X28" s="46">
        <f>'C.1 Federal Expenditures'!X28+'C.2 State Expenditures'!X28</f>
        <v>117746793</v>
      </c>
      <c r="Y28" s="46">
        <f>'C.1 Federal Expenditures'!Y28+'C.2 State Expenditures'!Y28</f>
        <v>5700000</v>
      </c>
      <c r="Z28" s="46">
        <f>'C.1 Federal Expenditures'!Z28+'C.2 State Expenditures'!Z28</f>
        <v>0</v>
      </c>
      <c r="AA28" s="46">
        <f>'C.1 Federal Expenditures'!AA28+'C.2 State Expenditures'!AA28</f>
        <v>144595432</v>
      </c>
      <c r="AB28" s="46">
        <f>'C.1 Federal Expenditures'!AB28+'C.2 State Expenditures'!AB28</f>
        <v>8183562</v>
      </c>
      <c r="AC28" s="46">
        <f>'C.1 Federal Expenditures'!AC28+'C.2 State Expenditures'!AC28</f>
        <v>24677916</v>
      </c>
      <c r="AD28" s="46">
        <f>'C.1 Federal Expenditures'!AD28+'C.2 State Expenditures'!AD28</f>
        <v>0</v>
      </c>
      <c r="AE28" s="46">
        <f>'C.1 Federal Expenditures'!AE28+'C.2 State Expenditures'!AE28</f>
        <v>0</v>
      </c>
      <c r="AF28" s="46">
        <f>'C.1 Federal Expenditures'!AF28+'C.2 State Expenditures'!AF28</f>
        <v>157133</v>
      </c>
      <c r="AG28" s="46">
        <f>'C.1 Federal Expenditures'!AG28+'C.2 State Expenditures'!AG28</f>
        <v>0</v>
      </c>
      <c r="AH28" s="46">
        <f>'C.1 Federal Expenditures'!AH28+'C.2 State Expenditures'!AH28</f>
        <v>0</v>
      </c>
      <c r="AI28" s="46">
        <f>'C.1 Federal Expenditures'!AI28+'C.2 State Expenditures'!AI28</f>
        <v>0</v>
      </c>
      <c r="AJ28" s="46">
        <f>'C.1 Federal Expenditures'!AJ28+'C.2 State Expenditures'!AJ28</f>
        <v>0</v>
      </c>
      <c r="AK28" s="46">
        <f>'C.1 Federal Expenditures'!AK28+'C.2 State Expenditures'!AK28</f>
        <v>0</v>
      </c>
      <c r="AL28" s="46">
        <f>'C.1 Federal Expenditures'!AL28+'C.2 State Expenditures'!AL28</f>
        <v>10212026</v>
      </c>
      <c r="AM28" s="46">
        <f>'C.1 Federal Expenditures'!AM28+'C.2 State Expenditures'!AM28</f>
        <v>54632375</v>
      </c>
      <c r="AN28" s="46">
        <f>'C.1 Federal Expenditures'!AN28+'C.2 State Expenditures'!AN28</f>
        <v>54113088</v>
      </c>
      <c r="AO28" s="46">
        <f>'C.1 Federal Expenditures'!AO28+'C.2 State Expenditures'!AO28</f>
        <v>0</v>
      </c>
      <c r="AP28" s="46">
        <f>'C.1 Federal Expenditures'!AP28+'C.2 State Expenditures'!AP28</f>
        <v>519287</v>
      </c>
      <c r="AQ28" s="46">
        <f>'C.1 Federal Expenditures'!AQ28+'C.2 State Expenditures'!AQ28</f>
        <v>4497058</v>
      </c>
      <c r="AR28" s="46">
        <f>'C.1 Federal Expenditures'!AR28+'C.2 State Expenditures'!AR28</f>
        <v>519928610</v>
      </c>
      <c r="AS28" s="46">
        <f>'C.1 Federal Expenditures'!AS28</f>
        <v>0</v>
      </c>
      <c r="AT28" s="46">
        <f>'C.1 Federal Expenditures'!AT28</f>
        <v>58031309</v>
      </c>
      <c r="AV28" s="16"/>
      <c r="AW28" s="16"/>
      <c r="AX28" s="16"/>
      <c r="AY28" s="16"/>
      <c r="AZ28" s="16"/>
      <c r="BA28" s="16"/>
      <c r="BB28" s="16"/>
      <c r="BC28" s="16"/>
      <c r="BD28" s="16"/>
      <c r="BE28" s="16"/>
      <c r="BF28" s="16"/>
      <c r="BG28" s="16"/>
    </row>
    <row r="29" spans="1:59" ht="15" x14ac:dyDescent="0.3">
      <c r="A29" s="69" t="s">
        <v>25</v>
      </c>
      <c r="B29" s="46">
        <f>'C.1 Federal Expenditures'!B29+'C.2 State Expenditures'!B29</f>
        <v>86481245</v>
      </c>
      <c r="C29" s="46">
        <f>'C.1 Federal Expenditures'!C29+'C.2 State Expenditures'!C29</f>
        <v>0</v>
      </c>
      <c r="D29" s="46">
        <f>'C.1 Federal Expenditures'!D29+'C.2 State Expenditures'!D29</f>
        <v>8648125</v>
      </c>
      <c r="E29" s="46">
        <f>'C.1 Federal Expenditures'!E29+'C.2 State Expenditures'!E29</f>
        <v>77833120</v>
      </c>
      <c r="F29" s="46">
        <f>'C.1 Federal Expenditures'!F29+'C.2 State Expenditures'!F29</f>
        <v>35006980</v>
      </c>
      <c r="G29" s="46">
        <f>'C.1 Federal Expenditures'!G29+'C.2 State Expenditures'!G29</f>
        <v>7283266</v>
      </c>
      <c r="H29" s="46">
        <f>'C.1 Federal Expenditures'!H29+'C.2 State Expenditures'!H29</f>
        <v>7283266</v>
      </c>
      <c r="I29" s="46">
        <f>'C.1 Federal Expenditures'!I29+'C.2 State Expenditures'!I29</f>
        <v>0</v>
      </c>
      <c r="J29" s="46">
        <f>'C.1 Federal Expenditures'!J29+'C.2 State Expenditures'!J29</f>
        <v>0</v>
      </c>
      <c r="K29" s="46">
        <f>'C.1 Federal Expenditures'!K29+'C.2 State Expenditures'!K29</f>
        <v>0</v>
      </c>
      <c r="L29" s="46">
        <f>'C.1 Federal Expenditures'!L29+'C.2 State Expenditures'!L29</f>
        <v>0</v>
      </c>
      <c r="M29" s="46">
        <f>'C.1 Federal Expenditures'!M29+'C.2 State Expenditures'!M29</f>
        <v>0</v>
      </c>
      <c r="N29" s="46">
        <f>'C.1 Federal Expenditures'!N29+'C.2 State Expenditures'!N29</f>
        <v>0</v>
      </c>
      <c r="O29" s="46">
        <f>'C.1 Federal Expenditures'!O29+'C.2 State Expenditures'!O29</f>
        <v>0</v>
      </c>
      <c r="P29" s="46">
        <f>'C.1 Federal Expenditures'!P29+'C.2 State Expenditures'!P29</f>
        <v>0</v>
      </c>
      <c r="Q29" s="46">
        <f>'C.1 Federal Expenditures'!Q29+'C.2 State Expenditures'!Q29</f>
        <v>0</v>
      </c>
      <c r="R29" s="46">
        <f>'C.1 Federal Expenditures'!R29+'C.2 State Expenditures'!R29</f>
        <v>28282094</v>
      </c>
      <c r="S29" s="46">
        <f>'C.1 Federal Expenditures'!S29+'C.2 State Expenditures'!S29</f>
        <v>0</v>
      </c>
      <c r="T29" s="46">
        <f>'C.1 Federal Expenditures'!T29+'C.2 State Expenditures'!T29</f>
        <v>18345371</v>
      </c>
      <c r="U29" s="46">
        <f>'C.1 Federal Expenditures'!U29+'C.2 State Expenditures'!U29</f>
        <v>9936723</v>
      </c>
      <c r="V29" s="46">
        <f>'C.1 Federal Expenditures'!V29+'C.2 State Expenditures'!V29</f>
        <v>4868365</v>
      </c>
      <c r="W29" s="46">
        <f>'C.1 Federal Expenditures'!W29+'C.2 State Expenditures'!W29</f>
        <v>1715430</v>
      </c>
      <c r="X29" s="46">
        <f>'C.1 Federal Expenditures'!X29+'C.2 State Expenditures'!X29</f>
        <v>1715430</v>
      </c>
      <c r="Y29" s="46">
        <f>'C.1 Federal Expenditures'!Y29+'C.2 State Expenditures'!Y29</f>
        <v>0</v>
      </c>
      <c r="Z29" s="46">
        <f>'C.1 Federal Expenditures'!Z29+'C.2 State Expenditures'!Z29</f>
        <v>0</v>
      </c>
      <c r="AA29" s="46">
        <f>'C.1 Federal Expenditures'!AA29+'C.2 State Expenditures'!AA29</f>
        <v>0</v>
      </c>
      <c r="AB29" s="46">
        <f>'C.1 Federal Expenditures'!AB29+'C.2 State Expenditures'!AB29</f>
        <v>0</v>
      </c>
      <c r="AC29" s="46">
        <f>'C.1 Federal Expenditures'!AC29+'C.2 State Expenditures'!AC29</f>
        <v>0</v>
      </c>
      <c r="AD29" s="46">
        <f>'C.1 Federal Expenditures'!AD29+'C.2 State Expenditures'!AD29</f>
        <v>6922321</v>
      </c>
      <c r="AE29" s="46">
        <f>'C.1 Federal Expenditures'!AE29+'C.2 State Expenditures'!AE29</f>
        <v>43662</v>
      </c>
      <c r="AF29" s="46">
        <f>'C.1 Federal Expenditures'!AF29+'C.2 State Expenditures'!AF29</f>
        <v>42000</v>
      </c>
      <c r="AG29" s="46">
        <f>'C.1 Federal Expenditures'!AG29+'C.2 State Expenditures'!AG29</f>
        <v>39888321</v>
      </c>
      <c r="AH29" s="46">
        <f>'C.1 Federal Expenditures'!AH29+'C.2 State Expenditures'!AH29</f>
        <v>20757677</v>
      </c>
      <c r="AI29" s="46">
        <f>'C.1 Federal Expenditures'!AI29+'C.2 State Expenditures'!AI29</f>
        <v>0</v>
      </c>
      <c r="AJ29" s="46">
        <f>'C.1 Federal Expenditures'!AJ29+'C.2 State Expenditures'!AJ29</f>
        <v>0</v>
      </c>
      <c r="AK29" s="46">
        <f>'C.1 Federal Expenditures'!AK29+'C.2 State Expenditures'!AK29</f>
        <v>20757677</v>
      </c>
      <c r="AL29" s="46">
        <f>'C.1 Federal Expenditures'!AL29+'C.2 State Expenditures'!AL29</f>
        <v>0</v>
      </c>
      <c r="AM29" s="46">
        <f>'C.1 Federal Expenditures'!AM29+'C.2 State Expenditures'!AM29</f>
        <v>16345455</v>
      </c>
      <c r="AN29" s="46">
        <f>'C.1 Federal Expenditures'!AN29+'C.2 State Expenditures'!AN29</f>
        <v>16121414</v>
      </c>
      <c r="AO29" s="46">
        <f>'C.1 Federal Expenditures'!AO29+'C.2 State Expenditures'!AO29</f>
        <v>0</v>
      </c>
      <c r="AP29" s="46">
        <f>'C.1 Federal Expenditures'!AP29+'C.2 State Expenditures'!AP29</f>
        <v>224041</v>
      </c>
      <c r="AQ29" s="46">
        <f>'C.1 Federal Expenditures'!AQ29+'C.2 State Expenditures'!AQ29</f>
        <v>177</v>
      </c>
      <c r="AR29" s="46">
        <f>'C.1 Federal Expenditures'!AR29+'C.2 State Expenditures'!AR29</f>
        <v>126148768</v>
      </c>
      <c r="AS29" s="46">
        <f>'C.1 Federal Expenditures'!AS29</f>
        <v>0</v>
      </c>
      <c r="AT29" s="46">
        <f>'C.1 Federal Expenditures'!AT29</f>
        <v>8415640</v>
      </c>
      <c r="AV29" s="16"/>
      <c r="AW29" s="16"/>
      <c r="AX29" s="16"/>
      <c r="AY29" s="16"/>
      <c r="AZ29" s="16"/>
      <c r="BA29" s="16"/>
      <c r="BB29" s="16"/>
      <c r="BC29" s="16"/>
      <c r="BD29" s="16"/>
      <c r="BE29" s="16"/>
      <c r="BF29" s="16"/>
      <c r="BG29" s="16"/>
    </row>
    <row r="30" spans="1:59" ht="15" x14ac:dyDescent="0.3">
      <c r="A30" s="69" t="s">
        <v>26</v>
      </c>
      <c r="B30" s="46">
        <f>'C.1 Federal Expenditures'!B30+'C.2 State Expenditures'!B30</f>
        <v>240414527</v>
      </c>
      <c r="C30" s="46">
        <f>'C.1 Federal Expenditures'!C30+'C.2 State Expenditures'!C30</f>
        <v>0</v>
      </c>
      <c r="D30" s="46">
        <f>'C.1 Federal Expenditures'!D30+'C.2 State Expenditures'!D30</f>
        <v>16315900</v>
      </c>
      <c r="E30" s="46">
        <f>'C.1 Federal Expenditures'!E30+'C.2 State Expenditures'!E30</f>
        <v>200019569</v>
      </c>
      <c r="F30" s="46">
        <f>'C.1 Federal Expenditures'!F30+'C.2 State Expenditures'!F30</f>
        <v>0</v>
      </c>
      <c r="G30" s="46">
        <f>'C.1 Federal Expenditures'!G30+'C.2 State Expenditures'!G30</f>
        <v>35600387</v>
      </c>
      <c r="H30" s="46">
        <f>'C.1 Federal Expenditures'!H30+'C.2 State Expenditures'!H30</f>
        <v>35600387</v>
      </c>
      <c r="I30" s="46">
        <f>'C.1 Federal Expenditures'!I30+'C.2 State Expenditures'!I30</f>
        <v>0</v>
      </c>
      <c r="J30" s="46">
        <f>'C.1 Federal Expenditures'!J30+'C.2 State Expenditures'!J30</f>
        <v>0</v>
      </c>
      <c r="K30" s="46">
        <f>'C.1 Federal Expenditures'!K30+'C.2 State Expenditures'!K30</f>
        <v>0</v>
      </c>
      <c r="L30" s="46">
        <f>'C.1 Federal Expenditures'!L30+'C.2 State Expenditures'!L30</f>
        <v>0</v>
      </c>
      <c r="M30" s="46">
        <f>'C.1 Federal Expenditures'!M30+'C.2 State Expenditures'!M30</f>
        <v>0</v>
      </c>
      <c r="N30" s="46">
        <f>'C.1 Federal Expenditures'!N30+'C.2 State Expenditures'!N30</f>
        <v>131817363</v>
      </c>
      <c r="O30" s="46">
        <f>'C.1 Federal Expenditures'!O30+'C.2 State Expenditures'!O30</f>
        <v>131817363</v>
      </c>
      <c r="P30" s="46">
        <f>'C.1 Federal Expenditures'!P30+'C.2 State Expenditures'!P30</f>
        <v>0</v>
      </c>
      <c r="Q30" s="46">
        <f>'C.1 Federal Expenditures'!Q30+'C.2 State Expenditures'!Q30</f>
        <v>0</v>
      </c>
      <c r="R30" s="46">
        <f>'C.1 Federal Expenditures'!R30+'C.2 State Expenditures'!R30</f>
        <v>77253265</v>
      </c>
      <c r="S30" s="46">
        <f>'C.1 Federal Expenditures'!S30+'C.2 State Expenditures'!S30</f>
        <v>312384</v>
      </c>
      <c r="T30" s="46">
        <f>'C.1 Federal Expenditures'!T30+'C.2 State Expenditures'!T30</f>
        <v>61275684</v>
      </c>
      <c r="U30" s="46">
        <f>'C.1 Federal Expenditures'!U30+'C.2 State Expenditures'!U30</f>
        <v>15665197</v>
      </c>
      <c r="V30" s="46">
        <f>'C.1 Federal Expenditures'!V30+'C.2 State Expenditures'!V30</f>
        <v>3883369</v>
      </c>
      <c r="W30" s="46">
        <f>'C.1 Federal Expenditures'!W30+'C.2 State Expenditures'!W30</f>
        <v>48657908</v>
      </c>
      <c r="X30" s="46">
        <f>'C.1 Federal Expenditures'!X30+'C.2 State Expenditures'!X30</f>
        <v>48657908</v>
      </c>
      <c r="Y30" s="46">
        <f>'C.1 Federal Expenditures'!Y30+'C.2 State Expenditures'!Y30</f>
        <v>0</v>
      </c>
      <c r="Z30" s="46">
        <f>'C.1 Federal Expenditures'!Z30+'C.2 State Expenditures'!Z30</f>
        <v>0</v>
      </c>
      <c r="AA30" s="46">
        <f>'C.1 Federal Expenditures'!AA30+'C.2 State Expenditures'!AA30</f>
        <v>0</v>
      </c>
      <c r="AB30" s="46">
        <f>'C.1 Federal Expenditures'!AB30+'C.2 State Expenditures'!AB30</f>
        <v>0</v>
      </c>
      <c r="AC30" s="46">
        <f>'C.1 Federal Expenditures'!AC30+'C.2 State Expenditures'!AC30</f>
        <v>76644403</v>
      </c>
      <c r="AD30" s="46">
        <f>'C.1 Federal Expenditures'!AD30+'C.2 State Expenditures'!AD30</f>
        <v>6494807</v>
      </c>
      <c r="AE30" s="46">
        <f>'C.1 Federal Expenditures'!AE30+'C.2 State Expenditures'!AE30</f>
        <v>0</v>
      </c>
      <c r="AF30" s="46">
        <f>'C.1 Federal Expenditures'!AF30+'C.2 State Expenditures'!AF30</f>
        <v>4515564</v>
      </c>
      <c r="AG30" s="46">
        <f>'C.1 Federal Expenditures'!AG30+'C.2 State Expenditures'!AG30</f>
        <v>6461151</v>
      </c>
      <c r="AH30" s="46">
        <f>'C.1 Federal Expenditures'!AH30+'C.2 State Expenditures'!AH30</f>
        <v>0</v>
      </c>
      <c r="AI30" s="46">
        <f>'C.1 Federal Expenditures'!AI30+'C.2 State Expenditures'!AI30</f>
        <v>0</v>
      </c>
      <c r="AJ30" s="46">
        <f>'C.1 Federal Expenditures'!AJ30+'C.2 State Expenditures'!AJ30</f>
        <v>0</v>
      </c>
      <c r="AK30" s="46">
        <f>'C.1 Federal Expenditures'!AK30+'C.2 State Expenditures'!AK30</f>
        <v>0</v>
      </c>
      <c r="AL30" s="46">
        <f>'C.1 Federal Expenditures'!AL30+'C.2 State Expenditures'!AL30</f>
        <v>0</v>
      </c>
      <c r="AM30" s="46">
        <f>'C.1 Federal Expenditures'!AM30+'C.2 State Expenditures'!AM30</f>
        <v>7821500</v>
      </c>
      <c r="AN30" s="46">
        <f>'C.1 Federal Expenditures'!AN30+'C.2 State Expenditures'!AN30</f>
        <v>6271066</v>
      </c>
      <c r="AO30" s="46">
        <f>'C.1 Federal Expenditures'!AO30+'C.2 State Expenditures'!AO30</f>
        <v>0</v>
      </c>
      <c r="AP30" s="46">
        <f>'C.1 Federal Expenditures'!AP30+'C.2 State Expenditures'!AP30</f>
        <v>1550434</v>
      </c>
      <c r="AQ30" s="46">
        <f>'C.1 Federal Expenditures'!AQ30+'C.2 State Expenditures'!AQ30</f>
        <v>0</v>
      </c>
      <c r="AR30" s="46">
        <f>'C.1 Federal Expenditures'!AR30+'C.2 State Expenditures'!AR30</f>
        <v>399149717</v>
      </c>
      <c r="AS30" s="46">
        <f>'C.1 Federal Expenditures'!AS30</f>
        <v>0</v>
      </c>
      <c r="AT30" s="46">
        <f>'C.1 Federal Expenditures'!AT30</f>
        <v>5317646</v>
      </c>
      <c r="AV30" s="16"/>
      <c r="AW30" s="16"/>
      <c r="AX30" s="16"/>
      <c r="AY30" s="16"/>
      <c r="AZ30" s="16"/>
      <c r="BA30" s="16"/>
      <c r="BB30" s="16"/>
      <c r="BC30" s="16"/>
      <c r="BD30" s="16"/>
      <c r="BE30" s="16"/>
      <c r="BF30" s="16"/>
      <c r="BG30" s="16"/>
    </row>
    <row r="31" spans="1:59" ht="15" x14ac:dyDescent="0.3">
      <c r="A31" s="69" t="s">
        <v>27</v>
      </c>
      <c r="B31" s="46">
        <f>'C.1 Federal Expenditures'!B31+'C.2 State Expenditures'!B31</f>
        <v>37888854</v>
      </c>
      <c r="C31" s="46">
        <f>'C.1 Federal Expenditures'!C31+'C.2 State Expenditures'!C31</f>
        <v>7340000</v>
      </c>
      <c r="D31" s="46">
        <f>'C.1 Federal Expenditures'!D31+'C.2 State Expenditures'!D31</f>
        <v>2976239</v>
      </c>
      <c r="E31" s="46">
        <f>'C.1 Federal Expenditures'!E31+'C.2 State Expenditures'!E31</f>
        <v>27572615</v>
      </c>
      <c r="F31" s="46">
        <f>'C.1 Federal Expenditures'!F31+'C.2 State Expenditures'!F31</f>
        <v>23161824</v>
      </c>
      <c r="G31" s="46">
        <f>'C.1 Federal Expenditures'!G31+'C.2 State Expenditures'!G31</f>
        <v>25091374</v>
      </c>
      <c r="H31" s="46">
        <f>'C.1 Federal Expenditures'!H31+'C.2 State Expenditures'!H31</f>
        <v>25091374</v>
      </c>
      <c r="I31" s="46">
        <f>'C.1 Federal Expenditures'!I31+'C.2 State Expenditures'!I31</f>
        <v>0</v>
      </c>
      <c r="J31" s="46">
        <f>'C.1 Federal Expenditures'!J31+'C.2 State Expenditures'!J31</f>
        <v>2531556</v>
      </c>
      <c r="K31" s="46">
        <f>'C.1 Federal Expenditures'!K31+'C.2 State Expenditures'!K31</f>
        <v>0</v>
      </c>
      <c r="L31" s="46">
        <f>'C.1 Federal Expenditures'!L31+'C.2 State Expenditures'!L31</f>
        <v>0</v>
      </c>
      <c r="M31" s="46">
        <f>'C.1 Federal Expenditures'!M31+'C.2 State Expenditures'!M31</f>
        <v>2531556</v>
      </c>
      <c r="N31" s="46">
        <f>'C.1 Federal Expenditures'!N31+'C.2 State Expenditures'!N31</f>
        <v>2459902</v>
      </c>
      <c r="O31" s="46">
        <f>'C.1 Federal Expenditures'!O31+'C.2 State Expenditures'!O31</f>
        <v>2459902</v>
      </c>
      <c r="P31" s="46">
        <f>'C.1 Federal Expenditures'!P31+'C.2 State Expenditures'!P31</f>
        <v>0</v>
      </c>
      <c r="Q31" s="46">
        <f>'C.1 Federal Expenditures'!Q31+'C.2 State Expenditures'!Q31</f>
        <v>0</v>
      </c>
      <c r="R31" s="46">
        <f>'C.1 Federal Expenditures'!R31+'C.2 State Expenditures'!R31</f>
        <v>3931111</v>
      </c>
      <c r="S31" s="46">
        <f>'C.1 Federal Expenditures'!S31+'C.2 State Expenditures'!S31</f>
        <v>975915</v>
      </c>
      <c r="T31" s="46">
        <f>'C.1 Federal Expenditures'!T31+'C.2 State Expenditures'!T31</f>
        <v>554960</v>
      </c>
      <c r="U31" s="46">
        <f>'C.1 Federal Expenditures'!U31+'C.2 State Expenditures'!U31</f>
        <v>2400236</v>
      </c>
      <c r="V31" s="46">
        <f>'C.1 Federal Expenditures'!V31+'C.2 State Expenditures'!V31</f>
        <v>1009841</v>
      </c>
      <c r="W31" s="46">
        <f>'C.1 Federal Expenditures'!W31+'C.2 State Expenditures'!W31</f>
        <v>2069773</v>
      </c>
      <c r="X31" s="46">
        <f>'C.1 Federal Expenditures'!X31+'C.2 State Expenditures'!X31</f>
        <v>2069773</v>
      </c>
      <c r="Y31" s="46">
        <f>'C.1 Federal Expenditures'!Y31+'C.2 State Expenditures'!Y31</f>
        <v>0</v>
      </c>
      <c r="Z31" s="46">
        <f>'C.1 Federal Expenditures'!Z31+'C.2 State Expenditures'!Z31</f>
        <v>344543</v>
      </c>
      <c r="AA31" s="46">
        <f>'C.1 Federal Expenditures'!AA31+'C.2 State Expenditures'!AA31</f>
        <v>0</v>
      </c>
      <c r="AB31" s="46">
        <f>'C.1 Federal Expenditures'!AB31+'C.2 State Expenditures'!AB31</f>
        <v>0</v>
      </c>
      <c r="AC31" s="46">
        <f>'C.1 Federal Expenditures'!AC31+'C.2 State Expenditures'!AC31</f>
        <v>216068</v>
      </c>
      <c r="AD31" s="46">
        <f>'C.1 Federal Expenditures'!AD31+'C.2 State Expenditures'!AD31</f>
        <v>0</v>
      </c>
      <c r="AE31" s="46">
        <f>'C.1 Federal Expenditures'!AE31+'C.2 State Expenditures'!AE31</f>
        <v>0</v>
      </c>
      <c r="AF31" s="46">
        <f>'C.1 Federal Expenditures'!AF31+'C.2 State Expenditures'!AF31</f>
        <v>33861</v>
      </c>
      <c r="AG31" s="46">
        <f>'C.1 Federal Expenditures'!AG31+'C.2 State Expenditures'!AG31</f>
        <v>0</v>
      </c>
      <c r="AH31" s="46">
        <f>'C.1 Federal Expenditures'!AH31+'C.2 State Expenditures'!AH31</f>
        <v>0</v>
      </c>
      <c r="AI31" s="46">
        <f>'C.1 Federal Expenditures'!AI31+'C.2 State Expenditures'!AI31</f>
        <v>0</v>
      </c>
      <c r="AJ31" s="46">
        <f>'C.1 Federal Expenditures'!AJ31+'C.2 State Expenditures'!AJ31</f>
        <v>0</v>
      </c>
      <c r="AK31" s="46">
        <f>'C.1 Federal Expenditures'!AK31+'C.2 State Expenditures'!AK31</f>
        <v>0</v>
      </c>
      <c r="AL31" s="46">
        <f>'C.1 Federal Expenditures'!AL31+'C.2 State Expenditures'!AL31</f>
        <v>0</v>
      </c>
      <c r="AM31" s="46">
        <f>'C.1 Federal Expenditures'!AM31+'C.2 State Expenditures'!AM31</f>
        <v>11415690</v>
      </c>
      <c r="AN31" s="46">
        <f>'C.1 Federal Expenditures'!AN31+'C.2 State Expenditures'!AN31</f>
        <v>3693352</v>
      </c>
      <c r="AO31" s="46">
        <f>'C.1 Federal Expenditures'!AO31+'C.2 State Expenditures'!AO31</f>
        <v>6727695</v>
      </c>
      <c r="AP31" s="46">
        <f>'C.1 Federal Expenditures'!AP31+'C.2 State Expenditures'!AP31</f>
        <v>994643</v>
      </c>
      <c r="AQ31" s="46">
        <f>'C.1 Federal Expenditures'!AQ31+'C.2 State Expenditures'!AQ31</f>
        <v>0</v>
      </c>
      <c r="AR31" s="46">
        <f>'C.1 Federal Expenditures'!AR31+'C.2 State Expenditures'!AR31</f>
        <v>49103719</v>
      </c>
      <c r="AS31" s="46">
        <f>'C.1 Federal Expenditures'!AS31</f>
        <v>0</v>
      </c>
      <c r="AT31" s="46">
        <f>'C.1 Federal Expenditures'!AT31</f>
        <v>15626610</v>
      </c>
      <c r="AV31" s="16"/>
      <c r="AW31" s="16"/>
      <c r="AX31" s="16"/>
      <c r="AY31" s="16"/>
      <c r="AZ31" s="16"/>
      <c r="BA31" s="16"/>
      <c r="BB31" s="16"/>
      <c r="BC31" s="16"/>
      <c r="BD31" s="16"/>
      <c r="BE31" s="16"/>
      <c r="BF31" s="16"/>
      <c r="BG31" s="16"/>
    </row>
    <row r="32" spans="1:59" ht="15" x14ac:dyDescent="0.3">
      <c r="A32" s="69" t="s">
        <v>28</v>
      </c>
      <c r="B32" s="46">
        <f>'C.1 Federal Expenditures'!B32+'C.2 State Expenditures'!B32</f>
        <v>56627234</v>
      </c>
      <c r="C32" s="46">
        <f>'C.1 Federal Expenditures'!C32+'C.2 State Expenditures'!C32</f>
        <v>15744585</v>
      </c>
      <c r="D32" s="46">
        <f>'C.1 Federal Expenditures'!D32+'C.2 State Expenditures'!D32</f>
        <v>428383</v>
      </c>
      <c r="E32" s="46">
        <f>'C.1 Federal Expenditures'!E32+'C.2 State Expenditures'!E32</f>
        <v>40454266</v>
      </c>
      <c r="F32" s="46">
        <f>'C.1 Federal Expenditures'!F32+'C.2 State Expenditures'!F32</f>
        <v>67496328</v>
      </c>
      <c r="G32" s="46">
        <f>'C.1 Federal Expenditures'!G32+'C.2 State Expenditures'!G32</f>
        <v>26056953</v>
      </c>
      <c r="H32" s="46">
        <f>'C.1 Federal Expenditures'!H32+'C.2 State Expenditures'!H32</f>
        <v>26056953</v>
      </c>
      <c r="I32" s="46">
        <f>'C.1 Federal Expenditures'!I32+'C.2 State Expenditures'!I32</f>
        <v>0</v>
      </c>
      <c r="J32" s="46">
        <f>'C.1 Federal Expenditures'!J32+'C.2 State Expenditures'!J32</f>
        <v>0</v>
      </c>
      <c r="K32" s="46">
        <f>'C.1 Federal Expenditures'!K32+'C.2 State Expenditures'!K32</f>
        <v>0</v>
      </c>
      <c r="L32" s="46">
        <f>'C.1 Federal Expenditures'!L32+'C.2 State Expenditures'!L32</f>
        <v>0</v>
      </c>
      <c r="M32" s="46">
        <f>'C.1 Federal Expenditures'!M32+'C.2 State Expenditures'!M32</f>
        <v>0</v>
      </c>
      <c r="N32" s="46">
        <f>'C.1 Federal Expenditures'!N32+'C.2 State Expenditures'!N32</f>
        <v>0</v>
      </c>
      <c r="O32" s="46">
        <f>'C.1 Federal Expenditures'!O32+'C.2 State Expenditures'!O32</f>
        <v>0</v>
      </c>
      <c r="P32" s="46">
        <f>'C.1 Federal Expenditures'!P32+'C.2 State Expenditures'!P32</f>
        <v>0</v>
      </c>
      <c r="Q32" s="46">
        <f>'C.1 Federal Expenditures'!Q32+'C.2 State Expenditures'!Q32</f>
        <v>0</v>
      </c>
      <c r="R32" s="46">
        <f>'C.1 Federal Expenditures'!R32+'C.2 State Expenditures'!R32</f>
        <v>11926065</v>
      </c>
      <c r="S32" s="46">
        <f>'C.1 Federal Expenditures'!S32+'C.2 State Expenditures'!S32</f>
        <v>375092</v>
      </c>
      <c r="T32" s="46">
        <f>'C.1 Federal Expenditures'!T32+'C.2 State Expenditures'!T32</f>
        <v>0</v>
      </c>
      <c r="U32" s="46">
        <f>'C.1 Federal Expenditures'!U32+'C.2 State Expenditures'!U32</f>
        <v>11550973</v>
      </c>
      <c r="V32" s="46">
        <f>'C.1 Federal Expenditures'!V32+'C.2 State Expenditures'!V32</f>
        <v>0</v>
      </c>
      <c r="W32" s="46">
        <f>'C.1 Federal Expenditures'!W32+'C.2 State Expenditures'!W32</f>
        <v>6498998</v>
      </c>
      <c r="X32" s="46">
        <f>'C.1 Federal Expenditures'!X32+'C.2 State Expenditures'!X32</f>
        <v>6498998</v>
      </c>
      <c r="Y32" s="46">
        <f>'C.1 Federal Expenditures'!Y32+'C.2 State Expenditures'!Y32</f>
        <v>0</v>
      </c>
      <c r="Z32" s="46">
        <f>'C.1 Federal Expenditures'!Z32+'C.2 State Expenditures'!Z32</f>
        <v>0</v>
      </c>
      <c r="AA32" s="46">
        <f>'C.1 Federal Expenditures'!AA32+'C.2 State Expenditures'!AA32</f>
        <v>29442599</v>
      </c>
      <c r="AB32" s="46">
        <f>'C.1 Federal Expenditures'!AB32+'C.2 State Expenditures'!AB32</f>
        <v>4391755</v>
      </c>
      <c r="AC32" s="46">
        <f>'C.1 Federal Expenditures'!AC32+'C.2 State Expenditures'!AC32</f>
        <v>145575</v>
      </c>
      <c r="AD32" s="46">
        <f>'C.1 Federal Expenditures'!AD32+'C.2 State Expenditures'!AD32</f>
        <v>0</v>
      </c>
      <c r="AE32" s="46">
        <f>'C.1 Federal Expenditures'!AE32+'C.2 State Expenditures'!AE32</f>
        <v>312965</v>
      </c>
      <c r="AF32" s="46">
        <f>'C.1 Federal Expenditures'!AF32+'C.2 State Expenditures'!AF32</f>
        <v>0</v>
      </c>
      <c r="AG32" s="46">
        <f>'C.1 Federal Expenditures'!AG32+'C.2 State Expenditures'!AG32</f>
        <v>0</v>
      </c>
      <c r="AH32" s="46">
        <f>'C.1 Federal Expenditures'!AH32+'C.2 State Expenditures'!AH32</f>
        <v>4174112</v>
      </c>
      <c r="AI32" s="46">
        <f>'C.1 Federal Expenditures'!AI32+'C.2 State Expenditures'!AI32</f>
        <v>4174112</v>
      </c>
      <c r="AJ32" s="46">
        <f>'C.1 Federal Expenditures'!AJ32+'C.2 State Expenditures'!AJ32</f>
        <v>0</v>
      </c>
      <c r="AK32" s="46">
        <f>'C.1 Federal Expenditures'!AK32+'C.2 State Expenditures'!AK32</f>
        <v>0</v>
      </c>
      <c r="AL32" s="46">
        <f>'C.1 Federal Expenditures'!AL32+'C.2 State Expenditures'!AL32</f>
        <v>0</v>
      </c>
      <c r="AM32" s="46">
        <f>'C.1 Federal Expenditures'!AM32+'C.2 State Expenditures'!AM32</f>
        <v>5031869</v>
      </c>
      <c r="AN32" s="46">
        <f>'C.1 Federal Expenditures'!AN32+'C.2 State Expenditures'!AN32</f>
        <v>4827178</v>
      </c>
      <c r="AO32" s="46">
        <f>'C.1 Federal Expenditures'!AO32+'C.2 State Expenditures'!AO32</f>
        <v>0</v>
      </c>
      <c r="AP32" s="46">
        <f>'C.1 Federal Expenditures'!AP32+'C.2 State Expenditures'!AP32</f>
        <v>204691</v>
      </c>
      <c r="AQ32" s="46">
        <f>'C.1 Federal Expenditures'!AQ32+'C.2 State Expenditures'!AQ32</f>
        <v>0</v>
      </c>
      <c r="AR32" s="46">
        <f>'C.1 Federal Expenditures'!AR32+'C.2 State Expenditures'!AR32</f>
        <v>87980891</v>
      </c>
      <c r="AS32" s="46">
        <f>'C.1 Federal Expenditures'!AS32</f>
        <v>0</v>
      </c>
      <c r="AT32" s="46">
        <f>'C.1 Federal Expenditures'!AT32</f>
        <v>70399341</v>
      </c>
      <c r="AV32" s="16"/>
      <c r="AW32" s="16"/>
      <c r="AX32" s="16"/>
      <c r="AY32" s="16"/>
      <c r="AZ32" s="16"/>
      <c r="BA32" s="16"/>
      <c r="BB32" s="16"/>
      <c r="BC32" s="16"/>
      <c r="BD32" s="16"/>
      <c r="BE32" s="16"/>
      <c r="BF32" s="16"/>
      <c r="BG32" s="16"/>
    </row>
    <row r="33" spans="1:59" ht="15" x14ac:dyDescent="0.3">
      <c r="A33" s="69" t="s">
        <v>29</v>
      </c>
      <c r="B33" s="46">
        <f>'C.1 Federal Expenditures'!B33+'C.2 State Expenditures'!B33</f>
        <v>48633333</v>
      </c>
      <c r="C33" s="46">
        <f>'C.1 Federal Expenditures'!C33+'C.2 State Expenditures'!C33</f>
        <v>0</v>
      </c>
      <c r="D33" s="46">
        <f>'C.1 Federal Expenditures'!D33+'C.2 State Expenditures'!D33</f>
        <v>0</v>
      </c>
      <c r="E33" s="46">
        <f>'C.1 Federal Expenditures'!E33+'C.2 State Expenditures'!E33</f>
        <v>43762394</v>
      </c>
      <c r="F33" s="46">
        <f>'C.1 Federal Expenditures'!F33+'C.2 State Expenditures'!F33</f>
        <v>23703331</v>
      </c>
      <c r="G33" s="46">
        <f>'C.1 Federal Expenditures'!G33+'C.2 State Expenditures'!G33</f>
        <v>38178148</v>
      </c>
      <c r="H33" s="46">
        <f>'C.1 Federal Expenditures'!H33+'C.2 State Expenditures'!H33</f>
        <v>38178148</v>
      </c>
      <c r="I33" s="46">
        <f>'C.1 Federal Expenditures'!I33+'C.2 State Expenditures'!I33</f>
        <v>0</v>
      </c>
      <c r="J33" s="46">
        <f>'C.1 Federal Expenditures'!J33+'C.2 State Expenditures'!J33</f>
        <v>0</v>
      </c>
      <c r="K33" s="46">
        <f>'C.1 Federal Expenditures'!K33+'C.2 State Expenditures'!K33</f>
        <v>0</v>
      </c>
      <c r="L33" s="46">
        <f>'C.1 Federal Expenditures'!L33+'C.2 State Expenditures'!L33</f>
        <v>0</v>
      </c>
      <c r="M33" s="46">
        <f>'C.1 Federal Expenditures'!M33+'C.2 State Expenditures'!M33</f>
        <v>0</v>
      </c>
      <c r="N33" s="46">
        <f>'C.1 Federal Expenditures'!N33+'C.2 State Expenditures'!N33</f>
        <v>0</v>
      </c>
      <c r="O33" s="46">
        <f>'C.1 Federal Expenditures'!O33+'C.2 State Expenditures'!O33</f>
        <v>0</v>
      </c>
      <c r="P33" s="46">
        <f>'C.1 Federal Expenditures'!P33+'C.2 State Expenditures'!P33</f>
        <v>0</v>
      </c>
      <c r="Q33" s="46">
        <f>'C.1 Federal Expenditures'!Q33+'C.2 State Expenditures'!Q33</f>
        <v>0</v>
      </c>
      <c r="R33" s="46">
        <f>'C.1 Federal Expenditures'!R33+'C.2 State Expenditures'!R33</f>
        <v>1489068</v>
      </c>
      <c r="S33" s="46">
        <f>'C.1 Federal Expenditures'!S33+'C.2 State Expenditures'!S33</f>
        <v>0</v>
      </c>
      <c r="T33" s="46">
        <f>'C.1 Federal Expenditures'!T33+'C.2 State Expenditures'!T33</f>
        <v>17350</v>
      </c>
      <c r="U33" s="46">
        <f>'C.1 Federal Expenditures'!U33+'C.2 State Expenditures'!U33</f>
        <v>1471718</v>
      </c>
      <c r="V33" s="46">
        <f>'C.1 Federal Expenditures'!V33+'C.2 State Expenditures'!V33</f>
        <v>1550653</v>
      </c>
      <c r="W33" s="46">
        <f>'C.1 Federal Expenditures'!W33+'C.2 State Expenditures'!W33</f>
        <v>16589878</v>
      </c>
      <c r="X33" s="46">
        <f>'C.1 Federal Expenditures'!X33+'C.2 State Expenditures'!X33</f>
        <v>16589878</v>
      </c>
      <c r="Y33" s="46">
        <f>'C.1 Federal Expenditures'!Y33+'C.2 State Expenditures'!Y33</f>
        <v>0</v>
      </c>
      <c r="Z33" s="46">
        <f>'C.1 Federal Expenditures'!Z33+'C.2 State Expenditures'!Z33</f>
        <v>0</v>
      </c>
      <c r="AA33" s="46">
        <f>'C.1 Federal Expenditures'!AA33+'C.2 State Expenditures'!AA33</f>
        <v>0</v>
      </c>
      <c r="AB33" s="46">
        <f>'C.1 Federal Expenditures'!AB33+'C.2 State Expenditures'!AB33</f>
        <v>0</v>
      </c>
      <c r="AC33" s="46">
        <f>'C.1 Federal Expenditures'!AC33+'C.2 State Expenditures'!AC33</f>
        <v>2721290</v>
      </c>
      <c r="AD33" s="46">
        <f>'C.1 Federal Expenditures'!AD33+'C.2 State Expenditures'!AD33</f>
        <v>2955045</v>
      </c>
      <c r="AE33" s="46">
        <f>'C.1 Federal Expenditures'!AE33+'C.2 State Expenditures'!AE33</f>
        <v>145267</v>
      </c>
      <c r="AF33" s="46">
        <f>'C.1 Federal Expenditures'!AF33+'C.2 State Expenditures'!AF33</f>
        <v>133763</v>
      </c>
      <c r="AG33" s="46">
        <f>'C.1 Federal Expenditures'!AG33+'C.2 State Expenditures'!AG33</f>
        <v>0</v>
      </c>
      <c r="AH33" s="46">
        <f>'C.1 Federal Expenditures'!AH33+'C.2 State Expenditures'!AH33</f>
        <v>15603871</v>
      </c>
      <c r="AI33" s="46">
        <f>'C.1 Federal Expenditures'!AI33+'C.2 State Expenditures'!AI33</f>
        <v>9043127</v>
      </c>
      <c r="AJ33" s="46">
        <f>'C.1 Federal Expenditures'!AJ33+'C.2 State Expenditures'!AJ33</f>
        <v>3207919</v>
      </c>
      <c r="AK33" s="46">
        <f>'C.1 Federal Expenditures'!AK33+'C.2 State Expenditures'!AK33</f>
        <v>3352825</v>
      </c>
      <c r="AL33" s="46">
        <f>'C.1 Federal Expenditures'!AL33+'C.2 State Expenditures'!AL33</f>
        <v>0</v>
      </c>
      <c r="AM33" s="46">
        <f>'C.1 Federal Expenditures'!AM33+'C.2 State Expenditures'!AM33</f>
        <v>23767791</v>
      </c>
      <c r="AN33" s="46">
        <f>'C.1 Federal Expenditures'!AN33+'C.2 State Expenditures'!AN33</f>
        <v>2768534</v>
      </c>
      <c r="AO33" s="46">
        <f>'C.1 Federal Expenditures'!AO33+'C.2 State Expenditures'!AO33</f>
        <v>15604856</v>
      </c>
      <c r="AP33" s="46">
        <f>'C.1 Federal Expenditures'!AP33+'C.2 State Expenditures'!AP33</f>
        <v>5394401</v>
      </c>
      <c r="AQ33" s="46">
        <f>'C.1 Federal Expenditures'!AQ33+'C.2 State Expenditures'!AQ33</f>
        <v>0</v>
      </c>
      <c r="AR33" s="46">
        <f>'C.1 Federal Expenditures'!AR33+'C.2 State Expenditures'!AR33</f>
        <v>103134774</v>
      </c>
      <c r="AS33" s="46">
        <f>'C.1 Federal Expenditures'!AS33</f>
        <v>0</v>
      </c>
      <c r="AT33" s="46">
        <f>'C.1 Federal Expenditures'!AT33</f>
        <v>32769013</v>
      </c>
      <c r="AV33" s="16"/>
      <c r="AW33" s="16"/>
      <c r="AX33" s="16"/>
      <c r="AY33" s="16"/>
      <c r="AZ33" s="16"/>
      <c r="BA33" s="16"/>
      <c r="BB33" s="16"/>
      <c r="BC33" s="16"/>
      <c r="BD33" s="16"/>
      <c r="BE33" s="16"/>
      <c r="BF33" s="16"/>
      <c r="BG33" s="16"/>
    </row>
    <row r="34" spans="1:59" ht="15" x14ac:dyDescent="0.3">
      <c r="A34" s="69" t="s">
        <v>30</v>
      </c>
      <c r="B34" s="46">
        <f>'C.1 Federal Expenditures'!B34+'C.2 State Expenditures'!B34</f>
        <v>38394141</v>
      </c>
      <c r="C34" s="46">
        <f>'C.1 Federal Expenditures'!C34+'C.2 State Expenditures'!C34</f>
        <v>0</v>
      </c>
      <c r="D34" s="46">
        <f>'C.1 Federal Expenditures'!D34+'C.2 State Expenditures'!D34</f>
        <v>877935</v>
      </c>
      <c r="E34" s="46">
        <f>'C.1 Federal Expenditures'!E34+'C.2 State Expenditures'!E34</f>
        <v>37516206</v>
      </c>
      <c r="F34" s="46">
        <f>'C.1 Federal Expenditures'!F34+'C.2 State Expenditures'!F34</f>
        <v>57614485</v>
      </c>
      <c r="G34" s="46">
        <f>'C.1 Federal Expenditures'!G34+'C.2 State Expenditures'!G34</f>
        <v>30650858</v>
      </c>
      <c r="H34" s="46">
        <f>'C.1 Federal Expenditures'!H34+'C.2 State Expenditures'!H34</f>
        <v>28362064</v>
      </c>
      <c r="I34" s="46">
        <f>'C.1 Federal Expenditures'!I34+'C.2 State Expenditures'!I34</f>
        <v>2288794</v>
      </c>
      <c r="J34" s="46">
        <f>'C.1 Federal Expenditures'!J34+'C.2 State Expenditures'!J34</f>
        <v>10006399</v>
      </c>
      <c r="K34" s="46">
        <f>'C.1 Federal Expenditures'!K34+'C.2 State Expenditures'!K34</f>
        <v>5308679</v>
      </c>
      <c r="L34" s="46">
        <f>'C.1 Federal Expenditures'!L34+'C.2 State Expenditures'!L34</f>
        <v>3611964</v>
      </c>
      <c r="M34" s="46">
        <f>'C.1 Federal Expenditures'!M34+'C.2 State Expenditures'!M34</f>
        <v>1085756</v>
      </c>
      <c r="N34" s="46">
        <f>'C.1 Federal Expenditures'!N34+'C.2 State Expenditures'!N34</f>
        <v>0</v>
      </c>
      <c r="O34" s="46">
        <f>'C.1 Federal Expenditures'!O34+'C.2 State Expenditures'!O34</f>
        <v>0</v>
      </c>
      <c r="P34" s="46">
        <f>'C.1 Federal Expenditures'!P34+'C.2 State Expenditures'!P34</f>
        <v>0</v>
      </c>
      <c r="Q34" s="46">
        <f>'C.1 Federal Expenditures'!Q34+'C.2 State Expenditures'!Q34</f>
        <v>0</v>
      </c>
      <c r="R34" s="46">
        <f>'C.1 Federal Expenditures'!R34+'C.2 State Expenditures'!R34</f>
        <v>7688712</v>
      </c>
      <c r="S34" s="46">
        <f>'C.1 Federal Expenditures'!S34+'C.2 State Expenditures'!S34</f>
        <v>0</v>
      </c>
      <c r="T34" s="46">
        <f>'C.1 Federal Expenditures'!T34+'C.2 State Expenditures'!T34</f>
        <v>132507</v>
      </c>
      <c r="U34" s="46">
        <f>'C.1 Federal Expenditures'!U34+'C.2 State Expenditures'!U34</f>
        <v>7556205</v>
      </c>
      <c r="V34" s="46">
        <f>'C.1 Federal Expenditures'!V34+'C.2 State Expenditures'!V34</f>
        <v>590880</v>
      </c>
      <c r="W34" s="46">
        <f>'C.1 Federal Expenditures'!W34+'C.2 State Expenditures'!W34</f>
        <v>4581872</v>
      </c>
      <c r="X34" s="46">
        <f>'C.1 Federal Expenditures'!X34+'C.2 State Expenditures'!X34</f>
        <v>4581872</v>
      </c>
      <c r="Y34" s="46">
        <f>'C.1 Federal Expenditures'!Y34+'C.2 State Expenditures'!Y34</f>
        <v>0</v>
      </c>
      <c r="Z34" s="46">
        <f>'C.1 Federal Expenditures'!Z34+'C.2 State Expenditures'!Z34</f>
        <v>0</v>
      </c>
      <c r="AA34" s="46">
        <f>'C.1 Federal Expenditures'!AA34+'C.2 State Expenditures'!AA34</f>
        <v>0</v>
      </c>
      <c r="AB34" s="46">
        <f>'C.1 Federal Expenditures'!AB34+'C.2 State Expenditures'!AB34</f>
        <v>0</v>
      </c>
      <c r="AC34" s="46">
        <f>'C.1 Federal Expenditures'!AC34+'C.2 State Expenditures'!AC34</f>
        <v>6043382</v>
      </c>
      <c r="AD34" s="46">
        <f>'C.1 Federal Expenditures'!AD34+'C.2 State Expenditures'!AD34</f>
        <v>2136482</v>
      </c>
      <c r="AE34" s="46">
        <f>'C.1 Federal Expenditures'!AE34+'C.2 State Expenditures'!AE34</f>
        <v>0</v>
      </c>
      <c r="AF34" s="46">
        <f>'C.1 Federal Expenditures'!AF34+'C.2 State Expenditures'!AF34</f>
        <v>2574061</v>
      </c>
      <c r="AG34" s="46">
        <f>'C.1 Federal Expenditures'!AG34+'C.2 State Expenditures'!AG34</f>
        <v>3901088</v>
      </c>
      <c r="AH34" s="46">
        <f>'C.1 Federal Expenditures'!AH34+'C.2 State Expenditures'!AH34</f>
        <v>0</v>
      </c>
      <c r="AI34" s="46">
        <f>'C.1 Federal Expenditures'!AI34+'C.2 State Expenditures'!AI34</f>
        <v>0</v>
      </c>
      <c r="AJ34" s="46">
        <f>'C.1 Federal Expenditures'!AJ34+'C.2 State Expenditures'!AJ34</f>
        <v>0</v>
      </c>
      <c r="AK34" s="46">
        <f>'C.1 Federal Expenditures'!AK34+'C.2 State Expenditures'!AK34</f>
        <v>0</v>
      </c>
      <c r="AL34" s="46">
        <f>'C.1 Federal Expenditures'!AL34+'C.2 State Expenditures'!AL34</f>
        <v>1184013</v>
      </c>
      <c r="AM34" s="46">
        <f>'C.1 Federal Expenditures'!AM34+'C.2 State Expenditures'!AM34</f>
        <v>11234199</v>
      </c>
      <c r="AN34" s="46">
        <f>'C.1 Federal Expenditures'!AN34+'C.2 State Expenditures'!AN34</f>
        <v>8426490</v>
      </c>
      <c r="AO34" s="46">
        <f>'C.1 Federal Expenditures'!AO34+'C.2 State Expenditures'!AO34</f>
        <v>0</v>
      </c>
      <c r="AP34" s="46">
        <f>'C.1 Federal Expenditures'!AP34+'C.2 State Expenditures'!AP34</f>
        <v>2807709</v>
      </c>
      <c r="AQ34" s="46">
        <f>'C.1 Federal Expenditures'!AQ34+'C.2 State Expenditures'!AQ34</f>
        <v>2856721</v>
      </c>
      <c r="AR34" s="46">
        <f>'C.1 Federal Expenditures'!AR34+'C.2 State Expenditures'!AR34</f>
        <v>83448667</v>
      </c>
      <c r="AS34" s="46">
        <f>'C.1 Federal Expenditures'!AS34</f>
        <v>0</v>
      </c>
      <c r="AT34" s="46">
        <f>'C.1 Federal Expenditures'!AT34</f>
        <v>55395629</v>
      </c>
      <c r="AV34" s="16"/>
      <c r="AW34" s="16"/>
      <c r="AX34" s="16"/>
      <c r="AY34" s="16"/>
      <c r="AZ34" s="16"/>
      <c r="BA34" s="16"/>
      <c r="BB34" s="16"/>
      <c r="BC34" s="16"/>
      <c r="BD34" s="16"/>
      <c r="BE34" s="16"/>
      <c r="BF34" s="16"/>
      <c r="BG34" s="16"/>
    </row>
    <row r="35" spans="1:59" ht="15" x14ac:dyDescent="0.3">
      <c r="A35" s="69" t="s">
        <v>31</v>
      </c>
      <c r="B35" s="46">
        <f>'C.1 Federal Expenditures'!B35+'C.2 State Expenditures'!B35</f>
        <v>402701508</v>
      </c>
      <c r="C35" s="46">
        <f>'C.1 Federal Expenditures'!C35+'C.2 State Expenditures'!C35</f>
        <v>72000000</v>
      </c>
      <c r="D35" s="46">
        <f>'C.1 Federal Expenditures'!D35+'C.2 State Expenditures'!D35</f>
        <v>13107067</v>
      </c>
      <c r="E35" s="46">
        <f>'C.1 Federal Expenditures'!E35+'C.2 State Expenditures'!E35</f>
        <v>317594441</v>
      </c>
      <c r="F35" s="46">
        <f>'C.1 Federal Expenditures'!F35+'C.2 State Expenditures'!F35</f>
        <v>59107058</v>
      </c>
      <c r="G35" s="46">
        <f>'C.1 Federal Expenditures'!G35+'C.2 State Expenditures'!G35</f>
        <v>81594390</v>
      </c>
      <c r="H35" s="46">
        <f>'C.1 Federal Expenditures'!H35+'C.2 State Expenditures'!H35</f>
        <v>80011928</v>
      </c>
      <c r="I35" s="46">
        <f>'C.1 Federal Expenditures'!I35+'C.2 State Expenditures'!I35</f>
        <v>1582462</v>
      </c>
      <c r="J35" s="46">
        <f>'C.1 Federal Expenditures'!J35+'C.2 State Expenditures'!J35</f>
        <v>6840000</v>
      </c>
      <c r="K35" s="46">
        <f>'C.1 Federal Expenditures'!K35+'C.2 State Expenditures'!K35</f>
        <v>0</v>
      </c>
      <c r="L35" s="46">
        <f>'C.1 Federal Expenditures'!L35+'C.2 State Expenditures'!L35</f>
        <v>0</v>
      </c>
      <c r="M35" s="46">
        <f>'C.1 Federal Expenditures'!M35+'C.2 State Expenditures'!M35</f>
        <v>6840000</v>
      </c>
      <c r="N35" s="46">
        <f>'C.1 Federal Expenditures'!N35+'C.2 State Expenditures'!N35</f>
        <v>0</v>
      </c>
      <c r="O35" s="46">
        <f>'C.1 Federal Expenditures'!O35+'C.2 State Expenditures'!O35</f>
        <v>0</v>
      </c>
      <c r="P35" s="46">
        <f>'C.1 Federal Expenditures'!P35+'C.2 State Expenditures'!P35</f>
        <v>0</v>
      </c>
      <c r="Q35" s="46">
        <f>'C.1 Federal Expenditures'!Q35+'C.2 State Expenditures'!Q35</f>
        <v>0</v>
      </c>
      <c r="R35" s="46">
        <f>'C.1 Federal Expenditures'!R35+'C.2 State Expenditures'!R35</f>
        <v>80723672</v>
      </c>
      <c r="S35" s="46">
        <f>'C.1 Federal Expenditures'!S35+'C.2 State Expenditures'!S35</f>
        <v>40279</v>
      </c>
      <c r="T35" s="46">
        <f>'C.1 Federal Expenditures'!T35+'C.2 State Expenditures'!T35</f>
        <v>20756534</v>
      </c>
      <c r="U35" s="46">
        <f>'C.1 Federal Expenditures'!U35+'C.2 State Expenditures'!U35</f>
        <v>59926859</v>
      </c>
      <c r="V35" s="46">
        <f>'C.1 Federal Expenditures'!V35+'C.2 State Expenditures'!V35</f>
        <v>6828834</v>
      </c>
      <c r="W35" s="46">
        <f>'C.1 Federal Expenditures'!W35+'C.2 State Expenditures'!W35</f>
        <v>643459668</v>
      </c>
      <c r="X35" s="46">
        <f>'C.1 Federal Expenditures'!X35+'C.2 State Expenditures'!X35</f>
        <v>94219290</v>
      </c>
      <c r="Y35" s="46">
        <f>'C.1 Federal Expenditures'!Y35+'C.2 State Expenditures'!Y35</f>
        <v>549240378</v>
      </c>
      <c r="Z35" s="46">
        <f>'C.1 Federal Expenditures'!Z35+'C.2 State Expenditures'!Z35</f>
        <v>19191</v>
      </c>
      <c r="AA35" s="46">
        <f>'C.1 Federal Expenditures'!AA35+'C.2 State Expenditures'!AA35</f>
        <v>348960631</v>
      </c>
      <c r="AB35" s="46">
        <f>'C.1 Federal Expenditures'!AB35+'C.2 State Expenditures'!AB35</f>
        <v>0</v>
      </c>
      <c r="AC35" s="46">
        <f>'C.1 Federal Expenditures'!AC35+'C.2 State Expenditures'!AC35</f>
        <v>8250538</v>
      </c>
      <c r="AD35" s="46">
        <f>'C.1 Federal Expenditures'!AD35+'C.2 State Expenditures'!AD35</f>
        <v>12610579</v>
      </c>
      <c r="AE35" s="46">
        <f>'C.1 Federal Expenditures'!AE35+'C.2 State Expenditures'!AE35</f>
        <v>32079502</v>
      </c>
      <c r="AF35" s="46">
        <f>'C.1 Federal Expenditures'!AF35+'C.2 State Expenditures'!AF35</f>
        <v>1924516</v>
      </c>
      <c r="AG35" s="46">
        <f>'C.1 Federal Expenditures'!AG35+'C.2 State Expenditures'!AG35</f>
        <v>4913009</v>
      </c>
      <c r="AH35" s="46">
        <f>'C.1 Federal Expenditures'!AH35+'C.2 State Expenditures'!AH35</f>
        <v>0</v>
      </c>
      <c r="AI35" s="46">
        <f>'C.1 Federal Expenditures'!AI35+'C.2 State Expenditures'!AI35</f>
        <v>0</v>
      </c>
      <c r="AJ35" s="46">
        <f>'C.1 Federal Expenditures'!AJ35+'C.2 State Expenditures'!AJ35</f>
        <v>0</v>
      </c>
      <c r="AK35" s="46">
        <f>'C.1 Federal Expenditures'!AK35+'C.2 State Expenditures'!AK35</f>
        <v>0</v>
      </c>
      <c r="AL35" s="46">
        <f>'C.1 Federal Expenditures'!AL35+'C.2 State Expenditures'!AL35</f>
        <v>0</v>
      </c>
      <c r="AM35" s="46">
        <f>'C.1 Federal Expenditures'!AM35+'C.2 State Expenditures'!AM35</f>
        <v>51531794</v>
      </c>
      <c r="AN35" s="46">
        <f>'C.1 Federal Expenditures'!AN35+'C.2 State Expenditures'!AN35</f>
        <v>49229103</v>
      </c>
      <c r="AO35" s="46">
        <f>'C.1 Federal Expenditures'!AO35+'C.2 State Expenditures'!AO35</f>
        <v>0</v>
      </c>
      <c r="AP35" s="46">
        <f>'C.1 Federal Expenditures'!AP35+'C.2 State Expenditures'!AP35</f>
        <v>2302691</v>
      </c>
      <c r="AQ35" s="46">
        <f>'C.1 Federal Expenditures'!AQ35+'C.2 State Expenditures'!AQ35</f>
        <v>0</v>
      </c>
      <c r="AR35" s="46">
        <f>'C.1 Federal Expenditures'!AR35+'C.2 State Expenditures'!AR35</f>
        <v>1279736324</v>
      </c>
      <c r="AS35" s="46">
        <f>'C.1 Federal Expenditures'!AS35</f>
        <v>10895000</v>
      </c>
      <c r="AT35" s="46">
        <f>'C.1 Federal Expenditures'!AT35</f>
        <v>11130332</v>
      </c>
      <c r="AV35" s="16"/>
      <c r="AW35" s="16"/>
      <c r="AX35" s="16"/>
      <c r="AY35" s="16"/>
      <c r="AZ35" s="16"/>
      <c r="BA35" s="16"/>
      <c r="BB35" s="16"/>
      <c r="BC35" s="16"/>
      <c r="BD35" s="16"/>
      <c r="BE35" s="16"/>
      <c r="BF35" s="16"/>
      <c r="BG35" s="16"/>
    </row>
    <row r="36" spans="1:59" ht="15" x14ac:dyDescent="0.3">
      <c r="A36" s="69" t="s">
        <v>32</v>
      </c>
      <c r="B36" s="46">
        <f>'C.1 Federal Expenditures'!B36+'C.2 State Expenditures'!B36</f>
        <v>122154391</v>
      </c>
      <c r="C36" s="46">
        <f>'C.1 Federal Expenditures'!C36+'C.2 State Expenditures'!C36</f>
        <v>31277500</v>
      </c>
      <c r="D36" s="46">
        <f>'C.1 Federal Expenditures'!D36+'C.2 State Expenditures'!D36</f>
        <v>0</v>
      </c>
      <c r="E36" s="46">
        <f>'C.1 Federal Expenditures'!E36+'C.2 State Expenditures'!E36</f>
        <v>78642347</v>
      </c>
      <c r="F36" s="46">
        <f>'C.1 Federal Expenditures'!F36+'C.2 State Expenditures'!F36</f>
        <v>91233078</v>
      </c>
      <c r="G36" s="46">
        <f>'C.1 Federal Expenditures'!G36+'C.2 State Expenditures'!G36</f>
        <v>55419066</v>
      </c>
      <c r="H36" s="46">
        <f>'C.1 Federal Expenditures'!H36+'C.2 State Expenditures'!H36</f>
        <v>55419066</v>
      </c>
      <c r="I36" s="46">
        <f>'C.1 Federal Expenditures'!I36+'C.2 State Expenditures'!I36</f>
        <v>0</v>
      </c>
      <c r="J36" s="46">
        <f>'C.1 Federal Expenditures'!J36+'C.2 State Expenditures'!J36</f>
        <v>0</v>
      </c>
      <c r="K36" s="46">
        <f>'C.1 Federal Expenditures'!K36+'C.2 State Expenditures'!K36</f>
        <v>0</v>
      </c>
      <c r="L36" s="46">
        <f>'C.1 Federal Expenditures'!L36+'C.2 State Expenditures'!L36</f>
        <v>0</v>
      </c>
      <c r="M36" s="46">
        <f>'C.1 Federal Expenditures'!M36+'C.2 State Expenditures'!M36</f>
        <v>0</v>
      </c>
      <c r="N36" s="46">
        <f>'C.1 Federal Expenditures'!N36+'C.2 State Expenditures'!N36</f>
        <v>0</v>
      </c>
      <c r="O36" s="46">
        <f>'C.1 Federal Expenditures'!O36+'C.2 State Expenditures'!O36</f>
        <v>0</v>
      </c>
      <c r="P36" s="46">
        <f>'C.1 Federal Expenditures'!P36+'C.2 State Expenditures'!P36</f>
        <v>0</v>
      </c>
      <c r="Q36" s="46">
        <f>'C.1 Federal Expenditures'!Q36+'C.2 State Expenditures'!Q36</f>
        <v>0</v>
      </c>
      <c r="R36" s="46">
        <f>'C.1 Federal Expenditures'!R36+'C.2 State Expenditures'!R36</f>
        <v>18901555</v>
      </c>
      <c r="S36" s="46">
        <f>'C.1 Federal Expenditures'!S36+'C.2 State Expenditures'!S36</f>
        <v>7755771</v>
      </c>
      <c r="T36" s="46">
        <f>'C.1 Federal Expenditures'!T36+'C.2 State Expenditures'!T36</f>
        <v>1503030</v>
      </c>
      <c r="U36" s="46">
        <f>'C.1 Federal Expenditures'!U36+'C.2 State Expenditures'!U36</f>
        <v>9642754</v>
      </c>
      <c r="V36" s="46">
        <f>'C.1 Federal Expenditures'!V36+'C.2 State Expenditures'!V36</f>
        <v>674848</v>
      </c>
      <c r="W36" s="46">
        <f>'C.1 Federal Expenditures'!W36+'C.2 State Expenditures'!W36</f>
        <v>41167881</v>
      </c>
      <c r="X36" s="46">
        <f>'C.1 Federal Expenditures'!X36+'C.2 State Expenditures'!X36</f>
        <v>0</v>
      </c>
      <c r="Y36" s="46">
        <f>'C.1 Federal Expenditures'!Y36+'C.2 State Expenditures'!Y36</f>
        <v>41167881</v>
      </c>
      <c r="Z36" s="46">
        <f>'C.1 Federal Expenditures'!Z36+'C.2 State Expenditures'!Z36</f>
        <v>0</v>
      </c>
      <c r="AA36" s="46">
        <f>'C.1 Federal Expenditures'!AA36+'C.2 State Expenditures'!AA36</f>
        <v>0</v>
      </c>
      <c r="AB36" s="46">
        <f>'C.1 Federal Expenditures'!AB36+'C.2 State Expenditures'!AB36</f>
        <v>71929002</v>
      </c>
      <c r="AC36" s="46">
        <f>'C.1 Federal Expenditures'!AC36+'C.2 State Expenditures'!AC36</f>
        <v>2919126</v>
      </c>
      <c r="AD36" s="46">
        <f>'C.1 Federal Expenditures'!AD36+'C.2 State Expenditures'!AD36</f>
        <v>4086980</v>
      </c>
      <c r="AE36" s="46">
        <f>'C.1 Federal Expenditures'!AE36+'C.2 State Expenditures'!AE36</f>
        <v>2721200</v>
      </c>
      <c r="AF36" s="46">
        <f>'C.1 Federal Expenditures'!AF36+'C.2 State Expenditures'!AF36</f>
        <v>246818</v>
      </c>
      <c r="AG36" s="46">
        <f>'C.1 Federal Expenditures'!AG36+'C.2 State Expenditures'!AG36</f>
        <v>6500000</v>
      </c>
      <c r="AH36" s="46">
        <f>'C.1 Federal Expenditures'!AH36+'C.2 State Expenditures'!AH36</f>
        <v>869838</v>
      </c>
      <c r="AI36" s="46">
        <f>'C.1 Federal Expenditures'!AI36+'C.2 State Expenditures'!AI36</f>
        <v>869838</v>
      </c>
      <c r="AJ36" s="46">
        <f>'C.1 Federal Expenditures'!AJ36+'C.2 State Expenditures'!AJ36</f>
        <v>0</v>
      </c>
      <c r="AK36" s="46">
        <f>'C.1 Federal Expenditures'!AK36+'C.2 State Expenditures'!AK36</f>
        <v>0</v>
      </c>
      <c r="AL36" s="46">
        <f>'C.1 Federal Expenditures'!AL36+'C.2 State Expenditures'!AL36</f>
        <v>5000000</v>
      </c>
      <c r="AM36" s="46">
        <f>'C.1 Federal Expenditures'!AM36+'C.2 State Expenditures'!AM36</f>
        <v>4952683</v>
      </c>
      <c r="AN36" s="46">
        <f>'C.1 Federal Expenditures'!AN36+'C.2 State Expenditures'!AN36</f>
        <v>4411811</v>
      </c>
      <c r="AO36" s="46">
        <f>'C.1 Federal Expenditures'!AO36+'C.2 State Expenditures'!AO36</f>
        <v>0</v>
      </c>
      <c r="AP36" s="46">
        <f>'C.1 Federal Expenditures'!AP36+'C.2 State Expenditures'!AP36</f>
        <v>540872</v>
      </c>
      <c r="AQ36" s="46">
        <f>'C.1 Federal Expenditures'!AQ36+'C.2 State Expenditures'!AQ36</f>
        <v>0</v>
      </c>
      <c r="AR36" s="46">
        <f>'C.1 Federal Expenditures'!AR36+'C.2 State Expenditures'!AR36</f>
        <v>215388997</v>
      </c>
      <c r="AS36" s="46">
        <f>'C.1 Federal Expenditures'!AS36</f>
        <v>0</v>
      </c>
      <c r="AT36" s="46">
        <f>'C.1 Federal Expenditures'!AT36</f>
        <v>88702001</v>
      </c>
      <c r="AV36" s="16"/>
      <c r="AW36" s="16"/>
      <c r="AX36" s="16"/>
      <c r="AY36" s="16"/>
      <c r="AZ36" s="16"/>
      <c r="BA36" s="16"/>
      <c r="BB36" s="16"/>
      <c r="BC36" s="16"/>
      <c r="BD36" s="16"/>
      <c r="BE36" s="16"/>
      <c r="BF36" s="16"/>
      <c r="BG36" s="16"/>
    </row>
    <row r="37" spans="1:59" ht="15" x14ac:dyDescent="0.3">
      <c r="A37" s="69" t="s">
        <v>33</v>
      </c>
      <c r="B37" s="46">
        <f>'C.1 Federal Expenditures'!B37+'C.2 State Expenditures'!B37</f>
        <v>2705880208</v>
      </c>
      <c r="C37" s="46">
        <f>'C.1 Federal Expenditures'!C37+'C.2 State Expenditures'!C37</f>
        <v>475451500</v>
      </c>
      <c r="D37" s="46">
        <f>'C.1 Federal Expenditures'!D37+'C.2 State Expenditures'!D37</f>
        <v>178913966</v>
      </c>
      <c r="E37" s="46">
        <f>'C.1 Federal Expenditures'!E37+'C.2 State Expenditures'!E37</f>
        <v>1780503465</v>
      </c>
      <c r="F37" s="46">
        <f>'C.1 Federal Expenditures'!F37+'C.2 State Expenditures'!F37</f>
        <v>510977467</v>
      </c>
      <c r="G37" s="46">
        <f>'C.1 Federal Expenditures'!G37+'C.2 State Expenditures'!G37</f>
        <v>1489959121</v>
      </c>
      <c r="H37" s="46">
        <f>'C.1 Federal Expenditures'!H37+'C.2 State Expenditures'!H37</f>
        <v>1489959121</v>
      </c>
      <c r="I37" s="46">
        <f>'C.1 Federal Expenditures'!I37+'C.2 State Expenditures'!I37</f>
        <v>0</v>
      </c>
      <c r="J37" s="46">
        <f>'C.1 Federal Expenditures'!J37+'C.2 State Expenditures'!J37</f>
        <v>72844341</v>
      </c>
      <c r="K37" s="46">
        <f>'C.1 Federal Expenditures'!K37+'C.2 State Expenditures'!K37</f>
        <v>46848779</v>
      </c>
      <c r="L37" s="46">
        <f>'C.1 Federal Expenditures'!L37+'C.2 State Expenditures'!L37</f>
        <v>25995562</v>
      </c>
      <c r="M37" s="46">
        <f>'C.1 Federal Expenditures'!M37+'C.2 State Expenditures'!M37</f>
        <v>0</v>
      </c>
      <c r="N37" s="46">
        <f>'C.1 Federal Expenditures'!N37+'C.2 State Expenditures'!N37</f>
        <v>31992782</v>
      </c>
      <c r="O37" s="46">
        <f>'C.1 Federal Expenditures'!O37+'C.2 State Expenditures'!O37</f>
        <v>8467750</v>
      </c>
      <c r="P37" s="46">
        <f>'C.1 Federal Expenditures'!P37+'C.2 State Expenditures'!P37</f>
        <v>9018801</v>
      </c>
      <c r="Q37" s="46">
        <f>'C.1 Federal Expenditures'!Q37+'C.2 State Expenditures'!Q37</f>
        <v>14506231</v>
      </c>
      <c r="R37" s="46">
        <f>'C.1 Federal Expenditures'!R37+'C.2 State Expenditures'!R37</f>
        <v>131513153</v>
      </c>
      <c r="S37" s="46">
        <f>'C.1 Federal Expenditures'!S37+'C.2 State Expenditures'!S37</f>
        <v>12528167</v>
      </c>
      <c r="T37" s="46">
        <f>'C.1 Federal Expenditures'!T37+'C.2 State Expenditures'!T37</f>
        <v>7121909</v>
      </c>
      <c r="U37" s="46">
        <f>'C.1 Federal Expenditures'!U37+'C.2 State Expenditures'!U37</f>
        <v>111863077</v>
      </c>
      <c r="V37" s="46">
        <f>'C.1 Federal Expenditures'!V37+'C.2 State Expenditures'!V37</f>
        <v>4267461</v>
      </c>
      <c r="W37" s="46">
        <f>'C.1 Federal Expenditures'!W37+'C.2 State Expenditures'!W37</f>
        <v>600965447</v>
      </c>
      <c r="X37" s="46">
        <f>'C.1 Federal Expenditures'!X37+'C.2 State Expenditures'!X37</f>
        <v>101995812</v>
      </c>
      <c r="Y37" s="46">
        <f>'C.1 Federal Expenditures'!Y37+'C.2 State Expenditures'!Y37</f>
        <v>498969635</v>
      </c>
      <c r="Z37" s="46">
        <f>'C.1 Federal Expenditures'!Z37+'C.2 State Expenditures'!Z37</f>
        <v>30916</v>
      </c>
      <c r="AA37" s="46">
        <f>'C.1 Federal Expenditures'!AA37+'C.2 State Expenditures'!AA37</f>
        <v>955324670</v>
      </c>
      <c r="AB37" s="46">
        <f>'C.1 Federal Expenditures'!AB37+'C.2 State Expenditures'!AB37</f>
        <v>447740300</v>
      </c>
      <c r="AC37" s="46">
        <f>'C.1 Federal Expenditures'!AC37+'C.2 State Expenditures'!AC37</f>
        <v>299114653</v>
      </c>
      <c r="AD37" s="46">
        <f>'C.1 Federal Expenditures'!AD37+'C.2 State Expenditures'!AD37</f>
        <v>27553062</v>
      </c>
      <c r="AE37" s="46">
        <f>'C.1 Federal Expenditures'!AE37+'C.2 State Expenditures'!AE37</f>
        <v>17217018</v>
      </c>
      <c r="AF37" s="46">
        <f>'C.1 Federal Expenditures'!AF37+'C.2 State Expenditures'!AF37</f>
        <v>5916</v>
      </c>
      <c r="AG37" s="46">
        <f>'C.1 Federal Expenditures'!AG37+'C.2 State Expenditures'!AG37</f>
        <v>223744</v>
      </c>
      <c r="AH37" s="46">
        <f>'C.1 Federal Expenditures'!AH37+'C.2 State Expenditures'!AH37</f>
        <v>191871616</v>
      </c>
      <c r="AI37" s="46">
        <f>'C.1 Federal Expenditures'!AI37+'C.2 State Expenditures'!AI37</f>
        <v>132150952</v>
      </c>
      <c r="AJ37" s="46">
        <f>'C.1 Federal Expenditures'!AJ37+'C.2 State Expenditures'!AJ37</f>
        <v>0</v>
      </c>
      <c r="AK37" s="46">
        <f>'C.1 Federal Expenditures'!AK37+'C.2 State Expenditures'!AK37</f>
        <v>59720664</v>
      </c>
      <c r="AL37" s="46">
        <f>'C.1 Federal Expenditures'!AL37+'C.2 State Expenditures'!AL37</f>
        <v>3474315</v>
      </c>
      <c r="AM37" s="46">
        <f>'C.1 Federal Expenditures'!AM37+'C.2 State Expenditures'!AM37</f>
        <v>459788262</v>
      </c>
      <c r="AN37" s="46">
        <f>'C.1 Federal Expenditures'!AN37+'C.2 State Expenditures'!AN37</f>
        <v>407937554</v>
      </c>
      <c r="AO37" s="46">
        <f>'C.1 Federal Expenditures'!AO37+'C.2 State Expenditures'!AO37</f>
        <v>42038654</v>
      </c>
      <c r="AP37" s="46">
        <f>'C.1 Federal Expenditures'!AP37+'C.2 State Expenditures'!AP37</f>
        <v>9812054</v>
      </c>
      <c r="AQ37" s="46">
        <f>'C.1 Federal Expenditures'!AQ37+'C.2 State Expenditures'!AQ37</f>
        <v>0</v>
      </c>
      <c r="AR37" s="46">
        <f>'C.1 Federal Expenditures'!AR37+'C.2 State Expenditures'!AR37</f>
        <v>4733886777</v>
      </c>
      <c r="AS37" s="46">
        <f>'C.1 Federal Expenditures'!AS37</f>
        <v>34090510</v>
      </c>
      <c r="AT37" s="46">
        <f>'C.1 Federal Expenditures'!AT37</f>
        <v>513327438</v>
      </c>
      <c r="AV37" s="16"/>
      <c r="AW37" s="16"/>
      <c r="AX37" s="16"/>
      <c r="AY37" s="16"/>
      <c r="AZ37" s="16"/>
      <c r="BA37" s="16"/>
      <c r="BB37" s="16"/>
      <c r="BC37" s="16"/>
      <c r="BD37" s="16"/>
      <c r="BE37" s="16"/>
      <c r="BF37" s="16"/>
      <c r="BG37" s="16"/>
    </row>
    <row r="38" spans="1:59" ht="15" x14ac:dyDescent="0.3">
      <c r="A38" s="69" t="s">
        <v>34</v>
      </c>
      <c r="B38" s="46">
        <f>'C.1 Federal Expenditures'!B38+'C.2 State Expenditures'!B38</f>
        <v>333877615</v>
      </c>
      <c r="C38" s="46">
        <f>'C.1 Federal Expenditures'!C38+'C.2 State Expenditures'!C38</f>
        <v>71773001</v>
      </c>
      <c r="D38" s="46">
        <f>'C.1 Federal Expenditures'!D38+'C.2 State Expenditures'!D38</f>
        <v>12838994</v>
      </c>
      <c r="E38" s="46">
        <f>'C.1 Federal Expenditures'!E38+'C.2 State Expenditures'!E38</f>
        <v>215825632</v>
      </c>
      <c r="F38" s="46">
        <f>'C.1 Federal Expenditures'!F38+'C.2 State Expenditures'!F38</f>
        <v>41691070</v>
      </c>
      <c r="G38" s="46">
        <f>'C.1 Federal Expenditures'!G38+'C.2 State Expenditures'!G38</f>
        <v>36847046</v>
      </c>
      <c r="H38" s="46">
        <f>'C.1 Federal Expenditures'!H38+'C.2 State Expenditures'!H38</f>
        <v>36847046</v>
      </c>
      <c r="I38" s="46">
        <f>'C.1 Federal Expenditures'!I38+'C.2 State Expenditures'!I38</f>
        <v>0</v>
      </c>
      <c r="J38" s="46">
        <f>'C.1 Federal Expenditures'!J38+'C.2 State Expenditures'!J38</f>
        <v>0</v>
      </c>
      <c r="K38" s="46">
        <f>'C.1 Federal Expenditures'!K38+'C.2 State Expenditures'!K38</f>
        <v>0</v>
      </c>
      <c r="L38" s="46">
        <f>'C.1 Federal Expenditures'!L38+'C.2 State Expenditures'!L38</f>
        <v>0</v>
      </c>
      <c r="M38" s="46">
        <f>'C.1 Federal Expenditures'!M38+'C.2 State Expenditures'!M38</f>
        <v>0</v>
      </c>
      <c r="N38" s="46">
        <f>'C.1 Federal Expenditures'!N38+'C.2 State Expenditures'!N38</f>
        <v>69078116</v>
      </c>
      <c r="O38" s="46">
        <f>'C.1 Federal Expenditures'!O38+'C.2 State Expenditures'!O38</f>
        <v>69078116</v>
      </c>
      <c r="P38" s="46">
        <f>'C.1 Federal Expenditures'!P38+'C.2 State Expenditures'!P38</f>
        <v>0</v>
      </c>
      <c r="Q38" s="46">
        <f>'C.1 Federal Expenditures'!Q38+'C.2 State Expenditures'!Q38</f>
        <v>0</v>
      </c>
      <c r="R38" s="46">
        <f>'C.1 Federal Expenditures'!R38+'C.2 State Expenditures'!R38</f>
        <v>5436777</v>
      </c>
      <c r="S38" s="46">
        <f>'C.1 Federal Expenditures'!S38+'C.2 State Expenditures'!S38</f>
        <v>7288</v>
      </c>
      <c r="T38" s="46">
        <f>'C.1 Federal Expenditures'!T38+'C.2 State Expenditures'!T38</f>
        <v>1709150</v>
      </c>
      <c r="U38" s="46">
        <f>'C.1 Federal Expenditures'!U38+'C.2 State Expenditures'!U38</f>
        <v>3720339</v>
      </c>
      <c r="V38" s="46">
        <f>'C.1 Federal Expenditures'!V38+'C.2 State Expenditures'!V38</f>
        <v>2267394</v>
      </c>
      <c r="W38" s="46">
        <f>'C.1 Federal Expenditures'!W38+'C.2 State Expenditures'!W38</f>
        <v>265928729</v>
      </c>
      <c r="X38" s="46">
        <f>'C.1 Federal Expenditures'!X38+'C.2 State Expenditures'!X38</f>
        <v>145100677</v>
      </c>
      <c r="Y38" s="46">
        <f>'C.1 Federal Expenditures'!Y38+'C.2 State Expenditures'!Y38</f>
        <v>120828052</v>
      </c>
      <c r="Z38" s="46">
        <f>'C.1 Federal Expenditures'!Z38+'C.2 State Expenditures'!Z38</f>
        <v>0</v>
      </c>
      <c r="AA38" s="46">
        <f>'C.1 Federal Expenditures'!AA38+'C.2 State Expenditures'!AA38</f>
        <v>0</v>
      </c>
      <c r="AB38" s="46">
        <f>'C.1 Federal Expenditures'!AB38+'C.2 State Expenditures'!AB38</f>
        <v>0</v>
      </c>
      <c r="AC38" s="46">
        <f>'C.1 Federal Expenditures'!AC38+'C.2 State Expenditures'!AC38</f>
        <v>5420927</v>
      </c>
      <c r="AD38" s="46">
        <f>'C.1 Federal Expenditures'!AD38+'C.2 State Expenditures'!AD38</f>
        <v>463382</v>
      </c>
      <c r="AE38" s="46">
        <f>'C.1 Federal Expenditures'!AE38+'C.2 State Expenditures'!AE38</f>
        <v>3568665</v>
      </c>
      <c r="AF38" s="46">
        <f>'C.1 Federal Expenditures'!AF38+'C.2 State Expenditures'!AF38</f>
        <v>0</v>
      </c>
      <c r="AG38" s="46">
        <f>'C.1 Federal Expenditures'!AG38+'C.2 State Expenditures'!AG38</f>
        <v>189785</v>
      </c>
      <c r="AH38" s="46">
        <f>'C.1 Federal Expenditures'!AH38+'C.2 State Expenditures'!AH38</f>
        <v>55213793</v>
      </c>
      <c r="AI38" s="46">
        <f>'C.1 Federal Expenditures'!AI38+'C.2 State Expenditures'!AI38</f>
        <v>9090555</v>
      </c>
      <c r="AJ38" s="46">
        <f>'C.1 Federal Expenditures'!AJ38+'C.2 State Expenditures'!AJ38</f>
        <v>435395</v>
      </c>
      <c r="AK38" s="46">
        <f>'C.1 Federal Expenditures'!AK38+'C.2 State Expenditures'!AK38</f>
        <v>45687843</v>
      </c>
      <c r="AL38" s="46">
        <f>'C.1 Federal Expenditures'!AL38+'C.2 State Expenditures'!AL38</f>
        <v>0</v>
      </c>
      <c r="AM38" s="46">
        <f>'C.1 Federal Expenditures'!AM38+'C.2 State Expenditures'!AM38</f>
        <v>68194308</v>
      </c>
      <c r="AN38" s="46">
        <f>'C.1 Federal Expenditures'!AN38+'C.2 State Expenditures'!AN38</f>
        <v>44377767</v>
      </c>
      <c r="AO38" s="46">
        <f>'C.1 Federal Expenditures'!AO38+'C.2 State Expenditures'!AO38</f>
        <v>23382104</v>
      </c>
      <c r="AP38" s="46">
        <f>'C.1 Federal Expenditures'!AP38+'C.2 State Expenditures'!AP38</f>
        <v>434437</v>
      </c>
      <c r="AQ38" s="46">
        <f>'C.1 Federal Expenditures'!AQ38+'C.2 State Expenditures'!AQ38</f>
        <v>0</v>
      </c>
      <c r="AR38" s="46">
        <f>'C.1 Federal Expenditures'!AR38+'C.2 State Expenditures'!AR38</f>
        <v>512608922</v>
      </c>
      <c r="AS38" s="46">
        <f>'C.1 Federal Expenditures'!AS38</f>
        <v>51128408</v>
      </c>
      <c r="AT38" s="46">
        <f>'C.1 Federal Expenditures'!AT38</f>
        <v>0</v>
      </c>
      <c r="AV38" s="16"/>
      <c r="AW38" s="16"/>
      <c r="AX38" s="16"/>
      <c r="AY38" s="16"/>
      <c r="AZ38" s="16"/>
      <c r="BA38" s="16"/>
      <c r="BB38" s="16"/>
      <c r="BC38" s="16"/>
      <c r="BD38" s="16"/>
      <c r="BE38" s="16"/>
      <c r="BF38" s="16"/>
      <c r="BG38" s="16"/>
    </row>
    <row r="39" spans="1:59" ht="15" x14ac:dyDescent="0.3">
      <c r="A39" s="69" t="s">
        <v>35</v>
      </c>
      <c r="B39" s="46">
        <f>'C.1 Federal Expenditures'!B39+'C.2 State Expenditures'!B39</f>
        <v>26312690</v>
      </c>
      <c r="C39" s="46">
        <f>'C.1 Federal Expenditures'!C39+'C.2 State Expenditures'!C39</f>
        <v>0</v>
      </c>
      <c r="D39" s="46">
        <f>'C.1 Federal Expenditures'!D39+'C.2 State Expenditures'!D39</f>
        <v>0</v>
      </c>
      <c r="E39" s="46">
        <f>'C.1 Federal Expenditures'!E39+'C.2 State Expenditures'!E39</f>
        <v>26312690</v>
      </c>
      <c r="F39" s="46">
        <f>'C.1 Federal Expenditures'!F39+'C.2 State Expenditures'!F39</f>
        <v>9667689</v>
      </c>
      <c r="G39" s="46">
        <f>'C.1 Federal Expenditures'!G39+'C.2 State Expenditures'!G39</f>
        <v>3933844</v>
      </c>
      <c r="H39" s="46">
        <f>'C.1 Federal Expenditures'!H39+'C.2 State Expenditures'!H39</f>
        <v>3502118</v>
      </c>
      <c r="I39" s="46">
        <f>'C.1 Federal Expenditures'!I39+'C.2 State Expenditures'!I39</f>
        <v>431726</v>
      </c>
      <c r="J39" s="46">
        <f>'C.1 Federal Expenditures'!J39+'C.2 State Expenditures'!J39</f>
        <v>15826047</v>
      </c>
      <c r="K39" s="46">
        <f>'C.1 Federal Expenditures'!K39+'C.2 State Expenditures'!K39</f>
        <v>15826047</v>
      </c>
      <c r="L39" s="46">
        <f>'C.1 Federal Expenditures'!L39+'C.2 State Expenditures'!L39</f>
        <v>0</v>
      </c>
      <c r="M39" s="46">
        <f>'C.1 Federal Expenditures'!M39+'C.2 State Expenditures'!M39</f>
        <v>0</v>
      </c>
      <c r="N39" s="46">
        <f>'C.1 Federal Expenditures'!N39+'C.2 State Expenditures'!N39</f>
        <v>9449364</v>
      </c>
      <c r="O39" s="46">
        <f>'C.1 Federal Expenditures'!O39+'C.2 State Expenditures'!O39</f>
        <v>9449364</v>
      </c>
      <c r="P39" s="46">
        <f>'C.1 Federal Expenditures'!P39+'C.2 State Expenditures'!P39</f>
        <v>0</v>
      </c>
      <c r="Q39" s="46">
        <f>'C.1 Federal Expenditures'!Q39+'C.2 State Expenditures'!Q39</f>
        <v>0</v>
      </c>
      <c r="R39" s="46">
        <f>'C.1 Federal Expenditures'!R39+'C.2 State Expenditures'!R39</f>
        <v>3892865</v>
      </c>
      <c r="S39" s="46">
        <f>'C.1 Federal Expenditures'!S39+'C.2 State Expenditures'!S39</f>
        <v>0</v>
      </c>
      <c r="T39" s="46">
        <f>'C.1 Federal Expenditures'!T39+'C.2 State Expenditures'!T39</f>
        <v>19112</v>
      </c>
      <c r="U39" s="46">
        <f>'C.1 Federal Expenditures'!U39+'C.2 State Expenditures'!U39</f>
        <v>3873753</v>
      </c>
      <c r="V39" s="46">
        <f>'C.1 Federal Expenditures'!V39+'C.2 State Expenditures'!V39</f>
        <v>871331</v>
      </c>
      <c r="W39" s="46">
        <f>'C.1 Federal Expenditures'!W39+'C.2 State Expenditures'!W39</f>
        <v>1073979</v>
      </c>
      <c r="X39" s="46">
        <f>'C.1 Federal Expenditures'!X39+'C.2 State Expenditures'!X39</f>
        <v>1073979</v>
      </c>
      <c r="Y39" s="46">
        <f>'C.1 Federal Expenditures'!Y39+'C.2 State Expenditures'!Y39</f>
        <v>0</v>
      </c>
      <c r="Z39" s="46">
        <f>'C.1 Federal Expenditures'!Z39+'C.2 State Expenditures'!Z39</f>
        <v>0</v>
      </c>
      <c r="AA39" s="46">
        <f>'C.1 Federal Expenditures'!AA39+'C.2 State Expenditures'!AA39</f>
        <v>0</v>
      </c>
      <c r="AB39" s="46">
        <f>'C.1 Federal Expenditures'!AB39+'C.2 State Expenditures'!AB39</f>
        <v>0</v>
      </c>
      <c r="AC39" s="46">
        <f>'C.1 Federal Expenditures'!AC39+'C.2 State Expenditures'!AC39</f>
        <v>19489</v>
      </c>
      <c r="AD39" s="46">
        <f>'C.1 Federal Expenditures'!AD39+'C.2 State Expenditures'!AD39</f>
        <v>0</v>
      </c>
      <c r="AE39" s="46">
        <f>'C.1 Federal Expenditures'!AE39+'C.2 State Expenditures'!AE39</f>
        <v>0</v>
      </c>
      <c r="AF39" s="46">
        <f>'C.1 Federal Expenditures'!AF39+'C.2 State Expenditures'!AF39</f>
        <v>244168</v>
      </c>
      <c r="AG39" s="46">
        <f>'C.1 Federal Expenditures'!AG39+'C.2 State Expenditures'!AG39</f>
        <v>0</v>
      </c>
      <c r="AH39" s="46">
        <f>'C.1 Federal Expenditures'!AH39+'C.2 State Expenditures'!AH39</f>
        <v>3463997</v>
      </c>
      <c r="AI39" s="46">
        <f>'C.1 Federal Expenditures'!AI39+'C.2 State Expenditures'!AI39</f>
        <v>3463997</v>
      </c>
      <c r="AJ39" s="46">
        <f>'C.1 Federal Expenditures'!AJ39+'C.2 State Expenditures'!AJ39</f>
        <v>0</v>
      </c>
      <c r="AK39" s="46">
        <f>'C.1 Federal Expenditures'!AK39+'C.2 State Expenditures'!AK39</f>
        <v>0</v>
      </c>
      <c r="AL39" s="46">
        <f>'C.1 Federal Expenditures'!AL39+'C.2 State Expenditures'!AL39</f>
        <v>0</v>
      </c>
      <c r="AM39" s="46">
        <f>'C.1 Federal Expenditures'!AM39+'C.2 State Expenditures'!AM39</f>
        <v>4352138</v>
      </c>
      <c r="AN39" s="46">
        <f>'C.1 Federal Expenditures'!AN39+'C.2 State Expenditures'!AN39</f>
        <v>3871257</v>
      </c>
      <c r="AO39" s="46">
        <f>'C.1 Federal Expenditures'!AO39+'C.2 State Expenditures'!AO39</f>
        <v>96930</v>
      </c>
      <c r="AP39" s="46">
        <f>'C.1 Federal Expenditures'!AP39+'C.2 State Expenditures'!AP39</f>
        <v>383951</v>
      </c>
      <c r="AQ39" s="46">
        <f>'C.1 Federal Expenditures'!AQ39+'C.2 State Expenditures'!AQ39</f>
        <v>0</v>
      </c>
      <c r="AR39" s="46">
        <f>'C.1 Federal Expenditures'!AR39+'C.2 State Expenditures'!AR39</f>
        <v>43127222</v>
      </c>
      <c r="AS39" s="46">
        <f>'C.1 Federal Expenditures'!AS39</f>
        <v>1922443</v>
      </c>
      <c r="AT39" s="46">
        <f>'C.1 Federal Expenditures'!AT39</f>
        <v>0</v>
      </c>
      <c r="AV39" s="16"/>
      <c r="AW39" s="16"/>
      <c r="AX39" s="16"/>
      <c r="AY39" s="16"/>
      <c r="AZ39" s="16"/>
      <c r="BA39" s="16"/>
      <c r="BB39" s="16"/>
      <c r="BC39" s="16"/>
      <c r="BD39" s="16"/>
      <c r="BE39" s="16"/>
      <c r="BF39" s="16"/>
      <c r="BG39" s="16"/>
    </row>
    <row r="40" spans="1:59" ht="15" x14ac:dyDescent="0.3">
      <c r="A40" s="69" t="s">
        <v>36</v>
      </c>
      <c r="B40" s="46">
        <f>'C.1 Federal Expenditures'!B40+'C.2 State Expenditures'!B40</f>
        <v>725565965</v>
      </c>
      <c r="C40" s="46">
        <f>'C.1 Federal Expenditures'!C40+'C.2 State Expenditures'!C40</f>
        <v>0</v>
      </c>
      <c r="D40" s="46">
        <f>'C.1 Federal Expenditures'!D40+'C.2 State Expenditures'!D40</f>
        <v>64488404</v>
      </c>
      <c r="E40" s="46">
        <f>'C.1 Federal Expenditures'!E40+'C.2 State Expenditures'!E40</f>
        <v>661077561</v>
      </c>
      <c r="F40" s="46">
        <f>'C.1 Federal Expenditures'!F40+'C.2 State Expenditures'!F40</f>
        <v>492625008</v>
      </c>
      <c r="G40" s="46">
        <f>'C.1 Federal Expenditures'!G40+'C.2 State Expenditures'!G40</f>
        <v>236818580</v>
      </c>
      <c r="H40" s="46">
        <f>'C.1 Federal Expenditures'!H40+'C.2 State Expenditures'!H40</f>
        <v>236818580</v>
      </c>
      <c r="I40" s="46">
        <f>'C.1 Federal Expenditures'!I40+'C.2 State Expenditures'!I40</f>
        <v>0</v>
      </c>
      <c r="J40" s="46">
        <f>'C.1 Federal Expenditures'!J40+'C.2 State Expenditures'!J40</f>
        <v>0</v>
      </c>
      <c r="K40" s="46">
        <f>'C.1 Federal Expenditures'!K40+'C.2 State Expenditures'!K40</f>
        <v>0</v>
      </c>
      <c r="L40" s="46">
        <f>'C.1 Federal Expenditures'!L40+'C.2 State Expenditures'!L40</f>
        <v>0</v>
      </c>
      <c r="M40" s="46">
        <f>'C.1 Federal Expenditures'!M40+'C.2 State Expenditures'!M40</f>
        <v>0</v>
      </c>
      <c r="N40" s="46">
        <f>'C.1 Federal Expenditures'!N40+'C.2 State Expenditures'!N40</f>
        <v>0</v>
      </c>
      <c r="O40" s="46">
        <f>'C.1 Federal Expenditures'!O40+'C.2 State Expenditures'!O40</f>
        <v>0</v>
      </c>
      <c r="P40" s="46">
        <f>'C.1 Federal Expenditures'!P40+'C.2 State Expenditures'!P40</f>
        <v>0</v>
      </c>
      <c r="Q40" s="46">
        <f>'C.1 Federal Expenditures'!Q40+'C.2 State Expenditures'!Q40</f>
        <v>0</v>
      </c>
      <c r="R40" s="46">
        <f>'C.1 Federal Expenditures'!R40+'C.2 State Expenditures'!R40</f>
        <v>90063566</v>
      </c>
      <c r="S40" s="46">
        <f>'C.1 Federal Expenditures'!S40+'C.2 State Expenditures'!S40</f>
        <v>20225825</v>
      </c>
      <c r="T40" s="46">
        <f>'C.1 Federal Expenditures'!T40+'C.2 State Expenditures'!T40</f>
        <v>17630191</v>
      </c>
      <c r="U40" s="46">
        <f>'C.1 Federal Expenditures'!U40+'C.2 State Expenditures'!U40</f>
        <v>52207550</v>
      </c>
      <c r="V40" s="46">
        <f>'C.1 Federal Expenditures'!V40+'C.2 State Expenditures'!V40</f>
        <v>54990711</v>
      </c>
      <c r="W40" s="46">
        <f>'C.1 Federal Expenditures'!W40+'C.2 State Expenditures'!W40</f>
        <v>405937823</v>
      </c>
      <c r="X40" s="46">
        <f>'C.1 Federal Expenditures'!X40+'C.2 State Expenditures'!X40</f>
        <v>405937823</v>
      </c>
      <c r="Y40" s="46">
        <f>'C.1 Federal Expenditures'!Y40+'C.2 State Expenditures'!Y40</f>
        <v>0</v>
      </c>
      <c r="Z40" s="46">
        <f>'C.1 Federal Expenditures'!Z40+'C.2 State Expenditures'!Z40</f>
        <v>0</v>
      </c>
      <c r="AA40" s="46">
        <f>'C.1 Federal Expenditures'!AA40+'C.2 State Expenditures'!AA40</f>
        <v>0</v>
      </c>
      <c r="AB40" s="46">
        <f>'C.1 Federal Expenditures'!AB40+'C.2 State Expenditures'!AB40</f>
        <v>0</v>
      </c>
      <c r="AC40" s="46">
        <f>'C.1 Federal Expenditures'!AC40+'C.2 State Expenditures'!AC40</f>
        <v>54605143</v>
      </c>
      <c r="AD40" s="46">
        <f>'C.1 Federal Expenditures'!AD40+'C.2 State Expenditures'!AD40</f>
        <v>7064512</v>
      </c>
      <c r="AE40" s="46">
        <f>'C.1 Federal Expenditures'!AE40+'C.2 State Expenditures'!AE40</f>
        <v>2070362</v>
      </c>
      <c r="AF40" s="46">
        <f>'C.1 Federal Expenditures'!AF40+'C.2 State Expenditures'!AF40</f>
        <v>65964480</v>
      </c>
      <c r="AG40" s="46">
        <f>'C.1 Federal Expenditures'!AG40+'C.2 State Expenditures'!AG40</f>
        <v>4770051</v>
      </c>
      <c r="AH40" s="46">
        <f>'C.1 Federal Expenditures'!AH40+'C.2 State Expenditures'!AH40</f>
        <v>11915659</v>
      </c>
      <c r="AI40" s="46">
        <f>'C.1 Federal Expenditures'!AI40+'C.2 State Expenditures'!AI40</f>
        <v>5959213</v>
      </c>
      <c r="AJ40" s="46">
        <f>'C.1 Federal Expenditures'!AJ40+'C.2 State Expenditures'!AJ40</f>
        <v>0</v>
      </c>
      <c r="AK40" s="46">
        <f>'C.1 Federal Expenditures'!AK40+'C.2 State Expenditures'!AK40</f>
        <v>5956446</v>
      </c>
      <c r="AL40" s="46">
        <f>'C.1 Federal Expenditures'!AL40+'C.2 State Expenditures'!AL40</f>
        <v>0</v>
      </c>
      <c r="AM40" s="46">
        <f>'C.1 Federal Expenditures'!AM40+'C.2 State Expenditures'!AM40</f>
        <v>133603101</v>
      </c>
      <c r="AN40" s="46">
        <f>'C.1 Federal Expenditures'!AN40+'C.2 State Expenditures'!AN40</f>
        <v>96865075</v>
      </c>
      <c r="AO40" s="46">
        <f>'C.1 Federal Expenditures'!AO40+'C.2 State Expenditures'!AO40</f>
        <v>22665784</v>
      </c>
      <c r="AP40" s="46">
        <f>'C.1 Federal Expenditures'!AP40+'C.2 State Expenditures'!AP40</f>
        <v>14072242</v>
      </c>
      <c r="AQ40" s="46">
        <f>'C.1 Federal Expenditures'!AQ40+'C.2 State Expenditures'!AQ40</f>
        <v>0</v>
      </c>
      <c r="AR40" s="46">
        <f>'C.1 Federal Expenditures'!AR40+'C.2 State Expenditures'!AR40</f>
        <v>1067803988</v>
      </c>
      <c r="AS40" s="46">
        <f>'C.1 Federal Expenditures'!AS40</f>
        <v>542349898</v>
      </c>
      <c r="AT40" s="46">
        <f>'C.1 Federal Expenditures'!AT40</f>
        <v>511596</v>
      </c>
      <c r="AV40" s="16"/>
      <c r="AW40" s="16"/>
      <c r="AX40" s="16"/>
      <c r="AY40" s="16"/>
      <c r="AZ40" s="16"/>
      <c r="BA40" s="16"/>
      <c r="BB40" s="16"/>
      <c r="BC40" s="16"/>
      <c r="BD40" s="16"/>
      <c r="BE40" s="16"/>
      <c r="BF40" s="16"/>
      <c r="BG40" s="16"/>
    </row>
    <row r="41" spans="1:59" ht="15" x14ac:dyDescent="0.3">
      <c r="A41" s="69" t="s">
        <v>37</v>
      </c>
      <c r="B41" s="46">
        <f>'C.1 Federal Expenditures'!B41+'C.2 State Expenditures'!B41</f>
        <v>144792997</v>
      </c>
      <c r="C41" s="46">
        <f>'C.1 Federal Expenditures'!C41+'C.2 State Expenditures'!C41</f>
        <v>24000000</v>
      </c>
      <c r="D41" s="46">
        <f>'C.1 Federal Expenditures'!D41+'C.2 State Expenditures'!D41</f>
        <v>14479300</v>
      </c>
      <c r="E41" s="46">
        <f>'C.1 Federal Expenditures'!E41+'C.2 State Expenditures'!E41</f>
        <v>106313697</v>
      </c>
      <c r="F41" s="46">
        <f>'C.1 Federal Expenditures'!F41+'C.2 State Expenditures'!F41</f>
        <v>76283582</v>
      </c>
      <c r="G41" s="46">
        <f>'C.1 Federal Expenditures'!G41+'C.2 State Expenditures'!G41</f>
        <v>29493052</v>
      </c>
      <c r="H41" s="46">
        <f>'C.1 Federal Expenditures'!H41+'C.2 State Expenditures'!H41</f>
        <v>18709136</v>
      </c>
      <c r="I41" s="46">
        <f>'C.1 Federal Expenditures'!I41+'C.2 State Expenditures'!I41</f>
        <v>10783916</v>
      </c>
      <c r="J41" s="46">
        <f>'C.1 Federal Expenditures'!J41+'C.2 State Expenditures'!J41</f>
        <v>7608305</v>
      </c>
      <c r="K41" s="46">
        <f>'C.1 Federal Expenditures'!K41+'C.2 State Expenditures'!K41</f>
        <v>5337777</v>
      </c>
      <c r="L41" s="46">
        <f>'C.1 Federal Expenditures'!L41+'C.2 State Expenditures'!L41</f>
        <v>0</v>
      </c>
      <c r="M41" s="46">
        <f>'C.1 Federal Expenditures'!M41+'C.2 State Expenditures'!M41</f>
        <v>2270528</v>
      </c>
      <c r="N41" s="46">
        <f>'C.1 Federal Expenditures'!N41+'C.2 State Expenditures'!N41</f>
        <v>0</v>
      </c>
      <c r="O41" s="46">
        <f>'C.1 Federal Expenditures'!O41+'C.2 State Expenditures'!O41</f>
        <v>0</v>
      </c>
      <c r="P41" s="46">
        <f>'C.1 Federal Expenditures'!P41+'C.2 State Expenditures'!P41</f>
        <v>0</v>
      </c>
      <c r="Q41" s="46">
        <f>'C.1 Federal Expenditures'!Q41+'C.2 State Expenditures'!Q41</f>
        <v>0</v>
      </c>
      <c r="R41" s="46">
        <f>'C.1 Federal Expenditures'!R41+'C.2 State Expenditures'!R41</f>
        <v>9353853</v>
      </c>
      <c r="S41" s="46">
        <f>'C.1 Federal Expenditures'!S41+'C.2 State Expenditures'!S41</f>
        <v>0</v>
      </c>
      <c r="T41" s="46">
        <f>'C.1 Federal Expenditures'!T41+'C.2 State Expenditures'!T41</f>
        <v>9179876</v>
      </c>
      <c r="U41" s="46">
        <f>'C.1 Federal Expenditures'!U41+'C.2 State Expenditures'!U41</f>
        <v>173977</v>
      </c>
      <c r="V41" s="46">
        <f>'C.1 Federal Expenditures'!V41+'C.2 State Expenditures'!V41</f>
        <v>1092852</v>
      </c>
      <c r="W41" s="46">
        <f>'C.1 Federal Expenditures'!W41+'C.2 State Expenditures'!W41</f>
        <v>27267778</v>
      </c>
      <c r="X41" s="46">
        <f>'C.1 Federal Expenditures'!X41+'C.2 State Expenditures'!X41</f>
        <v>15188464</v>
      </c>
      <c r="Y41" s="46">
        <f>'C.1 Federal Expenditures'!Y41+'C.2 State Expenditures'!Y41</f>
        <v>12079314</v>
      </c>
      <c r="Z41" s="46">
        <f>'C.1 Federal Expenditures'!Z41+'C.2 State Expenditures'!Z41</f>
        <v>0</v>
      </c>
      <c r="AA41" s="46">
        <f>'C.1 Federal Expenditures'!AA41+'C.2 State Expenditures'!AA41</f>
        <v>0</v>
      </c>
      <c r="AB41" s="46">
        <f>'C.1 Federal Expenditures'!AB41+'C.2 State Expenditures'!AB41</f>
        <v>0</v>
      </c>
      <c r="AC41" s="46">
        <f>'C.1 Federal Expenditures'!AC41+'C.2 State Expenditures'!AC41</f>
        <v>884108</v>
      </c>
      <c r="AD41" s="46">
        <f>'C.1 Federal Expenditures'!AD41+'C.2 State Expenditures'!AD41</f>
        <v>1871947</v>
      </c>
      <c r="AE41" s="46">
        <f>'C.1 Federal Expenditures'!AE41+'C.2 State Expenditures'!AE41</f>
        <v>1212125</v>
      </c>
      <c r="AF41" s="46">
        <f>'C.1 Federal Expenditures'!AF41+'C.2 State Expenditures'!AF41</f>
        <v>0</v>
      </c>
      <c r="AG41" s="46">
        <f>'C.1 Federal Expenditures'!AG41+'C.2 State Expenditures'!AG41</f>
        <v>5377783</v>
      </c>
      <c r="AH41" s="46">
        <f>'C.1 Federal Expenditures'!AH41+'C.2 State Expenditures'!AH41</f>
        <v>8966171</v>
      </c>
      <c r="AI41" s="46">
        <f>'C.1 Federal Expenditures'!AI41+'C.2 State Expenditures'!AI41</f>
        <v>8616171</v>
      </c>
      <c r="AJ41" s="46">
        <f>'C.1 Federal Expenditures'!AJ41+'C.2 State Expenditures'!AJ41</f>
        <v>0</v>
      </c>
      <c r="AK41" s="46">
        <f>'C.1 Federal Expenditures'!AK41+'C.2 State Expenditures'!AK41</f>
        <v>350000</v>
      </c>
      <c r="AL41" s="46">
        <f>'C.1 Federal Expenditures'!AL41+'C.2 State Expenditures'!AL41</f>
        <v>0</v>
      </c>
      <c r="AM41" s="46">
        <f>'C.1 Federal Expenditures'!AM41+'C.2 State Expenditures'!AM41</f>
        <v>15002519</v>
      </c>
      <c r="AN41" s="46">
        <f>'C.1 Federal Expenditures'!AN41+'C.2 State Expenditures'!AN41</f>
        <v>7742207</v>
      </c>
      <c r="AO41" s="46">
        <f>'C.1 Federal Expenditures'!AO41+'C.2 State Expenditures'!AO41</f>
        <v>6379721</v>
      </c>
      <c r="AP41" s="46">
        <f>'C.1 Federal Expenditures'!AP41+'C.2 State Expenditures'!AP41</f>
        <v>880591</v>
      </c>
      <c r="AQ41" s="46">
        <f>'C.1 Federal Expenditures'!AQ41+'C.2 State Expenditures'!AQ41</f>
        <v>91846</v>
      </c>
      <c r="AR41" s="46">
        <f>'C.1 Federal Expenditures'!AR41+'C.2 State Expenditures'!AR41</f>
        <v>108222339</v>
      </c>
      <c r="AS41" s="46">
        <f>'C.1 Federal Expenditures'!AS41</f>
        <v>134494654</v>
      </c>
      <c r="AT41" s="46">
        <f>'C.1 Federal Expenditures'!AT41</f>
        <v>0</v>
      </c>
      <c r="AV41" s="16"/>
      <c r="AW41" s="16"/>
      <c r="AX41" s="16"/>
      <c r="AY41" s="16"/>
      <c r="AZ41" s="16"/>
      <c r="BA41" s="16"/>
      <c r="BB41" s="16"/>
      <c r="BC41" s="16"/>
      <c r="BD41" s="16"/>
      <c r="BE41" s="16"/>
      <c r="BF41" s="16"/>
      <c r="BG41" s="16"/>
    </row>
    <row r="42" spans="1:59" ht="15" x14ac:dyDescent="0.3">
      <c r="A42" s="69" t="s">
        <v>38</v>
      </c>
      <c r="B42" s="46">
        <f>'C.1 Federal Expenditures'!B42+'C.2 State Expenditures'!B42</f>
        <v>166039977</v>
      </c>
      <c r="C42" s="46">
        <f>'C.1 Federal Expenditures'!C42+'C.2 State Expenditures'!C42</f>
        <v>0</v>
      </c>
      <c r="D42" s="46">
        <f>'C.1 Federal Expenditures'!D42+'C.2 State Expenditures'!D42</f>
        <v>0</v>
      </c>
      <c r="E42" s="46">
        <f>'C.1 Federal Expenditures'!E42+'C.2 State Expenditures'!E42</f>
        <v>166039977</v>
      </c>
      <c r="F42" s="46">
        <f>'C.1 Federal Expenditures'!F42+'C.2 State Expenditures'!F42</f>
        <v>32603596</v>
      </c>
      <c r="G42" s="46">
        <f>'C.1 Federal Expenditures'!G42+'C.2 State Expenditures'!G42</f>
        <v>83385085</v>
      </c>
      <c r="H42" s="46">
        <f>'C.1 Federal Expenditures'!H42+'C.2 State Expenditures'!H42</f>
        <v>83385085</v>
      </c>
      <c r="I42" s="46">
        <f>'C.1 Federal Expenditures'!I42+'C.2 State Expenditures'!I42</f>
        <v>0</v>
      </c>
      <c r="J42" s="46">
        <f>'C.1 Federal Expenditures'!J42+'C.2 State Expenditures'!J42</f>
        <v>17344524</v>
      </c>
      <c r="K42" s="46">
        <f>'C.1 Federal Expenditures'!K42+'C.2 State Expenditures'!K42</f>
        <v>14587516</v>
      </c>
      <c r="L42" s="46">
        <f>'C.1 Federal Expenditures'!L42+'C.2 State Expenditures'!L42</f>
        <v>0</v>
      </c>
      <c r="M42" s="46">
        <f>'C.1 Federal Expenditures'!M42+'C.2 State Expenditures'!M42</f>
        <v>2757008</v>
      </c>
      <c r="N42" s="46">
        <f>'C.1 Federal Expenditures'!N42+'C.2 State Expenditures'!N42</f>
        <v>0</v>
      </c>
      <c r="O42" s="46">
        <f>'C.1 Federal Expenditures'!O42+'C.2 State Expenditures'!O42</f>
        <v>0</v>
      </c>
      <c r="P42" s="46">
        <f>'C.1 Federal Expenditures'!P42+'C.2 State Expenditures'!P42</f>
        <v>0</v>
      </c>
      <c r="Q42" s="46">
        <f>'C.1 Federal Expenditures'!Q42+'C.2 State Expenditures'!Q42</f>
        <v>0</v>
      </c>
      <c r="R42" s="46">
        <f>'C.1 Federal Expenditures'!R42+'C.2 State Expenditures'!R42</f>
        <v>16521066</v>
      </c>
      <c r="S42" s="46">
        <f>'C.1 Federal Expenditures'!S42+'C.2 State Expenditures'!S42</f>
        <v>2575733</v>
      </c>
      <c r="T42" s="46">
        <f>'C.1 Federal Expenditures'!T42+'C.2 State Expenditures'!T42</f>
        <v>1170684</v>
      </c>
      <c r="U42" s="46">
        <f>'C.1 Federal Expenditures'!U42+'C.2 State Expenditures'!U42</f>
        <v>12774649</v>
      </c>
      <c r="V42" s="46">
        <f>'C.1 Federal Expenditures'!V42+'C.2 State Expenditures'!V42</f>
        <v>4324967</v>
      </c>
      <c r="W42" s="46">
        <f>'C.1 Federal Expenditures'!W42+'C.2 State Expenditures'!W42</f>
        <v>19804994</v>
      </c>
      <c r="X42" s="46">
        <f>'C.1 Federal Expenditures'!X42+'C.2 State Expenditures'!X42</f>
        <v>11175091</v>
      </c>
      <c r="Y42" s="46">
        <f>'C.1 Federal Expenditures'!Y42+'C.2 State Expenditures'!Y42</f>
        <v>8629903</v>
      </c>
      <c r="Z42" s="46">
        <f>'C.1 Federal Expenditures'!Z42+'C.2 State Expenditures'!Z42</f>
        <v>0</v>
      </c>
      <c r="AA42" s="46">
        <f>'C.1 Federal Expenditures'!AA42+'C.2 State Expenditures'!AA42</f>
        <v>0</v>
      </c>
      <c r="AB42" s="46">
        <f>'C.1 Federal Expenditures'!AB42+'C.2 State Expenditures'!AB42</f>
        <v>3380632</v>
      </c>
      <c r="AC42" s="46">
        <f>'C.1 Federal Expenditures'!AC42+'C.2 State Expenditures'!AC42</f>
        <v>29298535</v>
      </c>
      <c r="AD42" s="46">
        <f>'C.1 Federal Expenditures'!AD42+'C.2 State Expenditures'!AD42</f>
        <v>8094885</v>
      </c>
      <c r="AE42" s="46">
        <f>'C.1 Federal Expenditures'!AE42+'C.2 State Expenditures'!AE42</f>
        <v>0</v>
      </c>
      <c r="AF42" s="46">
        <f>'C.1 Federal Expenditures'!AF42+'C.2 State Expenditures'!AF42</f>
        <v>0</v>
      </c>
      <c r="AG42" s="46">
        <f>'C.1 Federal Expenditures'!AG42+'C.2 State Expenditures'!AG42</f>
        <v>0</v>
      </c>
      <c r="AH42" s="46">
        <f>'C.1 Federal Expenditures'!AH42+'C.2 State Expenditures'!AH42</f>
        <v>0</v>
      </c>
      <c r="AI42" s="46">
        <f>'C.1 Federal Expenditures'!AI42+'C.2 State Expenditures'!AI42</f>
        <v>0</v>
      </c>
      <c r="AJ42" s="46">
        <f>'C.1 Federal Expenditures'!AJ42+'C.2 State Expenditures'!AJ42</f>
        <v>0</v>
      </c>
      <c r="AK42" s="46">
        <f>'C.1 Federal Expenditures'!AK42+'C.2 State Expenditures'!AK42</f>
        <v>0</v>
      </c>
      <c r="AL42" s="46">
        <f>'C.1 Federal Expenditures'!AL42+'C.2 State Expenditures'!AL42</f>
        <v>0</v>
      </c>
      <c r="AM42" s="46">
        <f>'C.1 Federal Expenditures'!AM42+'C.2 State Expenditures'!AM42</f>
        <v>94280192</v>
      </c>
      <c r="AN42" s="46">
        <f>'C.1 Federal Expenditures'!AN42+'C.2 State Expenditures'!AN42</f>
        <v>39927504</v>
      </c>
      <c r="AO42" s="46">
        <f>'C.1 Federal Expenditures'!AO42+'C.2 State Expenditures'!AO42</f>
        <v>53237654</v>
      </c>
      <c r="AP42" s="46">
        <f>'C.1 Federal Expenditures'!AP42+'C.2 State Expenditures'!AP42</f>
        <v>1115034</v>
      </c>
      <c r="AQ42" s="46">
        <f>'C.1 Federal Expenditures'!AQ42+'C.2 State Expenditures'!AQ42</f>
        <v>0</v>
      </c>
      <c r="AR42" s="46">
        <f>'C.1 Federal Expenditures'!AR42+'C.2 State Expenditures'!AR42</f>
        <v>276434880</v>
      </c>
      <c r="AS42" s="46">
        <f>'C.1 Federal Expenditures'!AS42</f>
        <v>0</v>
      </c>
      <c r="AT42" s="46">
        <f>'C.1 Federal Expenditures'!AT42</f>
        <v>13842944</v>
      </c>
      <c r="AV42" s="16"/>
      <c r="AW42" s="16"/>
      <c r="AX42" s="16"/>
      <c r="AY42" s="16"/>
      <c r="AZ42" s="16"/>
      <c r="BA42" s="16"/>
      <c r="BB42" s="16"/>
      <c r="BC42" s="16"/>
      <c r="BD42" s="16"/>
      <c r="BE42" s="16"/>
      <c r="BF42" s="16"/>
      <c r="BG42" s="16"/>
    </row>
    <row r="43" spans="1:59" x14ac:dyDescent="0.3">
      <c r="A43" s="69" t="s">
        <v>39</v>
      </c>
      <c r="B43" s="46">
        <f>'C.1 Federal Expenditures'!B43+'C.2 State Expenditures'!B43</f>
        <v>717124957</v>
      </c>
      <c r="C43" s="46">
        <f>'C.1 Federal Expenditures'!C43+'C.2 State Expenditures'!C43</f>
        <v>184160487</v>
      </c>
      <c r="D43" s="46">
        <f>'C.1 Federal Expenditures'!D43+'C.2 State Expenditures'!D43</f>
        <v>30977000</v>
      </c>
      <c r="E43" s="46">
        <f>'C.1 Federal Expenditures'!E43+'C.2 State Expenditures'!E43</f>
        <v>501987470</v>
      </c>
      <c r="F43" s="46">
        <f>'C.1 Federal Expenditures'!F43+'C.2 State Expenditures'!F43</f>
        <v>490348985</v>
      </c>
      <c r="G43" s="46">
        <f>'C.1 Federal Expenditures'!G43+'C.2 State Expenditures'!G43</f>
        <v>167238924</v>
      </c>
      <c r="H43" s="46">
        <f>'C.1 Federal Expenditures'!H43+'C.2 State Expenditures'!H43</f>
        <v>167238924</v>
      </c>
      <c r="I43" s="46">
        <f>'C.1 Federal Expenditures'!I43+'C.2 State Expenditures'!I43</f>
        <v>0</v>
      </c>
      <c r="J43" s="46">
        <f>'C.1 Federal Expenditures'!J43+'C.2 State Expenditures'!J43</f>
        <v>0</v>
      </c>
      <c r="K43" s="46">
        <f>'C.1 Federal Expenditures'!K43+'C.2 State Expenditures'!K43</f>
        <v>0</v>
      </c>
      <c r="L43" s="46">
        <f>'C.1 Federal Expenditures'!L43+'C.2 State Expenditures'!L43</f>
        <v>0</v>
      </c>
      <c r="M43" s="46">
        <f>'C.1 Federal Expenditures'!M43+'C.2 State Expenditures'!M43</f>
        <v>0</v>
      </c>
      <c r="N43" s="46">
        <f>'C.1 Federal Expenditures'!N43+'C.2 State Expenditures'!N43</f>
        <v>61523605</v>
      </c>
      <c r="O43" s="46">
        <f>'C.1 Federal Expenditures'!O43+'C.2 State Expenditures'!O43</f>
        <v>0</v>
      </c>
      <c r="P43" s="46">
        <f>'C.1 Federal Expenditures'!P43+'C.2 State Expenditures'!P43</f>
        <v>60383839</v>
      </c>
      <c r="Q43" s="46">
        <f>'C.1 Federal Expenditures'!Q43+'C.2 State Expenditures'!Q43</f>
        <v>1139766</v>
      </c>
      <c r="R43" s="46">
        <f>'C.1 Federal Expenditures'!R43+'C.2 State Expenditures'!R43</f>
        <v>102954900</v>
      </c>
      <c r="S43" s="46">
        <f>'C.1 Federal Expenditures'!S43+'C.2 State Expenditures'!S43</f>
        <v>0</v>
      </c>
      <c r="T43" s="46">
        <f>'C.1 Federal Expenditures'!T43+'C.2 State Expenditures'!T43</f>
        <v>1869846</v>
      </c>
      <c r="U43" s="46">
        <f>'C.1 Federal Expenditures'!U43+'C.2 State Expenditures'!U43</f>
        <v>101085054</v>
      </c>
      <c r="V43" s="46">
        <f>'C.1 Federal Expenditures'!V43+'C.2 State Expenditures'!V43</f>
        <v>5971710</v>
      </c>
      <c r="W43" s="46">
        <f>'C.1 Federal Expenditures'!W43+'C.2 State Expenditures'!W43</f>
        <v>470984401</v>
      </c>
      <c r="X43" s="46">
        <f>'C.1 Federal Expenditures'!X43+'C.2 State Expenditures'!X43</f>
        <v>293987691</v>
      </c>
      <c r="Y43" s="46">
        <f>'C.1 Federal Expenditures'!Y43+'C.2 State Expenditures'!Y43</f>
        <v>176996710</v>
      </c>
      <c r="Z43" s="46">
        <f>'C.1 Federal Expenditures'!Z43+'C.2 State Expenditures'!Z43</f>
        <v>0</v>
      </c>
      <c r="AA43" s="46">
        <f>'C.1 Federal Expenditures'!AA43+'C.2 State Expenditures'!AA43</f>
        <v>0</v>
      </c>
      <c r="AB43" s="46">
        <f>'C.1 Federal Expenditures'!AB43+'C.2 State Expenditures'!AB43</f>
        <v>0</v>
      </c>
      <c r="AC43" s="46">
        <f>'C.1 Federal Expenditures'!AC43+'C.2 State Expenditures'!AC43</f>
        <v>13787906</v>
      </c>
      <c r="AD43" s="46">
        <f>'C.1 Federal Expenditures'!AD43+'C.2 State Expenditures'!AD43</f>
        <v>0</v>
      </c>
      <c r="AE43" s="46">
        <f>'C.1 Federal Expenditures'!AE43+'C.2 State Expenditures'!AE43</f>
        <v>0</v>
      </c>
      <c r="AF43" s="46">
        <f>'C.1 Federal Expenditures'!AF43+'C.2 State Expenditures'!AF43</f>
        <v>30757676</v>
      </c>
      <c r="AG43" s="46">
        <f>'C.1 Federal Expenditures'!AG43+'C.2 State Expenditures'!AG43</f>
        <v>2525593</v>
      </c>
      <c r="AH43" s="46">
        <f>'C.1 Federal Expenditures'!AH43+'C.2 State Expenditures'!AH43</f>
        <v>0</v>
      </c>
      <c r="AI43" s="46">
        <f>'C.1 Federal Expenditures'!AI43+'C.2 State Expenditures'!AI43</f>
        <v>0</v>
      </c>
      <c r="AJ43" s="46">
        <f>'C.1 Federal Expenditures'!AJ43+'C.2 State Expenditures'!AJ43</f>
        <v>0</v>
      </c>
      <c r="AK43" s="46">
        <f>'C.1 Federal Expenditures'!AK43+'C.2 State Expenditures'!AK43</f>
        <v>0</v>
      </c>
      <c r="AL43" s="46">
        <f>'C.1 Federal Expenditures'!AL43+'C.2 State Expenditures'!AL43</f>
        <v>10105175</v>
      </c>
      <c r="AM43" s="46">
        <f>'C.1 Federal Expenditures'!AM43+'C.2 State Expenditures'!AM43</f>
        <v>73820182</v>
      </c>
      <c r="AN43" s="46">
        <f>'C.1 Federal Expenditures'!AN43+'C.2 State Expenditures'!AN43</f>
        <v>63100003</v>
      </c>
      <c r="AO43" s="46">
        <f>'C.1 Federal Expenditures'!AO43+'C.2 State Expenditures'!AO43</f>
        <v>0</v>
      </c>
      <c r="AP43" s="46">
        <f>'C.1 Federal Expenditures'!AP43+'C.2 State Expenditures'!AP43</f>
        <v>10720179</v>
      </c>
      <c r="AQ43" s="46">
        <f>'C.1 Federal Expenditures'!AQ43+'C.2 State Expenditures'!AQ43</f>
        <v>0</v>
      </c>
      <c r="AR43" s="46">
        <f>'C.1 Federal Expenditures'!AR43+'C.2 State Expenditures'!AR43</f>
        <v>939670072</v>
      </c>
      <c r="AS43" s="46">
        <f>'C.1 Federal Expenditures'!AS43</f>
        <v>77422816</v>
      </c>
      <c r="AT43" s="46">
        <f>'C.1 Federal Expenditures'!AT43</f>
        <v>430726491</v>
      </c>
      <c r="AV43" s="16"/>
      <c r="AW43" s="16"/>
      <c r="AX43" s="16"/>
      <c r="AY43" s="16"/>
      <c r="AZ43" s="16"/>
      <c r="BA43" s="16"/>
      <c r="BB43" s="16"/>
      <c r="BC43" s="16"/>
      <c r="BD43" s="16"/>
      <c r="BE43" s="16"/>
      <c r="BF43" s="16"/>
      <c r="BG43" s="16"/>
    </row>
    <row r="44" spans="1:59" x14ac:dyDescent="0.3">
      <c r="A44" s="69" t="s">
        <v>40</v>
      </c>
      <c r="B44" s="46">
        <f>'C.1 Federal Expenditures'!B44+'C.2 State Expenditures'!B44</f>
        <v>94708016</v>
      </c>
      <c r="C44" s="46">
        <f>'C.1 Federal Expenditures'!C44+'C.2 State Expenditures'!C44</f>
        <v>16946069</v>
      </c>
      <c r="D44" s="46">
        <f>'C.1 Federal Expenditures'!D44+'C.2 State Expenditures'!D44</f>
        <v>9343063</v>
      </c>
      <c r="E44" s="46">
        <f>'C.1 Federal Expenditures'!E44+'C.2 State Expenditures'!E44</f>
        <v>68418884</v>
      </c>
      <c r="F44" s="46">
        <f>'C.1 Federal Expenditures'!F44+'C.2 State Expenditures'!F44</f>
        <v>11144827</v>
      </c>
      <c r="G44" s="46">
        <f>'C.1 Federal Expenditures'!G44+'C.2 State Expenditures'!G44</f>
        <v>25472033</v>
      </c>
      <c r="H44" s="46">
        <f>'C.1 Federal Expenditures'!H44+'C.2 State Expenditures'!H44</f>
        <v>25472033</v>
      </c>
      <c r="I44" s="46">
        <f>'C.1 Federal Expenditures'!I44+'C.2 State Expenditures'!I44</f>
        <v>0</v>
      </c>
      <c r="J44" s="46">
        <f>'C.1 Federal Expenditures'!J44+'C.2 State Expenditures'!J44</f>
        <v>0</v>
      </c>
      <c r="K44" s="46">
        <f>'C.1 Federal Expenditures'!K44+'C.2 State Expenditures'!K44</f>
        <v>0</v>
      </c>
      <c r="L44" s="46">
        <f>'C.1 Federal Expenditures'!L44+'C.2 State Expenditures'!L44</f>
        <v>0</v>
      </c>
      <c r="M44" s="46">
        <f>'C.1 Federal Expenditures'!M44+'C.2 State Expenditures'!M44</f>
        <v>0</v>
      </c>
      <c r="N44" s="46">
        <f>'C.1 Federal Expenditures'!N44+'C.2 State Expenditures'!N44</f>
        <v>0</v>
      </c>
      <c r="O44" s="46">
        <f>'C.1 Federal Expenditures'!O44+'C.2 State Expenditures'!O44</f>
        <v>0</v>
      </c>
      <c r="P44" s="46">
        <f>'C.1 Federal Expenditures'!P44+'C.2 State Expenditures'!P44</f>
        <v>0</v>
      </c>
      <c r="Q44" s="46">
        <f>'C.1 Federal Expenditures'!Q44+'C.2 State Expenditures'!Q44</f>
        <v>0</v>
      </c>
      <c r="R44" s="46">
        <f>'C.1 Federal Expenditures'!R44+'C.2 State Expenditures'!R44</f>
        <v>9874195</v>
      </c>
      <c r="S44" s="46">
        <f>'C.1 Federal Expenditures'!S44+'C.2 State Expenditures'!S44</f>
        <v>0</v>
      </c>
      <c r="T44" s="46">
        <f>'C.1 Federal Expenditures'!T44+'C.2 State Expenditures'!T44</f>
        <v>1263614</v>
      </c>
      <c r="U44" s="46">
        <f>'C.1 Federal Expenditures'!U44+'C.2 State Expenditures'!U44</f>
        <v>8610581</v>
      </c>
      <c r="V44" s="46">
        <f>'C.1 Federal Expenditures'!V44+'C.2 State Expenditures'!V44</f>
        <v>1921152</v>
      </c>
      <c r="W44" s="46">
        <f>'C.1 Federal Expenditures'!W44+'C.2 State Expenditures'!W44</f>
        <v>23420097</v>
      </c>
      <c r="X44" s="46">
        <f>'C.1 Federal Expenditures'!X44+'C.2 State Expenditures'!X44</f>
        <v>23420097</v>
      </c>
      <c r="Y44" s="46">
        <f>'C.1 Federal Expenditures'!Y44+'C.2 State Expenditures'!Y44</f>
        <v>0</v>
      </c>
      <c r="Z44" s="46">
        <f>'C.1 Federal Expenditures'!Z44+'C.2 State Expenditures'!Z44</f>
        <v>0</v>
      </c>
      <c r="AA44" s="46">
        <f>'C.1 Federal Expenditures'!AA44+'C.2 State Expenditures'!AA44</f>
        <v>22515504</v>
      </c>
      <c r="AB44" s="46">
        <f>'C.1 Federal Expenditures'!AB44+'C.2 State Expenditures'!AB44</f>
        <v>189099</v>
      </c>
      <c r="AC44" s="46">
        <f>'C.1 Federal Expenditures'!AC44+'C.2 State Expenditures'!AC44</f>
        <v>24854811</v>
      </c>
      <c r="AD44" s="46">
        <f>'C.1 Federal Expenditures'!AD44+'C.2 State Expenditures'!AD44</f>
        <v>0</v>
      </c>
      <c r="AE44" s="46">
        <f>'C.1 Federal Expenditures'!AE44+'C.2 State Expenditures'!AE44</f>
        <v>0</v>
      </c>
      <c r="AF44" s="46">
        <f>'C.1 Federal Expenditures'!AF44+'C.2 State Expenditures'!AF44</f>
        <v>0</v>
      </c>
      <c r="AG44" s="46">
        <f>'C.1 Federal Expenditures'!AG44+'C.2 State Expenditures'!AG44</f>
        <v>0</v>
      </c>
      <c r="AH44" s="46">
        <f>'C.1 Federal Expenditures'!AH44+'C.2 State Expenditures'!AH44</f>
        <v>23307528</v>
      </c>
      <c r="AI44" s="46">
        <f>'C.1 Federal Expenditures'!AI44+'C.2 State Expenditures'!AI44</f>
        <v>0</v>
      </c>
      <c r="AJ44" s="46">
        <f>'C.1 Federal Expenditures'!AJ44+'C.2 State Expenditures'!AJ44</f>
        <v>0</v>
      </c>
      <c r="AK44" s="46">
        <f>'C.1 Federal Expenditures'!AK44+'C.2 State Expenditures'!AK44</f>
        <v>23307528</v>
      </c>
      <c r="AL44" s="46">
        <f>'C.1 Federal Expenditures'!AL44+'C.2 State Expenditures'!AL44</f>
        <v>0</v>
      </c>
      <c r="AM44" s="46">
        <f>'C.1 Federal Expenditures'!AM44+'C.2 State Expenditures'!AM44</f>
        <v>9810571</v>
      </c>
      <c r="AN44" s="46">
        <f>'C.1 Federal Expenditures'!AN44+'C.2 State Expenditures'!AN44</f>
        <v>6439748</v>
      </c>
      <c r="AO44" s="46">
        <f>'C.1 Federal Expenditures'!AO44+'C.2 State Expenditures'!AO44</f>
        <v>971150</v>
      </c>
      <c r="AP44" s="46">
        <f>'C.1 Federal Expenditures'!AP44+'C.2 State Expenditures'!AP44</f>
        <v>2399673</v>
      </c>
      <c r="AQ44" s="46">
        <f>'C.1 Federal Expenditures'!AQ44+'C.2 State Expenditures'!AQ44</f>
        <v>0</v>
      </c>
      <c r="AR44" s="46">
        <f>'C.1 Federal Expenditures'!AR44+'C.2 State Expenditures'!AR44</f>
        <v>141364990</v>
      </c>
      <c r="AS44" s="46">
        <f>'C.1 Federal Expenditures'!AS44</f>
        <v>0</v>
      </c>
      <c r="AT44" s="46">
        <f>'C.1 Federal Expenditures'!AT44</f>
        <v>16804062</v>
      </c>
      <c r="AV44" s="16"/>
      <c r="AW44" s="16"/>
      <c r="AX44" s="16"/>
      <c r="AY44" s="16"/>
      <c r="AZ44" s="16"/>
      <c r="BA44" s="16"/>
      <c r="BB44" s="16"/>
      <c r="BC44" s="16"/>
      <c r="BD44" s="16"/>
      <c r="BE44" s="16"/>
      <c r="BF44" s="16"/>
      <c r="BG44" s="16"/>
    </row>
    <row r="45" spans="1:59" x14ac:dyDescent="0.3">
      <c r="A45" s="69" t="s">
        <v>41</v>
      </c>
      <c r="B45" s="46">
        <f>'C.1 Federal Expenditures'!B45+'C.2 State Expenditures'!B45</f>
        <v>110728055</v>
      </c>
      <c r="C45" s="46">
        <f>'C.1 Federal Expenditures'!C45+'C.2 State Expenditures'!C45</f>
        <v>0</v>
      </c>
      <c r="D45" s="46">
        <f>'C.1 Federal Expenditures'!D45+'C.2 State Expenditures'!D45</f>
        <v>0</v>
      </c>
      <c r="E45" s="46">
        <f>'C.1 Federal Expenditures'!E45+'C.2 State Expenditures'!E45</f>
        <v>99637930</v>
      </c>
      <c r="F45" s="46">
        <f>'C.1 Federal Expenditures'!F45+'C.2 State Expenditures'!F45</f>
        <v>0</v>
      </c>
      <c r="G45" s="46">
        <f>'C.1 Federal Expenditures'!G45+'C.2 State Expenditures'!G45</f>
        <v>52919369</v>
      </c>
      <c r="H45" s="46">
        <f>'C.1 Federal Expenditures'!H45+'C.2 State Expenditures'!H45</f>
        <v>33411262</v>
      </c>
      <c r="I45" s="46">
        <f>'C.1 Federal Expenditures'!I45+'C.2 State Expenditures'!I45</f>
        <v>19508107</v>
      </c>
      <c r="J45" s="46">
        <f>'C.1 Federal Expenditures'!J45+'C.2 State Expenditures'!J45</f>
        <v>0</v>
      </c>
      <c r="K45" s="46">
        <f>'C.1 Federal Expenditures'!K45+'C.2 State Expenditures'!K45</f>
        <v>0</v>
      </c>
      <c r="L45" s="46">
        <f>'C.1 Federal Expenditures'!L45+'C.2 State Expenditures'!L45</f>
        <v>0</v>
      </c>
      <c r="M45" s="46">
        <f>'C.1 Federal Expenditures'!M45+'C.2 State Expenditures'!M45</f>
        <v>0</v>
      </c>
      <c r="N45" s="46">
        <f>'C.1 Federal Expenditures'!N45+'C.2 State Expenditures'!N45</f>
        <v>0</v>
      </c>
      <c r="O45" s="46">
        <f>'C.1 Federal Expenditures'!O45+'C.2 State Expenditures'!O45</f>
        <v>0</v>
      </c>
      <c r="P45" s="46">
        <f>'C.1 Federal Expenditures'!P45+'C.2 State Expenditures'!P45</f>
        <v>0</v>
      </c>
      <c r="Q45" s="46">
        <f>'C.1 Federal Expenditures'!Q45+'C.2 State Expenditures'!Q45</f>
        <v>0</v>
      </c>
      <c r="R45" s="46">
        <f>'C.1 Federal Expenditures'!R45+'C.2 State Expenditures'!R45</f>
        <v>33401475</v>
      </c>
      <c r="S45" s="46">
        <f>'C.1 Federal Expenditures'!S45+'C.2 State Expenditures'!S45</f>
        <v>0</v>
      </c>
      <c r="T45" s="46">
        <f>'C.1 Federal Expenditures'!T45+'C.2 State Expenditures'!T45</f>
        <v>28876306</v>
      </c>
      <c r="U45" s="46">
        <f>'C.1 Federal Expenditures'!U45+'C.2 State Expenditures'!U45</f>
        <v>4525169</v>
      </c>
      <c r="V45" s="46">
        <f>'C.1 Federal Expenditures'!V45+'C.2 State Expenditures'!V45</f>
        <v>722776</v>
      </c>
      <c r="W45" s="46">
        <f>'C.1 Federal Expenditures'!W45+'C.2 State Expenditures'!W45</f>
        <v>30467026</v>
      </c>
      <c r="X45" s="46">
        <f>'C.1 Federal Expenditures'!X45+'C.2 State Expenditures'!X45</f>
        <v>4085269</v>
      </c>
      <c r="Y45" s="46">
        <f>'C.1 Federal Expenditures'!Y45+'C.2 State Expenditures'!Y45</f>
        <v>26381757</v>
      </c>
      <c r="Z45" s="46">
        <f>'C.1 Federal Expenditures'!Z45+'C.2 State Expenditures'!Z45</f>
        <v>0</v>
      </c>
      <c r="AA45" s="46">
        <f>'C.1 Federal Expenditures'!AA45+'C.2 State Expenditures'!AA45</f>
        <v>0</v>
      </c>
      <c r="AB45" s="46">
        <f>'C.1 Federal Expenditures'!AB45+'C.2 State Expenditures'!AB45</f>
        <v>0</v>
      </c>
      <c r="AC45" s="46">
        <f>'C.1 Federal Expenditures'!AC45+'C.2 State Expenditures'!AC45</f>
        <v>0</v>
      </c>
      <c r="AD45" s="46">
        <f>'C.1 Federal Expenditures'!AD45+'C.2 State Expenditures'!AD45</f>
        <v>3538125</v>
      </c>
      <c r="AE45" s="46">
        <f>'C.1 Federal Expenditures'!AE45+'C.2 State Expenditures'!AE45</f>
        <v>0</v>
      </c>
      <c r="AF45" s="46">
        <f>'C.1 Federal Expenditures'!AF45+'C.2 State Expenditures'!AF45</f>
        <v>0</v>
      </c>
      <c r="AG45" s="46">
        <f>'C.1 Federal Expenditures'!AG45+'C.2 State Expenditures'!AG45</f>
        <v>3825412</v>
      </c>
      <c r="AH45" s="46">
        <f>'C.1 Federal Expenditures'!AH45+'C.2 State Expenditures'!AH45</f>
        <v>5050109</v>
      </c>
      <c r="AI45" s="46">
        <f>'C.1 Federal Expenditures'!AI45+'C.2 State Expenditures'!AI45</f>
        <v>0</v>
      </c>
      <c r="AJ45" s="46">
        <f>'C.1 Federal Expenditures'!AJ45+'C.2 State Expenditures'!AJ45</f>
        <v>0</v>
      </c>
      <c r="AK45" s="46">
        <f>'C.1 Federal Expenditures'!AK45+'C.2 State Expenditures'!AK45</f>
        <v>5050109</v>
      </c>
      <c r="AL45" s="46">
        <f>'C.1 Federal Expenditures'!AL45+'C.2 State Expenditures'!AL45</f>
        <v>0</v>
      </c>
      <c r="AM45" s="46">
        <f>'C.1 Federal Expenditures'!AM45+'C.2 State Expenditures'!AM45</f>
        <v>32298793</v>
      </c>
      <c r="AN45" s="46">
        <f>'C.1 Federal Expenditures'!AN45+'C.2 State Expenditures'!AN45</f>
        <v>15547453</v>
      </c>
      <c r="AO45" s="46">
        <f>'C.1 Federal Expenditures'!AO45+'C.2 State Expenditures'!AO45</f>
        <v>13367987</v>
      </c>
      <c r="AP45" s="46">
        <f>'C.1 Federal Expenditures'!AP45+'C.2 State Expenditures'!AP45</f>
        <v>3383353</v>
      </c>
      <c r="AQ45" s="46">
        <f>'C.1 Federal Expenditures'!AQ45+'C.2 State Expenditures'!AQ45</f>
        <v>2538413</v>
      </c>
      <c r="AR45" s="46">
        <f>'C.1 Federal Expenditures'!AR45+'C.2 State Expenditures'!AR45</f>
        <v>164761498</v>
      </c>
      <c r="AS45" s="46">
        <f>'C.1 Federal Expenditures'!AS45</f>
        <v>0</v>
      </c>
      <c r="AT45" s="46">
        <f>'C.1 Federal Expenditures'!AT45</f>
        <v>0</v>
      </c>
      <c r="AV45" s="16"/>
      <c r="AW45" s="16"/>
      <c r="AX45" s="16"/>
      <c r="AY45" s="16"/>
      <c r="AZ45" s="16"/>
      <c r="BA45" s="16"/>
      <c r="BB45" s="16"/>
      <c r="BC45" s="16"/>
      <c r="BD45" s="16"/>
      <c r="BE45" s="16"/>
      <c r="BF45" s="16"/>
      <c r="BG45" s="16"/>
    </row>
    <row r="46" spans="1:59" x14ac:dyDescent="0.3">
      <c r="A46" s="69" t="s">
        <v>42</v>
      </c>
      <c r="B46" s="46">
        <f>'C.1 Federal Expenditures'!B46+'C.2 State Expenditures'!B46</f>
        <v>21207402</v>
      </c>
      <c r="C46" s="46">
        <f>'C.1 Federal Expenditures'!C46+'C.2 State Expenditures'!C46</f>
        <v>0</v>
      </c>
      <c r="D46" s="46">
        <f>'C.1 Federal Expenditures'!D46+'C.2 State Expenditures'!D46</f>
        <v>2120740</v>
      </c>
      <c r="E46" s="46">
        <f>'C.1 Federal Expenditures'!E46+'C.2 State Expenditures'!E46</f>
        <v>19086662</v>
      </c>
      <c r="F46" s="46">
        <f>'C.1 Federal Expenditures'!F46+'C.2 State Expenditures'!F46</f>
        <v>22497470</v>
      </c>
      <c r="G46" s="46">
        <f>'C.1 Federal Expenditures'!G46+'C.2 State Expenditures'!G46</f>
        <v>15093654</v>
      </c>
      <c r="H46" s="46">
        <f>'C.1 Federal Expenditures'!H46+'C.2 State Expenditures'!H46</f>
        <v>15093654</v>
      </c>
      <c r="I46" s="46">
        <f>'C.1 Federal Expenditures'!I46+'C.2 State Expenditures'!I46</f>
        <v>0</v>
      </c>
      <c r="J46" s="46">
        <f>'C.1 Federal Expenditures'!J46+'C.2 State Expenditures'!J46</f>
        <v>8313787</v>
      </c>
      <c r="K46" s="46">
        <f>'C.1 Federal Expenditures'!K46+'C.2 State Expenditures'!K46</f>
        <v>4862599</v>
      </c>
      <c r="L46" s="46">
        <f>'C.1 Federal Expenditures'!L46+'C.2 State Expenditures'!L46</f>
        <v>0</v>
      </c>
      <c r="M46" s="46">
        <f>'C.1 Federal Expenditures'!M46+'C.2 State Expenditures'!M46</f>
        <v>3451188</v>
      </c>
      <c r="N46" s="46">
        <f>'C.1 Federal Expenditures'!N46+'C.2 State Expenditures'!N46</f>
        <v>0</v>
      </c>
      <c r="O46" s="46">
        <f>'C.1 Federal Expenditures'!O46+'C.2 State Expenditures'!O46</f>
        <v>0</v>
      </c>
      <c r="P46" s="46">
        <f>'C.1 Federal Expenditures'!P46+'C.2 State Expenditures'!P46</f>
        <v>0</v>
      </c>
      <c r="Q46" s="46">
        <f>'C.1 Federal Expenditures'!Q46+'C.2 State Expenditures'!Q46</f>
        <v>0</v>
      </c>
      <c r="R46" s="46">
        <f>'C.1 Federal Expenditures'!R46+'C.2 State Expenditures'!R46</f>
        <v>3516756</v>
      </c>
      <c r="S46" s="46">
        <f>'C.1 Federal Expenditures'!S46+'C.2 State Expenditures'!S46</f>
        <v>0</v>
      </c>
      <c r="T46" s="46">
        <f>'C.1 Federal Expenditures'!T46+'C.2 State Expenditures'!T46</f>
        <v>0</v>
      </c>
      <c r="U46" s="46">
        <f>'C.1 Federal Expenditures'!U46+'C.2 State Expenditures'!U46</f>
        <v>3516756</v>
      </c>
      <c r="V46" s="46">
        <f>'C.1 Federal Expenditures'!V46+'C.2 State Expenditures'!V46</f>
        <v>75912</v>
      </c>
      <c r="W46" s="46">
        <f>'C.1 Federal Expenditures'!W46+'C.2 State Expenditures'!W46</f>
        <v>802914</v>
      </c>
      <c r="X46" s="46">
        <f>'C.1 Federal Expenditures'!X46+'C.2 State Expenditures'!X46</f>
        <v>802914</v>
      </c>
      <c r="Y46" s="46">
        <f>'C.1 Federal Expenditures'!Y46+'C.2 State Expenditures'!Y46</f>
        <v>0</v>
      </c>
      <c r="Z46" s="46">
        <f>'C.1 Federal Expenditures'!Z46+'C.2 State Expenditures'!Z46</f>
        <v>0</v>
      </c>
      <c r="AA46" s="46">
        <f>'C.1 Federal Expenditures'!AA46+'C.2 State Expenditures'!AA46</f>
        <v>0</v>
      </c>
      <c r="AB46" s="46">
        <f>'C.1 Federal Expenditures'!AB46+'C.2 State Expenditures'!AB46</f>
        <v>0</v>
      </c>
      <c r="AC46" s="46">
        <f>'C.1 Federal Expenditures'!AC46+'C.2 State Expenditures'!AC46</f>
        <v>0</v>
      </c>
      <c r="AD46" s="46">
        <f>'C.1 Federal Expenditures'!AD46+'C.2 State Expenditures'!AD46</f>
        <v>131554</v>
      </c>
      <c r="AE46" s="46">
        <f>'C.1 Federal Expenditures'!AE46+'C.2 State Expenditures'!AE46</f>
        <v>0</v>
      </c>
      <c r="AF46" s="46">
        <f>'C.1 Federal Expenditures'!AF46+'C.2 State Expenditures'!AF46</f>
        <v>0</v>
      </c>
      <c r="AG46" s="46">
        <f>'C.1 Federal Expenditures'!AG46+'C.2 State Expenditures'!AG46</f>
        <v>0</v>
      </c>
      <c r="AH46" s="46">
        <f>'C.1 Federal Expenditures'!AH46+'C.2 State Expenditures'!AH46</f>
        <v>0</v>
      </c>
      <c r="AI46" s="46">
        <f>'C.1 Federal Expenditures'!AI46+'C.2 State Expenditures'!AI46</f>
        <v>0</v>
      </c>
      <c r="AJ46" s="46">
        <f>'C.1 Federal Expenditures'!AJ46+'C.2 State Expenditures'!AJ46</f>
        <v>0</v>
      </c>
      <c r="AK46" s="46">
        <f>'C.1 Federal Expenditures'!AK46+'C.2 State Expenditures'!AK46</f>
        <v>0</v>
      </c>
      <c r="AL46" s="46">
        <f>'C.1 Federal Expenditures'!AL46+'C.2 State Expenditures'!AL46</f>
        <v>567992</v>
      </c>
      <c r="AM46" s="46">
        <f>'C.1 Federal Expenditures'!AM46+'C.2 State Expenditures'!AM46</f>
        <v>2015507</v>
      </c>
      <c r="AN46" s="46">
        <f>'C.1 Federal Expenditures'!AN46+'C.2 State Expenditures'!AN46</f>
        <v>2015507</v>
      </c>
      <c r="AO46" s="46">
        <f>'C.1 Federal Expenditures'!AO46+'C.2 State Expenditures'!AO46</f>
        <v>0</v>
      </c>
      <c r="AP46" s="46">
        <f>'C.1 Federal Expenditures'!AP46+'C.2 State Expenditures'!AP46</f>
        <v>0</v>
      </c>
      <c r="AQ46" s="46">
        <f>'C.1 Federal Expenditures'!AQ46+'C.2 State Expenditures'!AQ46</f>
        <v>0</v>
      </c>
      <c r="AR46" s="46">
        <f>'C.1 Federal Expenditures'!AR46+'C.2 State Expenditures'!AR46</f>
        <v>30518076</v>
      </c>
      <c r="AS46" s="46">
        <f>'C.1 Federal Expenditures'!AS46</f>
        <v>0</v>
      </c>
      <c r="AT46" s="46">
        <f>'C.1 Federal Expenditures'!AT46</f>
        <v>19606056</v>
      </c>
      <c r="AV46" s="16"/>
      <c r="AW46" s="16"/>
      <c r="AX46" s="16"/>
      <c r="AY46" s="16"/>
      <c r="AZ46" s="16"/>
      <c r="BA46" s="16"/>
      <c r="BB46" s="16"/>
      <c r="BC46" s="16"/>
      <c r="BD46" s="16"/>
      <c r="BE46" s="16"/>
      <c r="BF46" s="16"/>
      <c r="BG46" s="16"/>
    </row>
    <row r="47" spans="1:59" x14ac:dyDescent="0.3">
      <c r="A47" s="69" t="s">
        <v>43</v>
      </c>
      <c r="B47" s="46">
        <f>'C.1 Federal Expenditures'!B47+'C.2 State Expenditures'!B47</f>
        <v>190891768</v>
      </c>
      <c r="C47" s="46">
        <f>'C.1 Federal Expenditures'!C47+'C.2 State Expenditures'!C47</f>
        <v>0</v>
      </c>
      <c r="D47" s="46">
        <f>'C.1 Federal Expenditures'!D47+'C.2 State Expenditures'!D47</f>
        <v>0</v>
      </c>
      <c r="E47" s="46">
        <f>'C.1 Federal Expenditures'!E47+'C.2 State Expenditures'!E47</f>
        <v>190891768</v>
      </c>
      <c r="F47" s="46">
        <f>'C.1 Federal Expenditures'!F47+'C.2 State Expenditures'!F47</f>
        <v>400809705</v>
      </c>
      <c r="G47" s="46">
        <f>'C.1 Federal Expenditures'!G47+'C.2 State Expenditures'!G47</f>
        <v>18416847</v>
      </c>
      <c r="H47" s="46">
        <f>'C.1 Federal Expenditures'!H47+'C.2 State Expenditures'!H47</f>
        <v>18416847</v>
      </c>
      <c r="I47" s="46">
        <f>'C.1 Federal Expenditures'!I47+'C.2 State Expenditures'!I47</f>
        <v>0</v>
      </c>
      <c r="J47" s="46">
        <f>'C.1 Federal Expenditures'!J47+'C.2 State Expenditures'!J47</f>
        <v>0</v>
      </c>
      <c r="K47" s="46">
        <f>'C.1 Federal Expenditures'!K47+'C.2 State Expenditures'!K47</f>
        <v>0</v>
      </c>
      <c r="L47" s="46">
        <f>'C.1 Federal Expenditures'!L47+'C.2 State Expenditures'!L47</f>
        <v>0</v>
      </c>
      <c r="M47" s="46">
        <f>'C.1 Federal Expenditures'!M47+'C.2 State Expenditures'!M47</f>
        <v>0</v>
      </c>
      <c r="N47" s="46">
        <f>'C.1 Federal Expenditures'!N47+'C.2 State Expenditures'!N47</f>
        <v>0</v>
      </c>
      <c r="O47" s="46">
        <f>'C.1 Federal Expenditures'!O47+'C.2 State Expenditures'!O47</f>
        <v>0</v>
      </c>
      <c r="P47" s="46">
        <f>'C.1 Federal Expenditures'!P47+'C.2 State Expenditures'!P47</f>
        <v>0</v>
      </c>
      <c r="Q47" s="46">
        <f>'C.1 Federal Expenditures'!Q47+'C.2 State Expenditures'!Q47</f>
        <v>0</v>
      </c>
      <c r="R47" s="46">
        <f>'C.1 Federal Expenditures'!R47+'C.2 State Expenditures'!R47</f>
        <v>7592026</v>
      </c>
      <c r="S47" s="46">
        <f>'C.1 Federal Expenditures'!S47+'C.2 State Expenditures'!S47</f>
        <v>0</v>
      </c>
      <c r="T47" s="46">
        <f>'C.1 Federal Expenditures'!T47+'C.2 State Expenditures'!T47</f>
        <v>0</v>
      </c>
      <c r="U47" s="46">
        <f>'C.1 Federal Expenditures'!U47+'C.2 State Expenditures'!U47</f>
        <v>7592026</v>
      </c>
      <c r="V47" s="46">
        <f>'C.1 Federal Expenditures'!V47+'C.2 State Expenditures'!V47</f>
        <v>120127</v>
      </c>
      <c r="W47" s="46">
        <f>'C.1 Federal Expenditures'!W47+'C.2 State Expenditures'!W47</f>
        <v>85989536</v>
      </c>
      <c r="X47" s="46">
        <f>'C.1 Federal Expenditures'!X47+'C.2 State Expenditures'!X47</f>
        <v>0</v>
      </c>
      <c r="Y47" s="46">
        <f>'C.1 Federal Expenditures'!Y47+'C.2 State Expenditures'!Y47</f>
        <v>85989536</v>
      </c>
      <c r="Z47" s="46">
        <f>'C.1 Federal Expenditures'!Z47+'C.2 State Expenditures'!Z47</f>
        <v>0</v>
      </c>
      <c r="AA47" s="46">
        <f>'C.1 Federal Expenditures'!AA47+'C.2 State Expenditures'!AA47</f>
        <v>0</v>
      </c>
      <c r="AB47" s="46">
        <f>'C.1 Federal Expenditures'!AB47+'C.2 State Expenditures'!AB47</f>
        <v>0</v>
      </c>
      <c r="AC47" s="46">
        <f>'C.1 Federal Expenditures'!AC47+'C.2 State Expenditures'!AC47</f>
        <v>0</v>
      </c>
      <c r="AD47" s="46">
        <f>'C.1 Federal Expenditures'!AD47+'C.2 State Expenditures'!AD47</f>
        <v>66475</v>
      </c>
      <c r="AE47" s="46">
        <f>'C.1 Federal Expenditures'!AE47+'C.2 State Expenditures'!AE47</f>
        <v>0</v>
      </c>
      <c r="AF47" s="46">
        <f>'C.1 Federal Expenditures'!AF47+'C.2 State Expenditures'!AF47</f>
        <v>0</v>
      </c>
      <c r="AG47" s="46">
        <f>'C.1 Federal Expenditures'!AG47+'C.2 State Expenditures'!AG47</f>
        <v>0</v>
      </c>
      <c r="AH47" s="46">
        <f>'C.1 Federal Expenditures'!AH47+'C.2 State Expenditures'!AH47</f>
        <v>0</v>
      </c>
      <c r="AI47" s="46">
        <f>'C.1 Federal Expenditures'!AI47+'C.2 State Expenditures'!AI47</f>
        <v>0</v>
      </c>
      <c r="AJ47" s="46">
        <f>'C.1 Federal Expenditures'!AJ47+'C.2 State Expenditures'!AJ47</f>
        <v>0</v>
      </c>
      <c r="AK47" s="46">
        <f>'C.1 Federal Expenditures'!AK47+'C.2 State Expenditures'!AK47</f>
        <v>0</v>
      </c>
      <c r="AL47" s="46">
        <f>'C.1 Federal Expenditures'!AL47+'C.2 State Expenditures'!AL47</f>
        <v>0</v>
      </c>
      <c r="AM47" s="46">
        <f>'C.1 Federal Expenditures'!AM47+'C.2 State Expenditures'!AM47</f>
        <v>26241166</v>
      </c>
      <c r="AN47" s="46">
        <f>'C.1 Federal Expenditures'!AN47+'C.2 State Expenditures'!AN47</f>
        <v>25943956</v>
      </c>
      <c r="AO47" s="46">
        <f>'C.1 Federal Expenditures'!AO47+'C.2 State Expenditures'!AO47</f>
        <v>0</v>
      </c>
      <c r="AP47" s="46">
        <f>'C.1 Federal Expenditures'!AP47+'C.2 State Expenditures'!AP47</f>
        <v>297210</v>
      </c>
      <c r="AQ47" s="46">
        <f>'C.1 Federal Expenditures'!AQ47+'C.2 State Expenditures'!AQ47</f>
        <v>0</v>
      </c>
      <c r="AR47" s="46">
        <f>'C.1 Federal Expenditures'!AR47+'C.2 State Expenditures'!AR47</f>
        <v>138426177</v>
      </c>
      <c r="AS47" s="46">
        <f>'C.1 Federal Expenditures'!AS47</f>
        <v>0</v>
      </c>
      <c r="AT47" s="46">
        <f>'C.1 Federal Expenditures'!AT47</f>
        <v>570718889</v>
      </c>
      <c r="AV47" s="16"/>
      <c r="AW47" s="16"/>
      <c r="AX47" s="16"/>
      <c r="AY47" s="16"/>
      <c r="AZ47" s="16"/>
      <c r="BA47" s="16"/>
      <c r="BB47" s="16"/>
      <c r="BC47" s="16"/>
      <c r="BD47" s="16"/>
      <c r="BE47" s="16"/>
      <c r="BF47" s="16"/>
      <c r="BG47" s="16"/>
    </row>
    <row r="48" spans="1:59" x14ac:dyDescent="0.3">
      <c r="A48" s="69" t="s">
        <v>44</v>
      </c>
      <c r="B48" s="46">
        <f>'C.1 Federal Expenditures'!B48+'C.2 State Expenditures'!B48</f>
        <v>538595947</v>
      </c>
      <c r="C48" s="46">
        <f>'C.1 Federal Expenditures'!C48+'C.2 State Expenditures'!C48</f>
        <v>0</v>
      </c>
      <c r="D48" s="46">
        <f>'C.1 Federal Expenditures'!D48+'C.2 State Expenditures'!D48</f>
        <v>31267821</v>
      </c>
      <c r="E48" s="46">
        <f>'C.1 Federal Expenditures'!E48+'C.2 State Expenditures'!E48</f>
        <v>453384284</v>
      </c>
      <c r="F48" s="46">
        <f>'C.1 Federal Expenditures'!F48+'C.2 State Expenditures'!F48</f>
        <v>254578203</v>
      </c>
      <c r="G48" s="46">
        <f>'C.1 Federal Expenditures'!G48+'C.2 State Expenditures'!G48</f>
        <v>53169997</v>
      </c>
      <c r="H48" s="46">
        <f>'C.1 Federal Expenditures'!H48+'C.2 State Expenditures'!H48</f>
        <v>52003768</v>
      </c>
      <c r="I48" s="46">
        <f>'C.1 Federal Expenditures'!I48+'C.2 State Expenditures'!I48</f>
        <v>1166229</v>
      </c>
      <c r="J48" s="46">
        <f>'C.1 Federal Expenditures'!J48+'C.2 State Expenditures'!J48</f>
        <v>46249949</v>
      </c>
      <c r="K48" s="46">
        <f>'C.1 Federal Expenditures'!K48+'C.2 State Expenditures'!K48</f>
        <v>46249949</v>
      </c>
      <c r="L48" s="46">
        <f>'C.1 Federal Expenditures'!L48+'C.2 State Expenditures'!L48</f>
        <v>0</v>
      </c>
      <c r="M48" s="46">
        <f>'C.1 Federal Expenditures'!M48+'C.2 State Expenditures'!M48</f>
        <v>0</v>
      </c>
      <c r="N48" s="46">
        <f>'C.1 Federal Expenditures'!N48+'C.2 State Expenditures'!N48</f>
        <v>194175136</v>
      </c>
      <c r="O48" s="46">
        <f>'C.1 Federal Expenditures'!O48+'C.2 State Expenditures'!O48</f>
        <v>194175136</v>
      </c>
      <c r="P48" s="46">
        <f>'C.1 Federal Expenditures'!P48+'C.2 State Expenditures'!P48</f>
        <v>0</v>
      </c>
      <c r="Q48" s="46">
        <f>'C.1 Federal Expenditures'!Q48+'C.2 State Expenditures'!Q48</f>
        <v>0</v>
      </c>
      <c r="R48" s="46">
        <f>'C.1 Federal Expenditures'!R48+'C.2 State Expenditures'!R48</f>
        <v>84856431</v>
      </c>
      <c r="S48" s="46">
        <f>'C.1 Federal Expenditures'!S48+'C.2 State Expenditures'!S48</f>
        <v>3334177</v>
      </c>
      <c r="T48" s="46">
        <f>'C.1 Federal Expenditures'!T48+'C.2 State Expenditures'!T48</f>
        <v>6663975</v>
      </c>
      <c r="U48" s="46">
        <f>'C.1 Federal Expenditures'!U48+'C.2 State Expenditures'!U48</f>
        <v>74858279</v>
      </c>
      <c r="V48" s="46">
        <f>'C.1 Federal Expenditures'!V48+'C.2 State Expenditures'!V48</f>
        <v>3185623</v>
      </c>
      <c r="W48" s="46">
        <f>'C.1 Federal Expenditures'!W48+'C.2 State Expenditures'!W48</f>
        <v>340550245</v>
      </c>
      <c r="X48" s="46">
        <f>'C.1 Federal Expenditures'!X48+'C.2 State Expenditures'!X48</f>
        <v>0</v>
      </c>
      <c r="Y48" s="46">
        <f>'C.1 Federal Expenditures'!Y48+'C.2 State Expenditures'!Y48</f>
        <v>340550245</v>
      </c>
      <c r="Z48" s="46">
        <f>'C.1 Federal Expenditures'!Z48+'C.2 State Expenditures'!Z48</f>
        <v>0</v>
      </c>
      <c r="AA48" s="46">
        <f>'C.1 Federal Expenditures'!AA48+'C.2 State Expenditures'!AA48</f>
        <v>0</v>
      </c>
      <c r="AB48" s="46">
        <f>'C.1 Federal Expenditures'!AB48+'C.2 State Expenditures'!AB48</f>
        <v>0</v>
      </c>
      <c r="AC48" s="46">
        <f>'C.1 Federal Expenditures'!AC48+'C.2 State Expenditures'!AC48</f>
        <v>3801921</v>
      </c>
      <c r="AD48" s="46">
        <f>'C.1 Federal Expenditures'!AD48+'C.2 State Expenditures'!AD48</f>
        <v>0</v>
      </c>
      <c r="AE48" s="46">
        <f>'C.1 Federal Expenditures'!AE48+'C.2 State Expenditures'!AE48</f>
        <v>0</v>
      </c>
      <c r="AF48" s="46">
        <f>'C.1 Federal Expenditures'!AF48+'C.2 State Expenditures'!AF48</f>
        <v>6893981</v>
      </c>
      <c r="AG48" s="46">
        <f>'C.1 Federal Expenditures'!AG48+'C.2 State Expenditures'!AG48</f>
        <v>14787750</v>
      </c>
      <c r="AH48" s="46">
        <f>'C.1 Federal Expenditures'!AH48+'C.2 State Expenditures'!AH48</f>
        <v>0</v>
      </c>
      <c r="AI48" s="46">
        <f>'C.1 Federal Expenditures'!AI48+'C.2 State Expenditures'!AI48</f>
        <v>0</v>
      </c>
      <c r="AJ48" s="46">
        <f>'C.1 Federal Expenditures'!AJ48+'C.2 State Expenditures'!AJ48</f>
        <v>0</v>
      </c>
      <c r="AK48" s="46">
        <f>'C.1 Federal Expenditures'!AK48+'C.2 State Expenditures'!AK48</f>
        <v>0</v>
      </c>
      <c r="AL48" s="46">
        <f>'C.1 Federal Expenditures'!AL48+'C.2 State Expenditures'!AL48</f>
        <v>6276635</v>
      </c>
      <c r="AM48" s="46">
        <f>'C.1 Federal Expenditures'!AM48+'C.2 State Expenditures'!AM48</f>
        <v>77212639</v>
      </c>
      <c r="AN48" s="46">
        <f>'C.1 Federal Expenditures'!AN48+'C.2 State Expenditures'!AN48</f>
        <v>62869594</v>
      </c>
      <c r="AO48" s="46">
        <f>'C.1 Federal Expenditures'!AO48+'C.2 State Expenditures'!AO48</f>
        <v>0</v>
      </c>
      <c r="AP48" s="46">
        <f>'C.1 Federal Expenditures'!AP48+'C.2 State Expenditures'!AP48</f>
        <v>14343045</v>
      </c>
      <c r="AQ48" s="46">
        <f>'C.1 Federal Expenditures'!AQ48+'C.2 State Expenditures'!AQ48</f>
        <v>0</v>
      </c>
      <c r="AR48" s="46">
        <f>'C.1 Federal Expenditures'!AR48+'C.2 State Expenditures'!AR48</f>
        <v>831160307</v>
      </c>
      <c r="AS48" s="46">
        <f>'C.1 Federal Expenditures'!AS48</f>
        <v>204924154</v>
      </c>
      <c r="AT48" s="46">
        <f>'C.1 Federal Expenditures'!AT48</f>
        <v>123458777</v>
      </c>
      <c r="AV48" s="16"/>
      <c r="AW48" s="16"/>
      <c r="AX48" s="16"/>
      <c r="AY48" s="16"/>
      <c r="AZ48" s="16"/>
      <c r="BA48" s="16"/>
      <c r="BB48" s="16"/>
      <c r="BC48" s="16"/>
      <c r="BD48" s="16"/>
      <c r="BE48" s="16"/>
      <c r="BF48" s="16"/>
      <c r="BG48" s="16"/>
    </row>
    <row r="49" spans="1:59" x14ac:dyDescent="0.3">
      <c r="A49" s="69" t="s">
        <v>45</v>
      </c>
      <c r="B49" s="46">
        <f>'C.1 Federal Expenditures'!B49+'C.2 State Expenditures'!B49</f>
        <v>75355939</v>
      </c>
      <c r="C49" s="46">
        <f>'C.1 Federal Expenditures'!C49+'C.2 State Expenditures'!C49</f>
        <v>15071187</v>
      </c>
      <c r="D49" s="46">
        <f>'C.1 Federal Expenditures'!D49+'C.2 State Expenditures'!D49</f>
        <v>7535000</v>
      </c>
      <c r="E49" s="46">
        <f>'C.1 Federal Expenditures'!E49+'C.2 State Expenditures'!E49</f>
        <v>52749752</v>
      </c>
      <c r="F49" s="46">
        <f>'C.1 Federal Expenditures'!F49+'C.2 State Expenditures'!F49</f>
        <v>79193254</v>
      </c>
      <c r="G49" s="46">
        <f>'C.1 Federal Expenditures'!G49+'C.2 State Expenditures'!G49</f>
        <v>18920011</v>
      </c>
      <c r="H49" s="46">
        <f>'C.1 Federal Expenditures'!H49+'C.2 State Expenditures'!H49</f>
        <v>18920011</v>
      </c>
      <c r="I49" s="46">
        <f>'C.1 Federal Expenditures'!I49+'C.2 State Expenditures'!I49</f>
        <v>0</v>
      </c>
      <c r="J49" s="46">
        <f>'C.1 Federal Expenditures'!J49+'C.2 State Expenditures'!J49</f>
        <v>0</v>
      </c>
      <c r="K49" s="46">
        <f>'C.1 Federal Expenditures'!K49+'C.2 State Expenditures'!K49</f>
        <v>0</v>
      </c>
      <c r="L49" s="46">
        <f>'C.1 Federal Expenditures'!L49+'C.2 State Expenditures'!L49</f>
        <v>0</v>
      </c>
      <c r="M49" s="46">
        <f>'C.1 Federal Expenditures'!M49+'C.2 State Expenditures'!M49</f>
        <v>0</v>
      </c>
      <c r="N49" s="46">
        <f>'C.1 Federal Expenditures'!N49+'C.2 State Expenditures'!N49</f>
        <v>0</v>
      </c>
      <c r="O49" s="46">
        <f>'C.1 Federal Expenditures'!O49+'C.2 State Expenditures'!O49</f>
        <v>0</v>
      </c>
      <c r="P49" s="46">
        <f>'C.1 Federal Expenditures'!P49+'C.2 State Expenditures'!P49</f>
        <v>0</v>
      </c>
      <c r="Q49" s="46">
        <f>'C.1 Federal Expenditures'!Q49+'C.2 State Expenditures'!Q49</f>
        <v>0</v>
      </c>
      <c r="R49" s="46">
        <f>'C.1 Federal Expenditures'!R49+'C.2 State Expenditures'!R49</f>
        <v>22688834</v>
      </c>
      <c r="S49" s="46">
        <f>'C.1 Federal Expenditures'!S49+'C.2 State Expenditures'!S49</f>
        <v>493038</v>
      </c>
      <c r="T49" s="46">
        <f>'C.1 Federal Expenditures'!T49+'C.2 State Expenditures'!T49</f>
        <v>965741</v>
      </c>
      <c r="U49" s="46">
        <f>'C.1 Federal Expenditures'!U49+'C.2 State Expenditures'!U49</f>
        <v>21230055</v>
      </c>
      <c r="V49" s="46">
        <f>'C.1 Federal Expenditures'!V49+'C.2 State Expenditures'!V49</f>
        <v>64316</v>
      </c>
      <c r="W49" s="46">
        <f>'C.1 Federal Expenditures'!W49+'C.2 State Expenditures'!W49</f>
        <v>16147821</v>
      </c>
      <c r="X49" s="46">
        <f>'C.1 Federal Expenditures'!X49+'C.2 State Expenditures'!X49</f>
        <v>8380491</v>
      </c>
      <c r="Y49" s="46">
        <f>'C.1 Federal Expenditures'!Y49+'C.2 State Expenditures'!Y49</f>
        <v>7767330</v>
      </c>
      <c r="Z49" s="46">
        <f>'C.1 Federal Expenditures'!Z49+'C.2 State Expenditures'!Z49</f>
        <v>1291155</v>
      </c>
      <c r="AA49" s="46">
        <f>'C.1 Federal Expenditures'!AA49+'C.2 State Expenditures'!AA49</f>
        <v>0</v>
      </c>
      <c r="AB49" s="46">
        <f>'C.1 Federal Expenditures'!AB49+'C.2 State Expenditures'!AB49</f>
        <v>0</v>
      </c>
      <c r="AC49" s="46">
        <f>'C.1 Federal Expenditures'!AC49+'C.2 State Expenditures'!AC49</f>
        <v>2962906</v>
      </c>
      <c r="AD49" s="46">
        <f>'C.1 Federal Expenditures'!AD49+'C.2 State Expenditures'!AD49</f>
        <v>7425740</v>
      </c>
      <c r="AE49" s="46">
        <f>'C.1 Federal Expenditures'!AE49+'C.2 State Expenditures'!AE49</f>
        <v>5959530</v>
      </c>
      <c r="AF49" s="46">
        <f>'C.1 Federal Expenditures'!AF49+'C.2 State Expenditures'!AF49</f>
        <v>210933</v>
      </c>
      <c r="AG49" s="46">
        <f>'C.1 Federal Expenditures'!AG49+'C.2 State Expenditures'!AG49</f>
        <v>1233415</v>
      </c>
      <c r="AH49" s="46">
        <f>'C.1 Federal Expenditures'!AH49+'C.2 State Expenditures'!AH49</f>
        <v>3750494</v>
      </c>
      <c r="AI49" s="46">
        <f>'C.1 Federal Expenditures'!AI49+'C.2 State Expenditures'!AI49</f>
        <v>1956433</v>
      </c>
      <c r="AJ49" s="46">
        <f>'C.1 Federal Expenditures'!AJ49+'C.2 State Expenditures'!AJ49</f>
        <v>0</v>
      </c>
      <c r="AK49" s="46">
        <f>'C.1 Federal Expenditures'!AK49+'C.2 State Expenditures'!AK49</f>
        <v>1794061</v>
      </c>
      <c r="AL49" s="46">
        <f>'C.1 Federal Expenditures'!AL49+'C.2 State Expenditures'!AL49</f>
        <v>1297774</v>
      </c>
      <c r="AM49" s="46">
        <f>'C.1 Federal Expenditures'!AM49+'C.2 State Expenditures'!AM49</f>
        <v>14302344</v>
      </c>
      <c r="AN49" s="46">
        <f>'C.1 Federal Expenditures'!AN49+'C.2 State Expenditures'!AN49</f>
        <v>13087811</v>
      </c>
      <c r="AO49" s="46">
        <f>'C.1 Federal Expenditures'!AO49+'C.2 State Expenditures'!AO49</f>
        <v>490993</v>
      </c>
      <c r="AP49" s="46">
        <f>'C.1 Federal Expenditures'!AP49+'C.2 State Expenditures'!AP49</f>
        <v>723540</v>
      </c>
      <c r="AQ49" s="46">
        <f>'C.1 Federal Expenditures'!AQ49+'C.2 State Expenditures'!AQ49</f>
        <v>0</v>
      </c>
      <c r="AR49" s="46">
        <f>'C.1 Federal Expenditures'!AR49+'C.2 State Expenditures'!AR49</f>
        <v>96255273</v>
      </c>
      <c r="AS49" s="46">
        <f>'C.1 Federal Expenditures'!AS49</f>
        <v>0</v>
      </c>
      <c r="AT49" s="46">
        <f>'C.1 Federal Expenditures'!AT49</f>
        <v>60575439</v>
      </c>
      <c r="AV49" s="16"/>
      <c r="AW49" s="16"/>
      <c r="AX49" s="16"/>
      <c r="AY49" s="16"/>
      <c r="AZ49" s="16"/>
      <c r="BA49" s="16"/>
      <c r="BB49" s="16"/>
      <c r="BC49" s="16"/>
      <c r="BD49" s="16"/>
      <c r="BE49" s="16"/>
      <c r="BF49" s="16"/>
      <c r="BG49" s="16"/>
    </row>
    <row r="50" spans="1:59" x14ac:dyDescent="0.3">
      <c r="A50" s="69" t="s">
        <v>46</v>
      </c>
      <c r="B50" s="46">
        <f>'C.1 Federal Expenditures'!B50+'C.2 State Expenditures'!B50</f>
        <v>47196916</v>
      </c>
      <c r="C50" s="46">
        <f>'C.1 Federal Expenditures'!C50+'C.2 State Expenditures'!C50</f>
        <v>9224074</v>
      </c>
      <c r="D50" s="46">
        <f>'C.1 Federal Expenditures'!D50+'C.2 State Expenditures'!D50</f>
        <v>4719691</v>
      </c>
      <c r="E50" s="46">
        <f>'C.1 Federal Expenditures'!E50+'C.2 State Expenditures'!E50</f>
        <v>33253151</v>
      </c>
      <c r="F50" s="46">
        <f>'C.1 Federal Expenditures'!F50+'C.2 State Expenditures'!F50</f>
        <v>0</v>
      </c>
      <c r="G50" s="46">
        <f>'C.1 Federal Expenditures'!G50+'C.2 State Expenditures'!G50</f>
        <v>14147720</v>
      </c>
      <c r="H50" s="46">
        <f>'C.1 Federal Expenditures'!H50+'C.2 State Expenditures'!H50</f>
        <v>14147720</v>
      </c>
      <c r="I50" s="46">
        <f>'C.1 Federal Expenditures'!I50+'C.2 State Expenditures'!I50</f>
        <v>0</v>
      </c>
      <c r="J50" s="46">
        <f>'C.1 Federal Expenditures'!J50+'C.2 State Expenditures'!J50</f>
        <v>0</v>
      </c>
      <c r="K50" s="46">
        <f>'C.1 Federal Expenditures'!K50+'C.2 State Expenditures'!K50</f>
        <v>0</v>
      </c>
      <c r="L50" s="46">
        <f>'C.1 Federal Expenditures'!L50+'C.2 State Expenditures'!L50</f>
        <v>0</v>
      </c>
      <c r="M50" s="46">
        <f>'C.1 Federal Expenditures'!M50+'C.2 State Expenditures'!M50</f>
        <v>0</v>
      </c>
      <c r="N50" s="46">
        <f>'C.1 Federal Expenditures'!N50+'C.2 State Expenditures'!N50</f>
        <v>5769739</v>
      </c>
      <c r="O50" s="46">
        <f>'C.1 Federal Expenditures'!O50+'C.2 State Expenditures'!O50</f>
        <v>5769739</v>
      </c>
      <c r="P50" s="46">
        <f>'C.1 Federal Expenditures'!P50+'C.2 State Expenditures'!P50</f>
        <v>0</v>
      </c>
      <c r="Q50" s="46">
        <f>'C.1 Federal Expenditures'!Q50+'C.2 State Expenditures'!Q50</f>
        <v>0</v>
      </c>
      <c r="R50" s="46">
        <f>'C.1 Federal Expenditures'!R50+'C.2 State Expenditures'!R50</f>
        <v>1988690</v>
      </c>
      <c r="S50" s="46">
        <f>'C.1 Federal Expenditures'!S50+'C.2 State Expenditures'!S50</f>
        <v>0</v>
      </c>
      <c r="T50" s="46">
        <f>'C.1 Federal Expenditures'!T50+'C.2 State Expenditures'!T50</f>
        <v>11938</v>
      </c>
      <c r="U50" s="46">
        <f>'C.1 Federal Expenditures'!U50+'C.2 State Expenditures'!U50</f>
        <v>1976752</v>
      </c>
      <c r="V50" s="46">
        <f>'C.1 Federal Expenditures'!V50+'C.2 State Expenditures'!V50</f>
        <v>1994131</v>
      </c>
      <c r="W50" s="46">
        <f>'C.1 Federal Expenditures'!W50+'C.2 State Expenditures'!W50</f>
        <v>20625260</v>
      </c>
      <c r="X50" s="46">
        <f>'C.1 Federal Expenditures'!X50+'C.2 State Expenditures'!X50</f>
        <v>20625260</v>
      </c>
      <c r="Y50" s="46">
        <f>'C.1 Federal Expenditures'!Y50+'C.2 State Expenditures'!Y50</f>
        <v>0</v>
      </c>
      <c r="Z50" s="46">
        <f>'C.1 Federal Expenditures'!Z50+'C.2 State Expenditures'!Z50</f>
        <v>0</v>
      </c>
      <c r="AA50" s="46">
        <f>'C.1 Federal Expenditures'!AA50+'C.2 State Expenditures'!AA50</f>
        <v>18311655</v>
      </c>
      <c r="AB50" s="46">
        <f>'C.1 Federal Expenditures'!AB50+'C.2 State Expenditures'!AB50</f>
        <v>0</v>
      </c>
      <c r="AC50" s="46">
        <f>'C.1 Federal Expenditures'!AC50+'C.2 State Expenditures'!AC50</f>
        <v>1317249</v>
      </c>
      <c r="AD50" s="46">
        <f>'C.1 Federal Expenditures'!AD50+'C.2 State Expenditures'!AD50</f>
        <v>0</v>
      </c>
      <c r="AE50" s="46">
        <f>'C.1 Federal Expenditures'!AE50+'C.2 State Expenditures'!AE50</f>
        <v>2481214</v>
      </c>
      <c r="AF50" s="46">
        <f>'C.1 Federal Expenditures'!AF50+'C.2 State Expenditures'!AF50</f>
        <v>93750</v>
      </c>
      <c r="AG50" s="46">
        <f>'C.1 Federal Expenditures'!AG50+'C.2 State Expenditures'!AG50</f>
        <v>0</v>
      </c>
      <c r="AH50" s="46">
        <f>'C.1 Federal Expenditures'!AH50+'C.2 State Expenditures'!AH50</f>
        <v>0</v>
      </c>
      <c r="AI50" s="46">
        <f>'C.1 Federal Expenditures'!AI50+'C.2 State Expenditures'!AI50</f>
        <v>0</v>
      </c>
      <c r="AJ50" s="46">
        <f>'C.1 Federal Expenditures'!AJ50+'C.2 State Expenditures'!AJ50</f>
        <v>0</v>
      </c>
      <c r="AK50" s="46">
        <f>'C.1 Federal Expenditures'!AK50+'C.2 State Expenditures'!AK50</f>
        <v>0</v>
      </c>
      <c r="AL50" s="46">
        <f>'C.1 Federal Expenditures'!AL50+'C.2 State Expenditures'!AL50</f>
        <v>0</v>
      </c>
      <c r="AM50" s="46">
        <f>'C.1 Federal Expenditures'!AM50+'C.2 State Expenditures'!AM50</f>
        <v>12669126</v>
      </c>
      <c r="AN50" s="46">
        <f>'C.1 Federal Expenditures'!AN50+'C.2 State Expenditures'!AN50</f>
        <v>4908898</v>
      </c>
      <c r="AO50" s="46">
        <f>'C.1 Federal Expenditures'!AO50+'C.2 State Expenditures'!AO50</f>
        <v>6636650</v>
      </c>
      <c r="AP50" s="46">
        <f>'C.1 Federal Expenditures'!AP50+'C.2 State Expenditures'!AP50</f>
        <v>1123578</v>
      </c>
      <c r="AQ50" s="46">
        <f>'C.1 Federal Expenditures'!AQ50+'C.2 State Expenditures'!AQ50</f>
        <v>0</v>
      </c>
      <c r="AR50" s="46">
        <f>'C.1 Federal Expenditures'!AR50+'C.2 State Expenditures'!AR50</f>
        <v>79398534</v>
      </c>
      <c r="AS50" s="46">
        <f>'C.1 Federal Expenditures'!AS50</f>
        <v>0</v>
      </c>
      <c r="AT50" s="46">
        <f>'C.1 Federal Expenditures'!AT50</f>
        <v>0</v>
      </c>
      <c r="AV50" s="16"/>
      <c r="AW50" s="16"/>
      <c r="AX50" s="16"/>
      <c r="AY50" s="16"/>
      <c r="AZ50" s="16"/>
      <c r="BA50" s="16"/>
      <c r="BB50" s="16"/>
      <c r="BC50" s="16"/>
      <c r="BD50" s="16"/>
      <c r="BE50" s="16"/>
      <c r="BF50" s="16"/>
      <c r="BG50" s="16"/>
    </row>
    <row r="51" spans="1:59" x14ac:dyDescent="0.3">
      <c r="A51" s="69" t="s">
        <v>47</v>
      </c>
      <c r="B51" s="46">
        <f>'C.1 Federal Expenditures'!B51+'C.2 State Expenditures'!B51</f>
        <v>157762831</v>
      </c>
      <c r="C51" s="46">
        <f>'C.1 Federal Expenditures'!C51+'C.2 State Expenditures'!C51</f>
        <v>15357212</v>
      </c>
      <c r="D51" s="46">
        <f>'C.1 Federal Expenditures'!D51+'C.2 State Expenditures'!D51</f>
        <v>15776283</v>
      </c>
      <c r="E51" s="46">
        <f>'C.1 Federal Expenditures'!E51+'C.2 State Expenditures'!E51</f>
        <v>126629336</v>
      </c>
      <c r="F51" s="46">
        <f>'C.1 Federal Expenditures'!F51+'C.2 State Expenditures'!F51</f>
        <v>129978254</v>
      </c>
      <c r="G51" s="46">
        <f>'C.1 Federal Expenditures'!G51+'C.2 State Expenditures'!G51</f>
        <v>67732679</v>
      </c>
      <c r="H51" s="46">
        <f>'C.1 Federal Expenditures'!H51+'C.2 State Expenditures'!H51</f>
        <v>67732679</v>
      </c>
      <c r="I51" s="46">
        <f>'C.1 Federal Expenditures'!I51+'C.2 State Expenditures'!I51</f>
        <v>0</v>
      </c>
      <c r="J51" s="46">
        <f>'C.1 Federal Expenditures'!J51+'C.2 State Expenditures'!J51</f>
        <v>0</v>
      </c>
      <c r="K51" s="46">
        <f>'C.1 Federal Expenditures'!K51+'C.2 State Expenditures'!K51</f>
        <v>0</v>
      </c>
      <c r="L51" s="46">
        <f>'C.1 Federal Expenditures'!L51+'C.2 State Expenditures'!L51</f>
        <v>0</v>
      </c>
      <c r="M51" s="46">
        <f>'C.1 Federal Expenditures'!M51+'C.2 State Expenditures'!M51</f>
        <v>0</v>
      </c>
      <c r="N51" s="46">
        <f>'C.1 Federal Expenditures'!N51+'C.2 State Expenditures'!N51</f>
        <v>0</v>
      </c>
      <c r="O51" s="46">
        <f>'C.1 Federal Expenditures'!O51+'C.2 State Expenditures'!O51</f>
        <v>0</v>
      </c>
      <c r="P51" s="46">
        <f>'C.1 Federal Expenditures'!P51+'C.2 State Expenditures'!P51</f>
        <v>0</v>
      </c>
      <c r="Q51" s="46">
        <f>'C.1 Federal Expenditures'!Q51+'C.2 State Expenditures'!Q51</f>
        <v>0</v>
      </c>
      <c r="R51" s="46">
        <f>'C.1 Federal Expenditures'!R51+'C.2 State Expenditures'!R51</f>
        <v>39856041</v>
      </c>
      <c r="S51" s="46">
        <f>'C.1 Federal Expenditures'!S51+'C.2 State Expenditures'!S51</f>
        <v>6870</v>
      </c>
      <c r="T51" s="46">
        <f>'C.1 Federal Expenditures'!T51+'C.2 State Expenditures'!T51</f>
        <v>414103</v>
      </c>
      <c r="U51" s="46">
        <f>'C.1 Federal Expenditures'!U51+'C.2 State Expenditures'!U51</f>
        <v>39435068</v>
      </c>
      <c r="V51" s="46">
        <f>'C.1 Federal Expenditures'!V51+'C.2 State Expenditures'!V51</f>
        <v>6882454</v>
      </c>
      <c r="W51" s="46">
        <f>'C.1 Federal Expenditures'!W51+'C.2 State Expenditures'!W51</f>
        <v>26036849</v>
      </c>
      <c r="X51" s="46">
        <f>'C.1 Federal Expenditures'!X51+'C.2 State Expenditures'!X51</f>
        <v>21653939</v>
      </c>
      <c r="Y51" s="46">
        <f>'C.1 Federal Expenditures'!Y51+'C.2 State Expenditures'!Y51</f>
        <v>4382910</v>
      </c>
      <c r="Z51" s="46">
        <f>'C.1 Federal Expenditures'!Z51+'C.2 State Expenditures'!Z51</f>
        <v>0</v>
      </c>
      <c r="AA51" s="46">
        <f>'C.1 Federal Expenditures'!AA51+'C.2 State Expenditures'!AA51</f>
        <v>0</v>
      </c>
      <c r="AB51" s="46">
        <f>'C.1 Federal Expenditures'!AB51+'C.2 State Expenditures'!AB51</f>
        <v>0</v>
      </c>
      <c r="AC51" s="46">
        <f>'C.1 Federal Expenditures'!AC51+'C.2 State Expenditures'!AC51</f>
        <v>4727247</v>
      </c>
      <c r="AD51" s="46">
        <f>'C.1 Federal Expenditures'!AD51+'C.2 State Expenditures'!AD51</f>
        <v>3872408</v>
      </c>
      <c r="AE51" s="46">
        <f>'C.1 Federal Expenditures'!AE51+'C.2 State Expenditures'!AE51</f>
        <v>1052259</v>
      </c>
      <c r="AF51" s="46">
        <f>'C.1 Federal Expenditures'!AF51+'C.2 State Expenditures'!AF51</f>
        <v>0</v>
      </c>
      <c r="AG51" s="46">
        <f>'C.1 Federal Expenditures'!AG51+'C.2 State Expenditures'!AG51</f>
        <v>44275409</v>
      </c>
      <c r="AH51" s="46">
        <f>'C.1 Federal Expenditures'!AH51+'C.2 State Expenditures'!AH51</f>
        <v>8159635</v>
      </c>
      <c r="AI51" s="46">
        <f>'C.1 Federal Expenditures'!AI51+'C.2 State Expenditures'!AI51</f>
        <v>0</v>
      </c>
      <c r="AJ51" s="46">
        <f>'C.1 Federal Expenditures'!AJ51+'C.2 State Expenditures'!AJ51</f>
        <v>0</v>
      </c>
      <c r="AK51" s="46">
        <f>'C.1 Federal Expenditures'!AK51+'C.2 State Expenditures'!AK51</f>
        <v>8159635</v>
      </c>
      <c r="AL51" s="46">
        <f>'C.1 Federal Expenditures'!AL51+'C.2 State Expenditures'!AL51</f>
        <v>691805</v>
      </c>
      <c r="AM51" s="46">
        <f>'C.1 Federal Expenditures'!AM51+'C.2 State Expenditures'!AM51</f>
        <v>40268417</v>
      </c>
      <c r="AN51" s="46">
        <f>'C.1 Federal Expenditures'!AN51+'C.2 State Expenditures'!AN51</f>
        <v>36262782</v>
      </c>
      <c r="AO51" s="46">
        <f>'C.1 Federal Expenditures'!AO51+'C.2 State Expenditures'!AO51</f>
        <v>0</v>
      </c>
      <c r="AP51" s="46">
        <f>'C.1 Federal Expenditures'!AP51+'C.2 State Expenditures'!AP51</f>
        <v>4005635</v>
      </c>
      <c r="AQ51" s="46">
        <f>'C.1 Federal Expenditures'!AQ51+'C.2 State Expenditures'!AQ51</f>
        <v>4260987</v>
      </c>
      <c r="AR51" s="46">
        <f>'C.1 Federal Expenditures'!AR51+'C.2 State Expenditures'!AR51</f>
        <v>247816190</v>
      </c>
      <c r="AS51" s="46">
        <f>'C.1 Federal Expenditures'!AS51</f>
        <v>6944985</v>
      </c>
      <c r="AT51" s="46">
        <f>'C.1 Federal Expenditures'!AT51</f>
        <v>133929604</v>
      </c>
      <c r="AV51" s="16"/>
      <c r="AW51" s="16"/>
      <c r="AX51" s="16"/>
      <c r="AY51" s="16"/>
      <c r="AZ51" s="16"/>
      <c r="BA51" s="16"/>
      <c r="BB51" s="16"/>
      <c r="BC51" s="16"/>
      <c r="BD51" s="16"/>
      <c r="BE51" s="16"/>
      <c r="BF51" s="16"/>
      <c r="BG51" s="16"/>
    </row>
    <row r="52" spans="1:59" x14ac:dyDescent="0.3">
      <c r="A52" s="69" t="s">
        <v>48</v>
      </c>
      <c r="B52" s="46">
        <f>'C.1 Federal Expenditures'!B52+'C.2 State Expenditures'!B52</f>
        <v>421248972</v>
      </c>
      <c r="C52" s="46">
        <f>'C.1 Federal Expenditures'!C52+'C.2 State Expenditures'!C52</f>
        <v>106816849</v>
      </c>
      <c r="D52" s="46">
        <f>'C.1 Federal Expenditures'!D52+'C.2 State Expenditures'!D52</f>
        <v>5675000</v>
      </c>
      <c r="E52" s="46">
        <f>'C.1 Federal Expenditures'!E52+'C.2 State Expenditures'!E52</f>
        <v>266566336</v>
      </c>
      <c r="F52" s="46">
        <f>'C.1 Federal Expenditures'!F52+'C.2 State Expenditures'!F52</f>
        <v>65087729</v>
      </c>
      <c r="G52" s="46">
        <f>'C.1 Federal Expenditures'!G52+'C.2 State Expenditures'!G52</f>
        <v>135806978</v>
      </c>
      <c r="H52" s="46">
        <f>'C.1 Federal Expenditures'!H52+'C.2 State Expenditures'!H52</f>
        <v>135806978</v>
      </c>
      <c r="I52" s="46">
        <f>'C.1 Federal Expenditures'!I52+'C.2 State Expenditures'!I52</f>
        <v>0</v>
      </c>
      <c r="J52" s="46">
        <f>'C.1 Federal Expenditures'!J52+'C.2 State Expenditures'!J52</f>
        <v>0</v>
      </c>
      <c r="K52" s="46">
        <f>'C.1 Federal Expenditures'!K52+'C.2 State Expenditures'!K52</f>
        <v>0</v>
      </c>
      <c r="L52" s="46">
        <f>'C.1 Federal Expenditures'!L52+'C.2 State Expenditures'!L52</f>
        <v>0</v>
      </c>
      <c r="M52" s="46">
        <f>'C.1 Federal Expenditures'!M52+'C.2 State Expenditures'!M52</f>
        <v>0</v>
      </c>
      <c r="N52" s="46">
        <f>'C.1 Federal Expenditures'!N52+'C.2 State Expenditures'!N52</f>
        <v>8819663</v>
      </c>
      <c r="O52" s="46">
        <f>'C.1 Federal Expenditures'!O52+'C.2 State Expenditures'!O52</f>
        <v>0</v>
      </c>
      <c r="P52" s="46">
        <f>'C.1 Federal Expenditures'!P52+'C.2 State Expenditures'!P52</f>
        <v>0</v>
      </c>
      <c r="Q52" s="46">
        <f>'C.1 Federal Expenditures'!Q52+'C.2 State Expenditures'!Q52</f>
        <v>8819663</v>
      </c>
      <c r="R52" s="46">
        <f>'C.1 Federal Expenditures'!R52+'C.2 State Expenditures'!R52</f>
        <v>101516667</v>
      </c>
      <c r="S52" s="46">
        <f>'C.1 Federal Expenditures'!S52+'C.2 State Expenditures'!S52</f>
        <v>15190019</v>
      </c>
      <c r="T52" s="46">
        <f>'C.1 Federal Expenditures'!T52+'C.2 State Expenditures'!T52</f>
        <v>60421340</v>
      </c>
      <c r="U52" s="46">
        <f>'C.1 Federal Expenditures'!U52+'C.2 State Expenditures'!U52</f>
        <v>25905308</v>
      </c>
      <c r="V52" s="46">
        <f>'C.1 Federal Expenditures'!V52+'C.2 State Expenditures'!V52</f>
        <v>0</v>
      </c>
      <c r="W52" s="46">
        <f>'C.1 Federal Expenditures'!W52+'C.2 State Expenditures'!W52</f>
        <v>159728817</v>
      </c>
      <c r="X52" s="46">
        <f>'C.1 Federal Expenditures'!X52+'C.2 State Expenditures'!X52</f>
        <v>120278320</v>
      </c>
      <c r="Y52" s="46">
        <f>'C.1 Federal Expenditures'!Y52+'C.2 State Expenditures'!Y52</f>
        <v>39450497</v>
      </c>
      <c r="Z52" s="46">
        <f>'C.1 Federal Expenditures'!Z52+'C.2 State Expenditures'!Z52</f>
        <v>0</v>
      </c>
      <c r="AA52" s="46">
        <f>'C.1 Federal Expenditures'!AA52+'C.2 State Expenditures'!AA52</f>
        <v>0</v>
      </c>
      <c r="AB52" s="46">
        <f>'C.1 Federal Expenditures'!AB52+'C.2 State Expenditures'!AB52</f>
        <v>0</v>
      </c>
      <c r="AC52" s="46">
        <f>'C.1 Federal Expenditures'!AC52+'C.2 State Expenditures'!AC52</f>
        <v>49245018</v>
      </c>
      <c r="AD52" s="46">
        <f>'C.1 Federal Expenditures'!AD52+'C.2 State Expenditures'!AD52</f>
        <v>3296369</v>
      </c>
      <c r="AE52" s="46">
        <f>'C.1 Federal Expenditures'!AE52+'C.2 State Expenditures'!AE52</f>
        <v>0</v>
      </c>
      <c r="AF52" s="46">
        <f>'C.1 Federal Expenditures'!AF52+'C.2 State Expenditures'!AF52</f>
        <v>239313626</v>
      </c>
      <c r="AG52" s="46">
        <f>'C.1 Federal Expenditures'!AG52+'C.2 State Expenditures'!AG52</f>
        <v>0</v>
      </c>
      <c r="AH52" s="46">
        <f>'C.1 Federal Expenditures'!AH52+'C.2 State Expenditures'!AH52</f>
        <v>0</v>
      </c>
      <c r="AI52" s="46">
        <f>'C.1 Federal Expenditures'!AI52+'C.2 State Expenditures'!AI52</f>
        <v>0</v>
      </c>
      <c r="AJ52" s="46">
        <f>'C.1 Federal Expenditures'!AJ52+'C.2 State Expenditures'!AJ52</f>
        <v>0</v>
      </c>
      <c r="AK52" s="46">
        <f>'C.1 Federal Expenditures'!AK52+'C.2 State Expenditures'!AK52</f>
        <v>0</v>
      </c>
      <c r="AL52" s="46">
        <f>'C.1 Federal Expenditures'!AL52+'C.2 State Expenditures'!AL52</f>
        <v>258179</v>
      </c>
      <c r="AM52" s="46">
        <f>'C.1 Federal Expenditures'!AM52+'C.2 State Expenditures'!AM52</f>
        <v>122470160</v>
      </c>
      <c r="AN52" s="46">
        <f>'C.1 Federal Expenditures'!AN52+'C.2 State Expenditures'!AN52</f>
        <v>79493437</v>
      </c>
      <c r="AO52" s="46">
        <f>'C.1 Federal Expenditures'!AO52+'C.2 State Expenditures'!AO52</f>
        <v>0</v>
      </c>
      <c r="AP52" s="46">
        <f>'C.1 Federal Expenditures'!AP52+'C.2 State Expenditures'!AP52</f>
        <v>42976723</v>
      </c>
      <c r="AQ52" s="46">
        <f>'C.1 Federal Expenditures'!AQ52+'C.2 State Expenditures'!AQ52</f>
        <v>125798286</v>
      </c>
      <c r="AR52" s="46">
        <f>'C.1 Federal Expenditures'!AR52+'C.2 State Expenditures'!AR52</f>
        <v>946253763</v>
      </c>
      <c r="AS52" s="46">
        <f>'C.1 Federal Expenditures'!AS52</f>
        <v>0</v>
      </c>
      <c r="AT52" s="46">
        <f>'C.1 Federal Expenditures'!AT52</f>
        <v>48355130</v>
      </c>
      <c r="AV52" s="16"/>
      <c r="AW52" s="16"/>
      <c r="AX52" s="16"/>
      <c r="AY52" s="16"/>
      <c r="AZ52" s="16"/>
      <c r="BA52" s="16"/>
      <c r="BB52" s="16"/>
      <c r="BC52" s="16"/>
      <c r="BD52" s="16"/>
      <c r="BE52" s="16"/>
      <c r="BF52" s="16"/>
      <c r="BG52" s="16"/>
    </row>
    <row r="53" spans="1:59" x14ac:dyDescent="0.3">
      <c r="A53" s="69" t="s">
        <v>49</v>
      </c>
      <c r="B53" s="46">
        <f>'C.1 Federal Expenditures'!B53+'C.2 State Expenditures'!B53</f>
        <v>109812728</v>
      </c>
      <c r="C53" s="46">
        <f>'C.1 Federal Expenditures'!C53+'C.2 State Expenditures'!C53</f>
        <v>0</v>
      </c>
      <c r="D53" s="46">
        <f>'C.1 Federal Expenditures'!D53+'C.2 State Expenditures'!D53</f>
        <v>10981272</v>
      </c>
      <c r="E53" s="46">
        <f>'C.1 Federal Expenditures'!E53+'C.2 State Expenditures'!E53</f>
        <v>98831456</v>
      </c>
      <c r="F53" s="46">
        <f>'C.1 Federal Expenditures'!F53+'C.2 State Expenditures'!F53</f>
        <v>57375951</v>
      </c>
      <c r="G53" s="46">
        <f>'C.1 Federal Expenditures'!G53+'C.2 State Expenditures'!G53</f>
        <v>26205913</v>
      </c>
      <c r="H53" s="46">
        <f>'C.1 Federal Expenditures'!H53+'C.2 State Expenditures'!H53</f>
        <v>26205913</v>
      </c>
      <c r="I53" s="46">
        <f>'C.1 Federal Expenditures'!I53+'C.2 State Expenditures'!I53</f>
        <v>0</v>
      </c>
      <c r="J53" s="46">
        <f>'C.1 Federal Expenditures'!J53+'C.2 State Expenditures'!J53</f>
        <v>23003720</v>
      </c>
      <c r="K53" s="46">
        <f>'C.1 Federal Expenditures'!K53+'C.2 State Expenditures'!K53</f>
        <v>22113263</v>
      </c>
      <c r="L53" s="46">
        <f>'C.1 Federal Expenditures'!L53+'C.2 State Expenditures'!L53</f>
        <v>0</v>
      </c>
      <c r="M53" s="46">
        <f>'C.1 Federal Expenditures'!M53+'C.2 State Expenditures'!M53</f>
        <v>890457</v>
      </c>
      <c r="N53" s="46">
        <f>'C.1 Federal Expenditures'!N53+'C.2 State Expenditures'!N53</f>
        <v>0</v>
      </c>
      <c r="O53" s="46">
        <f>'C.1 Federal Expenditures'!O53+'C.2 State Expenditures'!O53</f>
        <v>0</v>
      </c>
      <c r="P53" s="46">
        <f>'C.1 Federal Expenditures'!P53+'C.2 State Expenditures'!P53</f>
        <v>0</v>
      </c>
      <c r="Q53" s="46">
        <f>'C.1 Federal Expenditures'!Q53+'C.2 State Expenditures'!Q53</f>
        <v>0</v>
      </c>
      <c r="R53" s="46">
        <f>'C.1 Federal Expenditures'!R53+'C.2 State Expenditures'!R53</f>
        <v>473496</v>
      </c>
      <c r="S53" s="46">
        <f>'C.1 Federal Expenditures'!S53+'C.2 State Expenditures'!S53</f>
        <v>0</v>
      </c>
      <c r="T53" s="46">
        <f>'C.1 Federal Expenditures'!T53+'C.2 State Expenditures'!T53</f>
        <v>0</v>
      </c>
      <c r="U53" s="46">
        <f>'C.1 Federal Expenditures'!U53+'C.2 State Expenditures'!U53</f>
        <v>473496</v>
      </c>
      <c r="V53" s="46">
        <f>'C.1 Federal Expenditures'!V53+'C.2 State Expenditures'!V53</f>
        <v>12777544</v>
      </c>
      <c r="W53" s="46">
        <f>'C.1 Federal Expenditures'!W53+'C.2 State Expenditures'!W53</f>
        <v>16242413</v>
      </c>
      <c r="X53" s="46">
        <f>'C.1 Federal Expenditures'!X53+'C.2 State Expenditures'!X53</f>
        <v>16242413</v>
      </c>
      <c r="Y53" s="46">
        <f>'C.1 Federal Expenditures'!Y53+'C.2 State Expenditures'!Y53</f>
        <v>0</v>
      </c>
      <c r="Z53" s="46">
        <f>'C.1 Federal Expenditures'!Z53+'C.2 State Expenditures'!Z53</f>
        <v>0</v>
      </c>
      <c r="AA53" s="46">
        <f>'C.1 Federal Expenditures'!AA53+'C.2 State Expenditures'!AA53</f>
        <v>0</v>
      </c>
      <c r="AB53" s="46">
        <f>'C.1 Federal Expenditures'!AB53+'C.2 State Expenditures'!AB53</f>
        <v>0</v>
      </c>
      <c r="AC53" s="46">
        <f>'C.1 Federal Expenditures'!AC53+'C.2 State Expenditures'!AC53</f>
        <v>11858728</v>
      </c>
      <c r="AD53" s="46">
        <f>'C.1 Federal Expenditures'!AD53+'C.2 State Expenditures'!AD53</f>
        <v>1558145</v>
      </c>
      <c r="AE53" s="46">
        <f>'C.1 Federal Expenditures'!AE53+'C.2 State Expenditures'!AE53</f>
        <v>0</v>
      </c>
      <c r="AF53" s="46">
        <f>'C.1 Federal Expenditures'!AF53+'C.2 State Expenditures'!AF53</f>
        <v>0</v>
      </c>
      <c r="AG53" s="46">
        <f>'C.1 Federal Expenditures'!AG53+'C.2 State Expenditures'!AG53</f>
        <v>0</v>
      </c>
      <c r="AH53" s="46">
        <f>'C.1 Federal Expenditures'!AH53+'C.2 State Expenditures'!AH53</f>
        <v>9643533</v>
      </c>
      <c r="AI53" s="46">
        <f>'C.1 Federal Expenditures'!AI53+'C.2 State Expenditures'!AI53</f>
        <v>4047335</v>
      </c>
      <c r="AJ53" s="46">
        <f>'C.1 Federal Expenditures'!AJ53+'C.2 State Expenditures'!AJ53</f>
        <v>0</v>
      </c>
      <c r="AK53" s="46">
        <f>'C.1 Federal Expenditures'!AK53+'C.2 State Expenditures'!AK53</f>
        <v>5596198</v>
      </c>
      <c r="AL53" s="46">
        <f>'C.1 Federal Expenditures'!AL53+'C.2 State Expenditures'!AL53</f>
        <v>0</v>
      </c>
      <c r="AM53" s="46">
        <f>'C.1 Federal Expenditures'!AM53+'C.2 State Expenditures'!AM53</f>
        <v>14328953</v>
      </c>
      <c r="AN53" s="46">
        <f>'C.1 Federal Expenditures'!AN53+'C.2 State Expenditures'!AN53</f>
        <v>14056651</v>
      </c>
      <c r="AO53" s="46">
        <f>'C.1 Federal Expenditures'!AO53+'C.2 State Expenditures'!AO53</f>
        <v>0</v>
      </c>
      <c r="AP53" s="46">
        <f>'C.1 Federal Expenditures'!AP53+'C.2 State Expenditures'!AP53</f>
        <v>272302</v>
      </c>
      <c r="AQ53" s="46">
        <f>'C.1 Federal Expenditures'!AQ53+'C.2 State Expenditures'!AQ53</f>
        <v>0</v>
      </c>
      <c r="AR53" s="46">
        <f>'C.1 Federal Expenditures'!AR53+'C.2 State Expenditures'!AR53</f>
        <v>116092445</v>
      </c>
      <c r="AS53" s="46">
        <f>'C.1 Federal Expenditures'!AS53</f>
        <v>0</v>
      </c>
      <c r="AT53" s="46">
        <f>'C.1 Federal Expenditures'!AT53</f>
        <v>74561406</v>
      </c>
      <c r="AV53" s="16"/>
      <c r="AW53" s="16"/>
      <c r="AX53" s="16"/>
      <c r="AY53" s="16"/>
      <c r="AZ53" s="16"/>
      <c r="BA53" s="16"/>
      <c r="BB53" s="16"/>
      <c r="BC53" s="16"/>
      <c r="BD53" s="16"/>
      <c r="BE53" s="16"/>
      <c r="BF53" s="16"/>
      <c r="BG53" s="16"/>
    </row>
    <row r="54" spans="1:59" x14ac:dyDescent="0.3">
      <c r="A54" s="69" t="s">
        <v>50</v>
      </c>
      <c r="B54" s="46">
        <f>'C.1 Federal Expenditures'!B54+'C.2 State Expenditures'!B54</f>
        <v>312845980</v>
      </c>
      <c r="C54" s="46">
        <f>'C.1 Federal Expenditures'!C54+'C.2 State Expenditures'!C54</f>
        <v>62569196</v>
      </c>
      <c r="D54" s="46">
        <f>'C.1 Federal Expenditures'!D54+'C.2 State Expenditures'!D54</f>
        <v>14653500</v>
      </c>
      <c r="E54" s="46">
        <f>'C.1 Federal Expenditures'!E54+'C.2 State Expenditures'!E54</f>
        <v>235623284</v>
      </c>
      <c r="F54" s="46">
        <f>'C.1 Federal Expenditures'!F54+'C.2 State Expenditures'!F54</f>
        <v>167110741</v>
      </c>
      <c r="G54" s="46">
        <f>'C.1 Federal Expenditures'!G54+'C.2 State Expenditures'!G54</f>
        <v>82281803</v>
      </c>
      <c r="H54" s="46">
        <f>'C.1 Federal Expenditures'!H54+'C.2 State Expenditures'!H54</f>
        <v>82281803</v>
      </c>
      <c r="I54" s="46">
        <f>'C.1 Federal Expenditures'!I54+'C.2 State Expenditures'!I54</f>
        <v>0</v>
      </c>
      <c r="J54" s="46">
        <f>'C.1 Federal Expenditures'!J54+'C.2 State Expenditures'!J54</f>
        <v>0</v>
      </c>
      <c r="K54" s="46">
        <f>'C.1 Federal Expenditures'!K54+'C.2 State Expenditures'!K54</f>
        <v>0</v>
      </c>
      <c r="L54" s="46">
        <f>'C.1 Federal Expenditures'!L54+'C.2 State Expenditures'!L54</f>
        <v>0</v>
      </c>
      <c r="M54" s="46">
        <f>'C.1 Federal Expenditures'!M54+'C.2 State Expenditures'!M54</f>
        <v>0</v>
      </c>
      <c r="N54" s="46">
        <f>'C.1 Federal Expenditures'!N54+'C.2 State Expenditures'!N54</f>
        <v>0</v>
      </c>
      <c r="O54" s="46">
        <f>'C.1 Federal Expenditures'!O54+'C.2 State Expenditures'!O54</f>
        <v>0</v>
      </c>
      <c r="P54" s="46">
        <f>'C.1 Federal Expenditures'!P54+'C.2 State Expenditures'!P54</f>
        <v>0</v>
      </c>
      <c r="Q54" s="46">
        <f>'C.1 Federal Expenditures'!Q54+'C.2 State Expenditures'!Q54</f>
        <v>0</v>
      </c>
      <c r="R54" s="46">
        <f>'C.1 Federal Expenditures'!R54+'C.2 State Expenditures'!R54</f>
        <v>26142280</v>
      </c>
      <c r="S54" s="46">
        <f>'C.1 Federal Expenditures'!S54+'C.2 State Expenditures'!S54</f>
        <v>2916218</v>
      </c>
      <c r="T54" s="46">
        <f>'C.1 Federal Expenditures'!T54+'C.2 State Expenditures'!T54</f>
        <v>1153018</v>
      </c>
      <c r="U54" s="46">
        <f>'C.1 Federal Expenditures'!U54+'C.2 State Expenditures'!U54</f>
        <v>22073044</v>
      </c>
      <c r="V54" s="46">
        <f>'C.1 Federal Expenditures'!V54+'C.2 State Expenditures'!V54</f>
        <v>1190628</v>
      </c>
      <c r="W54" s="46">
        <f>'C.1 Federal Expenditures'!W54+'C.2 State Expenditures'!W54</f>
        <v>140593454</v>
      </c>
      <c r="X54" s="46">
        <f>'C.1 Federal Expenditures'!X54+'C.2 State Expenditures'!X54</f>
        <v>140593454</v>
      </c>
      <c r="Y54" s="46">
        <f>'C.1 Federal Expenditures'!Y54+'C.2 State Expenditures'!Y54</f>
        <v>0</v>
      </c>
      <c r="Z54" s="46">
        <f>'C.1 Federal Expenditures'!Z54+'C.2 State Expenditures'!Z54</f>
        <v>0</v>
      </c>
      <c r="AA54" s="46">
        <f>'C.1 Federal Expenditures'!AA54+'C.2 State Expenditures'!AA54</f>
        <v>69700000</v>
      </c>
      <c r="AB54" s="46">
        <f>'C.1 Federal Expenditures'!AB54+'C.2 State Expenditures'!AB54</f>
        <v>0</v>
      </c>
      <c r="AC54" s="46">
        <f>'C.1 Federal Expenditures'!AC54+'C.2 State Expenditures'!AC54</f>
        <v>38639988</v>
      </c>
      <c r="AD54" s="46">
        <f>'C.1 Federal Expenditures'!AD54+'C.2 State Expenditures'!AD54</f>
        <v>19083407</v>
      </c>
      <c r="AE54" s="46">
        <f>'C.1 Federal Expenditures'!AE54+'C.2 State Expenditures'!AE54</f>
        <v>81941222</v>
      </c>
      <c r="AF54" s="46">
        <f>'C.1 Federal Expenditures'!AF54+'C.2 State Expenditures'!AF54</f>
        <v>586199</v>
      </c>
      <c r="AG54" s="46">
        <f>'C.1 Federal Expenditures'!AG54+'C.2 State Expenditures'!AG54</f>
        <v>2856073</v>
      </c>
      <c r="AH54" s="46">
        <f>'C.1 Federal Expenditures'!AH54+'C.2 State Expenditures'!AH54</f>
        <v>5364296</v>
      </c>
      <c r="AI54" s="46">
        <f>'C.1 Federal Expenditures'!AI54+'C.2 State Expenditures'!AI54</f>
        <v>5364296</v>
      </c>
      <c r="AJ54" s="46">
        <f>'C.1 Federal Expenditures'!AJ54+'C.2 State Expenditures'!AJ54</f>
        <v>0</v>
      </c>
      <c r="AK54" s="46">
        <f>'C.1 Federal Expenditures'!AK54+'C.2 State Expenditures'!AK54</f>
        <v>0</v>
      </c>
      <c r="AL54" s="46">
        <f>'C.1 Federal Expenditures'!AL54+'C.2 State Expenditures'!AL54</f>
        <v>7156402</v>
      </c>
      <c r="AM54" s="46">
        <f>'C.1 Federal Expenditures'!AM54+'C.2 State Expenditures'!AM54</f>
        <v>27898790</v>
      </c>
      <c r="AN54" s="46">
        <f>'C.1 Federal Expenditures'!AN54+'C.2 State Expenditures'!AN54</f>
        <v>20539666</v>
      </c>
      <c r="AO54" s="46">
        <f>'C.1 Federal Expenditures'!AO54+'C.2 State Expenditures'!AO54</f>
        <v>1469893</v>
      </c>
      <c r="AP54" s="46">
        <f>'C.1 Federal Expenditures'!AP54+'C.2 State Expenditures'!AP54</f>
        <v>5889231</v>
      </c>
      <c r="AQ54" s="46">
        <f>'C.1 Federal Expenditures'!AQ54+'C.2 State Expenditures'!AQ54</f>
        <v>433674</v>
      </c>
      <c r="AR54" s="46">
        <f>'C.1 Federal Expenditures'!AR54+'C.2 State Expenditures'!AR54</f>
        <v>503868216</v>
      </c>
      <c r="AS54" s="46">
        <f>'C.1 Federal Expenditures'!AS54</f>
        <v>0</v>
      </c>
      <c r="AT54" s="46">
        <f>'C.1 Federal Expenditures'!AT54</f>
        <v>175646493</v>
      </c>
      <c r="AV54" s="16"/>
      <c r="AW54" s="16"/>
      <c r="AX54" s="16"/>
      <c r="AY54" s="16"/>
      <c r="AZ54" s="16"/>
      <c r="BA54" s="16"/>
      <c r="BB54" s="16"/>
      <c r="BC54" s="16"/>
      <c r="BD54" s="16"/>
      <c r="BE54" s="16"/>
      <c r="BF54" s="16"/>
      <c r="BG54" s="16"/>
    </row>
    <row r="55" spans="1:59" x14ac:dyDescent="0.3">
      <c r="A55" s="69" t="s">
        <v>51</v>
      </c>
      <c r="B55" s="46">
        <f>'C.1 Federal Expenditures'!B55+'C.2 State Expenditures'!B55</f>
        <v>18428651</v>
      </c>
      <c r="C55" s="46">
        <f>'C.1 Federal Expenditures'!C55+'C.2 State Expenditures'!C55</f>
        <v>0</v>
      </c>
      <c r="D55" s="46">
        <f>'C.1 Federal Expenditures'!D55+'C.2 State Expenditures'!D55</f>
        <v>0</v>
      </c>
      <c r="E55" s="46">
        <f>'C.1 Federal Expenditures'!E55+'C.2 State Expenditures'!E55</f>
        <v>18428651</v>
      </c>
      <c r="F55" s="46">
        <f>'C.1 Federal Expenditures'!F55+'C.2 State Expenditures'!F55</f>
        <v>25358220</v>
      </c>
      <c r="G55" s="46">
        <f>'C.1 Federal Expenditures'!G55+'C.2 State Expenditures'!G55</f>
        <v>9075196</v>
      </c>
      <c r="H55" s="46">
        <f>'C.1 Federal Expenditures'!H55+'C.2 State Expenditures'!H55</f>
        <v>9075196</v>
      </c>
      <c r="I55" s="46">
        <f>'C.1 Federal Expenditures'!I55+'C.2 State Expenditures'!I55</f>
        <v>0</v>
      </c>
      <c r="J55" s="46">
        <f>'C.1 Federal Expenditures'!J55+'C.2 State Expenditures'!J55</f>
        <v>0</v>
      </c>
      <c r="K55" s="46">
        <f>'C.1 Federal Expenditures'!K55+'C.2 State Expenditures'!K55</f>
        <v>0</v>
      </c>
      <c r="L55" s="46">
        <f>'C.1 Federal Expenditures'!L55+'C.2 State Expenditures'!L55</f>
        <v>0</v>
      </c>
      <c r="M55" s="46">
        <f>'C.1 Federal Expenditures'!M55+'C.2 State Expenditures'!M55</f>
        <v>0</v>
      </c>
      <c r="N55" s="46">
        <f>'C.1 Federal Expenditures'!N55+'C.2 State Expenditures'!N55</f>
        <v>0</v>
      </c>
      <c r="O55" s="46">
        <f>'C.1 Federal Expenditures'!O55+'C.2 State Expenditures'!O55</f>
        <v>0</v>
      </c>
      <c r="P55" s="46">
        <f>'C.1 Federal Expenditures'!P55+'C.2 State Expenditures'!P55</f>
        <v>0</v>
      </c>
      <c r="Q55" s="46">
        <f>'C.1 Federal Expenditures'!Q55+'C.2 State Expenditures'!Q55</f>
        <v>0</v>
      </c>
      <c r="R55" s="46">
        <f>'C.1 Federal Expenditures'!R55+'C.2 State Expenditures'!R55</f>
        <v>3033144</v>
      </c>
      <c r="S55" s="46">
        <f>'C.1 Federal Expenditures'!S55+'C.2 State Expenditures'!S55</f>
        <v>0</v>
      </c>
      <c r="T55" s="46">
        <f>'C.1 Federal Expenditures'!T55+'C.2 State Expenditures'!T55</f>
        <v>2977761</v>
      </c>
      <c r="U55" s="46">
        <f>'C.1 Federal Expenditures'!U55+'C.2 State Expenditures'!U55</f>
        <v>55383</v>
      </c>
      <c r="V55" s="46">
        <f>'C.1 Federal Expenditures'!V55+'C.2 State Expenditures'!V55</f>
        <v>0</v>
      </c>
      <c r="W55" s="46">
        <f>'C.1 Federal Expenditures'!W55+'C.2 State Expenditures'!W55</f>
        <v>2492735</v>
      </c>
      <c r="X55" s="46">
        <f>'C.1 Federal Expenditures'!X55+'C.2 State Expenditures'!X55</f>
        <v>1553707</v>
      </c>
      <c r="Y55" s="46">
        <f>'C.1 Federal Expenditures'!Y55+'C.2 State Expenditures'!Y55</f>
        <v>939028</v>
      </c>
      <c r="Z55" s="46">
        <f>'C.1 Federal Expenditures'!Z55+'C.2 State Expenditures'!Z55</f>
        <v>0</v>
      </c>
      <c r="AA55" s="46">
        <f>'C.1 Federal Expenditures'!AA55+'C.2 State Expenditures'!AA55</f>
        <v>0</v>
      </c>
      <c r="AB55" s="46">
        <f>'C.1 Federal Expenditures'!AB55+'C.2 State Expenditures'!AB55</f>
        <v>0</v>
      </c>
      <c r="AC55" s="46">
        <f>'C.1 Federal Expenditures'!AC55+'C.2 State Expenditures'!AC55</f>
        <v>3175468</v>
      </c>
      <c r="AD55" s="46">
        <f>'C.1 Federal Expenditures'!AD55+'C.2 State Expenditures'!AD55</f>
        <v>977195</v>
      </c>
      <c r="AE55" s="46">
        <f>'C.1 Federal Expenditures'!AE55+'C.2 State Expenditures'!AE55</f>
        <v>0</v>
      </c>
      <c r="AF55" s="46">
        <f>'C.1 Federal Expenditures'!AF55+'C.2 State Expenditures'!AF55</f>
        <v>0</v>
      </c>
      <c r="AG55" s="46">
        <f>'C.1 Federal Expenditures'!AG55+'C.2 State Expenditures'!AG55</f>
        <v>0</v>
      </c>
      <c r="AH55" s="46">
        <f>'C.1 Federal Expenditures'!AH55+'C.2 State Expenditures'!AH55</f>
        <v>0</v>
      </c>
      <c r="AI55" s="46">
        <f>'C.1 Federal Expenditures'!AI55+'C.2 State Expenditures'!AI55</f>
        <v>0</v>
      </c>
      <c r="AJ55" s="46">
        <f>'C.1 Federal Expenditures'!AJ55+'C.2 State Expenditures'!AJ55</f>
        <v>0</v>
      </c>
      <c r="AK55" s="46">
        <f>'C.1 Federal Expenditures'!AK55+'C.2 State Expenditures'!AK55</f>
        <v>0</v>
      </c>
      <c r="AL55" s="46">
        <f>'C.1 Federal Expenditures'!AL55+'C.2 State Expenditures'!AL55</f>
        <v>244707</v>
      </c>
      <c r="AM55" s="46">
        <f>'C.1 Federal Expenditures'!AM55+'C.2 State Expenditures'!AM55</f>
        <v>4629746</v>
      </c>
      <c r="AN55" s="46">
        <f>'C.1 Federal Expenditures'!AN55+'C.2 State Expenditures'!AN55</f>
        <v>4213708</v>
      </c>
      <c r="AO55" s="46">
        <f>'C.1 Federal Expenditures'!AO55+'C.2 State Expenditures'!AO55</f>
        <v>360008</v>
      </c>
      <c r="AP55" s="46">
        <f>'C.1 Federal Expenditures'!AP55+'C.2 State Expenditures'!AP55</f>
        <v>56030</v>
      </c>
      <c r="AQ55" s="46">
        <f>'C.1 Federal Expenditures'!AQ55+'C.2 State Expenditures'!AQ55</f>
        <v>0</v>
      </c>
      <c r="AR55" s="46">
        <f>'C.1 Federal Expenditures'!AR55+'C.2 State Expenditures'!AR55</f>
        <v>23628191</v>
      </c>
      <c r="AS55" s="46">
        <f>'C.1 Federal Expenditures'!AS55</f>
        <v>4463202</v>
      </c>
      <c r="AT55" s="46">
        <f>'C.1 Federal Expenditures'!AT55</f>
        <v>25358220</v>
      </c>
      <c r="AV55" s="16"/>
      <c r="AW55" s="16"/>
      <c r="AX55" s="16"/>
      <c r="AY55" s="16"/>
      <c r="AZ55" s="16"/>
      <c r="BA55" s="16"/>
      <c r="BB55" s="16"/>
      <c r="BC55" s="16"/>
      <c r="BD55" s="16"/>
      <c r="BE55" s="16"/>
      <c r="BF55" s="16"/>
      <c r="BG55" s="16"/>
    </row>
    <row r="56" spans="1:59"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3">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3">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3">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3">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3">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3">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3">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3">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3">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3">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3" footer="0.3"/>
  <pageSetup scale="59" fitToWidth="0" orientation="landscape" r:id="rId1"/>
  <headerFooter differentFirst="1">
    <oddHeader>&amp;L&amp;"Arial,Regular"&amp;12B.: Total Federal TANF and State MOE Expenditures in FY 2018</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12</vt:i4>
      </vt:variant>
    </vt:vector>
  </HeadingPairs>
  <TitlesOfParts>
    <vt:vector size="83" baseType="lpstr">
      <vt:lpstr>Table of Contents</vt:lpstr>
      <vt:lpstr>Reader's Guide</vt:lpstr>
      <vt:lpstr>A.1 Fed &amp; State by Category</vt:lpstr>
      <vt:lpstr>A.2 FY17-18 Comparison</vt:lpstr>
      <vt:lpstr>A.3 FY17-18 Difference</vt:lpstr>
      <vt:lpstr>A.4 FY17-18 MOE Comparison</vt:lpstr>
      <vt:lpstr>A.5 FY 18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Bethoney, Mark</cp:lastModifiedBy>
  <cp:lastPrinted>2019-08-27T14:57:02Z</cp:lastPrinted>
  <dcterms:created xsi:type="dcterms:W3CDTF">2011-10-26T18:32:16Z</dcterms:created>
  <dcterms:modified xsi:type="dcterms:W3CDTF">2019-09-10T10:50:33Z</dcterms:modified>
</cp:coreProperties>
</file>