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publishItems="1"/>
  <mc:AlternateContent xmlns:mc="http://schemas.openxmlformats.org/markup-compatibility/2006">
    <mc:Choice Requires="x15">
      <x15ac:absPath xmlns:x15ac="http://schemas.microsoft.com/office/spreadsheetml/2010/11/ac" url="C:\Users\HP\Downloads\[ TutGee.com ] Udemy - Microsoft Excel - Advanced Excel Dashboard Design\~Get Your Files Here !\1. Getting Started\"/>
    </mc:Choice>
  </mc:AlternateContent>
  <xr:revisionPtr revIDLastSave="0" documentId="13_ncr:1_{70321F41-BAA4-4750-B2DA-D58F0A9651D9}" xr6:coauthVersionLast="47" xr6:coauthVersionMax="47" xr10:uidLastSave="{00000000-0000-0000-0000-000000000000}"/>
  <bookViews>
    <workbookView xWindow="-108" yWindow="-108" windowWidth="23256" windowHeight="12456" tabRatio="606" activeTab="2" xr2:uid="{DB438AB8-0F60-4224-9C67-97043B861F24}"/>
  </bookViews>
  <sheets>
    <sheet name="Data" sheetId="1" r:id="rId1"/>
    <sheet name="Data Prep" sheetId="2" r:id="rId2"/>
    <sheet name="Dashboard" sheetId="3" r:id="rId3"/>
  </sheets>
  <definedNames>
    <definedName name="_xlnm._FilterDatabase" localSheetId="0" hidden="1">Data!$A$1:$F$1919</definedName>
    <definedName name="_xlnm._FilterDatabase" localSheetId="1" hidden="1">'Data Prep'!$A$3:$A$12</definedName>
    <definedName name="_xlchart.v5.0" hidden="1">'Data Prep'!$O$2</definedName>
    <definedName name="_xlchart.v5.1" hidden="1">'Data Prep'!$O$3:$O$50</definedName>
    <definedName name="_xlchart.v5.2" hidden="1">'Data Prep'!$U$2</definedName>
    <definedName name="_xlchart.v5.3" hidden="1">'Data Prep'!$U$3:$U$50</definedName>
    <definedName name="Z_948164EF_B902_4A6C_8E3C_A935061C5153_.wvu.FilterData" localSheetId="0" hidden="1">Data!$A$1:$F$1919</definedName>
    <definedName name="Z_A1F01C08_243B_48FC_94A8_F102AEB1706D_.wvu.FilterData" localSheetId="0" hidden="1">Data!$A$1:$F$1919</definedName>
  </definedNames>
  <calcPr calcId="191029"/>
  <customWorkbookViews>
    <customWorkbookView name="ShowAllWorksheets" guid="{A1F01C08-243B-48FC-94A8-F102AEB1706D}" maximized="1" xWindow="-8" yWindow="-8" windowWidth="1936" windowHeight="1056" activeSheetId="8" showFormulaBar="0"/>
    <customWorkbookView name="Dashboard" guid="{948164EF-B902-4A6C-8E3C-A935061C5153}" maximized="1" xWindow="-8" yWindow="-8" windowWidth="1936" windowHeight="1056" activeSheetId="8" showFormulaBar="0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6" i="3"/>
  <c r="B3" i="2" s="1"/>
  <c r="S4" i="2" s="1"/>
  <c r="D15" i="2"/>
  <c r="I5" i="2"/>
  <c r="I9" i="2"/>
  <c r="I4" i="2"/>
  <c r="I8" i="2"/>
  <c r="I11" i="2"/>
  <c r="I6" i="2"/>
  <c r="I7" i="2"/>
  <c r="I10" i="2"/>
  <c r="I3" i="2"/>
  <c r="I12" i="2"/>
  <c r="E5" i="2"/>
  <c r="E7" i="2"/>
  <c r="E9" i="2"/>
  <c r="E4" i="2"/>
  <c r="E3" i="2"/>
  <c r="E12" i="2"/>
  <c r="E6" i="2"/>
  <c r="E11" i="2"/>
  <c r="E10" i="2"/>
  <c r="E8" i="2"/>
  <c r="F11" i="2" l="1"/>
  <c r="F7" i="2"/>
  <c r="F10" i="2"/>
  <c r="F6" i="2"/>
  <c r="F3" i="2"/>
  <c r="F9" i="2"/>
  <c r="F5" i="2"/>
  <c r="P38" i="2"/>
  <c r="R38" i="2" s="1"/>
  <c r="F12" i="2"/>
  <c r="F8" i="2"/>
  <c r="F4" i="2"/>
  <c r="P6" i="2"/>
  <c r="R6" i="2" s="1"/>
  <c r="M3" i="2"/>
  <c r="S44" i="2"/>
  <c r="P30" i="2"/>
  <c r="R30" i="2" s="1"/>
  <c r="P22" i="2"/>
  <c r="R22" i="2" s="1"/>
  <c r="P46" i="2"/>
  <c r="R46" i="2" s="1"/>
  <c r="P14" i="2"/>
  <c r="R14" i="2" s="1"/>
  <c r="H19" i="2"/>
  <c r="M4" i="2"/>
  <c r="P43" i="2"/>
  <c r="R43" i="2" s="1"/>
  <c r="P35" i="2"/>
  <c r="R35" i="2" s="1"/>
  <c r="P27" i="2"/>
  <c r="R27" i="2" s="1"/>
  <c r="P19" i="2"/>
  <c r="R19" i="2" s="1"/>
  <c r="P11" i="2"/>
  <c r="R11" i="2" s="1"/>
  <c r="P3" i="2"/>
  <c r="R3" i="2" s="1"/>
  <c r="S43" i="2"/>
  <c r="L3" i="2"/>
  <c r="P50" i="2"/>
  <c r="R50" i="2" s="1"/>
  <c r="P42" i="2"/>
  <c r="R42" i="2" s="1"/>
  <c r="P34" i="2"/>
  <c r="R34" i="2" s="1"/>
  <c r="P26" i="2"/>
  <c r="R26" i="2" s="1"/>
  <c r="P18" i="2"/>
  <c r="R18" i="2" s="1"/>
  <c r="P10" i="2"/>
  <c r="R10" i="2" s="1"/>
  <c r="S3" i="2"/>
  <c r="S36" i="2"/>
  <c r="L4" i="2"/>
  <c r="P47" i="2"/>
  <c r="R47" i="2" s="1"/>
  <c r="P39" i="2"/>
  <c r="R39" i="2" s="1"/>
  <c r="P31" i="2"/>
  <c r="R31" i="2" s="1"/>
  <c r="P23" i="2"/>
  <c r="R23" i="2" s="1"/>
  <c r="P15" i="2"/>
  <c r="R15" i="2" s="1"/>
  <c r="P7" i="2"/>
  <c r="R7" i="2" s="1"/>
  <c r="S47" i="2"/>
  <c r="S35" i="2"/>
  <c r="S27" i="2"/>
  <c r="S48" i="2"/>
  <c r="S39" i="2"/>
  <c r="S19" i="2"/>
  <c r="S15" i="2"/>
  <c r="S40" i="2"/>
  <c r="S31" i="2"/>
  <c r="S11" i="2"/>
  <c r="S23" i="2"/>
  <c r="S7" i="2"/>
  <c r="T7" i="2" s="1"/>
  <c r="L6" i="2"/>
  <c r="M6" i="2"/>
  <c r="P49" i="2"/>
  <c r="R49" i="2" s="1"/>
  <c r="P45" i="2"/>
  <c r="R45" i="2" s="1"/>
  <c r="P41" i="2"/>
  <c r="R41" i="2" s="1"/>
  <c r="P37" i="2"/>
  <c r="R37" i="2" s="1"/>
  <c r="P33" i="2"/>
  <c r="R33" i="2" s="1"/>
  <c r="P29" i="2"/>
  <c r="R29" i="2" s="1"/>
  <c r="P25" i="2"/>
  <c r="R25" i="2" s="1"/>
  <c r="P21" i="2"/>
  <c r="R21" i="2" s="1"/>
  <c r="P17" i="2"/>
  <c r="R17" i="2" s="1"/>
  <c r="P13" i="2"/>
  <c r="R13" i="2" s="1"/>
  <c r="P9" i="2"/>
  <c r="R9" i="2" s="1"/>
  <c r="P5" i="2"/>
  <c r="R5" i="2" s="1"/>
  <c r="S50" i="2"/>
  <c r="S46" i="2"/>
  <c r="S42" i="2"/>
  <c r="S38" i="2"/>
  <c r="S34" i="2"/>
  <c r="S30" i="2"/>
  <c r="T30" i="2" s="1"/>
  <c r="S26" i="2"/>
  <c r="S22" i="2"/>
  <c r="S18" i="2"/>
  <c r="S14" i="2"/>
  <c r="S10" i="2"/>
  <c r="S6" i="2"/>
  <c r="I19" i="2"/>
  <c r="L5" i="2"/>
  <c r="M5" i="2"/>
  <c r="P48" i="2"/>
  <c r="R48" i="2" s="1"/>
  <c r="P44" i="2"/>
  <c r="R44" i="2" s="1"/>
  <c r="U44" i="2" s="1"/>
  <c r="P40" i="2"/>
  <c r="R40" i="2" s="1"/>
  <c r="U40" i="2" s="1"/>
  <c r="P36" i="2"/>
  <c r="R36" i="2" s="1"/>
  <c r="U36" i="2" s="1"/>
  <c r="P32" i="2"/>
  <c r="R32" i="2" s="1"/>
  <c r="P28" i="2"/>
  <c r="R28" i="2" s="1"/>
  <c r="P24" i="2"/>
  <c r="R24" i="2" s="1"/>
  <c r="P20" i="2"/>
  <c r="R20" i="2" s="1"/>
  <c r="P16" i="2"/>
  <c r="R16" i="2" s="1"/>
  <c r="P12" i="2"/>
  <c r="R12" i="2" s="1"/>
  <c r="P8" i="2"/>
  <c r="R8" i="2" s="1"/>
  <c r="P4" i="2"/>
  <c r="R4" i="2" s="1"/>
  <c r="U4" i="2" s="1"/>
  <c r="S49" i="2"/>
  <c r="S45" i="2"/>
  <c r="S41" i="2"/>
  <c r="S37" i="2"/>
  <c r="S33" i="2"/>
  <c r="S29" i="2"/>
  <c r="S25" i="2"/>
  <c r="S21" i="2"/>
  <c r="S17" i="2"/>
  <c r="S13" i="2"/>
  <c r="S9" i="2"/>
  <c r="S5" i="2"/>
  <c r="S32" i="2"/>
  <c r="S28" i="2"/>
  <c r="S24" i="2"/>
  <c r="S20" i="2"/>
  <c r="S16" i="2"/>
  <c r="S12" i="2"/>
  <c r="S8" i="2"/>
  <c r="T43" i="2"/>
  <c r="T11" i="2"/>
  <c r="T21" i="2" l="1"/>
  <c r="T27" i="2"/>
  <c r="T38" i="2"/>
  <c r="U48" i="2"/>
  <c r="U9" i="2"/>
  <c r="U25" i="2"/>
  <c r="U41" i="2"/>
  <c r="U19" i="2"/>
  <c r="T22" i="2"/>
  <c r="U6" i="2"/>
  <c r="U38" i="2"/>
  <c r="T23" i="2"/>
  <c r="U43" i="2"/>
  <c r="U26" i="2"/>
  <c r="U8" i="2"/>
  <c r="U24" i="2"/>
  <c r="U13" i="2"/>
  <c r="U29" i="2"/>
  <c r="U45" i="2"/>
  <c r="U7" i="2"/>
  <c r="U39" i="2"/>
  <c r="U34" i="2"/>
  <c r="U27" i="2"/>
  <c r="U30" i="2"/>
  <c r="U20" i="2"/>
  <c r="U12" i="2"/>
  <c r="U28" i="2"/>
  <c r="U17" i="2"/>
  <c r="U33" i="2"/>
  <c r="U49" i="2"/>
  <c r="T15" i="2"/>
  <c r="T47" i="2"/>
  <c r="U10" i="2"/>
  <c r="U42" i="2"/>
  <c r="U3" i="2"/>
  <c r="U35" i="2"/>
  <c r="U14" i="2"/>
  <c r="U31" i="2"/>
  <c r="U16" i="2"/>
  <c r="U32" i="2"/>
  <c r="U5" i="2"/>
  <c r="U21" i="2"/>
  <c r="U37" i="2"/>
  <c r="U18" i="2"/>
  <c r="U50" i="2"/>
  <c r="U11" i="2"/>
  <c r="U46" i="2"/>
  <c r="T10" i="2"/>
  <c r="T42" i="2"/>
  <c r="T14" i="2"/>
  <c r="T48" i="2"/>
  <c r="T45" i="2"/>
  <c r="T34" i="2"/>
  <c r="T39" i="2"/>
  <c r="U22" i="2"/>
  <c r="T6" i="2"/>
  <c r="I20" i="2"/>
  <c r="I23" i="2" s="1"/>
  <c r="T13" i="2"/>
  <c r="T36" i="2"/>
  <c r="T41" i="2"/>
  <c r="T31" i="2"/>
  <c r="T46" i="2"/>
  <c r="U23" i="2"/>
  <c r="T40" i="2"/>
  <c r="T29" i="2"/>
  <c r="T4" i="2"/>
  <c r="T8" i="2"/>
  <c r="T25" i="2"/>
  <c r="T24" i="2"/>
  <c r="T9" i="2"/>
  <c r="T32" i="2"/>
  <c r="T5" i="2"/>
  <c r="T26" i="2"/>
  <c r="T19" i="2"/>
  <c r="U15" i="2"/>
  <c r="U47" i="2"/>
  <c r="T49" i="2"/>
  <c r="T18" i="2"/>
  <c r="T50" i="2"/>
  <c r="T35" i="2"/>
  <c r="T3" i="2"/>
  <c r="T20" i="2"/>
  <c r="T37" i="2"/>
  <c r="T16" i="2"/>
  <c r="T17" i="2"/>
  <c r="T33" i="2"/>
  <c r="T12" i="2"/>
  <c r="T28" i="2"/>
  <c r="T44" i="2"/>
</calcChain>
</file>

<file path=xl/sharedStrings.xml><?xml version="1.0" encoding="utf-8"?>
<sst xmlns="http://schemas.openxmlformats.org/spreadsheetml/2006/main" count="3953" uniqueCount="84">
  <si>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</si>
  <si>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</si>
  <si>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</si>
  <si>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</si>
  <si>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</si>
  <si>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</si>
  <si>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</si>
  <si>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</si>
  <si>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</si>
  <si>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</si>
  <si>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</si>
  <si>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</si>
  <si>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</si>
  <si>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</si>
  <si>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</si>
  <si>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</si>
  <si>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</si>
  <si>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</si>
  <si>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</si>
  <si>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</si>
  <si>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</si>
  <si>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</si>
  <si>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</si>
  <si>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</si>
  <si>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</si>
  <si>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</si>
  <si>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</si>
  <si>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</si>
  <si>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</si>
  <si>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</si>
  <si>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</si>
  <si>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</si>
  <si>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</si>
  <si>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</si>
  <si>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</si>
  <si>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</si>
  <si>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</si>
  <si>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</si>
  <si>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</si>
  <si>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</si>
  <si>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</si>
  <si>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</si>
  <si>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</si>
  <si>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</si>
  <si>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</si>
  <si>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</si>
  <si>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</si>
  <si>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</si>
  <si>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</si>
  <si>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Industry</t>
  </si>
  <si>
    <t>Year</t>
  </si>
  <si>
    <t>Construction</t>
  </si>
  <si>
    <t>Manufacturing</t>
  </si>
  <si>
    <t>Information</t>
  </si>
  <si>
    <t>Trade &amp; Transportation</t>
  </si>
  <si>
    <t>Natural Resources</t>
  </si>
  <si>
    <t>Finance</t>
  </si>
  <si>
    <t>Business Services</t>
  </si>
  <si>
    <t>Education &amp; Health</t>
  </si>
  <si>
    <t>Leisure &amp; Hospitality</t>
  </si>
  <si>
    <t>Other Services</t>
  </si>
  <si>
    <t>Establishments</t>
  </si>
  <si>
    <t>Employees</t>
  </si>
  <si>
    <t>Avg Annual Wage</t>
  </si>
  <si>
    <t>Industry Filter</t>
  </si>
  <si>
    <t>Selection</t>
  </si>
  <si>
    <t>Date Filter</t>
  </si>
  <si>
    <t>Current Year:</t>
  </si>
  <si>
    <t>Avg wage by Industry</t>
  </si>
  <si>
    <t>Employees by Industry</t>
  </si>
  <si>
    <t>Others</t>
  </si>
  <si>
    <t>Wages &amp; Employee trends</t>
  </si>
  <si>
    <t>Avg Wage</t>
  </si>
  <si>
    <t>Comparison by state</t>
  </si>
  <si>
    <t>Employee</t>
  </si>
  <si>
    <t>Population</t>
  </si>
  <si>
    <t>Employees per 1000 Capita</t>
  </si>
  <si>
    <t>Average Wage</t>
  </si>
  <si>
    <t>Map Filter</t>
  </si>
  <si>
    <t>Metric:</t>
  </si>
  <si>
    <t>Average  Wages</t>
  </si>
  <si>
    <t>Employees per 1000 capita</t>
  </si>
  <si>
    <t xml:space="preserve"> 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</si>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</sst>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"/>
    <numFmt numFmtId="165" formatCode="#,##0;&quot;$&quot;#,##0"/>
    <numFmt numFmtId="166" formatCode=";;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2" tint="-0.749992370372631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1" fillId="0" borderId="0" xfId="0" applyFon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43" fontId="0" fillId="0" borderId="0" xfId="1" applyFont="1"/>
    <xf numFmtId="4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1" fillId="2" borderId="0" xfId="0" applyNumberFormat="1" applyFont="1" applyFill="1"/>
    <xf numFmtId="0" fontId="3" fillId="3" borderId="0" xfId="0" applyFont="1" applyFill="1"/>
    <xf numFmtId="9" fontId="0" fillId="0" borderId="0" xfId="0" applyNumberFormat="1"/>
    <xf numFmtId="166" fontId="0" fillId="0" borderId="0" xfId="0" applyNumberFormat="1" applyAlignment="1">
      <alignment horizontal="left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269999"/>
      <color rgb="FFEEB500"/>
      <color rgb="FFB2DBD5"/>
      <color rgb="FFEE0000"/>
      <color rgb="FFFF74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Employees</a:t>
            </a:r>
          </a:p>
        </c:rich>
      </c:tx>
      <c:layout>
        <c:manualLayout>
          <c:xMode val="edge"/>
          <c:yMode val="edge"/>
          <c:x val="0.406291557305336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0354330708661"/>
          <c:y val="0.17171296296296296"/>
          <c:w val="0.48030424321959753"/>
          <c:h val="0.80050707203266258"/>
        </c:manualLayout>
      </c:layout>
      <c:doughnutChart>
        <c:varyColors val="1"/>
        <c:ser>
          <c:idx val="0"/>
          <c:order val="0"/>
          <c:tx>
            <c:strRef>
              <c:f>'Data Prep'!$I$2</c:f>
              <c:strCache>
                <c:ptCount val="1"/>
                <c:pt idx="0">
                  <c:v>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08-4751-9AA1-5E6903B54E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08-4751-9AA1-5E6903B54E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08-4751-9AA1-5E6903B54E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08-4751-9AA1-5E6903B54E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08-4751-9AA1-5E6903B54E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008-4751-9AA1-5E6903B54E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008-4751-9AA1-5E6903B54E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008-4751-9AA1-5E6903B54E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008-4751-9AA1-5E6903B54E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008-4751-9AA1-5E6903B54E9E}"/>
              </c:ext>
            </c:extLst>
          </c:dPt>
          <c:cat>
            <c:strRef>
              <c:f>'Data Prep'!$H$3:$H$12</c:f>
              <c:strCache>
                <c:ptCount val="10"/>
                <c:pt idx="0">
                  <c:v>Trade &amp; Transportation</c:v>
                </c:pt>
                <c:pt idx="1">
                  <c:v>Education &amp; Health</c:v>
                </c:pt>
                <c:pt idx="2">
                  <c:v>Business Services</c:v>
                </c:pt>
                <c:pt idx="3">
                  <c:v>Leisure &amp; Hospitality</c:v>
                </c:pt>
                <c:pt idx="4">
                  <c:v>Manufacturing</c:v>
                </c:pt>
                <c:pt idx="5">
                  <c:v>Finance</c:v>
                </c:pt>
                <c:pt idx="6">
                  <c:v>Construction</c:v>
                </c:pt>
                <c:pt idx="7">
                  <c:v>Other Services</c:v>
                </c:pt>
                <c:pt idx="8">
                  <c:v>Information</c:v>
                </c:pt>
                <c:pt idx="9">
                  <c:v>Natural Resources</c:v>
                </c:pt>
              </c:strCache>
            </c:strRef>
          </c:cat>
          <c:val>
            <c:numRef>
              <c:f>'Data Prep'!$I$3:$I$12</c:f>
              <c:numCache>
                <c:formatCode>#,##0</c:formatCode>
                <c:ptCount val="10"/>
                <c:pt idx="0">
                  <c:v>26277342</c:v>
                </c:pt>
                <c:pt idx="1">
                  <c:v>22035033</c:v>
                </c:pt>
                <c:pt idx="2">
                  <c:v>20065896</c:v>
                </c:pt>
                <c:pt idx="3">
                  <c:v>12649500</c:v>
                </c:pt>
                <c:pt idx="4">
                  <c:v>12058694</c:v>
                </c:pt>
                <c:pt idx="5">
                  <c:v>8142043</c:v>
                </c:pt>
                <c:pt idx="6">
                  <c:v>7136444</c:v>
                </c:pt>
                <c:pt idx="7">
                  <c:v>3843699</c:v>
                </c:pt>
                <c:pt idx="8">
                  <c:v>2677815</c:v>
                </c:pt>
                <c:pt idx="9">
                  <c:v>1762873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A-4637-B5AA-83254FF97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893657042869653"/>
          <c:y val="0.17129410906969961"/>
          <c:w val="0.26990463692038497"/>
          <c:h val="0.6620392242636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Wages &amp;</a:t>
            </a:r>
            <a:r>
              <a:rPr lang="en-US" sz="1200" baseline="0"/>
              <a:t> Employees Trends</a:t>
            </a:r>
            <a:endParaRPr lang="en-US" sz="1200"/>
          </a:p>
        </c:rich>
      </c:tx>
      <c:layout>
        <c:manualLayout>
          <c:xMode val="edge"/>
          <c:yMode val="edge"/>
          <c:x val="0.168554685951265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 Prep'!$L$2</c:f>
              <c:strCache>
                <c:ptCount val="1"/>
                <c:pt idx="0">
                  <c:v>Avg Wage</c:v>
                </c:pt>
              </c:strCache>
            </c:strRef>
          </c:tx>
          <c:spPr>
            <a:ln w="28575" cap="rnd">
              <a:solidFill>
                <a:srgbClr val="269999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31750">
                <a:solidFill>
                  <a:srgbClr val="269999"/>
                </a:solidFill>
              </a:ln>
              <a:effectLst/>
            </c:spPr>
          </c:marker>
          <c:dLbls>
            <c:numFmt formatCode="&quot;$&quot;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Prep'!$L$3:$L$6</c:f>
              <c:numCache>
                <c:formatCode>"$"#,##0</c:formatCode>
                <c:ptCount val="4"/>
                <c:pt idx="0">
                  <c:v>75580.708333333328</c:v>
                </c:pt>
                <c:pt idx="1">
                  <c:v>79569.104166666672</c:v>
                </c:pt>
                <c:pt idx="2">
                  <c:v>83493.333333333328</c:v>
                </c:pt>
                <c:pt idx="3">
                  <c:v>93586.333333333328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F-42ED-87A5-822E21D9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474072"/>
        <c:axId val="401475512"/>
      </c:lineChart>
      <c:catAx>
        <c:axId val="401474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1475512"/>
        <c:crosses val="autoZero"/>
        <c:auto val="1"/>
        <c:lblAlgn val="ctr"/>
        <c:lblOffset val="100"/>
        <c:noMultiLvlLbl val="0"/>
      </c:catAx>
      <c:valAx>
        <c:axId val="401475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Annual Wages</a:t>
                </a:r>
              </a:p>
            </c:rich>
          </c:tx>
          <c:layout>
            <c:manualLayout>
              <c:xMode val="edge"/>
              <c:yMode val="edge"/>
              <c:x val="5.1067780872794802E-2"/>
              <c:y val="8.10672514619883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740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54746281714787"/>
          <c:y val="1.016260162601626E-2"/>
          <c:w val="0.36736384514435694"/>
          <c:h val="0.75264787785673137"/>
        </c:manualLayout>
      </c:layout>
      <c:doughnutChart>
        <c:varyColors val="1"/>
        <c:ser>
          <c:idx val="0"/>
          <c:order val="0"/>
          <c:tx>
            <c:strRef>
              <c:f>'Data Prep'!$I$18</c:f>
              <c:strCache>
                <c:ptCount val="1"/>
                <c:pt idx="0">
                  <c:v>Employees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56-4132-808F-76B1C5A23D4C}"/>
              </c:ext>
            </c:extLst>
          </c:dPt>
          <c:dPt>
            <c:idx val="1"/>
            <c:bubble3D val="0"/>
            <c:explosion val="1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56-4132-808F-76B1C5A23D4C}"/>
              </c:ext>
            </c:extLst>
          </c:dPt>
          <c:cat>
            <c:strRef>
              <c:f>'Data Prep'!$H$19:$H$20</c:f>
              <c:strCache>
                <c:ptCount val="2"/>
                <c:pt idx="0">
                  <c:v>Information</c:v>
                </c:pt>
                <c:pt idx="1">
                  <c:v>Others</c:v>
                </c:pt>
              </c:strCache>
            </c:strRef>
          </c:cat>
          <c:val>
            <c:numRef>
              <c:f>'Data Prep'!$I$19:$I$20</c:f>
              <c:numCache>
                <c:formatCode>_(* #,##0.00_);_(* \(#,##0.00\);_(* "-"??_);_(@_)</c:formatCode>
                <c:ptCount val="2"/>
                <c:pt idx="0">
                  <c:v>2677815</c:v>
                </c:pt>
                <c:pt idx="1">
                  <c:v>113971524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56-4132-808F-76B1C5A23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Prep'!$E$2</c:f>
              <c:strCache>
                <c:ptCount val="1"/>
                <c:pt idx="0">
                  <c:v>Avg Annual Wage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Prep'!$D$3:$D$12</c:f>
              <c:strCache>
                <c:ptCount val="10"/>
                <c:pt idx="0">
                  <c:v>Information</c:v>
                </c:pt>
                <c:pt idx="1">
                  <c:v>Finance</c:v>
                </c:pt>
                <c:pt idx="2">
                  <c:v>Business Services</c:v>
                </c:pt>
                <c:pt idx="3">
                  <c:v>Manufacturing</c:v>
                </c:pt>
                <c:pt idx="4">
                  <c:v>Construction</c:v>
                </c:pt>
                <c:pt idx="5">
                  <c:v>Natural Resources</c:v>
                </c:pt>
                <c:pt idx="6">
                  <c:v>Education &amp; Health</c:v>
                </c:pt>
                <c:pt idx="7">
                  <c:v>Trade &amp; Transportation</c:v>
                </c:pt>
                <c:pt idx="8">
                  <c:v>Other Services</c:v>
                </c:pt>
                <c:pt idx="9">
                  <c:v>Leisure &amp; Hospitality</c:v>
                </c:pt>
              </c:strCache>
            </c:strRef>
          </c:cat>
          <c:val>
            <c:numRef>
              <c:f>'Data Prep'!$E$3:$E$12</c:f>
              <c:numCache>
                <c:formatCode>"$"#,##0</c:formatCode>
                <c:ptCount val="10"/>
                <c:pt idx="0">
                  <c:v>93586.333333333328</c:v>
                </c:pt>
                <c:pt idx="1">
                  <c:v>90040.666666666672</c:v>
                </c:pt>
                <c:pt idx="2">
                  <c:v>74713.0625</c:v>
                </c:pt>
                <c:pt idx="3">
                  <c:v>68427.875</c:v>
                </c:pt>
                <c:pt idx="4">
                  <c:v>63896.895833333336</c:v>
                </c:pt>
                <c:pt idx="5">
                  <c:v>55605.9375</c:v>
                </c:pt>
                <c:pt idx="6">
                  <c:v>53607.208333333336</c:v>
                </c:pt>
                <c:pt idx="7">
                  <c:v>49366.8125</c:v>
                </c:pt>
                <c:pt idx="8">
                  <c:v>40790.1875</c:v>
                </c:pt>
                <c:pt idx="9">
                  <c:v>23286.416666666668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6-403E-80C0-03BA6400822A}"/>
            </c:ext>
          </c:extLst>
        </c:ser>
        <c:ser>
          <c:idx val="1"/>
          <c:order val="1"/>
          <c:tx>
            <c:strRef>
              <c:f>'Data Prep'!$F$2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269999"/>
            </a:solidFill>
            <a:ln>
              <a:noFill/>
            </a:ln>
            <a:effectLst/>
          </c:spPr>
          <c:invertIfNegative val="0"/>
          <c:dLbls>
            <c:numFmt formatCode="&quot;$&quot;#,##0,&quot;K&quot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Prep'!$D$3:$D$12</c:f>
              <c:strCache>
                <c:ptCount val="10"/>
                <c:pt idx="0">
                  <c:v>Information</c:v>
                </c:pt>
                <c:pt idx="1">
                  <c:v>Finance</c:v>
                </c:pt>
                <c:pt idx="2">
                  <c:v>Business Services</c:v>
                </c:pt>
                <c:pt idx="3">
                  <c:v>Manufacturing</c:v>
                </c:pt>
                <c:pt idx="4">
                  <c:v>Construction</c:v>
                </c:pt>
                <c:pt idx="5">
                  <c:v>Natural Resources</c:v>
                </c:pt>
                <c:pt idx="6">
                  <c:v>Education &amp; Health</c:v>
                </c:pt>
                <c:pt idx="7">
                  <c:v>Trade &amp; Transportation</c:v>
                </c:pt>
                <c:pt idx="8">
                  <c:v>Other Services</c:v>
                </c:pt>
                <c:pt idx="9">
                  <c:v>Leisure &amp; Hospitality</c:v>
                </c:pt>
              </c:strCache>
            </c:strRef>
          </c:cat>
          <c:val>
            <c:numRef>
              <c:f>'Data Prep'!$F$3:$F$12</c:f>
              <c:numCache>
                <c:formatCode>"$"#,##0</c:formatCode>
                <c:ptCount val="10"/>
                <c:pt idx="0">
                  <c:v>93586.333333333328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86-403E-80C0-03BA6400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338917344"/>
        <c:axId val="338918064"/>
      </c:barChart>
      <c:catAx>
        <c:axId val="338917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18064"/>
        <c:crosses val="autoZero"/>
        <c:auto val="1"/>
        <c:lblAlgn val="ctr"/>
        <c:lblOffset val="100"/>
        <c:noMultiLvlLbl val="0"/>
      </c:catAx>
      <c:valAx>
        <c:axId val="338918064"/>
        <c:scaling>
          <c:orientation val="minMax"/>
        </c:scaling>
        <c:delete val="0"/>
        <c:axPos val="t"/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1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'Data Prep'!$M$2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rgbClr val="EEB500"/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Prep'!$M$3:$M$6</c:f>
              <c:numCache>
                <c:formatCode>#,##0</c:formatCode>
                <c:ptCount val="4"/>
                <c:pt idx="0">
                  <c:v>2760656</c:v>
                </c:pt>
                <c:pt idx="1">
                  <c:v>2781425</c:v>
                </c:pt>
                <c:pt idx="2">
                  <c:v>2815141</c:v>
                </c:pt>
                <c:pt idx="3">
                  <c:v>2677815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9-400E-9A5F-48CB9FF6C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401474072"/>
        <c:axId val="401475512"/>
      </c:barChart>
      <c:catAx>
        <c:axId val="40147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75512"/>
        <c:crosses val="autoZero"/>
        <c:auto val="1"/>
        <c:lblAlgn val="ctr"/>
        <c:lblOffset val="100"/>
        <c:noMultiLvlLbl val="0"/>
      </c:catAx>
      <c:valAx>
        <c:axId val="4014755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Employees</a:t>
                </a:r>
              </a:p>
            </c:rich>
          </c:tx>
          <c:layout>
            <c:manualLayout>
              <c:xMode val="edge"/>
              <c:yMode val="edge"/>
              <c:x val="6.2779504194023228E-2"/>
              <c:y val="8.04703476482617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74072"/>
        <c:crosses val="autoZero"/>
        <c:crossBetween val="between"/>
      </c:valAx>
      <c:spPr>
        <a:noFill/>
        <a:ln w="25400">
          <a:noFill/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9DB44EE9-6322-48CB-AE91-6BDF2F7D39B3}">
          <cx:tx>
            <cx:txData>
              <cx:f>_xlchart.v5.2</cx:f>
              <cx:v>Employees per 1000 capita</cx:v>
            </cx:txData>
          </cx:tx>
          <cx:spPr>
            <a:solidFill>
              <a:schemeClr val="bg1">
                <a:alpha val="95000"/>
              </a:schemeClr>
            </a:solidFill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7H1pU9zItu1fcfjzE61UDsq8cftEtFQTsw02bvuLogxYs1Lz9OvvKihoEGA45/JeREU8erChSuSw
Mvdee+2dWf992f/XZXK9Lj/0aZJV/3XZ//kxqOv8v/74o7oMrtN1tZeGl6Wu9K9671Knf+hfv8LL
6z+uynUXZv4flknYH5fBuqyv+4//+m/8Nv9aH+nLdR3q7HNzXQ5n11WT1NVvXnv2pQ/rqzTMZmFV
l+FlTf78OLtO1t26vP744Tqrw3r4MuTXf3589K6PH/6Y/q4n7X5I0LW6ucKzVO2ZprSFRbm6/fr4
IdGZv33ZsPkeE1IwSuTty/yu7ZN1iuff0qOb/qyvrsrrqsKQbv58+OSj/uOF+ccPl7rJ6s28+ZjC
Pz9+zcL6+urDeb2ur6uPH8JKu7dvcPVmEF/Pb0b9x+OZ/9d/T36AeZj85AE400l77aUn2PyVrH+u
0/Xd9LwDNNaeLQSzLMt+jIkUe5KZlFqmdY/Z7Xq4xeQNPXkekvsHJ4j8dbSTiCwSXYZX74iIJfe4
4pyYTJo3X9YEGGuPSZsyS9Lb1+ndargF5g0deh6Y+wcnwCx2E5i/ynDU2TsCQ9mepahlScJud8Rk
xxBC9rCVuBJc3CBDHgPzhg49D8z9gxNg/vqxkzvmrzJeZ9UaJvbd/Avbg+OQJiVb/yIfbxmFLUMV
4Zxvt9TEv7ylRy9BczeWKTZnO4mNq7Ps+rIOL5v6/eBhZI/bnHBK+a3FwsZ45P7hg6jEvrImuLyx
N89D8+jhCTrul91EZ52Ev3SZhe9p1ew9izMhFFHPgkOI2hPEtmzCyB13e8gD3Df16QWIHjw7Reiv
3URIgw6sr/T7bR4q92DaODeZ9Tw+Jt/jzJZUTHiA+4auvADL/ZNTUE53EpTltS79d90z1p5gMFhM
kWcxkXSPMUZtZm79zQSaN3ToeWTuH5wAs9zN3bJ/tQ7ecaswtkelMm3rzlJNaAAhbE9wRW1pThzN
qx15Ho7tYxMw9mc7uUv2kyTMdPiOtIyZewRYMBivW88xwUOqPcKkoFz+Iws8dC1v6dELwNyPZYrN
bsYy+9lVuH7XWEbtweErW22RUeoxJUP0Dz4mTaG2lI3debTbIPMNHXoBmbuRTIE52c1No7t35GLM
2jNtJrjN2K1fgd94SJQV3dvAIaAN3L4uJqi80psXILl5aorHbnqUw/eOLCXEFmZbyraf9fRKwuWY
2Ch3yiY0gYcm7PX+PI/J3XMTVA7Pd3KXHGJKmst4uJubd5At7T1u2dSCbPx4i0gOwwWwGBO3Pmdi
uN7SlRcguR/EFJTvOwnKkW7C6p29irmnJCixENtQceJVFIFOQyQktK3bmYDzpi49j86DRyfwHO2m
JTteh9n1+20YxvcoonzGHxiqh65FqD2LCMLgf57dN69253lYto9NIDme7+SOOV6XQ7LOrt4PlU1w
v7FjfLJRbLFnmwRqs9qiMQkg39KTlwC5G8MUk9mOYlJV68ugqa7r+j1DF2sPmhcieHubZCGP3YwN
qd/kSI/JicM/Xr+xPy/B8+jxKUY7asrCyyD019n77RtE+hLYKFtuHc1TFgDgEN5sgpzN14QoH7+h
Ry8AdP/kFJv93dw/IQT/StfrdwRHwNUogozLVv2a7B3F9ohC8hKptLtGb4PK47f05SVY7ocxxWU3
A8vjsKo2/+Z5eDdJ78CakWixUIhxr7dM3A4EGeQuLUjNW635ybZ5U6degujBw1OQdjOu2YCkm/I9
EUI8KWykKdlWWZ4k/zeZTNuG1s+3lTLPIPRaj16G5/bJKTa7Kfof66x+V8mM2Xvw95woyPo3X+Bk
Dxk0MbF7GCeWoJOw5g1deQGTuzFMIfmyk77m5Ppnua7i93Q1yCwjM0lt+7biwpxuF7WHeBTyzZ0r
muj+b+nR89D88+QEm5PdjG1Ortv1e1YxoeSPcsEQbz6v/RMi4Gs4+LO8ZQkgCQ+Fs9f78xIut+OY
onKxozum+7Bap3kVhO9Zj8nonpAcIs1dQcbElCG64dhSFrIDt6ZuQtROrt/YrZcwevT4FKrVzkJ1
cF1W18PdQv7f87VNAo0CBE6fZwM28pkgcygNvo1y1MTxbHB6vU8vg3T37BShg51F6Pi6Dy/fMeWM
mkBmwf8QtnVAk51ETLFHTAkQ5RMD1314vTcvY3P37BSb453F5rsu43fcO9Ye5DOLbSqYn6NrqDlH
pGPCCm4ltgmT3uyd13r0Mjq3T06x+b6b2OiyDj6461KjQOAdyRtF4RJFNcY9RZjU09ooD5BgCEJs
99YUoTf36wWcJs9P0XJ3GK3ZOn5fTcdGRZOgsGJ062qmwY+JIxyb6ug7V3S3k2+lnZObuX69V79D
6u7pKU67KVyfBuE7+iEwBYb6Zuhu2zz1xA9JKD8m6J58AZ/XevM8LrdPTfA43U3+dhonKEZ716M1
sG+SYttsS2hMMICHgoFCDhvUwDRt6NQ3X4/3zFt69AIu92OZYnO4kzbttLz29XumDyi4gcSJM7ot
EpjooMQy93BWgBA6IW2vd+QFQLYDmMJxtpNwfLrOsmpI2vW7FqLDhEmFOvRt0sCcbhfb3pNUyk0l
zu1uQc7noWLw1l49j9Djpyc4ffprJ3E6C3Bw8cN+9b45a5zmEJa01J0CrSa5t414QCDqbE5C3XzB
FT3E6a29eh6nx09PcDrb30mcznXzf4dgw8yZKCGwyFY+mJKCzY5DjToOrt0iNSHYb+/X81hNn5+g
db6bBPt2VHdk9HZlv4PUAyGBIhaF7naLxSQYAoJ7FjWRVxUTkeet/fkdRnejmSK0m9T6C/wTToFf
v2P5FGJVyZBGMLdq9TTRgHppyjbliA90oIdG701deh6hB49O4Pmym6ntL9f9ux7+JIg8qWQwY7dC
z5RmIxMBEQi8YXuQfcIbXu3OS7DcjGIKyd876YG+1uvgzkv/723ZJveD2ikkELaRzyQrd3NQ2kYZ
qCUmHue1fjwPxe1TEyS+ftlJJC6uyxRZ3/cDA6VSps0t/DPx/jYOsQlLKAF1+uZrkht9Q0+eh+P+
wQkiFzuKSIjDg+8a6VAE/sSSCpUetzM/ZdBybxMGMXpX3TZF5g09egGa+yen2OxmhPNtjcxo5tfv
Kg5A6kTkz235AhO7EQdw/vOuRmeiEbytT8/j8/DZCULfdhSh66r+cHG/7N6LLqNwGpfWACMUSd98
TeiyNHFondrIu/0T+jzkY9/e2q0XcHr8+BSqi510Pd/C6lJnVfieQhsS1PAunIq7c4aPJVAUHOIQ
D267Uc/fZfOmLr0A0T+jmcKzmyrBt0Hjni7/HZkBMqSojLbEC7emoHAKKihBDY+5Re+u7duczhs6
9AI0dyOZArMb+dHL314b9tDCPXrnv39nGs4X4CgofT6jo3CnGtnc+nB3RIQ9Rmdym9nL3Xoeo8nj
j0by/+iqtJevUbu/a262rtfzm0vqHtyk9vtXb4aLq/Mmj24lymeDn9u527/68yOcCVj0/d13m9/x
SNu8v9ts+sj1uqr//GjIzUVFEkfiBSESSo6J+KeDL9m8hJOmNkHYhPNxuG8FCurHD9kma4rr8ziu
z7O5DU64OcOFYw8fP1QbzRAvQRVCjQNMLLLkWC+K3N8N+EknA7Im97Ox/f5D1qSfdJjV1Z8fsWTy
23dtBscZfgsSVuiFaaFqAmI7Xr9cn8Hq4M3k/0Qkt1hFmbFShsEiJ4yGcdUoVoHY38/JM82Avj5p
xkbifxN6mJvTgI+bGUlVDu3YGqtqZORLrNNhRhtTnqZda6TO79vChE7bUmBzuC6NKntz/O1xW8Ai
qlRLvdVAtDo1RdkeC07oARvN/lMu0jB4pUHcOfWkSfAOGFVc2Ih0Oc5xPW6yjyteELv0VuFQer7j
Fbo+0mXja0cbqeauVJ26MJGcshZm47d0xpMkGpZCd1a2LLjfuLxtWec0fRYu8ygsV0r3RugMqjR/
Zn1YHhWqUsvC89WyG8twmYrBcjOvzw6GkqSfkzhRy8Qo66+kFtmBast8YXhpeOINdXjC/IhnM+pn
wXIozHQ/9KthXtRV+tky2HitonC8CGJWXti5f2w2Qzjv7CRzmzwxV6NF42PGLCHdIKLNZ6tq0l8j
HfXpSLvoq2WGkZOZXrLgRZC5JExbt9FZtzK1p2fFWFhL2ZraKYuhm5Ogz52kptWhTWp9Uuayc+ok
pmsz8Y1VIrpiNpZGtyqGxPYd1itPuNKw9GUl0/RIjGn/WekxaByz6KTvlJItzMoqv4exobp41gel
XRWOPXR+V33HITw+VEdBlkcLO7NV5nYe1rlrBtrMHZOm2c+mtPPvUePLb5GKrTPlmypwO7NSV5Gs
8sghqrQzJ7UGHTtGFPaLspWm7yDBG/yMg0RyN8xYcmomrcxdwXx9ZDddczg0WXchhzFxYy8sZ5aV
YO1Fo185LIz4aUjJWdCHpuv10XAWFErMK2KW31Nbtwvdm/VCtsLgTq9FelWmabAMsuByKKN85lPJ
D30lm9whIw/SeYXJCTIvOS6SdPwGtdL4TLNwPDJHT1ZO1ZN4X2StacziMPJMx9DGORMh3/eYyVZt
l1VzOoTxkRn5zZVfifpnTIYomY/+KLK5UYfqAFNQzQJPXBZ14nakK0+yxGyd3k6uTNp3jojZoWfU
vRPH/ldVGSEWaZ4sjVwGzmikvVv1XeZqi5mu8kLh2Hl9GBklo05f+4MrTBmtcTbCw5vtH9Rr6CzQ
Ypj3tijOvC6xjkRQfeJ91xFH4nwYljZ2T8+t9pjGzJpHpL3uU9tY8NKoj2MrG3/WvR5cIMt/5n0c
n4Yqs2bxWNdnBa8NN6vlWVGocN7w8W+jKemJNQbW3BrG6sSwx3HeKdGdZ5lqXJ+odjGk7HPWpd9s
6mlrFcaya5lT+20wXGYijC3Ha5tGz0QT91HiDDK3ImesonYW+2nM58JqhtgdkkKMR7JLhn4/UaY/
pG7gF6bpeIbhjxdx1bHWd3qrqTofE6GLWTO0VfSFlZH068QhUS/b7os91MFckcr2Z3wIytg1vDjk
Di9M4ahaZtmya0dh/90bzJcLe4gtvp/KrjJnYWIMclFFVVgwx09rsfDjbvTP2pjjnTQPW/9EFGUT
ODots+6TLwxfUicXRRUcKs9odehUXse/W3nQlJFjZp4RzLuyV9ZF1HQGXxS94vaV3QcAKqiD2jiI
h9xvyvM49bK0WBJVxd8Nnsfnqk3DZWlmMMM6tfmqNevkwvYGo3Q9anmD0zWCHvC+1abTjW3XONwI
1JLXlB50llcckb7nKys1TNvp4yEcZumoyBcr0H7kVMXmx7YnvPNhaLpLYWWedDKS5QsWU7qvkx7t
NiwbZnGTsP28MrODsO/UvE6bMXPTwvOw2WWnDwvGqsK1W5ssiKj0LCnDbM5zVbtZZcreMYYgBQKe
+tGX+FtRG9n5WJle5PDMaPJZ23bp556y/BopBHmEjoT+IraYPswHlY6zRvhJMC+HTu9LM1GnCQ/F
OkkL9I8mLVl4lZ1+NrrYjt1YpuibIXK8xo06/WXJMrmgZt1/SuJIjDM5pvrcT4MwdzbHlwiMRywa
7NtkduNbt7xr68hv+cOlzocy9IPt9cL33/7ri07x782Vt//8cHM78T/f4bDl7bXGv30XrrbahBXV
9E2b3tz/LnRm27sN9Xr0zRMa+ALRu70l+YUX38YCLZOz39LAZw8BbyjW9sktG8SZe2VJUEEblVs2
zg+Bj23ZoL256QWnvLiFOv3NKQqQiC0bxCUxMG4U3MLGpXAS15Dds0Gk5i3cgIUrsBAY4AQm6OXd
QB+hCfq7/f4hG5zyGIkWcIYWR544GjMVVPyHbFDRQRhxbuQrGSa/sKHU0pDac0Jpdq9wpudaQi0u
o6YN1kPopKUkYxkbe4KWrLFzUjP/kWe6dzovaNzf08HnWkIbkBtwqQtjcvP6A4br14Y3lnmcr+ou
blyvMU+rNo0cUYzQdP4djovJQ7UKPBlHc5sryR431NoJUboc89VQxb/iJP7lGeGvCH/+J81w0Fgc
CsRJgcnM1SIYq4D3+cozYLaULAqnCgTIRh/+B1OHtapw9zCMN5JtG6b9cOpyM2U6wIhaLy2PerOJ
HXhBeVRm0SuD2vymh2HIZu6EZSlQdoogSU7mzm5TadSqy1dB18WOaIazwe8viDFc5G0rb43Y7S3d
z6zyTbDxpDGK6AkJKVSD8cmwDMI19qbOV6qo5Myu0nIVycIDVw/XpvRTN2Qldcjg1f/+UtxceY4S
aBt3PokpdKLUjZWAka7yItTnTVlQhysjvjAi/O33q2QzYU/GyG3cGC0gJmBXP4ZubCLweJ3mK6Mp
ylXa5MM8skzv/PetPLO3JO6uum9lEvegdIu1RpOgFdXzQ6vsL9q0yw6y8j+bugctTVZ9F6eBbjO0
FCTNMBN9tB61kbhv2F6biwEnU4d4XUqsDBuFNJY9WR7aS7lMdZ6u8tbSs9xsjdgZcvjakaXDXHmm
niEyIIsCIufKLHs9ixKq5rRg2UFbIGp3O233c9kjrCsRC13aQZi6duTRfZTykkVjx78Gyei+P5L2
OLcrzynzsRKOpXTh6BxvGQIvnZtxZ7ngQnxl90X6eSiV9S22Lb3Pvcj70abtMOtSUCHPHmNHDxlC
wwjrObZ74bvV0CCwjrNeztrCZ/t1HWTzJk6yeW3Z2XltROzAVGN3eRNT3kSNrUAkOUQgKJ2s2sgN
bBno+cAS82cUB4YbVuiPYSm2Tj0MOm7rfKGVn5/61qhnNWdcuAi7QYBIk6jeKWitlsJDKFqYXj+P
ikbOjDI33NTE6MYUhiuN7Nq168xyPRvGJUBWbi4EXEBm92RRB7mu3VZtYve0DZdROepDYtZ6JkGT
llKlhmsnpvXND1p+2Psk+uFLnVyILkYYUtH8eyFS65uHseeO3ZH8e56yZkSfWi9xAnvD5SgdsNd7
wRBtGwysquoQY0kDwbFhhPUPD1NzGERFfiqa6JdJgGkTCetbKsNffdV557UY9X63MY0BqNfhkFg6
XpSJGfvY2yoJPkWh6M+iPmT7sOi1623ob+sn1AENAJ9LrAYMFJEddVjjhyc+zdVpJPzslzAUOSE6
wiQ2CQJ4y+ikdG6WfVL57GA0PXkUCExZHGISvCaI3JEFA0hs7n+Ro4Uh+XYY/1AjArW06PTM40GU
zpK61aOrx1IkyzCzzPyYNG2uZiLw2r8DLzfU3CJtJd1Mx+HoCDMrjwwdjt+kkfEvfRaDgNqBPsAY
B3A0WE58FESxYhFRFxpK1xeaaawfXpo8dEvG29hRQdDqRdOn6qjsc+ooZQGC2utjBLpWDqHE8GME
55FQF1VRYtsxczRcaCJqPg5KLmuat4gEki4PLurM8NtlI7NorTrLWKgM+0jYmvhOqNpkWbVef9aV
qv17LMd4yfOmThadUVrhIsopH+djJOPCKSsfwYXoY/JzVHl1ZY3YW8zwBjJLOl59be06/+5HjB/a
QwIbCk7NnbIx6IEwGcIO1oWGS2IgwQM//lH4VnbQe342L/vKcuMyAk0P1JFHEM6gIwgjfMhexlAV
3SxIRXDix6qfNz6km8gAQg2F62sorFogSznjgfLOo7Zs4lmQ98F1liu+ymLROoMIEE4y0vydV0O7
pCmCNkc1WAhjJ7ODjoW/Ki8snMKoTbciyVKV/nUNtWMWVP15VlirWrc/m2AID9JMWPPGy8UhXKH9
OWiwKUmGbpkkaY/bulRzP8Y+Z7L2HCu342+S5OOhqfpFOtqJ6499XrtpF1exA40hdGidYFHDKvaf
giQfZlkTqVMKUrkoIEjNEXQNiIxyz6FVNMzHEtYt7ep2STZ+N2cYt5VG67Ay5KnsIr5O+kp+pm1N
TrTfkS8R8+hB32BFxTCoPxrlJa6ZDHrWZpvorBqxjVJZqNM6Q/RXGWVSOn4FmxOwWH4moiwcZiZr
zmEoyxL2QwSG/XkM+9ixynKYeXaReQ6njfzs6bg8Il0DS3bDtBpVFsvETJtZNEQwYtYm7O/QdKl1
uQorWbuoyuwuA57t51mSOb6qTKxg05qXYXJK81ovgo5KgJDmp1Wx4dXa0ocJybGYuiJoQiclzI1t
zE7oqW6WiobMb6xuF4Tf61iSa7ODtWo3a4SbIzmJPch7Ee/9RTsEEWwcmIRjGDU/iXy+qKA6ua0u
LZfTERax1r0LgUB/DXvM0Gh72aw37dJlRtW5DRCOnMQsy5UPDfFLm/ueK0WWHXhjk36uGtgew4f1
6BQ2fdymmHOlmwWNeOH4WRueUM8yfyrS1IetwcFHdXMq4ypZVcJsl1Gg1TJVvnGMz6Q5pSFt/zai
qDod+qA+9qLxW2jS7puMBzmTgw6XbCR8NapwnGdBkZ7mRukh1v1uF2U6C2nwS/ue77I6/Ir9fFG2
pr+ypDbmgZ8Wbm3S/JQNlZXALfpLGPefBteNY9lwerGCNzTCILkoMljeMoPFMVNJvoQmybU7AtL8
1sgKVuWLERgsEHt1Tix624Xfztx2SPpmleKO9XKZBcqxSJBDyaxUlDlDksCYRQjyCiyRSKUu8c14
P+sKUzkyt0Mni8u0nA1tMZZOktMwdahf1KbDva5InTy1vlaplR50BU0PtF2buatlUxzQpGpmDUkH
K5l5Ra9tcTh0Vp+OcD7JRuJO7c47K6wu7GZmHAXGkoVtGhx0kaJt71ip18oD1kKcdTzRII/ugouX
jXBGSHy/qiEKpCPbOL3OufAdEvr2fi/tnLgdRGjohAU350XVw64P0obs4tZlXX/KBJTaMmIN9LJK
+tG8zoOSzUbakDaF7al+yNiMa1f3yXkX0T5xciKg04Bcs9DJ7aE9yJIonoW5+ZPJZpVHUQRlhaYO
g+qzsAT2FwxH+5nzyDgmNDOiWW2nUF+YNSyxTy3q6KganCaR9coqmnreF946Dng8tzsrnlumljNt
F+TvtLb6kwY+GuqIX5qzjFmN4aqEjifYrv6ln9ikcWJSGU5i9wrU0jD2wx7neRa2n8K+MQHzzXyw
E0RLEOs7phI+yzHgVdx0aerKgbfL3xNssuG1j3g8juMj9kc6lqPADhfyP+bx1Tj6rKnMZFXAgc6E
1bXHtd9A45IleEINankyUCMIHGsEr4hVqQ+x4flhTVM/hIL9WqCGvNPT/kAhIDYUCgS700DNt3zs
AfSnTMlFYw6HZQyb2tm4dTJpzrwBbu73M/AkMtzUcyA0ZLjhG9U55iRzVLGWp36XJ6u2AAnLvMaD
g4I7zrJAHxps0Ej9/y6Kf5LLwXXiSINzhbJfhSpSOYmcshIEh4k4gUEpOsOBldD4JK2szWdRma5r
Q6t5XAXgg1x2n27cTqdHIpaB1ZFFQBLD9eKEr/VYtMse6vcrgR19Ep6gf6glw1UbOBYDJWkSnuR9
qJF0bOJVkKbsoGmr9JemBfZUV0PqTR2fgWwnyC9FThCR+qQV4JokRo9zAqIdYhCgMtmBtAo5GyxE
nriSKkvdZGj4IbNCdZSVUXkUiwqiaFtAUqwbj698D1aZ9ghc58xOvXOKFMKaCja2jsL/ltIg9ufB
g0TieEOfXJhhGP248YpZZirpdmNsvZZ4IxssJruDcDDKzf2j+ASlafbSbzovgveKV7WIwLeNSjt1
H/luR9nfRWgbKwO00ZFRYCFBoLjrlzUuOvjdcnkSZ+PEuZAWBygWxTKdLM96EB1kWRKuFOLtJTd8
yLuse80MPFEs0AqECtwzZDPLtqeYN2HTegI3ua8EA3kWPgxXlovaLSyFOEPEmjpDhOAhiEF6fz9A
6+kcg6JsauPIJqvKpuHwQGLWlkkXrBiyE94qYVod3cjeaQNqXOmOD6fK4OoiY8NFrIbil5Hzbl4P
LfddlPEF4cbelrVTJI2kc7/OQSdZXK7Av9VRhHT2VeERr943vAqB603v/79efVu18KhG464Y5EZ1
3hjm+3X8pGhhUurxT+nCjUG/06rFHgw9hb5zLy1vtWrck7kpZ4UxxvlifJLMg8IFHAWj+GwSFKls
P9xnW7VAcO0ptXCVliK4vUnhw2X+HZ2a0kcbf9MiKhaQcaeQZ3Cuc7rtEhKVGelifi2xchrEqznL
QYrNvEUum/Mmj9fMKHm1yIqhGtgMvp8HvWtoz/zpZyXLDOQk+9g+UAEfmlmsjKxYdSpNquOEp7kx
ODruef6Tx3UErcMQIomo60PWI9c2EozNWRIgB7qWkufeJU1pIU58ERbYnSlB9JK4LOdlehpAruiy
mZ/wMs4d7BUksok9FOiyn6ZkOLRSCjHVqNqNmvUA0k+3ZvChmP/YVeNoPrThTX0H2xyxxHRNXTVJ
wyYQgbz2Op1FxapOWcKwf9uqtFdj5ddh545hjs8fSkwvtLxXHPeEuqB93Fq3ua8b0gWQeiJUjxGV
oP4ivIpITGMQRg1lNNiE/kYRLcq+gzWelUHtswB0zhjz7FPHKGi7SxhoOD2A1J2Bd2ld0JKcwPwX
eO33c/SYXTAb17shrYIltLkTZLMsH9OrPggNKyipcSUMBBHWzB9t3y4WiWQ1NZ2srIX4EXMT1un3
7U6w2bTLFPIROC5h4WLMabt5M2hbG1ReIRecQPprzTyp/g6YZ2W+00VhE4Lq4LNEaycINA5VvEIi
1OPtg+Zt5HfweTaK4X6AJxKnz9vQMPuAXhl2YhfU5Z0p+Bobyaj39RjayUloEE2QYy+G5jyuTHMM
kGUIE0zK7yfiMZsBAHBqyMlwyMjwnuC4jwGoRWhGQ5x5l54aM14udZGn3jCHVlCpYTnIsgcqv2/y
6eClLXFqC2UFN2clJwQvsJEWjQazvGKiwy5fDESMJAZB6JqKzUPpMfGjbDDrSKyAg4kf2hxaCCFt
iMqR7pWFQCaWDBOgkAW72ajI4z2hm74aI67y2viJ+8Ds1Fj1dbDZEKBoAT6ttOkiNjI3TKvByh2k
2yl6xUMzaM7TXESDmxmkzM5VGiBvPys4uP8ZpNKs+vn7OXtMQFAfRpA+A6PjyEDiDrHNgcSHmSDw
LFmaxdj/7Mu6xCKA3mlissy+o9xw+pK2xnluxcVm09Sd3vwRIv3/ymRZm2jnH76HtBAoHobIBdKT
FIe/JmyroFk66iizvso6oEW+qHM/r8JlbdAG+hSkXFh/ZB0HSOhe0BvIQoA8DtC0yrzARxQaAYHJ
JT3f/EgXEK3WiYpstgq7pMePUKSkxQmia7wrDGi1UeL9VFSL2LBLushl2dLKHbos18Mri3Lz2auT
oUHHxrldC58swVEuOBlaDRnSTho9fKV+G0MIrMtCtGdjMob6sjYlSlucodZIWtpWZkD/Sg1NkLjq
RZpAhR1TQWp/oajRdF9hUUpMR2dHlGQHtB3hYbIQKZp2ybokx0tVEwqM2so7WNQaqwcNhrWHaioX
/pBgKlKfYSpqBJhG7fKkiZClDZQV4bvb+fFD6KHr36+yiTGQONSHnWBbXIIimE/MEulGJgZRGF9a
FEPBDN+aIiuQfRu7YAGBn71i/62JA9g0iYScaSHzjv+wwh8vbDPS2O55b3+pGoIVUg+4cxxS2Vhj
fliUM83nXmfovnIQRg2Y8KT1snidYrNgllABk9SfbFFJL1p4NZPtGTyG1Z6VuBUkXvepwfGTPqvE
yRY2v+gyTGWfyAxcAfUiGzj8uN8AgRozgj/UEKn2zNSpRk94DAn+Ihb1hlP8fraZmtgeDN4WuIoJ
N/hAWHjq/bB1K8M3++FLEAwi8RDoxTR3vQ5FLCfCGlmJMsGgFLl0FHK3UeCUZREWB2bS0J5DqgoK
47D0U4Mde2kARQkpht6/NEPUDXZewwRyUZlOrliUjOVZino2fPD1SJLulLXE7FG2EmWK527BKKua
Rddx2Z6URfA/hH3bkpy4tu0XEQGI6yuQmXV3ucpVy/aLwmV7AQKhO0h8/R64vM9e7XWiux+c0VmZ
CQhpas5xmYBdagoe8+SOxDqpu2XRddIyDwgbJK2v1I7Sdll15tveTysWw7rrLcyNj3KWsXOdJi57
LmYbsr6NfQJR3kXW25DQkwi0t9d2KGMMZ7nP274jBcFUlNfQElHXKAj/ivNalz1Emjzy+6etEOn4
6rK5px3JbJq0AbmECCjDAPl19ZhuU9vnc3+F7vK2UyLe9ltaL3F8SbYElWcfmWqITxKq1+wFEBGI
jpdaxN5/8tYTex8ZEBpPcQYK7Eeui0K/7OXaL6KRQiSD+Vj7fZ4udEQmet5FBm6yqVHxpUNb6t2o
6i3hrFp+DKkUq+8wVYL6WTu7bXE7zZtJ2JWli8qrDjE7n4sL5dFUPNRJGU3TZS1kaubh51AtxGKU
fUIqnd3vRKyY0nuijRw+kiK2RXxalkzK8hqgO+DTuyX3k+pPbO3ttt5tOe3H8Uwzvrn8iS4pUdcF
y4ZDXubzgkyNXPe41u1sqnGrmz7KCmWhUNI7C9dbb6JhvGwj94Vop3rLEGBXObr8s4hckZtrTI4t
oijsuUEu6KRn+BEbSOWLDzNKZrzY9zejcZzxN4A7GQ63C5Opt92pOl1vWKFln14lPopKYLksn1x5
8QtL+NzkYLLD1sR5NOJyegKxIPnmaYDNpWXgYvL+Q9jkJstHRiO2zedyIlEqrycHemr9UDCSj3Wj
6vrIH0tt82F6LXtKo/02y2aDkYqCQsi+R9RWQ34bEarL+S4Z1ZjMj4xtrKKnjSEQ9CcxoieXbhGy
jlMKawSS8xT3IGxUF8uJgSVZbBzly+cUpBOOx9lc1y9QsirVauQsGNm0ciN2kDYBw4EfwfkTPTeQ
Ph4JVTYA8M1bOSQLKc5s2I4RI7Od8CIM1HvPCy+PkJ+ttq/Ktt6swATYF6SiF1trjs/J90sdbL5j
+BQr8R/2EkNxtHlIkBAsyXjcnkRmQ5r/K5n9Mc5LVjPk/ZGLNG5FtEzVkP1UCn1i1FmPIx70025V
EkrVjtWQA+jAlHfKvVq2gOHCeEXDLi6Dg47c31esPE55xJ2W+3OBmYUjEPxJvdHIHxOs0NFx5/MQ
4b255sfQrGuCj2KLBcCHc1hhkMI1/r4erQlRbyiOBrwHmY0onqc8ozVpwUUiWQdoPSQYi9+zh+6m
xk+WLDoujtrwazAcZo1uU1NOuDl1vufH/xGTT/ckHnX0/Huoo/eP/+8gv38OWV063Zep5DiBZImG
9W0agTFpcLUk4KJVunscq09JP8bPJC56UTf5+40S+2ox1YwNTvfXS1IHmh/g3xqKDzV3AqO0pnzG
R1KJekhDmU7oWjdTHHrc7p7nKd6E/DpWb/X7CAqJFYS49n5NQzq6oFoplmJLroKrBnwtfr+179Oj
APyJ8SmyEd845eV8XLwvwoCh6BN9HGbIhgJvBqHicnjZozFz9gZXSo7hfZ9IuwsOZ4mLPH4lGbXB
94BSEcwuY4fj1N8HNNo3MBh4MioRWXmK4nyZ2PUOH6GXl/6oPuLTNjqBNV2z/shSzYb7O65lqt5A
RSyYPgZ6j+PiNXjj4oMB7nD8YLoeLxDmVniZl/hYDnzPj/NfXNEP24ub+7kfz0tf4XcHRZKeXE0m
QNx+S97nyshMbcvL7yGvwebidPxIJvwIdgCBgzM5Ttjn10TtRfyCzI1VaydB3S5jG5ue4uA5yDNk
93aWqEPnTR1ZNm7T4K5L0R/L2WF/xXtTcAWrzhOSRR9uSG1mL65sJmJwE3OdzXxtqOlR4gHpc/j8
YJXBC5LGfH7gyuHfwDcUPHm8JUjrFXCX+WGdLEXZvmmGoydDL9bXAs6DiJ+A9h9zf6sRytnZE5Ui
wlQaCp3qNHNssfzko4XW5jqvsVX5LzF0O4g3/SzENF39Lv2ZnQfNzm6YFyG/h8ygvyd4oAHDcSG/
1owS1YwBgwB5ovsrGSqx2RdFtmErruz7pfu6NxgiIv0+4YomOAAgvt7jBFHO6uwYvsTLY9bg+YfH
FH+vdSszbRiBxKXH9dpxTPGiMcGPYmpE2Ro147wDA4BQaFrqRg9jKPg9kYnGJwpgo5jUa+4M5lWM
rr2qAW05a3p2i9I0ve6p2vEb0F8cZdIBjqPCU3kGmPRCkykvvnIeJrG0FoB9yG/5BHUfqERICwCY
9FMFkq0jBYXJ48EERBp2BlZ3DJ6DjQDjm7pqAm7C5qXH1/EcIFzllw3pGY1uNmq0Hh9qwo6CUjhs
d/flRElhP2ZB8UBPnjKomM/FJvPZdIuIIM1ryoRWxdesJwkuB5thjZu/wyeCqyoWfmwbPKfHdNOp
TjD53keSWQHUgIwxmN2bbc85LT9OO6ThzxrJNErFXcLp8BXxFvMr2uSOEWBZfFwDlUuE4L9zfQzg
DC0LXoDFiU1+LeowqOQt83MxPxSFkoGes1QYG/17GyGLpyfsaGTOGzMDq4jaaoYN5xX6rm2yn+Je
sb5vaR7IAEEIJEVE/ajXcVXpFwODhI4venIrr6Fq2s30umcO8uzGYXfwa2OTRCCnLEEVucRhlnNW
p+2KN6NyBdUOFNF3v6/k/V4qyVDMt1D+huOyfoWbeV6P+FeH/ogmyP6PxTsafnxi+YW0UAYOBvRv
Ekf4ROjD8UFKXI5PrG45cKhxphJLuUe2SB92GxJ5Yliox6qs+fGX31MWOSUiEdjJ40/v2MURTqO+
1R4yp7JJUh1Xj24o+000W7wA6cjCTuv0eoPuAV/qoz3D6BtgenjJkJbZa7XHmN9ZDKzoIcZ9w3nB
doCv/j4QmBVsaQpTJXp+r9iWke3l1LBFuuzj9B6wptkdv6wgO8ZsiGYVHeeoC51lHQdrDznEoAoX
Pbsxl7hmuwFxXW/GtD/SuCHzOEa5zsdpuV8LLhIT9pGG5u5Y5DI9IOFu2fwxJ0u6p9PY5INZOD8N
bMZqPL8PSFqUR9CbYMbC72YmidjtkJK5rE5/X179UdAD1UN8wAwGN1QWSXE8tfA/IZPBooONn2T6
PAhR4KzLvvdYDZtAmFWQmuEk5nU6Vtc6quPc//7wR+H6H1DJcXg8+w0GQagQ8ZS3PxEb7byINlMW
z79DI0N4OsYfSNyMJkP/jzv4/wDNfwBqWE0xCGocC5Qw/i2Osv4/ZMIbxFQVRSr5v3MknrwQrZI0
yz7A2XjM7roYjpvqRoY7LDKd4Zb9Do5/fy5/hRBgW8b8qZKjhTCoC8zzP/BEupI0QMjSP+OZHghj
Y54c+biBuImcdoHU+Z/G+b8PiHYEAA6Kqk7R/eZ47NR/Xvw0aEiloGh8Un7BRtFP2PGv4b1BmPu9
sv/+Av/kPHGFIOGgMUc7kRRPhSV/HNDPLOsXOxdPvyPGNkD0NEAURkKen31mqhUyN2jeP7qNBNZx
txzxnGiEhgj2S2xE/3BGf53ph1UcGDoe8gh7Zw7jwp+MeajjaCsDUU/z+6LakNdhjXs3UcT1sVpH
3IIhcwErsybYHJBaRMNxIpDjKQeNkkJlf845EXnceIQWGMOUVPg41gdNHsYAbYRqt3fsUb6H2X+4
iL9Ci6hNQJNA6Z4eXQlq+EH/GNYltgNlXtbfYwb88fd4pcV05AAaYgrUCVu1giePeaZTeIz0jPS+
mZFjmNaSxZcvDDLQ6Pkfzuudp/m/lYwnaePppphjhz0XcxY9TP86w+JYLaIcB3PRexoP5pTCG4Wh
cXimkxP/NvsCtLsVpgeYVzec7ihPGpv3NuG32B7Az/WtmKBfJndphmI3fuQ073txFbAZ5eKB+nFK
fGhpCtniF6MUR96tWZot6sRnt6e2jUVcGN5VOge2c0d8IkjxWIdfVMlUIPslH2DySpS/nyDFrcGn
ubUYExThDDzOFTLbcoTsNGISy+/3jlhG+NrQTO/7GFJC6BGa4te6ec9tp1+juQ1QUeUtapFj39nW
NEIGBQ8CEtMldRhu7OmFKx+ImY/sIXrfTOW+o5BvYlkl+9hMxvJkbxaj62XsClnOzDX/W2MrxGkI
Ft93zl9bNji7DeO7q+rYNUq1AspAMjtBKSkrgUNyeP2wNcVwo419O3uOp2BdACDPbH4hyLNq8lAE
W2fymhVxdFSfZtUA9sJ74l9vwRDVDZPjwPlQ8peAtRs2WFht2shB5wgVh4JVO08fa1XLcjv1Cj5n
9SkP9bqLTwC4D7QfSUecFg/CGqDWn6CgggW1wzwH13AetEoS1vIEWc6/A2odU93khd/Sr0nug60e
gNNQ+XGpazbBRbmYKEbpBZmFty0M6pVKT4sIuLfd5tNdhyaOUAqvLXKBJK/akAW63U21sWZv9My2
EeVbXemohb0uNhcIhOz2VsR8CkNHM2R48NGWC9efF5T6kWvglC+x/f7O+RS0rX1xV3EECnZehhm2
SaRtvzZ2IK1HYhJg3MTL+9SYf6UfSzlPqBE0/MswxK46LnhyiHpFidNIJ3gztyla60+IGqJ6lksd
zWc+5n0OnXm/PedhzFkXxo1exmwlVxAg7tdc+/UKpbN4KnWRtjA1Dg/laOcYIOWqP1FM6qusz4Vp
sPqGN6bl/LmPR9H5OoGguZqJvaC6AoaRLpCRy/irmLAcl00Wd8U2yq7MhgF3N470mZU+OzExug87
m218QhpoT1WIyYwZW/Dvg3TPaZLJW51F/S1fjT3lBpgnWKr+ahWu7oZ6qz6WclDtNMrxx2gU7eZB
9k3IlqXLaa1uIAPn50AXqptF5hl+ugpLm7GlPG/4yesKBcAbPAzuksJ08EPV03yZfDLv8J6z/Dyw
WDzLDGBwMwMTME1ERP+y+b36NkMMjtrR8U9blY6nOLXxTQYH9QgfTUTuMuBCZ20N2jaykn4EWjWC
zLSk/pGAW0ACncjkaU3ZMJ5lWKJTYrh9MmuGChehoDPBuxtidJianG8V/AE1HarP45rW4Rqkt/tu
UgjOT8JJi7x65ENoVjRD/1nZvORdRCN9w+tc5F2WWPbRr2RCYs7FbW5soloKa8O3mBl558ssvjVF
csxQmkPtlPXrduORP93H5bReA26NbsaJDGlXIfr9SLaNLM2+V8mAOk1GXzaptp8qinybjsmOZ4Uy
kTY1ldAW7HBqNQE66LkBnapdJ/dt8jeF6xVs5ND9PoSkRCBGDt+uGzl84rCCyhvtlT6n0qW3+Qyt
I6DF13wL32NH6UOWYPmsxtkOWFYMhb/nawk/sCDQZdnlQQ6Z/hKkRxIQp87Cde6mCUbothz7XDaR
I9m31SnRkHReLgKVaZPG3H70yTJ9NEOwsJta27+oIajP0OrztFHe+ZYmGpZ4hvODmqwCyIOF54e9
zTxkcHVqhrld9pV9Y1zuEArH/BV6JdVIuSZw7WfVtUx11Tod05sMtvlvpir8HQPAvALnzhwOSm1D
XaRQArn+rqjgOGjmZKq/6QjZZ1chIYC1lhn1CMnVdEagh9MGAuHyyiZieJSCqxMwAf2SikVeVueT
C5Nr8U0T+rKhMHvZFd+ri5JZaJji/c+AAbkMtnTuhLwjPEPsnsOKkylQhFNvm3hY1+uinuRFIfFJ
4KUw9Uu92PqNwMLwiWkq3tDTYv/pMMG7tRTpfUYZucTYKTrllX1GQhM1+basd5E209c9FsuFzAkF
bQv88mEIcOFDhoKIFLOxAgCRT8UVHnROW2kWdplyp19A/BKc/5reJPFCzqwg5guAIPVYLxCeJmGu
nznX+21vmIJtHiEXdRc6PyxZbG+0y7bHxVD9SVdV9p1MUHU3qQrrQxY4Fg9AlA8Jse7W63K7HjdP
0LECxooLLXjWoR6D/AJ1dn29Q399R+mgP+4wNbxUqNW/qL2yn7Dh93Ai6vJ+TyL7iK1+PM81ze9A
qSaktbye4U4OC8F818t57yPxOAHzfey9kKqt0WPirDemvkjrMnTOyPf9TteZux2B9qAc5eJTT/aa
I2ZzfyLlVF0lIJnaVe7Zh2rtCaBgHf2IKCzR8V3Is32s28A9sueudMBQq7spJ7BynGI8i2a2zVxL
erdFsn9EWT8/QEG6vM5Wf8N3eiCLY/JqODIY5kr24GsGbUYuk/GmFjL96iLqtnYetvg+rKV7GdN1
VRB+ziRr6yEpbzMqdHWuY77UN3yoZAfiMNsb6LC3rqp3XjZst/XacEKXBxGBYL4NkSox1kW82aPL
xwpmIfE62a6XDLp34rPoY7nUIxpMwGYuTkMt9ROkfis/gWMMwy0fJzF2kV5yyCUoTaJLuRqzP4Vq
gZ//cqQecVdDMD6LCaMmtn66mVAE6rlNSmQubc4dXe9RnjPTQrbdf9rKHR0URDwXd+DyadJtCVLE
W4vKz77mI8oNjTiipc0LJE49zDj0arVFeZOnPl7Yp50EmsKl4lVcu5sUwS6+rjJA0Bc1h0V3w2py
91zD8APNagr7i250RPsZ/Qyy2j+PJKrhhRuy+aMISbRfNlQ2rI1LlcZ3W8380qYawPF9OSOcdiKo
vROAUm5YascWfXamGxsFb9iHOURFvcMvwZfY8w7AAJ9AFgaZ5vyDtRmrbBcKVswpEF3owk+iAp/W
uiSk/JTBxDbcQTbLioYvwBXb3Xq1NIQHMA2lY9PVMma5OPVgpu6nEbhcB5eXvyJ9llRdUcVDCQyG
6eR66uE/bqTLy9CkG+jWwqb2AZJJX7ac0cw0JZoTAPsBSPSawOrwY62RmhAtQ3oRgiZQTa5D6uDj
KPwQiRZksDPF1pRD8RSiTJRIzFwVxrlFJIVCGTcvGvFULAQhVRWnQc6yyXuVeEiXeZmUw0mmXuT5
fRKthXsBe8jpFVNV9q1f16/7PvQv/SC/9rXMWYMygT9vEBOcaEX1JcbmESNIFBp8S7nfzjAkPGgy
uvM66LqVSu4w28EgLRvOc/6sl7mA1aaARL8aM8TX1fLvtqf7uRQzeKPe03tQWlXcJvDToQMMNpvs
sTYDeS5zrXU3rgAXMB8wYSAkHbcfcO5OH6VaTHUyZdnfGbHATKuM7U/O9ytFyxPelw2aj9TXXDDV
pYuaz5Oi+fMyxcmptlCOTzSP7tPJZ7epBEsmenh1YA3pBfq1UDwGwZXusnv0bmmgFZ95F9erMieY
F8SDQRMQey31RpvabLFv1dSzNivMKps64RTSQh4t7toUuLhTAKr6vFM9/qAgWhWsXsPaaSzKrdnD
pB+wy2PzHyE47+Cfmn/gFOgTdp0RPtG6aN0Cwxsb++QroB5/hkqkvoi45udSluwxYrFuV3jJPscL
f5lZDAQPhdu5TCn7guZCVsDLJMQXElN9A68EhZdJe1a1I9C4GypTXHQfA1Id/dqiGzb5wFCW3Kxb
Mn6fBlJ+nWiffJ4Sst2toAq7XCpxTYBRvgLtTacjpqGlD2Gxui8oJchbERyPSZh9zyYOwCeg9wd2
bZ+aN7FW0XiaixHMG9BLUVwv+TKK1ujRW5AbO8yvqtxY0pIZcaQpopHl97M06dswDBYGLXTFWBo2
l0PVTvjdFngL5sQQJNqcFC4tO5TwKwxfEbbvGy6F/ZdE1Ta0kyQk/oqNd4NNDr091qvITkVnJYuu
RpWnLwdRfU72dXLNGCL5Ic89e3Po6oPtAZXnWTjo8hpBc3IHrkijgQdUDI3ukdLceePk25RaP7YG
uNbajOvsv1sbsFawKFGnOQnY7McKmgRSebaup4WtaGWiVA+Nzuh3JPNlvv7MSL3SMy8He5uhuwtq
WaQjtpupivJTpDhk7fG+5q/WzPOXUq6+nQwx3RxHKn5wW5k8g86pashQkMM1hd2G+bIhqYLHL142
2GIGOMSUr5F6QjYQiQeCXi1R6yiBkCXwOJcnLVfIDyGBwCRqs4EPLJvWcw+NgKr51LIJSZo+HWXs
2tKgxhQ5NVno/nkxbpk+pCLZTIeqgk4IaXUhdtnqBAbHcInilC0ZPLQE7VimRI3k2xwDmYaZKqo8
o2cwNJOP7yd0/xF1i2rbZ7Jx+8CNa0tsuHnoBhAm1dw4i10exsI1UD7dhooC0mmNQwEmH+cVembY
eU0PQ9JZO/jsP/f9lIm+27BUgNtDqksW3axeicKeYc0qlms3uIj/2xzupvw0QHDDYSVUIHeeaZwC
7L9IKHPs0umQRTF7ZFAX4z5kEfQ5jjUO7Z5AF3iNy//Jo7qMMY6GocNMLQeff851ng7P7+hgJA+E
2871gcWlCfXyFrr/gysGQX3A41iHe/kDFo7YFxfIAXesN5WYevzi5DZEQ7NUW9gjVLaUbQW2CIRj
++oGAArVnUVC6R9iVscha11vnJouO+gU3C1seUywN1K5ZeXoPmZdWG7RgS2NdrgQQeubFioLcvg6
bC7H4lQINYzkJnZOBQHhy2iR46B26NVZyoohHkfwYU+QvdynUA8hdZc1Imao0SjIVtlltCUPQQL2
WwHdjS00PG7eslO/+GycT3KDxKMGdrCI6m5H6ledaDTDmN3YldbSNUmm6uxUhp1kFxBN/FVWbn6J
IOewTSqgTIdbGmvnBHkD/xHDsbODFojRFOkkClMP3aohjPDNniqwXTsaSpyYNfKmHvv1MY/z9QrA
43gnYkraKS3cPUtC4CdJONRBaw3mEXLyZ1b7rbxWSOHKhiwyZI1ftmm5aBtDNucruS1Q7q7TDwkv
Nnpj6IxTNBapMtdZsocnM0abR4IQzSdkoKgQKZN5ftFFZnlHeeXfop16+A2TflPJUzWNU95t47J8
1+jSohv0kUJpsOzRimpEs2Q4IZ3Q5srB3rb+6CN/IC7IqNOl3aehP0PEvdLozF1SQQ2SKjQ9o3Em
4NgJsblKjCi/zOucAbAsadqLFoDimKNCLYN54FURuw7dbJz9DK4dPD1Ek5B1tRARqBUJUpJCyAJw
66FH5Q1/nkIefu/B8KBrC5nKUzkV803Uw4Jjdpe3WkLMJTm0AmlwpquWvAYHEtnhsscBN6b0fdQQ
iLmulJwVax0As7cdDDnmBq0/uigWuM5dnotE+seAm91lNa3qEwOZ/zOCWgbgIZP9XYQwbL6iuNyG
jyXj+si6SDpeIYMpbnRW5uMbQiQJF7Jm7ElshN5Dl9f/6HWCka+23UMfRR2QkR0+4EaO8fZS+dw9
bnoecAnQuB8GNy4QTUs+oOdUXj8lgA/LrmZiu04AWozdBjHGvzaSwWSQTya7WjLGoIfT+TMaLIiz
TZf4c6FN0tQlhG+DnvfnjJg9NBBHhwcYLtKxQ/+vFYrveZGmqce1Xq97tAxBmF926A97unmcLloK
gItHNdzKpQzpGZQEiL2YwHXQ9StZEXojToHCWFlCz0Z6o5AULMHcEyfdXQ9nf9XFeS/LM5h3+Wnz
pYXM1S64StDP5ddMD2iux5GAf1DRkfEadMtYGuTUYYTVCMZkWFjRparDhs4g9QFc8rhzIADNXkhZ
nKYViq6OxHw87crjO30O/RZ0Chw9sYj892bQiSKlxrebzcOXEtFivfV20bKb1Vo9mVxbh8PluUJB
MAIF4qm4JzNNb6thnkroUmjgjU5ofRtFQ/oW5nG68ZE0jxCHMfQgrNJvarFuOS2mrEM75obptoQt
PnRuC8w0s4bZ+eSGsZoRfzWZb1mShvxsiy1/jSjs9g9AriYCMACdKuHS5ckX9JHrQ8PB/D8ISBpi
2EvzgKKgTjW2TBrn/MQTNnyacq+3Fvsmsjrk591AtKqOcSs+bGQDDE1SQR+qmZPPCrR+36xu/kIM
F5+1FaJB73Ngj5DwQZnTr5jys/7SRxvaDk7GR22EzONeux3eWuAuX5feRdeaYVF3epzKD9ZZcWNz
hcZkupzugAuUVxGNq1cgxmOJadAXbzLdyclnsXladUivJyNs2rK12o5sDd0h83oBxFMaU10ZMixF
t9cREic+1v6yoPHe/AQrzdhpgFudxlTPWkVyd0L6ktwuQQwQo20J2kgE/7mmNmmkcTF8FTDk8mqm
/4aONe6yPLMvFdL9S5LR5E1A8vw5xlfyJvIYuJREnzXPqnsPVvkiV4tVV7lvUMTaR+niQJvKijjB
OtgfYSmHBU4nGb9gP9ALygxDuqqEGgLfvttUqv/FAHZ0lUehotAmdW/8kIjXqJqzZzaQjLcZUP1r
KRc0Bmog7ZsI+R4c0H99miTwIP2GDWriawfSlYbyMypadNZ50pkRWf7BskEhyhs0w4EYRiuYo8BK
+8C4AtcAhkvAiw7tRrjArn2odYiIvR2uYzdwtl9DORzsC0UPuvx7vmRiumKi4jZraaZjG3XVmmeb
RvCaIJ8oOQchz+pkLOIOSq9kR9pYxXBj66nQsb92wQPFbIrU5+csW7bqKxz8FkFFyWmG+3or8yGG
aXldQIx3USj6HgoKtK5coX9FGg8ZT4BRCosGuuksh/ZwkOJnrKKANpBgQaEMOxm5hQmO433sJ8hT
0CfgUC1jDirQID3r91h9XEllUcKMxBdav4pqoyvrwPxVqPvgchw9e2BMGFhrzYaH9iWnWBJn1Jub
9jUJDX4FTRHQRydDStbsckBkuKIwO7EaHUFhv5/hxu7jer4MvV9L9S+HPoppjrYJ1YS/QXxdFv42
sgYF8y0Lhs5F6+FCLdfz39Nzf2V/wRqWIGBhYIE7GyTdf7XPHfOQlnk/lj8mIQ9Cg78z+nyqZ9zw
SICW+ge29a9k63FEeKlAVh4GnuowZfyVDQQ4V9kYQvifaFF0HHF9l0uQfNHgXE05ZA7qpjX2EbT8
IwMp+A+XnPyhGocXpED3KugKQfwTNPX54wzADUFeaArxtsx5BCMdg4UMoqU1xMjMbwnNYb5DAg41
PUffWeisteQa3RyqiB3GBTXA8nbY78IhdUK30nm9zSCUEPwf9O3JH7oEnGhNihKCjioFYf5fCgxP
YNSol528GZoWYA+PDHB2wCgtDM/tpoLCyUUlRwtiCMMVh+a4mvYQPW9S0mtTg9jqW74jX7mF1H2B
UH+p4wKmEmSa0fxUoJ0FAjHaKHjM/zRiAW4LCGRm/OoE+BJl1d9PtuSvHDWMEQUSNzy+JU4IVBb/
1bgM9cCiVjjRv5YgNg7Ry7vmDNkLdrE22cuDUUWEOiQP87vexv3ydElouvAnv1kCRh66gCMO/f3J
ZQdB/n809XFyaOsPN1OSYB0AC/xjWoBjMMg7BBr5QSWngcUDJ8nu0RuDhFtioKlTYEXWeX/liC+h
bNyg0fSkBZW9FU+92mmEngLoWPKqD3DroYJDBdPEZytHg5zJ5cftEQZFMhC8o2B+kppN++s+F4dd
JoZ+DndhxOjjBomlPiwt74agiv8Pe2e2IzeSpelX6RdggmZG0sjLdvoa++IKReiGCCkk7vvOp++P
UmalpKxRTmJuBugCCqoqQRHuJI1m5/znX6aJZ6dsNlqkL4sZdu62ottp9+B467NLwZVQedZfP95z
w5Uw7ZZQzBEfMg3mm8cG7LjM7yo7R9bROgXiI29oxEAVVy7dVdOkTNiyLG8kZ28Y5NMxtFA4vhRu
EVhPNAkr0027IVKcgXk+2o9f3/4fN6Kvd1/TMLMloNC28dD7cVvgXCpCAZr+YREw5FczWVNTRo5l
UmYn1dcjm8OvP3GlHfzwvDUaF9RKq+skAsqfP7FtzDYaczW+KMp9FuPYW+tU+nfSs7M6ocGAUXRg
oLx914bX+tvQ99dfQ/585UqjqNE23BtpSmRhP135ogAkQYzzp9wq8k5turK3jc+0rzW7UUTxLHZN
oMv4bsCghB2niuwSYrHbyaHcQDcfM5pOGdaXGbzHxwmWvDtv2lGgvupcw4z92l6m8pJFBLqWMJxZ
Z4SBI9aXnbN0eCiHiMLgFCRpt775AyypW4KwdDVvVNooVFe/vuKf9zVXcaRDtOequVolrJ8EjKkT
RPjJtPod9EATJTEwqZwv5bCs6xYfess6RmJcBW0T/Bn+K8Twa93qKEfWt6JPYC48wnVe/1LWMVP4
Y1xRdLFF1kiSsLbLhlVXt9iQUzFFGnEUWw0RoUk/NVrUvEa/vqR1b/hzLdmcn2xpFnQtHC0t5G8/
UVyANKa4oUQ86sJoUtunztHqg9PArvo7vtZfP8oy17PaAc5cD9Oftqk8kPnch054/MZbHWykNJCO
ZL3Clb++qh9XJijCygtTps1mTf6Z+7NzAtBj3cnJGG6iNl135uUrubpq7aK/nw23t67++efZuJzC
YIKp4Tg/rQs9TRVjL7O/4YGuZJgpjABfTUzcqGubNg7/kVzPNtltyCzg+qhDSEb6+VYqZkMC46fk
5hvVFeL9yvDSaQbXrmjrtQ7+eoH/yM3h/2Qa/L1n8P+TRfH/j+7DigX03Vr4i5/DzZoa8V/+a1Nm
ccFT/M7Q4duP/m7poO3fLJuCCOqjDaTAKf0v+2FyKpTkGZom2zlKW8U7+EcYhfMbulsBn9U11e8R
ftDGvoZRKEIyFVUJVY5tCsrgf2LrQFX200bAWSIV9qhs5xA5gVZ+PMZ0itMlxLrkOHUupo3CSyO9
xasAyzyJBnvadUNFnICLbsQ5BXLGy6uQBfYyzgIE7VNKIJJT6GPAAdnm66ORAUo3iM+KHNUymt43
KEDu1RxE1okJAbZyNjbgnQW8tZklc+isctRpiFc2z4gFFLBQhocPFuPulRcF5QtjJ3wkMdhvdgN+
6tVmLIR7hc7Pei2aQdzkuFJieE+n7WwQkbvVQTKxaHZsAeuPqAAxRprE8x3IpPfUo3KGp1Qxr9t0
rTs9hJPtPeWxmB6g4HGopDmQIrIG3WCzWaTlRWnDZrrAfKF9a11TnLMip/8VEbWSKMIs9uE3gJdl
k4JTsfrjIdSyGgaqMmyO7MLizKtsv2p60bsScd1RDZF6h3HgdFeosqHnN2E3OXkrbkJJgYzeKQye
GJLyq2vcgFZkP2lbBJVL+5ag2KqQdJXyHLdZ9aKC2gQKZ3JJ2AE0wUvCL+zXOVxdhPqQL2Bj2oHB
QcanmSqU54SKMQdXRvawcbyJq7ZSPtNFh/rCOItrx2MLi6F+NCHVWXF+WaDfv1GpkVy5QwDfiwnK
dRLEw0mVHj5rMd5EwIzr/XSQNwBkAfY5W9Y1f/PtgWYmfes2xGLvSfbrEx7mnmAQc2nbZ/zG5ulq
rFYTyCmV2N2ZbZbG90YuuYQS4z9cy4aIP13GMMuqjOa+jInBd0RwjoZ2ZEjAAWbocHXcy0GaK7xr
zfeNg7BlT0yDUW6GcfkSBT13whwK72nOxoduae39XESO5WdBHDwtsk3u9YCJxAZmoeFXIpfnAn7B
y2qxz6rNWegMSfpgj88+v2kJJH/ibcB3Y+zgPXWmwoPRGfn/uhtYDbJpebKe6tievdlWJyyme+s6
07pD0BW2LD4De+JtMMivfqlV90YfOoY7s6vETUQ/M2418sEBj1oKlA0AFewIMNhivihI0IgZoFIB
7waWqIPUoPCuyooj8vjV+taAwqLQziu+d7z0+IrmKTadCgIBfdWYs2IC0bdv02TxkWDePLthXSez
N1UvqMGmO1d16pRj7vLigjhALoH/dMA1ydtpi9yUeRi8XWVh8wpTKXj6uoRjQ3N/wbguy/VlT9ZF
GjgDahDVc0ugH8x3U8irkGP+eWlFSZGCT1jeE70ON66jUFd+lbksmF6bmDUWjCW/vRLYHscHJ565
eTPejQdSGNQJJ6j6ZdGYKNY2+uit0zvibI1lgMezORiAYWi5oB9hdpk1mpfTKWccTqULgTSyx4GB
YM7lmLjFxu3EA61Bu3gfMOAY4N7xkrfpwP1h1CDOA4SHw4wPpNxYkIdPeLJ6V2OZeVdLDd8ePdPM
bygrkcDeM9yVfqWZq98l9RBqKCNw7HZduHhbOGf66ODXujezxLuy68nYQqUymg0af65XTU047hc8
hcmf4KXACrTJ+UILCocH0NkxepjbqboOE6rRmMHgQc28y8zTrZNbkM4CNJrxe3DQs05pCgCNXEjC
Yw3EmXFTzx3MremhWuE+Jktp/ZKaQX30RBsegi6SZw1yesOIfAz2boQN8GOLW5Z1nBhpn9TCBUNw
Y0Uh9eRBZdIQ58BcluoCLqgNa6jIs+giDxIshE2MMBGipJDOR55SFgdQ0ZibNDtoWaypALHD6rC6
8FgbOMWvJoh77E+FEOe6n3EgteeR8IgGEAPbelT+e9F23q4sWKWjN/BG5E4NZb30xBmHH74PjLgw
2A3eunK0gLRDGkzDr5dh0L6FsHcOcWSzuumszzhveE8NqoXk0qr65tgLbSLvXdc8vF5+yOy4Zor2
df33QEU3PYMCHI+E5jrNddtjeM/Mi/YLaxNztSKi9KPhzVBXsh69GV/fqna9J0MtPMhvW1rSktyz
hWnMUrKx+uhPJODU0PQx4GUgIwxxZzm8XVmWeoxqRm4vQ/r91zcuH1zraSy6CfF4bTfR/uvOWtI4
O4cRJvGTiFVRPI1hOKfvbUZFsZ9Z6y4lhhGfz6izXz3kx8x1MLkWESwXuuS3IoK90VRM4TZujchm
g3CfHdjLcD0FR2Qjy6gfet8t3QpDxygqRHQLpDTDjLVVPm5xaqaE2BCXVQqfUbR3mRcIRzdSBxC9
qIa97B7e7ecEUqd2/awzwieOUowFOzvnEa2Cz00Ki/Cm5J2EtcQWg0vxyCDVV3XjvJVF/lQiaL3w
gqmHzTG740QdopozXeqp9NaDCKAgO8dzWF1yxrh3otBmwLs7qH1Tq3gDR7u7IeKrvGzRkvqDG0bv
oEDbBMkUwQeahx3pR/UVilTmaZ2GA5XwDmz6XOTEJMExOLVRX13qBEV2cGdGVul7Xve+qPt9VbX1
3oBkfVdBO0hy/RBIUv/e4/NQQZrQZe4EJxRuObvqatuLXT2unWYvMTyv8i1SFxJHdIuOgIGmlSD4
lflRiDqMUFtXLpOZVO3TQqId1vGyN/tpvECnCs/U0OM8bCS8lXk/O0Q5HdGHxHB0296euP2Rhzml
tdy6U6cv2sTjmIun+hgzwek2+SjeWWIorw3TKW7jJXUv4LKwegUsKbysoFu5SQXtrJrkJkl1D8o/
mNdahSY+hoY9veJPl7ybdf7OSnSdXQFKW/d1ysgJNBgeMTpGb+8yJ8PytPE+Ri7xOu3oyc3CItvV
to6ROczNfjYS72gO9bCdp47RjosFs29ZyerQ3CbXqFyTGTF377wlJO/sUToGnOOxuYOh9A5WfbVP
Y90cdDB+QFXs23GiP4aMwx7wV0GLmtVyz9CUOXpnN/ct2n7Kn8LZ2VM+fUp6eTbglG6gU7TXLoy7
+3yZbb/Ufb5HfmgdAm/QV5UXM0+v23Pt9UayaRwqo12Lku66WwK2qDSnPhmjipm7FVz0YLAXsm2M
o+2V7Sn1aD9LtZg+N63YDWltPwIIlJuVMrYzPCzlE3asDSskvbPqZKupOo0lFbccAjMl31DsQ9dw
Tlmj5vuwVL4qVHGURtsc3PWEUHM1bKfQ6492ygNrIdYgupzqLSIQ7xqd5H0f56hHcYd8SBE9XyG2
7N7JSRpX8KEz6C+4zzLqpHb92A0ZI/1AyuUCMxU4VHFXPieU75R3PXZHrG+ZnmUTuEc9KuPGdGrT
5+TVWyBIeFT2vE/KNMcpV+tXI81JSKpTYpV0lvtD07R7pI0IP2e9zsCWrj8wzY98G10b/rBxuF2g
ORyCMOpOQ2G/VRg07WQnRl9UZrbuVuI0J416DRqzqrdB2U7PVMQ7quuGSjA2i+2MCe6uqy3nvJrn
3LDzN/kuLgWe87HUR7Od1CGPsMZu5Tzz0KAqXUFK0UzPQGu8no0EJ6x629nmwzCmmdhhONLM1OJ4
MiUPcSAmKBMJBm9HvbRD+MbmH0Lel/DpXFFtSXAqKj+MUIVtylAFB6zVDDamJnaOLua1T0baSpdj
D6B8E/ci2jZVRwcS1TvNCPo6bnkvYtWNT5XjZqcFNf/Gg5u/X5ZuYZAKMoaPUrx3ZGa+G8PJZYlj
S27BnLfXwo+NlPnhJ0RO4VVY5zfR0LXvSXXqL/PGvXbSAuop1cBj3kvz2Rtbp4FWw/TwIq3rOX7f
Okz9Tkynve7CYOgl+yO7lrcnTARkkxAwg8oppHELbgNSRKhmh5I2xI5L9yWoMzb1AIMN8DhjnE0P
f2/RLOqgmUAtti8zWD2YhBvmGOLjYvbqxY1yTl3ZJzMBdDA7wz3eynZ+WZsNf5+WlFyM0PPOZfWg
SNnZPTVo1ERUW8XYrpb5g8XZhB1gNl+YYpkeZsxhz9SiGeb8I2W5Z1Cffdfx/xsV5o94LEmOwrJp
7CUNtNS00T9haD2uZnHVxckxKBkab/OyVNP7xVr69hmN71LvrdyjGikLG9kMBCIO319/gZ8M/75+
A1y51i8CMMm3+AlaGyNHlMjFwqM9AaJvgqIN422PMEbeCKONQorNoDrEKo7Cyw6FYrGrnDa4Qc0o
zsBW4obpJ1Xlr7/Vv7ktHgCVbVK2O0CM8kdEoVB9UMJjC4+FsXqgT5z+ODCU1KTDah7fxZLKp88X
iiNjCKuXX3/6VxT8e2STm8HHg4+7DiX4X7DaYtYplCs4fvac0Qolop5Rg+Dakyc8kGhGpUaQoqvO
qQ6Mk1jLbzIFreRysOpK3iKFHNJlg4V2GB27tYOu6nWG0AY2PUwBYetvbte/eYjIw4WtlYdRGlzg
n+7X4IWxoZiNHwuSKuBLosNp/chJEQ40jKRgXVbQ45yprV9zK50f6g6soo7o5eNyah7yov67Md6P
88Z1WUFtVRZQN6NzwTH84xM07NpYYHdGxyYhkmPjGM700AFJPbVAPO3GhUgOpCBl+7ZGJp2qNTCo
GMsmOwgMEaBlttXag3Fnf/1s1b/7Yo4Fyuu4OL78RTKqB7PCyr2OjpUTUqGGJb1Xv/HGsYF5pmPV
Fo9Mrl3rNJeUrVvEFW16MVhyeOitwWs3EZzQJ8R8dMvW17pYYPpxMGKaqNBaKN/jEA/mLACm3zQr
1sP4kTd7pfdQmupm6q9ngMG3b01pnI/TA3LNdRNC//MQIU5MNkOyTHdrHfcaFylra2ndFEmVruiA
fn07fnKw+/qctGQyLMANmAj9DOJHwqhjJnPGQUU2e6AslyK6cPu11Skmvj0bv3c1SxfuYyExtvOn
POJrzXG/PE6ew90KlaA7sRfGEklm8T+5WfyJ0eoc7r7CQ0pW68NuElAabL3C+FiGIGB+rKuBoc5A
1tEC1WXZ2DIFvHFSchQJWlH529eL/UdI9P/GHDyXDf67ZfEXIHr7OXsdX5vP30PQ337mTwTaBLQi
BNj6Ou5zGNr/EYBn/6YZkqA9YdM0mef9CUB7vzHpksQhwzfQbKNsAX8A0GQo411nM+8gU2HVSP8T
ABqCwM8ANEQBZjX4NpDazDT/pxlKmgyYpmNrc6R1iZ67pCsqWDyKoJiJjEWWYpN3+6qe77KS4Dq0
QIPPNuqRxWtW+wTnTeI/1SKeg7iHK1iQ18JM2hw/T52zcnmI6HEDzNCysLsrXGM1m8k+WAaGXqqP
K6yEvPYwg4ntGt6IecNNjI/kUdmPCTbCV8yxl5sssTvG0725HHXdBhCFID1eQBpJt30JwZ9aFmVi
1NQbbHmby6kmr9PJEZUak50cRr6c3ChM/U56iYMTNWr3UADUXNASf6BlMp7jLDd4WQt2JVjLh96T
4Q6fTeJAScW9hYrobvOpvadbfbONlIuEJQoALe8tSUXoAdlvQRcR93OwH8Bav1TIQzCJ8iAMF+aC
irWiYwT+JhNm4dOjQd47MBI2se6usbhUm17K+1i4Z7JVr6H5FQCaxeNYL+JqGhEhZmlBgwmPnz9y
+ob8ynKr54CAB38R3UTyaPjBo711aqrATKn7dCaexx4ISCnLxwmw9oUgLHNbqSiiQ6j6fY/Dqx/H
hc8SPE+KHl0j+4Gzt34FZOk2vxoNFTXjos1b0Gdj3w0pkZutlz3hBm09iUmh7SOgzIfWryCtkhAK
8areRCbU8qW6Q529QGEyLjrMd15LSzRn8qdAjWMI7L6qsh0yWhjsI4Fe7kIWh93Vt9Cvmmcrdc9O
G5eINZv4INoZdWQA4XbRniDCznFRgrnvsqUycGxR4zvY4+GFhXuk9nXY5vfSC/pPhomnkY9iVN13
6NVu8riOUHbJaHLhONTLjly6R2UIUKSmaKKtLNVDm3XevnWJiVEqchBkO2KTxEO8jTJjQHZCiswB
HKNKT2El0EfGM9Am8vBNR4JxeSNpSi5D/KawdmwM+53G1ejSyh3zg8WFb1uiqf08TiC+khBVlnvh
NnAo1DSbl+Nc2zgRJybptnbSzV/QGi/GwSVqJ/gye3q8zmTDeJHONt1lHLXNRgCgVHkiHv+z0Rdd
3M1/E3uP4dW6y/7LBuYvOz09H1twE3+/0//+Q79v9a73G8DU6nLNnHHdzX/f5z32eY3JFvKwP7d4
y/xtHZI7WG1+3cW/3+Kd3xgvw1fhH5iugnX2T7Z4ptM/bvEw5zWyeRPPaRxLaAx+apQa4RBFB5B1
saCownAqCx349VbCOHFTOdbwYoa5Rp5nlw8x0vSbZfRAQt3cFD6x0MlO0NKzH8MU2zVySm/BkICF
HIOtH9L+YfLQTRA/JTYgE+ABtjuRiQFneDUrSke9nyM7uhyysbwyQ0/oTSmzK0Jk0jtdKveQI6E/
BDrQByvNrM7HXjXYtn3qIOWImlNKnXzdt3OwXRCXGyg25w5yLnvHJdFzzvu4lyWKGUwzOKuISFJR
T/iSITtsDhGWlaQaj7CZRqii5sc0XcpX5vXu9ZIq5FvN5HY7/kG4GweH8dJqhzcGkxsis/DwQGD+
aZ7W6J5j2kjjEzV2/UVXsXerkgLIk5DQz+FERLMfwZO+i6OqP3RKNQ94uo0XoHVgdDMkgdxXiQR4
LU2cNUFZkScq8B7UjzehWYSXbbUYpGuHZEYQySRvUMEUJ7wvnwdvqh8grziHNHKHd1HVdY8AnlPO
eGNpPuKgGj43uJp6MPRQeTskDfWbpfDQhrjFiUw+4pdIrG9Oke2l2pdSNK/1PI3MxqzxvQPoyZ0u
so9Z3HVHb4m7vbDi+NNi9tlVbDa3xhLaF3BeUegHy3JZBdngF7Zu93pyW7ltmAYBTc69BGWRYfrs
xR7ke+5Sz2/LjXYvW7jms9ABwZC5w4WiMN60IujxtbSNY4KC5UB+UXYuCyt6n2JCmfqQGBXwN5ZK
u9yxE4G3gY24MpIKqn/MAjzVjdVf9xYDWb8vTaqLWaAki/BVpM5A+eGPbRFtswWDwg2i0/ELmy4k
0YojiziqrF0O2O0Vd7EDPmvVs74Km3LZ2stMZFbj5tdVx7RVGkrMPnYtlrEprRkpq11W4RPhk0BG
Xh9aH+tpRLOVkh910FnDv6rM/LhUC7OmQWNNUrqFgJpie/dhMEf+6Bq7KsoHP5oHbDrtmxhZ1KdC
q/RkNshwGaoa6HhgDh4spgGXQE04cSdeV+CemwTPRu6ExkVQyzrZeYUWb/Votj3n7dg/DAsjt90w
p+Kl87Kg8EMw8XuBK9+HBo4KsvNRvMLNajjG5g6hzqgz92ipdGzptLwSa2zANS9Xk4WnZ4SaokeF
+6QGMwIEiqyPPQhjgUiJRetjbZgdq7BwKZ+QJSMAmM3T5KXeGUVhaeAzqwP0MtHK0mfMWjLCKvJX
O4y8d01MNJk5riVmo0hhdObPdtXMGLABzRer4LZ4TsK+FUwLk07zsIrmpdMWNPdZJxXk8RIfCGPo
c7wDbO8qkkgpMcS4p49icoyFYbcjhZH5Gqa+OxfBNKFkmsyvAUkOCrsYJ1iv3y1jV1+kpUDCbVI1
LCpKXO6DlRxK1G1Ay2rWvuFV5gH1UPwgB8M+lDE2X1vD6wIL44nGfJFpxCTTYkcdpFnNvocLQXLQ
XZWdwlnVN6m1imy8UgEsogTmxuo8eU9oYD1vatGpkR0t6E9BOBUuJG/M/wY9V83RMtz2iJQctaRt
zu2tBYb9qcTkA32USIa7uZ4NNpeFILYS0B7IwrKGveFG9Qey3LDmQJL6giGKuFZtTAQhKUkQ/JQ9
N4HvIX68jWYvQMoqGXs40RicIoI2yaAwq8cwbSsowd54iU8dxUqWQukv9IVVzbjIFkV270Vtth2Y
eJ2SlG2zRLZ2mMz8HBZ2f2hXiXCsmGdsELkiTDJSvFeofZxdjf31G9TFiXG5cOptiY8KDgWUwkTw
uckt/XI29JdWVjtF51vNWMXvF4NW9zgz607NZxdzHhxuokaJrnvu+xm9e4Dr4wafbudWJExK0ag2
D9jDmw8g4SGuCwg4NATn0xCOTzYOMQ81IVgPvYAevTFjRuZj4xTPim6k3xS6GC+iOUyfXCIi2aRG
XisX3vQdo578DpUjrmrYxQKgpdaNF+atXw4LVkJ2g3WG4MijvZ/jG5DRfl+7+PpsEbnkN4gT+bpO
ajA2pXnatJlR8ap70tqgbHOuasHXX6ZOXts2ylKkql3waLmNc0ridDyjd3GpqYcg+qygO95iPtDn
+P/X5dXMpPwGm4bqcWGNn0Iu/FMV1+TjzY19mDqGYhN2nB9Si0QXfwFUOoYiYzJgzXIzia7fwWvs
dymipGHbY+VyKbtFn6I4Kv18TO6IL2o2do1GOiiz1mKTTYOHcaGFchJ5jYUOgrpisdaMwL68I0gE
P2vu57kpJ4H37IJZh2XoQ1I3xi0z8EHtpBzt+8xbojes4+N1AkbeWFNPFZ8Dl/5iXvR8z0R7PHiz
550G6BFPmI7kd4OAVsL7RIdIOhk1M0qAnEcUMgpZ5tncYpaMDrtXXn2Pv2mOJjNRKCc8LXZgMyZa
/8y67dM8uKaJmE4tByOsBjneQKX6ZJZA9aJFp7SxW7t+jjFC+GCOQXpqS6M6FCoyXFTObDUsv4hD
2sqUveL3eh8PSXoXeOX4oYJYu0074bzIMnaZzBa8edG6aTJPl1BLx5EgVoirsnwsZu85JviEHTuC
9XVZt3UvfLPA8J8uY/ReYiNIH8mlaPF+oU1tj0p7TKcxZoUrSs1fm1fS6WLOMU8UJmrmLsIwg4Of
O0+bPj82dYhDk3LnPY2M3sNK0X5UFE7gJ+F4T0dcJpcdvLP8iH1C9GxXmHm/SodX3MeM2bR3zbg0
IR2hM+Fwci0EdmHdoQwJ3u0vWLKySS/0ADekfa2D5YXad3qfpkbxKRkm+eR1vT4zOq0uIFCda2R7
OwKD8hPte+XrnqBEXU4PTra8sAF+seLoNemcFw2+9RHIkArCahjDYprxoj0jOaJ3yO5qQcNo5cYV
DwcqDgYTpyLt6i9qsQfEelUNyjfWyo0Z58Sk9ZVzd6/sMZ39vrcifHkazA7OrtM3O6gvy320UO/A
dxkxvd/8p4X6v2mhBOE6v+qg/ps0kvJHtua3H/m9fxImDRR9Cj714N6orcCqfm+hhLB+cwFZv9lA
AlPRqv1B1tRrt2R+bW5WAGttvP7AysjmwhmPBkhhkekJ95/0UVL+KK+xkUsxJRAcEdLk+9B3/IjL
57VuoSg5I7VrBUfNQZza5eTekmtdmpdlNbhoIZJad0t/SGWOSeZ7PNzQeqWMENqzzK2OceQqcpI7
ypumGhOfl6iu3MfYQQNLvl2fFLHo/WqcMLUA2wDpLQpvPibGOBpIk7E0zYcTGFregvMyuS266rrI
5qTA5D12KeHcqrgiL326KI18MDlEnPl6toLgnKi6wrTOeSY0cDiM5aDXrAjyHOykukpy2O8w7Gji
bDuVZ1K2oUPEEX7GVIUrhZEoGG83Qq4ft1mzEPnqZIwlFowBXs1KIgYvuna4JqgHZpGMOvDDZlhJ
b0xAzexQTMRUT8TqEfPslfHJycNa39DKEK/azrDa8BNjFu9QZxy6JiX52lhVRRETl2MVNOOe40Qv
8BwLfjFSYxgG+RAMt9IOipdunMXDSHbWcCgBMLfkkg8h49EZo5E2nJdNm8JnIbZ3eO4aa34KFsJk
/Sasq+k0lXjWImS3uVBMCHr5TFZSTbqDIFZbOs3OEumwc8KqFlRfDWyzkvGytvAohP7GTJND2j45
QaufvBWjl90IohknVt3tIyQjkC1Z6lvyembzvnbIZ+2MIj+QGh1A0rEnvJLWOjduEyKWbTLuCTp1
LPLAzR41Ik4t+RGn4AhiwdC7ezmO427sEg7oUA7hfsaDjhsdVpXtU16MX3QQm68LHrD71OZtpKON
mx22x/NrTlKd3MObsQ99OVWPAtDrkuyM7LnEtHITmAPzfZgy3TEbotDcykbf4tUNDVBGwQ4nJgIK
GO4IFo2YxLALw6yGD4XhS6Qb73aya2zDgoa0eNSVF0R5TzT6Kk+JJVHYsNlRn72ZiVGeMKuVpy7H
s86xdfCBtwFHNCIpvI9BPkAQmFuQxkPY1fLMgLc/jU2u91ihaEbuRdA+op7+ZI62sR1md9nC3UIb
zRsQn0qNmwFmatPg+SETrKvcyYg/jmz3BZtWeRjayKGkbhchAOAkB4zMDbVtg/qMT2BzU7vm8jHr
8mALWDI/AU/nx2DB59M3DJO2tTLQEQ+V0d7O5VTc1DYjdg6QBDaRHOLAt9F/bQWQwTsnrLvNaHjF
CSOr8H1Xr6Z2KLCzh9SqpN8uWKwNHWVciZEprEiLoHcrNe/tqO79uZuUt6cfloDeNkGRl1/9J3q7
q25hPQFQOmb2uRDpfKo9ErOmVfMwTLMHLt19gt1lbckMGGFzxIxficnAnka+TuP8HgaF7Rdp6E1b
b5C6Sbe1whgVglVVA104d2OLLRUfi097Pzf/ORW/qQ7+BlhEI/DLCdJ/owst2tf2e1zx28/8CSsy
dCU40CNXQK5H3L+ORc8CREQf6RAiBbwH9vjnsYiGgR9hPumZkmHyCj3+cSyq3zjA+NdkXej1OPtH
56LtcvZ+L2YCpOQ/yH7Qn9r2X/WxJCRJlnVvnezMhXJrIwBqim44LESSXWRhTa65URLdVo7j/MYE
W1/ZqYUrj0t6/ENZ9thkt5XxmukMPxzGrjcL1uxnhxcLLl7lkCbZWvoGOKF9mJk4nfPWxrOzH+JT
HjriQ1kFxC8kOiHh19mh1K0/Dmynx8lwG6rBZJxonPtq+USSjOHHQYjPaQDX/ZHKOr1A/F9cBlpl
B3hugPFdcV3aMoYHFaAXTwgUF0OLOV2co2OAWa+20gj1BekR0BqCbLqFG54dYEwz6m3DdeTiTPJ+
MnoPH9XUvBZzjHkeBvnDZigVJBsYsQcBWvYsQMvgiaR3YnL660CKM8LbciscXCyKGh+mjYkK7Yua
wdjGfGXmiIE8YybwHV7Egv4xgdjOABGvjIad8mBnZvU2ckbvVQMoVscwAmiX0nfwGR3UUbAsDlU+
JUdsbEmxsEbI/noWfidk/7504wA7hWi878p4+eRB+n3GwkbdhxioHjGka24cqOz3IN/kdODescdf
rL/Etqf+mKt+Ah4IaTSGbDhokXIZkMw3VlqQY12MWGqmVv9meGoTN/bsK6+6pP85QYuddpTr2NPD
LN62dnCdp1V+MlzjhPNFusV4YHmPEW19qOvB/hJiQEJr18WY81njgdCZ4CSJArxDCrxwuhlJSg/f
BsZOLUl/WVlz8hTOsfeiawetH6kyeIA542M1jPXZI5H9emEiej225oTkgqndexrT9irpzezRKq3q
gCeD9OgrShOOTwZ9MV3Ha8us4+sQysJ+1hpPN6Ny9QP5f+AeRUfIdNyqYXW/Ne+8hrVSht3aeC1W
9qlHsnYTEK56hGaiLh3AokNeObgduTp+rsknuinCyr7HOWI5TtGMu5ExqEv65jXzoAxvSTdpz8lC
c4sLc3bKjf5UFQGwi1fY7o2EQvNSwC+5rkMrhZyfVccEZkGO9qDN9qMV2bdZNV7KaLRYjpAHDLOD
zhZ2r1GPrQKoayp2sgr0K06Zn+HF52BZFf6Nc26fyjqw9tqtSNHWhXxSVvoJeUMVov+15It2i3M5
qOWpbasZz5vCvC8jxyngKpPNYeP9yAGO0BMuHKMYfzSc+hWjzuROh2mNvYFS3ifsDKJDMfBD4RJn
79zYhK8IPrPDcyi/TEIe4qgU5WOPx55LwMujVm33UblIkzddCrm+LE6cYM5FidVGgQ+8jxV3XhAo
kaT3SI+yBzvIjs48dhcOfKwTLhc4MlQ9LFc2y5f/Ye9MmuM21qz9Vzp6DwcSMyK6vwVqLpLFQaRE
aoOgRBHzmJh//fdk0falpHvl9t4bOWSJQhWQyOF9z3lOV/nJwSXLYwvzq1kjI5lQdSE4rKVufVtg
aK3MLI1XSwymN63t7BFO9vTglrV2Wxu0y3mgLkEhcQYQFY7PjdZO2zF3moumBR6DWHlrd2mxCyVE
TfgZOYTI2yEMh0eNzFqizExxm+qRucdiRRk7H/XhVOpD+9XsQAiFlr4Gv+fucHhNmyEXvcbmy/Qe
OwJ26wBDT47lx50r3CRzdL3IKttpdNDZU822u2qHyVE0CZIwqEdveqQxHCEoeHpr3x8eomW2VKvZ
B0vD3phpTiaQJVCKXVRgca5QaJNLJLTHlAqNF0QRuyEq2G7ADKCv/LZ0VlgePmVwVeg8wIthX9kE
RppVX3LcTheo0vxbG+rSQUpUvwFk1O426bRs7br0oTn/PDupO+FYsL0bHR50R3vT1E+DR9vEC4sl
p/udO1QSKv+jz6pxWkBLf6Jqm1zizfjsUy7fsyIu1J/lcJKRlTCUxvRSpg55M7PmXxLg3d50adhc
pfrYAL5JcuCGRU0ZU0Zb4UNNW7ACbWzZmJ+ysTD2Tse3RGZbbeOJFg5huf3VaPv1s4UkXpUaFusx
LvLkgZi8AXNLkiHSTP1oB8kNR94cjStNhPGNEAmTOOfnYEAU/UHvufVlbC/ree7qjZwM78JTtI/1
lFfxtemmIwONDbmvWTa1C71fdnNk9rsymTqkzEv9kPdgvEWdbkjxW26ywbQ2CMHok8ydvmBZ0EoL
BOa0VZqAkxgi4+iLKPs8NlAMaSh5wSBYbhNe8QvKofUe7ysphFnT+k+Z4yTrohz1xzxswz0zU3wI
O2M90/e8WfpU+1rjyT3WuMW3gCfltUjK/GBbGoE5JKjc5vPoPUSjF25BCegf4iGBXjYg9wP4qTlU
pNz2RM3/SykXGM9Lz/SPaGrB4TBZ0Q6KhUCZTwvRkNqFXeoGzcoSZiI5KG/VGlH2cKALalG36vTA
2p+m0X1vsxEJMFXk0IZNv7ttoibfV1iEyGOvXcpDC/XpMnBDr3n1Vf1oUJUkoAXaZQL/FH4shcah
zPYdhSdbVaCYaylGeaoulVGgAgX7rFOwcilcQUu4KwU0DOK4aq5HdatVda6WgpehKl917Lr3Q50Z
H7N0LL8iTZk+0UR78t6qZspHRQ0NJ5uqqNVUAKmvcaJW1Ta2WrgpQbmpQlxiVJ0FnS6JLycEQwCd
pt67abpmdh6lE772ZEV4nNlGHhxoc6PeasMCrbDSd3jI6gWZdV1d0ZfVqqeaCZS9lz+sxRRm2wbd
SHH0NESyckyNNZu87EJEc3mkDe4+2bPdfNbpqaY34RTnF26MjPgeRFkc7vIlyykQADAFUIfd3k5f
vHiS2oPdhJO9ERSs4UdqoHoPDWqFdanp8671q3I7OPKTJI6H3muUr0mupQgXWZ+gt4x7J6mpJhdd
T1m7nLa+8qlQ7jsmrXWJKgeJra5VdpABSP4IplDbsxd5KJc438SwA46sIMSSaUkE4zwXtMDEfOIs
25xanuZxQUREmXR8tgijOrZK6y8trd+JclJVZbXdgt2AnNE224skOWThlkwTUhmrsNvDubdWWYNr
TaLdXNERxqEQy3XaaNFhsYjYBFUeHltck8dOR68icsLZQb5fxqEDdBdAyefedBDPT2CLk2ZIgJGh
dYQbzuE6yavNGFr1hDIlYyELayjFPOZ9T2kl6HKj2BHJrb9ifmQbXWc1rFsqPaZ4cWhWeJ+k3peu
/NpbbpPZD2ED/rFDjJ0nxe8wnn9kgH91iHOEymb+z+qQi5/PcG8/8vshjpOaTbvBRX1hWxaBrP+S
AYJh/g0EhEGijsooP5c9f69tKtLFH4c25zfAmPAHOM0p+a0l/k4xk9Lp94c2Imx8U0d6gtaYIOGf
2AlN2HnQfibnojAIDSE22hXj2hE0EAFCS6xJTeAalOepBrDihqeqnAWmLEBArb9eMDSJDzmxN1px
lNIx22mjLVNrsVqEvYDiaw62Mmsg0jqRWoUyZlu0Q2GNp07PknjCeu6OIFel5pDiDOG1cC4RgMuv
BNnd0htCMCAgkcJkpXuRW74/b0kUXYNymz9o3oIwbjm3PJq3/oeBSXPZoW6Q+mVJmIO9SqVOR949
N0/yxuubm1T1VNom9J8kyoB41Z6bLm07pPWFQzFMZeX6jxqGxIpLYIjcTOfGDY0dmjim6ueYqrOT
IRR8alS3R1N9nwTI4s1idy7QXCxLyblBhAOEZlF1bhx1qoeUkZJ5SFVfyVEdJmQRNJtgKvpfKxpQ
+TSfPHiXeBmzYj7wS3g19I55najela+6WJ3qZ03n1tagulwUiml46efe17kNZp1bYpXqjuE2pFE2
qp4ZHoDihjQ3+XGKC85K7TzuFtVl8zHeHDWf5lwwo6kgqw+H4j7O0+SF8WDfpueG3VAZ2nVclN6O
SFus8qqzN4ZdeR+rbt+i+n6V6gAOkDeqleXRxbQorX3Szg1DR/UOKyvqAcPmlCyhkyjQAAjtc8sx
6a1+g2u630CIhgmghZAMkGvuOafSsJxV71LDGrX1klzbsbgvBys2OMarbmcsBX1P1QHtVS+0OrdF
LdUhnfrFGYTYToPVGU4W/PHfLjOsIb7SbKOusarohct2oRl8q2yPaS2jscQxK8e8Wrtd2GC2MVrt
ztME+9kASD0r3YbittC//tMs+r80i1BnMAX+5wl19Zwnr0CQk+/oHm8/9Ue/iKYQkA5cnI5hnMtf
fxbGhGH9Rk9IVwnnZ3k1k/cfcyqzrSAhytMtVfIG6PKvOdb4zYY1hJtHV1I5DMh/a47lGu/rYgqH
w6oBzc81sXPgNv2+X8TRoaqbvp9O5WjivhlD2gWVSYLvKnPH4dbR7PmYTuw4Nzp+Fw6f1vCQWZKN
rvTL5tO7u/dv3FLie47e73Ae6oEQ/HSqFo76tO9C6yw8EpmPOI4iAbKkKKPIFvRuBS6c1i6BusNo
0W+lvp0EbeHhYWjSlr4Peb+upTrp5Yvfdfo1/0YMNjfPxcNia57YzY4dfhPEDU/bX3/is33qnZXo
jBMisB3WCsGKOl23Hz5xAvgc/3Z3MifK1GuHWPAHABGeueXAyz5wmCeRrlkrPOi6DuBVXIfYCqF8
CoDzVffCjhQlUaLV9lp2CdroDjAFSTytneGdqNL4BmDIsQCfLNdAhjDYxM0FhmMs9PjInSsm86H4
C9PYz48BgqKOHNR1GBs/ecbcWYsI48jlCbyej5/aQ51uZQpAUZcgHyhW+h/qUOSPv76Zaqy9v5cY
mzjBKZMTY5Ff1Md69/QRfkYWk1x5Kj0M5QQk9yfiwYicDuOPv77Sj2pTdSVKziAbPUf4rvfDOKtp
Ni0N/aITYVDWc3P2JbHZQHOCLXajN2T3op2YvWpFzM9Y/NWgUYPi+y/KQDFsw1IObmaHHy4Pcgu3
HUqsk9oLA2Ts7ecsV94oeynkBm8ntledR78b8+Zcl6zcb/DJCVz3Z+tyYiujr8wR9+wqJb/rAbKL
Ya5jb56/1dpQr3UWVGKyCfiB7WI6S//WJQHWFH1jMcS3U5X/VfbFDdzVTv7vf4ufHxSWEKYNwGAU
9anef/+gdKe3S9sONcRxYfGctHDkAorEHcd5KsFldBzjJPsSeT5JTksTbx2QocmK6oP72rnLwroZ
R+ybqnT4lrSm+zLYnESPv37ERBz+eJfpKDCIaEkovx9t8e8/pYOgTSfO2Lyi0VmHvrfu/HhBc6Ra
V93Q9yvMu/rtUMw2AsU4pvgkSvqpbb3LVQcsy5virs5t2mJuPkafxrSoDjT+uqCmj/hACo+3Dglo
Rd6p2muw2Gm1haksT6PqvyFlIiEE/F8awBOnQWcMcbG3aWbeGWl0wwnWnKhcuc2Jlfy+O7f5HNXx
E8lsMDdY/YLFcPTSSxgkOGbptR5j1TFczs3DEcFjQcA2PUVaCLQXR9VpFKrnuKTTV0AD3Yde12hI
jgX7vpCNJJVsw7jHYTBmaJk12pjUf8IvbMFpbiZlo33uVccTSAEAYuKaDqLx85dkqB3ee9UlTc4N
00H1TjEF0AVU/VRMr/51M5IDBJWi2Ypz4zWnDwM6YYy8ZgW4JtwU0qRLW/vX1Flp3CKk7PYsNca4
AumASKFz88epQMhptH79wTY7OsA+CmkaicXy7DkVrCZ9SpftkHnRVgP792yoXjIBi7SV8bfSYi7P
7eZJdZ5N1YOez+3oVnWm884s9iV/lcxT1bimZU0TOz03tKEBEBx5bnNbquNtnpvfLW3wyFIN8VH1
xpNzmzw9t8xxXNM+n0x3unTAk+fhbT8CFSrYpKoonZc4jDHFP8lRmxSa3G+ZyquvxlykHZaIvuv7
Wj91WUdiIej7ZtkRztiFpNwlsDRSI68+6K5mHtLZxK7c8wxC4l50Hzx7XHi4KMOQ9bDLs7HZQNmM
9FWbdyK8RsflkFuWze6I12fK/e7SkZ3JiBpDaocoz1gLt44Wp+E1lTjTiVYNdXIGHJrlYlvmSesH
IH0Bum8msk9WWujTA4TxQW9+VcmQ3hK6VDSMI12wYiNDdgVbqkAQDTzM+MuqNGigrIq4xRo54IiR
NzLRCjCuUeK9av2ARH+tV0ZHtJ/XeyebRm54LE23c8F3lJhXl3kvUSy0ROFEsUtasxywSPutLJMt
Tt1ixpQvi3plG8pC6lKmyHdt0iTaisfKjr4ucHSCM8yUybDQtWtoVRpZa/AMPqUFELCD2fpdvsni
zrlbemTwW7r9hriIx1i6lN1iVCE7UCB1+YHF2DzCTTaybV/zCTZVl0fLxhPTQoE6nevxqvBI59to
vCotuY+iP7ambedrrEYcJ1wgfCgvXKmsnwvIzW8grH06AnyAgu438NqDoBG+B1SMH41oxMZcJ1WC
h6APM5jbY1v7N2k4ptbKJIsYNBMRq9qFHubWVtQh+WRQO9x6I0D2Voc4EUhdM/wMdMr5e4Hq3JUM
n4iM1mlMiJQgDUX73EIDnwlQ5z3CAL5A+oWaNViaeQ/wyuhPTu3T3yuhZl/ZfcmSFBGoyg8gu+Zu
hUksyic0rJhIm7mANiNRDCYXoou6eys17Gd7CrE/e4LBS946KZob6SxIbIg/wPqZm00mV94Ybs5M
pnxUbJs0SocP0nbGL0BqTXJXRkSHXoZ5nGCNkH/Hziv4VGeQG8k2pnWLc1bci478kmBE3ufRHZxB
7QxGkSb7dkLCeShxWRnXZ9IU4kM1ONO0kWjgZSxvptkCE6A3SjMUjyUfrCLRTVywggGZ8nRGd8Es
2a494U+oQaQfGjdpS2bfneGVvnWYrHTsr7qpU5tPOmA3doYBelNRjh8PVbVgmJ+MoluInQPEElBW
AJDD/MTnAlt/suySb9E3NHGCOMNfv/KzgVenzim13patyyvf9uwKIv6MOdXoyvi6EdaMxNysY53H
PSqjcQGwALuB3jeEEOk4OTbz0Bhq0uBlQiQpmEAmX6h9cgcYB0+bf/SGJMHIRlgF4wJ3x/ObYX3C
vXtndpMuLyK2uSlSMdCRHzxWi50sdXFq/Kh5sjD0o/S14sQ4Vh4ckQtQcRDx59ZtiE4ib3hXG9xW
yorN/DXLM/sGpzqhERCzhuzTiKRK7gljKl5nkMzMIRQAsbVhzKNPAyhIbmun8D9pelhsi7GOqO9Y
THNzC8wqIVP1gsSb1F7bRmsQn57blhuQweV/xISO0zg3Sl6TRQtN/2BBGGq+FUzI89ETDKkNOXqM
kdTGuMK5exk2LDJjcyHa3sBG5+fdwEqLmYCtd5N+bn1CSrWZbfpx8btWvBCaifugEMIdyOQz+Kem
QqioxRFu6aHmsdBGAQe/Xaph6K6m2c0/pINsoNnKvVWATN8vo8PDyXShzB057rqr0pmsS63TLTLk
mrIYLqJ5rOOVZ8sivmcnIl900nHJUXUTOQRZLLFC+OPgNawCc/MB3YJIHuE7mB7cL3Zg80PdmVAU
YjyoLX03KPxHLazHL6ilcAfmrnTouMJ9vaUOHi67tm9ksnkjvyUG9ZubiZq5fSqcWsWA1YPuXFki
Jt90ZncjN4BreGqjV6J6IMYADbMnZb7BZzm16yEn7o+CS8Poz6wJh8kcKqMLlWKn+TTas7hPY9RB
vA6J/5GxXsib0kcktO2N2k+3XhE7YzD1TwbdDE8E6LHdB5ucsHE9kpxsEeSYe8NdE0roHnPEiN7U
icnT5OCAqi0xu6y6dNs6Nm/IvMtBUU4qzSaZJi26ylqtHteFJDyIbmnRd1c54gmOkX4WbWXs4Y8d
J10/zI3Fez87Dq4kK4zdq/Ou9J/a9F/UpsmWo7j7i0oKSYft80v1XmD09jN/1FFUARr+KQg51Kgm
INJ/1VGUJBe0uWMLmMX0lzgI/FFHEdRRDFMVOf60r7+vVQvDp/Jh26aLrvfv1FHOeOf3RzrP9TyX
kwZYexP5z4+cBZ0Olh5qrM9I6FRhjrKON/eP7e+1u7dKXobQKcZ+IzsnsS9NZkBSpAs6rm6HcWu2
aizCxOlk5lWpcUamQEo0T6SnJOLkbSJ3fZZ2U7jLPGquyaUdjQOtv4X/G/Z7KpFc60G3kY0sKEv7
op/iSzEUBKKgOvdcLYjpq68IF6SJeCTVnMUhM8c8welDdx+vUNkqSrvTEXH4Aea0IOLQs6LRvaVt
1sf+dZJ0CDt9XsOg8Mj8XrFDALiHBYOaZkDVIMxg9VTsKv+R5f2fZHkGnQ/G+X9+bU7fxv96IiL1
/Wvz+w/9/t644jfPFgbD0xKku53dvX+gHfzfXEc30OtRv0IUp6gPf7w3Nu8NWj1qky71CfIa/qw/
4gmmlcErJcBFqBgj+++8Nz9UEshRcgDIUNBUtT/vpw6PGJxm0PWoOpBDqFilZWRfmxirTks+eut3
t+bflC2YcN5XXc7Xolyqcy98C22hqhe8Ky8NkrpI44nycAZXLsMMehQ3zseZO3DZNIu/+fX1fqg/
qOtRxYQpT5nJUKqh76/XaiChYLJyPYiTnMJA+IVBOlHa6ibLPFBbc5DGTZ64H53EuP/1xX8o4amL
wwJ3qDTy9OjY/fBlG02XUyXb8gDMoXtB5w8DMxcDkGVFvprCxWc7qP/VV/43t9jmblHW4igDpl+p
MN/d4k52actUg86gENNNlsfdC4xndsB+0k43kQ5W9ddf86cLOlBGdC7H6NU5Xak/f3dBjndTDT/P
38daWF286b5iyJ+FZ2qfzXBwnn59vR8r1BYvkE5v06AzwM01sL1/d8FZCn2JQpVHX00NiixU9cY1
IC9Ktt5I1sGKUDRBklRpHVycrncoAsuPVB7ccQWvaUE05kr3rpsNuvjtYPcEbdexvBSTPz3OhvcX
owBKFJ/n3bqkPi+wat59erdUPK0fPm9ZAP1KUSvsqY9F1j3IZDu8kFGOUzBipl4XTSTGI1ndc47Y
XJ2reAfnOw1a2d7Q0cYdE0mOQjHXnEZM2TpB7OSMJfQ4gKTh2J2mhEzK46Ab7AzfYNsGuafkr9oc
xntDwjvS2oST2mws3ra2Qe2Rg4Verlfs3ppU4DvROdNNSHkpDxaK4vYXWJD1jP94mQZOgg3HEY7W
043DLOGsE488n70i935Kc0T8d01rtAy5MG1YjVxJ9boKjCUW4hujdGKrKpIkna46yx+s26mcx8tS
jykgYNwmIQdnKmdQNRFQRuM9nQY53WhjN934KI0AHYUNqOPUqJ+WFp6vM+Dooh0xADwuzOGGigSw
bL9ZmL4mYh43qWjtZ3Kvpzsquhxv8YDA4I676U5rYODaHVo2Tt0claEko74HpfzkEPfVr+inI1Q5
U8QQgfFN6wwuQJFLLsgxIPyIUI3Nae+N9nPecx+9ZeC+tZa4730eGltv/yOrv/18xnGdQVVIJG1z
O1cJB15/4rwYSNCXd29jNU7Ra61iQDD9VZJN8iVP0cMEls2XNeahljs5Eg6z0lqypY4+xo3ikDXE
nnaBw86q33SWEX+KFTHLq5lP113WczAqZviQARoi67lSYPY4IizwDJrywXuy8yc2NYDcysggYkhb
WcSOX7RnprJZV9MNxln26oNjcEt5u+unaaJ6s3o7DA9kGEWBHwuTiNCUs9FY4/FJRssHShvBSj/f
f2vqcD/2nkV0qEsmoKfFctWA6jqd/w7ZguWqmPWUeWOJ9xrf9TYGyL0eI+SPHIoYwLF6PZwuG+u9
lGkYXgiJdG01yLFfZ83k+Xe0UERLtgkCL7Lxck9PT13jSKqMXpEZ0wdk4TqpL2E1hcOWUtQchOhE
TZwgidAPo+jcYQpASVBMkZSbNLDRfTquG6JuwjuSz0DOxqDaYbnHFAgvjcWfn6jIjy8D+eQDBl25
JDfjjCrpk+T2xxzUsRdJgyASyKkZYFywXsROZxAt7cHmPsv72gxjUHvItUM8W1vfzFeEskwHFNnW
lgxR82R7sCqGYdyHYOYuuqia7p2ir1ZxHcJ5M7SZ8gUFK0KtxKPUgVnClHUCtJ/iWnPi7m7k8Bmh
Dxrszx0yJovxJUdzFfnJdAGIbNhbXhUVQa8bFTnO1XLy2j564RwKTJo8vGOZxM6p1kuQkCgX50sB
h5wHPmEJCxZC1ndlvXQvfkLA25rIbWiGDG7/aIVQSNfE+UofhqgbfjQhC0O81KwH9tBo6tvmuRTk
x6c5Qpd9M5pM2aDpmHPIa2VIzZktX2LBbwLmZSDonqoXGGEZJ3tHC1mlF0g/NADqJ1t05AEAGEdJ
H3kFPJwBevmCiBgJA1DsWvHOZ6lSz4ZsfMa/FX1MMeBB3jey+5S82k/wsnmxzsT3UMfXlrgm7Pfa
VwJkH7gPy2h175BfuCT45iRfA/GnWXj2kUqr7n9aZC0+F62mLYcltnrvYJIraCr6qUSh0Ap0ew6h
Dl+WaLCdTVtmx9yvw0vaetFNC+/8QHfm3o3j5mPetc9zAX6ZISg+ysLv12nPfYKCwTxv1yI5YuA2
PvcaQhvYWqiCa390P6DPzFyCwMeDbfbasDbHRqx4L90LgPitt/XJgEDoYEz9drEMAqa8el1NxLYG
QxGPa2s2Gsz3OVqMoDBDmn6uZn3Jhcnfr1mx2gc79g3aE96YtEFDB6faLl6F3BeIR4/QjeyGS1St
PbeuCGt8hnb0OLsemAir9K7d2NTXKV8JpX/dZhTDQvlUTR57kboja8KkJLrKxMBjbcjpQiUsLSYL
K4/QfXpyPlDw8E4alqWPLXnl2Cxyh2rMmcQe2kxvmbMwaFTr/E5SMVtHk6aGUh9B9UBoIk5vsPrG
MZjTU7ziH89keKeL/Us58mhWee6rKIQ+5TO5HilBSW3xP+IMNXUwmZF/CRYaDmZk0CTM26Hdz7R6
EZvbEVEPBJF5l2hWiHrzKq6cspjAcHGB85NuyLtEcSvfuTPrODhC4O/hYj0vc8qEf54C3binROSe
OY3zqOfxDTAzIkX7erQux77XqZWqkIe20+RLaWasHMJsGRHG0pBUkbM+SlLuqKnYCfzDuamo5CGa
cdkxzJxrdm8fS5Q2ReQmTtlJhJqScbq48i+aHM77OeKhG9j7Fh6scbHkFOsMhL8lNXsFn78STmSY
Kx1R5tOIbwCYuD3wqZOi5ruOw8IlUd3O7h0dvlyyWjh4DwDPIKgEJTx6+uC6q2iynGOfybRBb2jP
H0L0mU9OLJhY5xaIyli3SBWzvE8B3vYiuh/dpcIJRAnp0qK0RlHSc5WSTENP3Mfaa9fC2MJ2SkuG
z8wu51xmNibIAuqgzkre+NBTTXS2dRC1E22S1rWo8kZTou4oeZew/20VUtCjY2LBBAZffgDl5V2m
qclj6gtVLJc8Rk00nBo6Y4Fyu7axIJHWjuNO/yi02bIt7hNbyw+EN2r9B/BAuVOvkjGOYu8uzzzf
YakiE8SkgBDB7N3OWaJF4iH12C2jYh47mgjCnu5yvULFS4xWtgrzIll3owrNcGZjR3Y2exDXiPVj
RgjtiSxmoGxaPCOImpv1ZNn+MU+X+orH39xVHjNLRhTH46T5yVGDLUsnKGbpIaZqH1Hoxb3hatu8
H22+R+PAniMyGCnChYUlZkXe023kMaWbbdSjzI5ohC6CXNlpag7VAFo66nJxV1pMMQHbkDZIByTu
ImNH0jlF9qollg1JvAph+1SU97pmqMCm0f1iVngtQSNp+XztT9Z4YFyzMegb/drvav0avvywHvBy
OHIu9hNK7Q174xD+dq9A1YD80iYmsd2yri2dYuRk9OUtT5t1uZzyIytfsbOKDD2fZnYrr3A2kZ9f
9WhlApNbda2TCPJQa07/1FaGeaqGQvUpI50N5NTscj8v6UremIW4Y+dHFi/xsq+2E9oohokyRkoO
QwSNX4kkEaK2li7f7MbhgVikbNKGs4mGWBd4gio22ogAVhorsAxmHGjMIDFdo4D1itmQ9uhF3xja
wTExZFzJDEBxUMTMNonTMiKXIeTZh1NOn2TOxjRZDWy7178+RqlTx3enEoplHDhsCguCEsSPQMdl
MFKfFa/e1/Z50z8QfRi0ISPx19f56fTjeRj0TGoZHPstDm7fn9b8MO76tOrq/RuNtUd/ct+AqsHK
o4JwHEsdXc7T4a+v+9PRn+sixrHJ+zJR0jo/nLo4kudmioN5P6W589xpZLkVcqJdNpIF026qopzv
HCdmLm4Gtcv99dWV/OKHu0sdlFMxLzgf4scQQKgzVE+EU+1HrLlA9L3WuIdUXl2k525kFylcK5hc
jiVq500yApP7+SP8U+f+qzo3XtV3D+snQB8ZU+W3r13yte/e1+xQI/Fj/yrZUaHSyV1ERa0q3VRR
/ijZmb+5FLh1Qrje6nnvSnZngTY+WQcf7Zth9g9ZNiU7bLSODXAb3QXu3L8lGbTONYPvxhd7UcYX
40JQDUFG9f1bRfcdu2+VDHsCtcTaiBO8DXBdVjbQo9nJvrDs4kQngXODWswnWMuRwTTNGY24rF7p
nXfvDV521PIuu5qguA0ek6SrOaj+OB3lusYpPsUgD8ITSzoeMCgThc65CNwp2SX+tiYGiJZ/76/Q
sN3WFK/XyF7LILW8bCMaQM+R4JooTYZVKoDs63h81mkmH8kswIRDZkgDw04VAL44Wq2vkXbLIBN4
UkBOtNCq20fBS7GC22IGKbqJTRG6H5mS71JTfBlaLu/Y9WNeIQ+NOjOYKhc9gmPcihi+hVHyfZx6
6jZ62zw6IvWDrkVeMJ4Pf/Sl8UVCOh0099C23gEia4fUgVsD/HwTdYXJOSd7NTJtgpbHray8Vq71
hn+UBEgTJV70wFfgNujeoYAIuUaxgL1e5zMMtYXfLjTYQMVGtU+ttt5WOSYWp3H408y6Hb2+26if
TFlHggR2IiYeZWacuQV1bkKC7cRCeAQcrTkfNrnkkigf7AvbggKLTNTY9A0fyKydbE0x7CGTbIRC
V1n0qvJ1LhvavWZrrOxwxsaVzShQ/Dz6Guaa4D74976On/NMZZV6msLPQNZDPx7kqT5gHU59eQ9j
LbtswMWuyJpZtvUCV3f0GBwmDUy6ge7BE9r9eZAkzYzXE1n+uob9vUZ4cEv4Ddnbun9PF3FAWcEv
hW7fDgkfKkoz68ApnA5NCm6Nk+h0dH1CXQaanWu94++CajklUkAeqKSxcRUe2Akd5Dc0fQOoJvUK
9u+J8fwKTw4HGHSXIB+TLxS6efYLv0tZyQLCZcv12HkSfkrFzxTcJQTh3pqq8HKlN9JH3t8+np93
EbHzHnKGFTuvZRvFDBnXhxFcNXR4euIdSCyIXnnJGdX0b+jfMzoptMKwVO9C1HTzQx7zW8dLv5iC
D8Kbh6GtzqB9cbuAgdzPKF42Y8N7gjEgPI5esVzF2EJXvisfXTb4K8flCXs9g4k62+l8MzhsU2nQ
+Kskpn0pqtHYhDT3j7kh7Q37xXqVZzI8zhh67wqZ1isDYgwscNC9ZlfXW7BfxqYlnWFdtBa3VB/4
DFEsLzypTbsI/eml2YSk2HVwyjKXlxK77mUypmx1+opRVvKH01hmV57Bi4q5QF9DbEbDM0f5Ruc9
0fMhuR1i+3R+vcx0Wfa66A12aoBcetApQcUeINALHjdgvezIbqiEB2dmUN7Ua5gh8zw/W63g62th
eelQImMKYQiUdeOjJuPenEf54mbLtgLTtMO6mW1QwPhbCCv5etSADJ8HgBrhvOK3ibXAHp6ZxvyB
99sC5bQ/P+auH6kZtQwj/P3dZkhF+Fwr0KQNHH61UKJbwSnVKL+YzF528oXjFI9AZK94kE3sybw9
usbbXJidvzJKER71ti8vUVdNJ3uyd96YftHg/gKdBk8dZoai8fJG9Iuu7SOb95SEDXE5Ix/aug6D
rCQ261KTPlcvmb7ctMBIxOSAPIjuubXz41ziapv4x8Q4YIgxnZXb6eYaZZsMGurvh9EBQI3kyVtP
SaHvOU6YGy2PmBQjweQ28ug0N/N3YW/cxtBkd4so5x1iBYNwuGFY2cA9VuHARxhB3xFIVFd7eoz8
wk7qbW4y/MnYnF9axGkDfm542KKLb+yWIdHa1q0xp/POCeGg2WjFWXYABs6A27YSz94qq3J9jUYO
YLdjTafezV59ClkbFCJcWd1rx7ezNSeJGDMKz9UqkQBSR5RrzbOZApXJ1SXI+sbAUrl2Kk7XXti8
Ni7/m0P8hpee017CfGJpebIVbfvV0zV7U2pIIavG/Uj0SrXJtJjicn9yoQAF5uhFxzmZVIk8l7kg
mW7WN0Y2VnpQTpwV1hwvP2d2XgwBXR7L2fiE7MFYW9r0i8EGc425lhiqRDfu7SjL19IDxX2F8q4/
JqPOIzR1NHZBGAlsLKkOhCWmWHZDVo4Twq0Az+xuWzkBOJqzTt9Q7WgluMi4Jp2rabRjHfbPWldV
LxIKqJXoVR9E5pS9eo2pLRx2NXi3K6b/cd+VbbVFnTP5ddBqDfl8KQfWIrUGjeOHwSFMeOGVP1YL
pz+TQJYTenLPPaCmAvDWzUunPRIcCni0j4b8Mox9swtaCujOqpmzJjnZ1IPnDXGboXZX9mwfYte5
f7cVu3nbwbzXNf+0a3dV48ozEXfgc/PNH7pXua8Zi1W1/d5NZpygS/yaZCwuZund921lMqx46yz6
IetfX/enJpa6rqVccxg+XJh83++n0HQbM2fQfi/G82THO2gm2Us5ajiD6uz111f7qeWqroZ8Gx6L
8OGF/XC1ZYw0C3BWv89nBojaCfgZMIoI+MHb9/rnEPAXhwAli+ck+p/b9p9mag9l9P4E8PvP/Kl2
sZC00B+GqKNAbqqR+idlDk0LxHsCx4Fuq/b7d0173aBdb7lQ6Og4v2/aK22K0EF1g3xUR4r/9z/f
6f3lD79//55Y358vdQ/TkrDIFqaxyOnWVCPsXdOVMvD/Z+9MtuxUsmz7K29knxhURtF4HeCUXhdy
l7zDkK7k1BiVUX19ThQ3X0oupfxFtqMTQ3Eldw4cMLbtvdZcgJHjdrpW1dcE1GpafvnhavzmQXyz
bf/lAG+27d1sUWXNHMBDG556DAv8z9l4nfkUi1//fCixPdQ/bGY2tyrLNyIhiH6Agd4+fIvRY8Us
beMqFyUDIXohf0tvfM8kf+2lz+fE+yuVsTfoB51xlLYiuxdLRtK8pZMZ+lW20nOTmwSEI6Uj8uFE
P2DUV98yLFxZdak6LKT2he4066ns/TzuHj2GQXQfNBk/LkDYwO2LM7NzgxRQiZdgAf8AYdasKZ09
qxMD8C5HQ/s3jUADIt4HbVo8tGRAjB1Tw3p0JcWqRxMMkh61f63Mc2c02Qdk4OqijFsFP3hE4LuH
fl5a1YWLGT4Ss8PwxSjE9KJJnY62lmyCvsHskG8K27qBjNqsFzm2Ce1hIi7QrnfWmMS+1oTDP5VI
IKWRJX3/Rv69aryzamx8Km7O/3nV2CORy75+/nHV+Ptn/l41PP0f/AoaPtgJ7U0H998aOc/9B60E
B9UCth2Whh+WDYv1RIdx6Vt8AEj/Fo/73xo5DIqCHgTdBHRAkNb9f0nr8/b16jso4/Bc04vkj/rW
1vhx2UjQV65eI9UR7QPefyguDDMYIPuXNtN36k7R1ZeFozLGeOm7Lcc3rz3U4hgKPZSD6H/gP71N
YmtbMnVHGMaHSZnjzl1o0BqZWYIJyqrjD1/Lb5av3x4KECcrrW1z6bYL8cP62Fk53t5KDAfbYGJY
msbEvhVkC0aw9p+v2J+W5h+X4t8dikvpW+i0ts7Pm5VyNRigL7YNlmOeMzwpaxuh9ynCYXbV6c9n
9aar+P0CItPSaaNyU4Ay/fmsMGCqohRcQJ+QbnyNJkJ15bzOoxORFg0lVBIvg5KwCPHUyXdamm9e
OX8fnA3UdhfjOnlzngOj1dgiWeCgSZsY63xOd7Vht++Eh/16NQVvWxMpJ6I4C4/bz6fYJ57Vj22s
oIDYTse9yQg5EHPrjrucgLXqnZN685rjpARV7wZLoCmHC3g76R/uE1ifppUaJFvSewHbXHTfXMt8
pR1dEZxSXTgxb6M/f4e/Xkbgq4AGxAZxMMCG/XzEOGVT5FlSbQAjMIuo3vmyfLn781G2y/TDK/X7
eZlI3nx64Oyh3tYHEECMumgLdbCyEai7pl1SXN4shknjS2da/uej/e4q/ni0N18aGrykJXhTHbxx
MhBbZEEy8iZs8gInM/TWoCuKL38+5IbV+OUMkRFuWApqPayQP1/HJS0cb5p47IzUYR4k7fIp0RXh
RnIFiAKCOlLtvQv8M4Tp3X91Bt07N8I6KkIcDqPyx52aYVh2k9v8Nc+WdloQmwVmPLQPa7cEpZsm
oVG06zsLk/Gb79/S4R4B1PBc85c7zutpuMiBxwjFj10EtjYVsLFmMe40zSLrqTcAqHpyiiyu3s6E
dfSiry6KHMNrrmEGI+NoEv8Gu0byzrMgfvvRWJ+3JxxR6NucytwvkceJcsCgmaK6SEWEs3nGouYM
O7Aa/Yc5s/JQnxy/jEjuq89znXeXuNLGIqpmMptGpmNM2/KgXWo9sLBIRXHtsZEmTv4iUWZ3bTqr
dlrZXUeAjIALuoJgKPo1TwoxwNMwemQPYLUKOwqfvWWZoC6sztuh9DsPRUf1pZUqHGLhgykUF6ld
fMCnwEbWXohQsVamvOSF0QoabgiaXo9tBg14gcMezIzULvV00Z+1riX5hfR1gpuW12Kx7gdvKIio
SUA6MUO84TfX+z/frb8+IKh7KQx46hlF/SLKnHt6PmLavvQ+vdYKleKoJjEmmx/VGjc7pSrjX34k
OSLmGySowt3Wm58fD7+bR4+w4uHQxeRZ9/YOJO9ffm1fdhZWQkwyH/98hr+u21CvWW0Q+W+yzLcD
iT7xx5rvZjjkS9lQKzPdJfcR9brZLdGfD/XrbeoBF2VThq1Yx0q4/f0Pa3aixJhP+PYPvjcKoHOt
cZKTct+5gL89CvM7yhRsdVzDn49SYSWohokLqDmdjvoFxPwRK593++eTMX5dxzgbJqToWbdU0e+b
ox/OBjXAajjN5mZlHBrhEs33zlyBMehrif2ldykpuPFpWmD59Z5xXR2kXWTvLUsWp/PzC2NTkiPl
hYAO4NB+81pqW2mv2ej2Bxt+JS1qv9zjexz29jRkHm3V1T5BwPJJTZHfSjm598WQT4dE6ONVta7W
GX/te5Gr5m8/E058Egctn5r1zWslsTVNi5GuHepE1Se9EztfBzS0As+8jqExhqmrmk8lxr+wbEG6
qCZbQodOHGLDGj5LXX4rjXm8LryZDJXpBSSdGbbZ0DwstSLXYcjEkbiZ6Vwv5TWEy/eKi9+fgM/0
26Kk5/nfvvsfvtvY6Pxq8SYuarrcJ53b7NVkJx9SVrGwad08itEyA7xxBt5YXXXGRvrZy9xHNL7+
STVxHM7w1He4Df07ubry0bPXbyss87Pl0TnGnbcw3ck13hVDuceG27zzSjC2r/2X2+KHM3jzFExD
yQeWC+GLWp6ckazX54Fc9AgBXTRkHYu8wiKT5/rJkswb+gaG6J8fEOu3dwE9Mh3tjWmgp//5InoL
awl8gJ60rnRomP544gtl1a1r9xhffP2rLMf5GZVD+hekikGNSZhLkwBDK2WgkxAupfeSDCrbDSYc
uhVKGtWEKQeEVsTwC8GX8W2pDYOl0n0gZmkn9Bx/uuY/I8bsjsYo9EtNGOVxlaSCjfqDs3CgxP4O
4Pd78c41/7V085AMAPiiQnB0dks/n6/ASFLETOAObV4+1/HBHfMy0lZUicwMrHfqxN8s24g/cEtR
1/OL32a+9URe0zU2+gM5Ta8+mA/e2syebBzW7xxp25u8uZM40gZpsel94ov4+bTaOFGNGwvupC55
LAwrQTm+IolBqYzEcSkwO+qO5p1jx0jfuYV+8/Z1cIHA1wGvg7J0+2g/PIZDAnk6znXMW+7yCcbI
7ey29yitXkt3+MKW14n+fMt+rz1/OVeB/Now2XA7b9d0f9T6Ocu4ZdmG1/fKou5ZYitaalJRrXH9
hrf2ERnlHCVLQ3FjMxka+6QDs7y+c+q/vZkwwfBmwU72i04gU8Mo0pHnFy3rEOmNS3gpcIRAy2QS
ijR//fOZ/+alSbsUwQQhGnhf3q7Yjp8XCaY3vuSlY7TYGHG4Ki99Z4/42+tr0MngTuLy2m8dIHlv
JCRKNf2BPXIXeuNMHlqd+8yIAUJPcC7CBC93pC0tYTBxQtoGFFOIChphaajz/nzOv27KAdiwK2RT
DhGKjvHPd9e0KAHiseDDjMxvoKpgZu3Wq2UkAi2pDC1s+qo+IG03A1ko/Z3H6i0Ihp0ejCrkWzi4
8JDhC/j58EMyxqaFyP2wGHb6pXE7TTD7TYYb1NwCJokjHSeUil9AkiCD6gC/Vyki2qzEZJFVsiXp
act0NaYWYypzGJQRigQd9p+v0m8WGkbjJILz6FPnvBVEpZqXLaJ22oMzx91e2Zi/7b71d9Ty2TuX
5DeHQrpjQxei24736s3jnuVG37S44Q/DGlevNhltdyRuE4umOfr/4rQ20xOxzFtL7ZdVrdmE8I1H
uBks+O6Odr2zl4sbX+Td8PnPF/A3ixhHoi1CiQjv522nAsZikkvFkTJikCPges0D4SjmjrcbkJq5
ssHQpss7y8dvLyX7a8LLHQMd6ZtFOyF2ktazaA+ADFBwiBmFdF6R6KjT4v7z+WEi5k59s2pSaegM
SbDwIpB4cyd7hS1VshrcInaHN8qBeQx5KrUnMheruC5DpyNM0qEmxzBhjZO2Z+eo5t0K4qIChS54
uDKLHuMp7pfyyQQyn0bI7j0VYaV3UKLGbfoZNrB2VVj4+9F4lIx9+3qDLteckoV+SIJ38UcxGXvc
CdZyIbTUP2TAFdYdLKc0D5IiNR4dZaI5Lu1ZmPvcqGZnB6o+NT/6jGWqb+Se2YwNGnYw6cWcdlYc
dVnRpR/6UhrLqazprh2ghVT2TtMb41yt+OMPZJmO/bWomKxe2YNa4juHuUi95/9rTA2mDjNDoGy/
qKO6GO3kynPJ2IyUsGS+V6ItH0YNuc65qzV5xHwAt21JOpPcvzR7wnto2Rj7AT6doOomKFeUlMWm
RiZCviLOtbvMR7aTqKr8ZiLUpp/8IgKZsMyRHAHQXJDTGev0HarGjJpKbMVVRmjEZxfOAdZjvB/h
6jG7fWgEYmwidvp8uZ1id3yoM7sbdhhmfPdelxWxqYpEGHWiiJ33rUcwLJP+BMQR7ut1DbH6+Ica
gZfcEVFJ+0/XTJ+cgl54H/K0LcO5rKQV9jaEeOjqjUCmoO7o8+7VKJrnuDHLj6Xm6fdD7YCDIq4I
d1Fe7qzWv1EE29Vtv59R3dzHLk1UO4XZAoTlYNoFyWx+Ue0TNZ6tcZkQ0vSf88KBkK1M4l7y2drD
YPlqW9q0G2FR8Bk69+BAad/5duYciBqV6JDwV+REh1/0oHq/uAMmGShGaDzc8fPaOuI4WlueDzhh
ZPtP+H93eMXaW+FX3c7Q6+wWS/gawq42LryqTK8gKSHfdxlKkdP4NK+WOAjNuMvIkQ0An8Sn2LeL
cM4LRVFBTGXJWyLqe3e9K8r51A42M6l1EfxPcVPQXZonuzsX82xGOJTa3UzAW5Cn8QhuEHr+ZKU4
SjLvNvbse+gm886YvHSP3gFiOpnVEXHA5mGldL2Pk7J5Qa4CTDV1UYDhvIpmfeheHa2tUT/DQfNo
WB9IFxenjkC/wK3j+WTpmXnq8YnsaFKcTYCAmBgMkoiWjxUclY/Y7I4Mvx4ytXyEZVPvJt2nUafi
j5WjJR1PYOWdRuUCidZaWD1Ce8TVH5/72MoiJ5EemiTCWEtseIGd+2uUsm+4zzptvG2TzrvvFVj5
yeovhyV2gYmD31m0+lvfYjPzrIHAQQIZj3Xlja92PyiYUhOBpVExZsNKTJxsa4iNAZVmByQHNuvw
WEgvXQOTm+e5MnVrjtyWfQQvUxYJYkqnTwS7F9ftxF2WL4i/vMI46SpBwC8HSSb66l3wB7mbeSB2
sTDF0l/iRkmm/tOSdm5Pcp8Z21MRrbDRPmmGtddzNPqBBuilObiaKf+aXdKCjlZRmiqqvM4dg4Xc
Uu9Sg5xLHIXr4YIrl1GQDEtCaU+TtoXT03GlCESoy2j1qvExpat/a5Y5kUpVXWSnKSfZSgDIujYm
09ujN53WgHSD+Zxmvf7F0WPqSfq7zc5d9fKC1Nrur6H3EgdJD6mP+SQy63Kee+fBHov41ae5r0D4
4zELvitG18WbPzBnql67pkMAuVS98QKxqIvYookb7EvNJxBKmMzSfjkMVCyPHukDn8ae37NoJbif
wWzPq2Q/nc34fU3b6p/pwjEGyft03Rhz3AmondqPKSC0v9rGLvbFrLUf3dbMjjm0hfJEmEuxz8Ck
PANOAOPmEkATIfuvhkitPQ9HaWoCZgzaucRxYAZTcJ0gB5FIQAsZE8bgd/uCfVN1rBoMp8GQJeNT
G08bq0pkhhf4yaYqkbqNko0ca4ssjrTc7kFtOpNVkj7ArigD6cLB2fdcTu0JTQ6n6G4ozovEXPmo
TjFiX5rVdJXEcXKTeVgjpY6MUaLbvLRT7OwQcLKDrWfOwziYYg2oRNqz06TpTT71zQutO5MAaylu
SJBunV0tq3W/qrnYT3K2qwNI0OSmLJvRDRtBAggPUctDxbdLE54cXCgZeLrS5ks3Jt2dvXbGY59x
vbO8IMgDys/BS7moGtlpFxq35l0juuYLRsW6C2tnbUY8m3mGPExkRzETp+Boar41Ors9Nwh0L9ex
b74MRNt+HFOu6+q67V/SSLoWvkbKZYXOE58TuhFw6Yb+qz/14sYmrxQDsfSTmxkiB1ZUhzSyr8C+
bFSHjTlZdonGy4gxMfJabqIJw1eoIWFuA2xi+Po8pWIUdFI3HhtjEbCUZfyhcdIE+5aSL06C2pW8
mzUNTCCCRjB6FJFCoZpLBq89L50eRwlktYsN6n4ksnD+4Gk562ISZ8fvAt1G15Ib5bfOipBCUIHX
GCVubKstT12xoboGnyZOREJcfE6rgX+ACm9LzpjKIcLXg+Jr5TmnjVX3z0R0LK+eO/Zf3cQWYRwv
5cnohu0uV4RzMXMxxUNWpeOTLYnXDCfJhyyFXtx7Q9d8tvLUedD8lSSVpp7Sm8WpahLrgBt/LNt1
vvWcXj3pzVzcZ9vXbZJpcSmQR9639siBCg2/KqBrsGAaARR2z1XDb7Tc6hhmX/VVZgdtBq0V0LSP
72GB2SdioVFzWhO/Ua7FPSX7/MHXmcisE8yzM4bOPt1pVbq8ug1tvjBWRKMF9Fv6LiA4dKpDR5Mo
t+2cpHBsT058b6dsuYJG9e1yqsbRSTl37qRVazuWXsfmTmPNSm/KIpdGWBmrvNWsnCYu+gu+a733
0hHvDbnbod8Pr9LT2DPhO8oxP03Yk2RuPNnJ5n+eeuMb8m9AlTx67R2rxfoqzbxB8mHWS4FSWqhv
sJJWwXfmcu83DZfF4U3eH/SpMLrAoeR9XM1Su/cHndXMdcZvc+O1d0Nc0/hvzeZ6GBf81ehN7ozB
S25ip80Og79Z1DfbP+vYxlpCh3Qi1Hd4brOMyJyO8GfWeFlseTvg5F6pqN0r9sTxvsFUyCIGcoS+
6WApBsKW97L23nAdV01CVHWJAdip+Gp4bV5aaILJlXOT7Nax+2YPmLX/0DUj+DPUd3iP+U990zRR
PDbWF+EnYm83+GYbG0idac1ksoyWczC4XgETTZtw247nENrjcm9UICcoQqZgy2J8MsvEJvxFPgCw
uSLoY3Pr6xl7ma6LJliT1y39H12l4zmvmo7DFs6NPgFrS8FcHRxrZbyuZ9rVjGHgpl5E/OCAQDj5
c6ZwO2fVGhg1w8YWXsVJZMN5XJYSY6Aar/Rk6i4JnqpRHtdLQKlPCYiNG+d68tkXcAALt57vC4KJ
vo6kAbaZbrCkgS1erb7d1Y6BVHiwL3DB28/U2zpw2Fl+8adtziSJcKSzfGpj6TItSylIx1wuz948
Jfc6/PW9iw3JkWUb+ROxE0GGPN+b1s/0/6pPReWuG/ySi2TiMGahZ4cTustipyGsgf5UaLoVjLEG
U7myUdICpbuoYpK0bAIf7viDS1M+1h5VqzksdX5yr3oOokTs3irYZQGN6SVgU2p/9jPfeYJIWR6z
zH2ac7060C5NqQMp5YIqW2QgsS5eZR6NG2mYp9hajS8416Y92Af9QHrNGnmZsqJp5GHsm5T8woJW
YbIszgXFhf2c2+JQi1nueZxYgCUG+SBxMGv6RAy+joUyn2e82dd+5a+oFir7sSEyB8KDb+8Faxen
1pdPhnDdu2XkWxKgINq9S12IDbYDx0wy1reVUZMZNsmQXbc5twG5MgkG+7kma61pMNbbFUbSGf0r
BE3c3Otghsp1KOjtJP9M/iYK9Kk+DgRK5YGwtUu5EFm26ubzAC1zz6O4h2qG/p0ZGwWZq64rW8Qf
4MVRZhCiDs9Ax17jDdm9p3drRPSBd9GjRwtjPSVJuiyCAs3YTdUIiWt/8g2GFuV6WhY5XjlC47VT
AdvhgXNqsl3mHEqmleKIwTXGc9fVbEtLbSMrMEMbr/x4yD9WUIQOZD3XvHLAygTt2tDSUJkGJIO0
9suFZvbmRxgzkCgdAWc+wWL3wrXPXe7Ox3gcwtHriytgU/KirwGu9rbEkciAB0dJP8CpypfA6fOj
gXH0o8/MlH3O507WG09UrGHbIPkGdpziaRgH4yMEx+4kTfeLsTrf4k62L1Ss5Qth0ZJFi4wXzMva
3hpVshtcVd0tDhVLuXQGQ29/2Jy40Gcph+Yj0MgRp6olJzsaXb13j25h4JqrbUfeaFOCVa5eXHlD
+wZVtunlwEVUWbIISUPkL1WV13dm61V3pOXgOc4WFtA8nYavZW/qxAfl6dc21leMERq/sEUFcBZd
Lh8Q/XrTx46Kh+8tY5MD/a7kLaE51qlscHGv/tx84m1J72yFI6Jo+vNXMt7s0nXBzrSoUvucbNiO
qgAk3queJkK/qOq1AK6RBj0p7S96nxtfiu/YPWkDquzbOX4hHItNuB1nmh82a9x/1USjVXhXRt/d
rYWoH8p2ZmHo03mSezcZRrm3/YmOBkwxbo/UVJutogZVmzoKWKmfyPhFGIKf8ZsZO7ib+4WI7Frn
NqqtZSiisedTgl9ELhXVqLRcNjEzB82RFfYX2SoG9o16PRppODVTluwpXvnNq+ZB4LQn2o9RavuL
dtCWrQQYmJACiJgr/zJPdRvzbEfCX1jGxBwDXOZVF5azil/GbkxTaGjZ5lFKRPVqKsVRVWuBK5kQ
ub7882KKkXSGwGI8iQui11GmuYCSJL5pRx6Qwiah1YJ8DukFcelBAtdkn5OPfiiznHYPyoKMDWYx
EwVs0AW6MVsxG/tB4JtaukE+iAlFBV8h89ZwilvOr3AF/ZCu0Yv8okfFMB6qBeHHFXaR8XV06I0G
ygSMfeVoRvpYLKNJUCIgW0Jy3buCrHXMUeClHjGn9Mtxpg0f39iKkz6ao85npCrnU2d1zJfnLHOt
Mf+Togz5Tnh26f2nEHYsm6s4aoCbWCTM/mvG7iUL+LBbUuTYf8tgJJcHX3WwU5VfZTlEU6I4whLb
NvUuX+d6rOn/nSdg9CQkyoGKTqR2k590p6OJ0jFbwX3TZoJMevJiDX5W4/0V4lXeApmx94HGXsHm
36SjpQP0p4Qsie4bcFyY6QcjJ4i6LaV+ZibdHadK4e9KvBmHQJE9rWs6fZjIzPhnW/3fGtR3NKiI
PTfhzf+sQb2GFZH+n+gzXyQt5H9C7E5f/+9//P2DfwtRfXJdt/khHWfEC3ypjC3+S76uo2zfnMkM
/rzN5kpX97+gc2AcaThRfzOrQ2K+cRz/FqLa4h/f5akbtN9jcWCY/Uav/kf9uvvz2ARKpItynlER
g1mBkfbt2ARqWtM7s2terkzskhVlTLIMcSRNnZFgf6WBito1WI8GdlyChEAK4PWTZpYOIUSZcezH
RruM+ey7peWVnQC/QP649lcyqY+0XNXZayeXGsl3LqSqtYe27huswYl2gaDBCBhUs032mhkSgz/A
3JC5djCaVgZY6FoIBD09Tbkae7Ntszrwx9g65K2PPImfCVKRHMknunJAvpyZeNKIa+O7aW1vZmbN
pMPrlCCNcWz7BjcflJbQLZ2zYaOHUoUfwcb4qoQx0VJsehLKuzxElrNcoVsHkjvo9F31v1IMZkFb
9touznNjv+jreqBBwbswMQ9aLepnfxnzXY+/EI8SAp+5u+mKhZ5yUgyfO3Ow9qVbeezlm+5oVcA/
jApfF1fKjoba849Lr7J7F1BKBFJ3PdJd8dkuLlAnmmY8JkN+0y0+y0FfrHAYMoO10Gd8qDcWigRh
RUm2jZoY97H/LvtzkblXqQEyCEbOva/D1Rxi9+BX6tjQuiID16TB40s0nSAXIjPWDxqjGoaQy5Ng
CxSOw3YSTTGw3aZjXi4KvrDQ6CV56gvhG5E1z9W5oVt/0QAcCS2T9s/q7rWsbPZibetIFYS1ZZSO
QSucox/752GRhEIWJhTwNdaeFgvbMaQoseuJ40W7MM97SkI/0EbylEyZ5hhasQj0hjdGODTbfT8b
Yo/hYIn6WbeBcguG1R7cDkVXuEWbtPON/KWhpL1g83Ii/JKllG5JpAgRDKwyOUAY4I3cNm1Ultqu
yNtH2TtP3rxe5iZFWDI69l6rMzIz9TU9uE1FLnv+ktO2PeQy7kBMTfVOB8R/bk3/G9FFeTSMvoi4
Jx7LHnvytEUkd8mdL3O5V0mxhGYSl2GBvnv0DOjIPcGJxiBOMNyMl4XXX4iS7mLWii9EecJQhgpE
5m2+HDeQfLhiQMQKx72Q1TnZpkljH9MV7xoaljmEvtNG7Gs/av1QRYU7xxGoGIQfcmkPhsc3KC0q
eSevun1s5R8600muQL1Ve8v7kvi9fgZK3IaicbRHHB9VHyontSO3zLJ7XsBeWBNbHuRFijMx87tH
vZ4JS3f94n7FfEdXe73q6VfvvbyYNokirOdCVRGaYndHohfbQFPTb8FokMK0FtXOYK8fKkHOKikU
eHnd3DkZdDXCLPFGVPDJaRCjecGLk3Ex6SoftnHKXsE8j0w7d0Mn8adITFXL3lZmYS9y/QOpfnow
aFQR1djSY0xJI/TVarBhLuqHQrOW27hR+tkYILOTduCkWCq1It05jTdF81CRe1aS5mOBp9rzUdWl
q9W4Sh3tskYVcJCFc63ZxZeMzkaY1155GluXDR0kschduZ7N2oujSwhXwCzwlTIayyd1xbkZVzB6
zvCA5+WkyMc9e+vGUO7EPULmlj66BeTaJzhonQjGtXFWBmbrA0oo7zMK09hQt6WqGbjkGYE9mfat
stdlX3brRTe4OIL59zD6D1BpiEK065q6VOtCmh0NnOmxD1K0XIFhZ59bmUxB4q0PvTTno7uxvcoC
/O3mfA8Z2i47M5OMEeuWWypxuity3vaqMj/77QbKyXIrHInvfohNVLiV6zMwIneRR+0w2+23kdiJ
wF0J9aKMtw56aRjn2CuLfV7iKyiWBujKUGy9vso7AqG6kaX54jgENid2furF/IQmiz135mCBWCzn
xKylfiTc9pkg0ylqGvebk05TOMbZELKneTQNdeHaQ3fdeOY5Q6kFKliWVyXdbybvtyXggyi2Ui+M
2/a165QeZSB6A7EqebBtBKkoTfNdi5rqEgdQh8aOZFxhxf6xZJPZW+mLv8ACW+zlKJkOXqxOrvaj
ubR70vfGCBFYRYDB+tiCobmlK3KZG7yEoF3NQcHmEohWgvxLCYHFWjzgEk8jZ2izi6XtT/RPgZeT
jgy3R5lwmXi9pFXrfCqL+eMUK6yWi/tV4sgI0qRM98ocpsOM9XWPpUCEbjX6N0M50uEjyKTFbMEH
n64a6ObhIEw2cPG9zFeCKZ1sP7cZzVjHplOYas/Kb1ACa/NXK2tM1kKlTt64dqw1GQ0tIjSOrL/Z
OUXfdUho9O0mjz676jCbeaVpHTImXfvEnay9WTZWONuNcUjc/HkaM3FiU/K4QKPvAUQGjZa8Wlrj
nsu6jPcawauMEh1jLyRDJsOu9LPXsGGRNm/ylVV13xHwE03eslo1qcN9PXywswH+A/csU8r6SNhr
Zm8tnxYl9hMYn8rlUWT3kdOG5u6rvBsIZP7UbHkVxfaQwScTvXVsTYYkBo17x4w/WAqwP9FyiGEY
iuxEj/M2Z5C5srmi7jZjcU/xj//7kxznGj11Z4296yNfA20jgjovoTyVAdkWa9f9m4L+/8VzNkxd
/2N5ffgmu+TnNLm/f+a/LV5wjHBrsccF6gsQ/f9V1p74B6ZPJn8ule1mB+Kv/q6sNwfG35W0pf9j
K8mxclF+U/z+S0ZQD0j6T7IJJgo+rBefXbthIw5xNg3HD+o235REdEivPFpe8mkqCM0cerb5aPA+
1prz0JF/W29jVa8yPi4TwgblkpLJ5HXYRrA0zc2TNVH+9NuAtjYmcfK3oW236E3kboNcyo3ulfXd
iWTKmFduA19tG/2i2NTvte/j4G0wbJWMrRsvy/axVs87lbj3+TZIntYsKryhuqinbOK3qW0i07a7
XjMJi96G0cyMoTBVN0tvCmS5DKxzJtfdNsIWsFgj6U5uaCyTejQzH8D5NvROt/G3zRx82gbi/ZA8
O3aVBeY2LHe3sfmwDdDzbZSub0N1w+mZZW6DdjrlO5vJu2ICr7ZR/LIN5Sum81IZQFyQlkTdNrrP
tiF+sY3zrW2w35QtHbht2N9tY/9pEwBMNkPIEk3AsIkD7E0mkG2CAXqGn80RCQFT8DONGLI0MnQA
+SY0WIc62fGtBtMmQqhQIwyoEhhi3sSbTIGgyvnYWIy8Z1ca9/4mZxg2YQOy933lT3erMVT3BaLy
y6z0OhXkCEaBxqnyqmushLLIG6na67b4qBjI3KGDBbfSa0NoWTVd5gbH6kNrafED7nRxYRcLLSOt
Eh0lv9OyqW+y606W08fYpxtBwes/zZVVkNMsFXNRltTLdPQJDpnAuBDT5t25E/V9XVrbW94cxXGw
IM66WU4DKHfH8qkuatA1cIIPulkSvVJ/b6gZJfqTRG+6S2axXkSOhMHF801lMM5hPNebDStiH8fQ
caRen0nzogncerXbBhnRS+TrYPEGkSLlxYKeaE85nb+4Ju27aI6TeockK37KtzAnz4qr3Vxl8sEo
APpZDsgte2uw0E2mem/INA18w6UjlBVs+apcm3cDc/zbRYzAW4iYYYOYUCv3GZzQdYIlRgIV4lWB
uyrqWo8AO90qnxamyF865VonjeCoPEyoVY/4jfg3KZhgLqAWovsAPQiAx3hkFIuHZuBXIkleVKSD
fb41E25NoQD3HAWc4M1LA1fYBckEgE6CNMaeSQNXCqcIrYXvofFKfqGBP6/d4QWuCaCplq3MhPrL
83fI2O5vDiMGSvGcQY9006F8aow6u2YrSL+pXceDoazmm5gZ18RKNjffP1mO+c3bj8rg15cw1u+S
NWUCJzrhhCBsvTt73ibP2lC9llsflC2peuxzewqlQ3oHuFdO/PscCInk8MGdK/5hGefmSYwsIhEu
uIWdTY8bZ7Lzl+93Wi4GjrbiJlGBsTAOyGawlJ7ty5upIVKSGiVHQsD88oluqPk81ZtMaKhs944k
dvskC8jKBtVw1HU0/c1EufaRuphVT9n1GYgO35oJDGXPS3z4Orhpdl3r0rkhSnm5aGG13cd67t1P
NBV2KXckcfC+iF98kzH0JKr/ZO/MdiNHsjT9RCzQuBMYzIXT902SSy6FdENICgX3xbjTnr4/VmU3
qgtodA8Gczc3CSQylOFyd5qd868x7G048T8aPP5GdyZXMo/wZlcKUxFjW/VMnby/q/IlAH35tIqx
qJ6TaKYhqc1CHOUCk1NQpbxzs2vZZyFbJkXSheIB7Qr/+35EN+rmE996xT+QWL17MOqBQWRlQKzc
tS3j6yDnx15rXwYJFD7Y1UdJoVBUODPwxMXoemiz6DEe9GyVd/G+SJs/9uiffBPAvwNwLg33NrUm
4Hy86xz1GhEqurb1yTs76GfQZtibjIwTo56rwDPK6tZxj/Urw8S2KBLh3AAX761IiTgdOMMz4UVr
x2VGEy7moqSYr8nkr8cpXbdhdTRLN3wUnTY9iMmgY6aKEEONnhPvnCoj58gfrA2lo3CWyDb3w0CM
T0fieLzWGvG7jKZgkMaPLAciS+OkPqWqbzelUYiDadjfjej2pWc/cU2y8w69Cewbhe9aZPxqNe97
7nFyqpJytXwASirmEp9dYc7k0ipYGkqMhqB2nOq5J0QwIGdK/S6IaSa6HN4MWe+27qbnMu1rorez
HTaLOLBtxQecMF5OsqdNYJwzLNPi7syMmGDCh2yaiwMFTuZ+5BBe615fbwggDVlgetgeVW+1qnqX
eo8gr6z0M3Wk7pGEgUUc5JAwOoTvuihkQBbSqhfzH3Oub3XiuT+JAcVsjVL/cOHE1yLLXjr8Qp/z
rAHJpCxgiSkp1eoJb6WhpzvSZGLJ1aAU54E55PsoVSbYsKdbgYK89cNnWRC4DO620UtvvqJVHPFI
RyidgrIzSMsuVdNvyIosz5VwrrQbZ098rZqN7oTi0QQ/2NBYVlLa3GvpPitZughaGAjZMuqf1ib2
iPCpw1xU2cqs688+Z+mTHlhOKoZfekiulV5x2/tA9fis+m+cz+8yZqWbZXgfRY111cyGZePIgspC
uNlYFNfPpR44PIYQF2X0iyK4FtjAXHcslmc2zGjDkOD9pvNiuLlQGPdslssM4fqLaNCZj2MXspgP
RuhNCMXTe+r2cFKtVfy0oZv+QEfnR78pXJC2FkRy0GD8HGvcZi0/GxVUfKlOv7phWj1R4oeKP5ZM
VuaChtWNd62Hevwo9Tn/GA1hXh3ycAMghHnVOIlas9ngjy26BHFGXNoyCJGz+StnSqPzgBJJHFsj
FECMrSKNz5f9ltzYQueRiF47Z9IeHEEifgb6RVBoBbwFaKhthiwFRrAb0mhFSa5QJW12LkuxVdlT
X10rcgSPFjLaTShJtKaLMnz1sULdoG+TdKNaWZboUErt2kWefWBSyHZCr+QmmehjpOq2Ipm5mf6U
ZIk9iCLq7mOTjHs6Q+WbIztUj5yFa1gXqCN3JK/JqhMiLNQhK5jCEGloR73iAKuFIfcVNpCgbroU
KdUcIisTHi8rR2Vs5V9um3urtgnHB9A8/dKEZUNaUdXspIF7oh+zMGBmuEyIXvGH7SIjgmby1Hva
NFW9TssBfegom0CJTKySuM23BWGxAQ0u1k5V6kJXAsFCKMZWRh8uxXbt8KgyZrxsqFpursF7oNs+
f5ZpOyIHzLR3s/OvJBi2P+Pfq8Cdudv6tRNt+5zMa80EfmvojVxTwcMjjmd1kQjduEGrh9KdUOT4
/bxq9dF+NeuJwN8pWremep4d06W4wSCQz/PSHQaknQODE+SCcNKhin7kNO/MjitvINd5MyRpv5n0
aTqyX4KapW14IEjunETyZoW2vabeOD3MyplOYYo5DOWQFmdig2ri5mecruLk9iDKi40+zgVV88WY
Rk+mA57HI9yOEYq50RoICtS0iCshkjpkkq9HMzzcmM/TYWL+VWebUYXS26jI7A0xpws6URuw6H1G
0Co4ed+DJzsJ5oI2GuL5O848hD4rxwwrY89t+AZV9aTp/rAtSn9hVPvxOaSRdiNm1V6j1K626WBb
F3i7X1KZyUbVzi3xK0K2VdfdYkSB69y30wfp1vYXDStzkBql+iJEpruMBcnGiRh+mmhG62Ybw8UD
+1i7Hjy4NbH9wIy1j/Coxnl0HXmLGFXAEVE0zJr7QZJEuJIkiX2OXTQjNmos4hbD8FhoibOKUl0P
MooJiOZPJjrVvJirss6xS1vJTgfA8bVuWtmZdVImgzas22/XGIeVJYvm6ogsyCvrOya2D8lL4h/n
SJEynIpl6I9gKL90uPjfbmaThz2WLXN8a+1NB7CDQMZnHc+6vpLMMhpS1C47KBWSUqWWfH4LcesT
nQ7qLW/0/NLGxTcLaETtpyF7OMJuoUDLsFonZfwti4JbnwaJ3y6JNpxZYdfRE5kM20bozTvji7Mx
EPbcKJ5WNAeIm5mkVAKlKmpXwsjNo275AMOz4knry/HV6cf+JGsC7FQOo0JYWJc/ZKV0aYX1zPgL
vbVOBUOaTFvq+rgKdH+J4mQ1rJgDct/77UU6B8cQ2eKGlMd7I6qTqg+zKL9UjMYR9YtpaRz57lKn
qY/lS7moZe1FNxsuClrKvCZqQdUhWdS19aKzJd87uyYR2luxqHCdvwtybYoE0GylI+Uk/OUP1DxM
D6AtiHfLRccL7bVoeru/JL5Mz4vid/qH/tdctMCQsMOfeNEHu4tSuEGXt58QD2eLirhd9MSIVs5Z
0xfsWWiNnUIfHqMY/bG5KJGzRZOsFnWyveiUm0WxnC7aZV7YncUvXLt+XG21FIVz/nex89+Zwv9P
qv53pCpRG9hJ/mtS9ZIQCtz+K6P6j5/6d9zH/5uFFdxFwwYRSqYFtOlfjKrv/s3ApYxuwsEMJMi2
+Q/cx/L/ZoIR8biR2OIviUD/gQNZ5v9NjRcCmMUg808GGvBvlyQTzjKqrgTg1L94uM2YOJ8Owcep
1FFnyj4QlqOtJwaCfdKJqd5klslVTZYl6rpJMymXc+rO/JmwfNOrqUBH6x7udYLh8BEM8Mi/oQqw
rFeBHIjQ11bQKG5E92JieEkix34bCL65SD3qHtXoa+E2qVKb6SPW3EvEsc9I7RBHuNPSONtz4Zcn
l/atfTHZT3nTmV8aSerzSUcR463Ig+nOQ+pb5d3Mwt49t0oqHarEGXmaLKQlv1M1Iwo1Wg7fRWPi
p4Sbzu24Vkxma7PRTRzhZv+OJmIEBuvRqOH0SdCKSqa5epF72M9wYxAwJltNtqnzMLkLQvRXuMBL
FTRJOjgHy8H95iJoenYAdA6t28U7Y0p/59KfN4mbsIbpMgEoYvfZkRv2MmcmWq6UgXDPHzEvs5uG
xZqS84RMRpOEfKZWc9MJ7XPKljhlPS3GBd3SCPv0zQ0hYj5LDqLUtWKeskl/1Nqb0HP7AtGH/wId
rzj0vi+rU6f88FUVnvtcu3b40nQUVlG7ROMoG01t5yc6NOiddWli+jWMtDgvDWhB5iycKKLOlexZ
Xh2/yk9d7fJe9sUIZubg7Fll8zyeup75j2DPOt5Aj6ibLCMyJ3d4KJt9JsCyu2ZGqNiN+zkdVcnF
Og8xMibJXgekv6f6wfhVK7qVV4qYthefnmocBhGj097SdC9/TRr0JveI5jJX3/TIUSYNyjv36dMw
+hQV/iGO7LJYFWnO7P4ZtapZhDo5N7eds1S3FqtwbV2xwVMFoGMPcSgwPSSDunlxSDwnBSJBllVj
ukAVlBxVkiIhZwmh6fEmrHKlmRzVtjFu8B8PQcP8gprZfckme13YxiHqm4s9e+zfmB3cpLpaUtES
YWfQNgjQ3QxLlpO1d02LnyZsbKuGv2YbKcixYpjfhT6qresm4TYc5mf40vYgmzjeKEemZ1lo+qG2
MSHgRTOOvgbZlrWiBQvFWkbdRnJEP1RtcesmJ2oS1EGXPJqGkxt3fzY+ys6zAikiitPjjtamLh22
Vel23dE2TaitZPxqcCAcm8SKTtJxSS9VBXhlPe8q9n4MSf3WQgiXZZpcJ9QeEVus+doK/X0cRHH8
A7Lyy51AQf2wqleO1IGqrAZeVrfgLplkozPqTjirZK4xqKtnBJNMBYzw7FN2GFgNCXq8+vSU2rPW
UGLQ1QfyEfqfOqdOzItN3hwetj2DDPQx6ogyUt2ejOVDOdrAkvmNas2zEuHOh0djtFMv0HS7Sm/9
I8a1GxG5h5Klcu3pRJGmvPsRLCn12fdWyp03T5fU0KaVb/fTtqlzwn1DheghtF4X/fBqLIt2LQqC
ISz04EY5OmsKzPrnRCsvnhS053QO2srO5hBM8OEtGsu0mKYV451gaDCsJwTK5aaYmpLk82Hku1W3
gtzz2NkZLXw2fsF+7zX5N1XM6DcM3T86HJfHHhsgKTRmemU4T/c9k9Gap0I8sT0+DWm70Tx+KVWV
18mzUspmOM2yPnShQ9NWO9W1Yd0SQzrHqgaE4ANDID3V/rsr41+6RjVxbkx/4q4Q+8ht+6Cl1nnl
CG8O6Hj3j/2cmJuWY/2pM2GtmDz9Q5a6t9BpnkZ8y1uOCUxIqQbQDsHYvXGu9GsDkTbteGZHZZPR
D4HsyEPR+aC2rIb9FZtwfEOV4V+aSb+pRuvWVlq8txEpU6nfP8wTnfZLevaU1igoy/bWOiWnCztN
2OvpNjUzk5dXWZ+xlVzBqbkdkNRNmcBymXYvkOTO1gCyex4zKEfk/cEkuvTuaundpswKjezw2Sr/
FxU1B6NHmlGLvt4Wec76bIzbdkSg6qQ730jpQ0+ldTVEJHekmH+X9mxv7Ea1e70zXuoQwSk9URVl
fHE+nGw56tdYmDcozDN15a9OZuDvyhEVoOBkUVq8K/4HCCR1NbgwsuUsrTXv0WvNXUvR3W3io2ME
HCIKbxzlfWTk//7Kbc9ZNyZUIvmveK3d4eLOw2aQ2ZFO2w6tszROjZN6KznUhCCFfhUH2Zx7RMv1
6hBX3b6r0+OQhNmuy3Uyx8mBpEde23KZ5YEKfXdpQPQLmM7e+sa+Q65RV2nedVa69RQXzJ3KbeQl
RzZMyPdQberUxjSOcjFgCTxPCWRqOeZ3YQ179gWEkEBHTK7+xmi6Z3IEriQqFd+wlXu6dX+lbsZm
yu/jTFSoB5ToJqdhNjGkFGJLzoBH2Dtw2XWyrRwUhxY/HFWxONmJHW0BrdiL+8h8D6ue+VgXcAxa
g7GZvkFOpoFI7MdIG2BlqyZ2go57rU6Qbc8VyZlCiBprbN2fDXjqIDGMeu/D4y/9bvdYG5freYzW
lYO4xyOYXHeNV63Mywc9qge083NuIRmfVdrfyhTljo/K6TgN5t2a9PpLgzWL9pjgenpdYKBJA87F
2Kwsi5STPfcsYfWd/11gKRQxmf8dm9uttctH8GiN3kXtaakme8im5K1tTPzuk1MdpXLeWOnylynJ
joZGKLfg11sbZS4/OF6t/Sjm8DNVAAC0hjT40jRjk1ZgtM7iXva8Gu1rZvHLtsO7H0WgoLqnXaJh
zF5rvxtZvlvvj9PbEaZg0B87NvNPclHnZ3fEGpD13ruZkbdVeIX76rqwclro6IHhInsqIwK7plGn
1MrFmWaaU0Wx0PIQ8YGRkj2Z2VZ6CQeyz8sDLy42RfqbVq+vWdfcm++XwxvBfcD5fXzNdYTH88CV
jZpKFIGXNJgZVA06VetNfmqVohcBQJ4ZoYwu7JRI8Qkt1Gx3ycLyq5tXgOJy3Mb9E0HW3l6xq79p
yt9XlNy9kJVhbQVmBhoo6Hw8U97wW2beN6dzvmV99cFiwv6OuuzklKa/q30yqGwo/U1YO1wQuCDW
nWESdI1uCKNqlRrX0jRx6Bm2RFuBZSHv2vlcWKO/HyuBqSiW35Sli6CfKA58RB8nnjkg22lj9iZ4
ldONcb7DxNxurcLKuLxarXwnM8o8Rc5sb3NmwVd9bEw6rbzcm1YagWXPBcv1V5nbzhfCBMQVqkOK
FsZypYmcgaHnPTcWzkPB9TEAD0e3VwjckJeg3kaAsER9BiMRkPjGiGQrmDzItUlwdKDKEMUYn5p+
dLdZMUTPPpVIjbgwaAVFObw2vjo41BhWoePsZO2qddHVcLZhRGd7WdFYM5GxxiW541M72ukC0ib4
efOKnX2y+o8BlhaYHMdZWSOWsnPin5pQcv9l1T62Soq9wpoIQE9ATHeGtYqbdDiW+rgJG/Oaxql5
Twh43OW1452oL6UZp4sLLMj+86xi0HrZ3CDNrJ0uvvo8ZmBKQ7TrRXjHEUi9mDTWoWaZayfGmtTa
zcobUrzvzlxuXElUT8n3DvdRC71giKDSSJhPrGHt5aifyHi1V5bngFNLOmNVFn+MfkfVG70musdb
XPj1farKakO4Yg3JhysaawGgtVesWVUwZ3QavsLIxTmAMPpQVdbNHwtr50Tmd17296rGSag56qmD
BGJctuftNEKNNHW3xjgVg4bbzUXD/7yluNt4RRTUUl9ZFHfoQBSEBs6VadasFU2a2graJkhjmyhy
Auerc1aoeyHraVu1zHQJdoTfWSPWAgvwk0r4llNBhj+JJCZn8sK7K/KzjHvr2mC7CHpZ/mH4pWol
bjcC4U4Qa2B1uFoeprjF5533xb2x0oR0gz7aSqv0N5bFsGNIz8YnneaXLOJwmUc4bV+35dXxwi+9
baK1n03OLh6z6UnOwHB+i1QXOT1Tj6j9B71Or+U091dDhy6o5IjGv8lWsaXPV6qojprw9EA5GPvd
YRggUtzxDFP/u2LfyIX2bnjqM6qdnSva/syaO/Nm4FzFVUNb+4COQdvl8R/NkxCHDgoFiJF6L7Pm
USbmqZxijscYcqQfEn1b16y3g9GYAKzDzqhssTLT9LREIzIn6Ec98+429YVkwKvPye2/wz76Ii6B
709lPvXdxcUjWg2qw/1QRh+YXUGmUT3BXeJrMd2z8r1f5OyuG9+vdjgSwJsi4hvDEKRUK3Vxtqz6
KR2ZzrQ2BdvHZ0z9HTDYNQsrlHNKe+wdOXgYTCbFlQBOvjK4CZAhanW8nT2vPTR8gz/mJv4xFy7c
DMcZo7OBaxJNAlmMsV2856iSqk1C0sSVKwuMe6rMnAGvalw6g5ryaeyMbj9oUAk6BuNdSjVdE9RG
o8dBldGyaZBnAZw+2Cw5tbyP/SJGHHBPMlVnB9+Ny51FqOC2nlV0GvXe2TZwwHOjqGWs/Af6adPH
MtHEHztp+5OKE+dYmx61xjlVRH0Vzlsb/ceLVeIlpCLrkx0+vWSlxYIf6XQ6R0MwtFV0NifXDHph
2Beho7nFqTrtTKok1+nAtjS4lrbtCBUhZgOg0SzL3VCa1tIHyVIlccsk6EPWYBsaThj9AczZC5w6
NTdGnIcQKp2zd/P5yyt6f1UY7qcb5bxjDLWXEqXmvknng90MirDQ4SqKirGijV3uYv8DHj+B0XLN
dYrndqXVdskYhCUMRy8Dtz+iZ2PJIvSGr2sxbi0D71c3GUGF8mALuJkfmBupJy9TyiiLYctxZaPR
zGc+ervc5BmsYFw/sEx5N/LrrB2rMIiLOeGCz3yfSdrSqXCyYm4hwjbq69z6p7JFw1tnqYXMGiFZ
nxWBNrB+YOmTJ3du9ZUT5cm+zSwRNA0qvaxr9RN2uO7YVuYfqfrL7OOEWnYLzOdXpBrhZlJR8Zg2
fIwIVFdoWqgCyXMULiOlQnRRddi7Pe0Elf+YGIWBEaW4RI77WnlkmTFfEzyxEAUtmutS6LtoBO+g
rJJdBgn4ts/QBmkeCsUk6X5UVT85VXeZa6jiZibkITKpupHsWYQdBYVWUOXUxfx6OXCN2QZ6PHEq
23q4j6u8wUBV2wwt0HU8qUG/1OnpfccZaYtmzQD4NbjpV+LaB6J7Hqeumg5JOxtrVsgTR/Qr4QQl
Yp5pw6rFN1nMLrKlFreoSPSrEr2x86YRGEVx6VqdiYNI3OZUO3hwNGpAmCElTlQWHVW+SUsDNhnH
0UPGKF44O28Gig5+I2p4Mmdk8/LGIGpYBzvsO0oRcQcisBZhMh5jEsYwKJZfAN7+UxppfJCevZMj
7LhD1PTdE9ajq2B7ploYa7PVt11r4+tqmtQJGJS1tQMzB03hpi9FGP94Ql5bZZwyz/k0hbGt889O
4ALtvD8NNmTW3GQm1lmlQVv4a5mWgUjrdI264U/d0eGaa9lHLLV4Iy3scHRhBplRwf4pD6xEpX60
LkuwgFjgl+fU+kir9LGJOaCDtm+cKaiJxn0o+sE4asz09WqKcmrJ0fqukTQ0/CFu8npAC+DrNb7b
dioblNsk90nnVMNhNbodOOlUMIjRFroFxYmOXFn2Ct2OK7mhZ9mftUqhsW2N3McGjUkxyWX4SBCp
3q2qVjQ28t1YYmOcmMi7Fw0vdLstKEOat42WjU1gihiozWFHmDk+jD7ZppYvJIZE3iMb0q+JegxU
5x5J+hepPG7WUcvjtyAWq/8neD2axesn7PT/WoiAb4YLzrm4+9//+V+x5/zFEyyVeP/pXzZll3Tz
U//TzLefts/50X/Eny9/8n/6H/+yIv03SDy5XILgp/8aiT/8/oyrf/Y1/fUTf6Hw7HWYl6DVLWGZ
uuNYZGr+u69JLDC8KWwLHwoC2X/G4HE1cRRT7sJQ7CyyzL+0mJb4m++Ta4Xj26bs3dXN/xNXk2f9
S0oXWbu6iYGKvH78h8L812aXTFD0YLuhc8WApx2isJzkqcTMTUyIR7oEMv7JKDIT2ZfuO/mzSmrb
/yIO/Scm3PHZcjPTDkRlvjiOmN5QzCcn23RBFnPD4wyrSwdxtK9av1prqC+6G0aNSCKKGkd510sZ
csH9o14i85N2h5YmTa80x/qIl2TubclaKA9FODNkpb0MilnwwBa5xTrt2VsiqWgKA7l5orF2KXbV
x/CcI9w4t6jCd7MzSMxOzfhbifzDKjo0Fjg63vOxcqnlSOqPpsh0rr/CIV2h5TJPMWSQacMZ7hpN
fFJzPO31urK2fFDalb07ZLVyh21MRQiejOYfbRpu3QtuQrvNIdyMZEwfQIyMt2GelpaCek1scg2+
Feu3mYzcW8dIuwbCegMv9u+TPc0PyNfNXW34b9PkOZtBn4PQHIonK9Xk3uob49oURXMAgkNLgBr9
XAzVeLDxaVx8Lf/0O4nYiWi3DTaV7CS553c0Dw886m54mEPb3GalyH9ovuamST3xw0nqycBrm2rv
G8lP3xvNBvv19MsW3kivX0KntKy9KJBF7n0YRk/GqJuCi3nVW5EUbxyoyaWUNUFu8TgQUUlnFRKM
akPQr4tZhvFg5Y4lAh9GhGVYTfzi2VUTyZkYzuvD8o28y6F1thj3sR2jBc32rtHLBEuGSzMBlYrr
UoMJ3+mENczkoU1jv3LwDdysTGSP89yqh3CM9QCrjzwzR4LqJvpk87fgGSHyw9pZaU7OVwF6/jw6
bX62SQ070ztvXkifJrQ4DsfHsZHNtmzb6RugOi9X1F2wcmRa/Qd8P6W5arTErnDT8YxYItlPdtme
uxDUczU5Y/Q7JicjyGsCFMjkL+mD72v3xPKANT7pXP2K5JbRhd2Vlu9yWd2lM/ho9tv+lcu+H6Gs
ZoMonkzC2tLFuDaieNgOsQFEpxUMg7AT/okCb4aFrrZIG0Fb0Wz9cTonkhflSqc+tlBK9wiGugAR
NOI/FSrajeflPp1UWC+wpP12lE3ybRynTPNszCuz0UZ2KAakwCSEZ+umuv+GNDRbDY17qkPkx4WH
vzwnL/lroPNri4XR+c5kqI5qKmBQnAH8eGyg4xG0jb/8yjIftSx0iQT1wm3P7R8FZTbOp2rUWLw9
FN9Hz8nGel2E3MYzeXSPrk25mcK+EDgOEb3wT5BX+MyplrbtnZeP/SuxPhXBYSVBgWm4FCX7ETxD
DRBnF74HUuPzKzkVOgjQTh9rIh64leLWoxl8wHzThTBgo6fuwySx/Y1SbGOb5vWYnsoVKTThJfbK
5tFxJPOL17wkmebcfLPfN6WpHka4ewZf92j3PNZovA3mrrBAZjM61SO5gtpGjAJPm1d783PW5vWl
aAfjxTBk+pHoNHcwSuE4H5vx4M1JHB5K2n6ep1QagY94x5xq/YICBDFbNT5FlmzOM9NLwOGpX9ue
jxvBbRyUBVj4oEt/HZmjflBS/Eb17lxrS5YHQwzGoWh7Z5UINnEiJYxs+ZB3DW6zdZjUL5pb45Gc
DbN7Ru40/xR6TUup5s5QYkhb3FkiQ28E0y1aoDigpynbuf1UrxPIEKJHVAfe0U/3MtetrazLKHC8
wbno2MORWHMQ+fAj65Bslnez0uP9TBxfoE1wX43VzQvPZzvvXIKKsCFf+xGp1EDuYjOgwKD/k1Kt
frXoJr21kv27BgVAzqB/RqqINpKBnSruYaCoocW5VROI+G6oqDs3RX5r0ScDJDllYLIUnEhrgdUt
0eOMk6cedZH4D23cZHLV9aHaWNi2doWFpgutiLduM29Y925s/USLxnJ0p29gGzLlODPzVZiNcdCQ
fHGONRSJVW2PbzW5f4ElanWjyMFHKFw572TF8myYTk2qG6umSLLpUsa9xoGFoYw4MesjywdyOVzq
6ETIoqf0SnyORWSheFZ3hDxhYIyzsbcHpy7YlkP7mf13WtcU3xwKP78pXRyYHmCPG1j+TabPfMCl
YftrNxmeRnqZ37TJJjK2L7CROWX8mObtDDIto/EVr5o8+qZ0j5EX4yDl6+jvOTfJQun0M4yueVOq
f+yjhBianEg0gquywOa795LORrFkr9Hx5CQ7ujpJRVJRfPA97ZbNPl+1sanwpJphFAAkevtkcvpt
5HX5pjX7ItC98Ex+QbarnLY/LCJlxJksn2NNkg8PFM6tgvglTF7pykCqRZhcWJwju+H4HsPxM050
ePhBd04Kk9G3cPP8C+OedrXb5qk18Y2R3njXZ4s2BT+USJBM99B0mtp5vdtvpO0O97aI+6PtFAsi
0R3ilKhbmSVLnQZq9V4tfrhJi9pjgqIKi0Vk3dqorB7VkpVGvpw9kBT+RFKQ8Y7dazyTWzIAhYlw
eBNJou1zNdjnok7SI2Vc28rEh41LHR2g9TqhFGA5KfJNUrLIutGQv/heVC+bi3wgiUUEE17rrS7D
Hw+5PsbNON6hNEX9hAZw39JXcY4tazzVdhb9GnzwFrelmL5WxPLA+Ks/JGi+xEUJ0gUx9pyFvIRO
ZLgmCA9bOal5QcpQbupYfIQtRApVkvFDWlfnnPhcIomm8xwK657LDKtCalobCxJhR4GGv02mLPxo
+nmCQU6aD/RCiMn83kfnZwwHd8TshwntY4H/2XugTpBO0KOBfivv40+tt/EPzKa+cr1UHX0fY3oW
5aepO7kVTQww3MVwtXICnQk1B8/T3fyeUmD/zFCVnUrpcdXbAmlSMmZe+lBVnQDlj+orcUzbwjFr
tlm9uRCVRrLoZGu7OLWKrR4b0dklx3LTGGm/j9BvoZklEfARael0gGVHAO31zXpOUxsfzPhBs24a
EGJn17txFOqhxo8RZHYjjuxj5db2xukTZ62XA7uyHoZZ67C35RFbvYMTYW1XavouKcH9cIiS1xlz
P4vID9e8kD9FX8htimKwCuZSaw5gGF5QpBltqqrJ6EKVWZFiPc3KSz0ZOCMymjrZK2UcEKr0m4gp
gygUBV9XOKRg2L6OkSJLH5h7gy7R8+1oOGqrhzU36BiKo+IcQHHMtBl7nr6HVNL/kKVgrzoKmVd9
h8GgcrpoQ9xrs2L0aDZEqT/ZhDCaq1afEWGG7WLCMQjh4KP+IGI92htTGG5cSKvFhd9mmFv6FtZd
a9dyzGFDpBu6v2SsL83IPbhNovQnt+ZCWuEJSMlg7MT3VLv5A/AXB8Jg5PgwMmMblgrX6LM3hX1K
wgBKkuo76QuMmKuizP3ixZ3iLLOOoe0l2ambPL96GeeBd43MmknT5pVfMimv0oYoShMTj3CHoERF
syb7MXPXcxyVa60LU7IY8F791GQK/h59XiEzgv2Ln6k+NCIOt7Mx1AckvVOzEgOlC3rrJcd+8OQF
isFm+Xaqd5Mnz8xmBEgT5BUQFl55xJo70Ji6WkX1VP5uQl1cqmTyoCgEeMjIMnd1e+dFkT6IjsV2
flt53YaQmao+UQYzbmzlwxcs5cGpUzT4POriSR9jUBJMJosgaez3wKL/xt6ZbcWtpFn4VfoBWl4R
mnWbA0kmkCQJBuMbLTxpnkJTSE/fnzg+3Tau9mn3dV1UFWu5QDloiNj/3t9GI4uxCrHqMzeVzRLG
HNsC0l6SXbqK8DrIIvNKlC3QJKFYAjiCBpM81hvHnWh29gyOJ7K6oglnsJ8oqKZkuk3AVOB4N8xV
I/JszXw8PY8AhtdJ3k3PjPJuo5S2npXIA31PnCXaDGmUEJ/tZ4HCFTEs72gQV9YymwBy6/Zgcmr/
1n+V5lhp9fCUgNit2rosDrpI04fIz7vnjqUne6Z2OE7lHN0Xztxe+MuHHRZxujOCjt2XYxYUzoRY
gWAF6WHr9rXYT2nb3IdhIbpNAvNg1xNx2WetKs8MoOCrNrJ5VLGSHySgug9lFT2GhSeubXqlE8b4
VBhbZr1MfhBpcFmJKy8o6nugjS0x6LAuvRsYRfZdGTcv3qyIWdSzjmDOx2Je+6PgsZ/MkQ0uDlTQ
bZZP+VPKdOC9n47hzjcDunontF5GCUP3PmOE9WUAeYosjaelLaJ6wysqL1KFjXODDQNZ1mXAsmLr
wVqngfW/obpo/DSz6mPFb9CPrCo9nRrPz2IIDnlyVhF2INHMZHqA+5nb1jfk1kRH25NpS/bxPKfX
YPOTfWFRRA7Gig2sdjmZhPEp96v5Pe29oYO9wuXNEc+otsLJpqeMW4XJmT8yyEi9+daYKvz+9Hjs
OnPIz+WyTrJmzis1M0+T2OYOoZlhimflu07wOF+WaSihvoG3Z/+5LGSlo64di8V1UooF5jSTHJwA
m4CWAsTdfKi60S9uZZa2FsxVl81YI3kKQORoiaP3MZOQEQHRnb8YpCbGkwzIabgxoZikHIzpqSt1
rR/m0SCCtTI6NrzdqRet5dEw33sm7pPAUnq84iNRPgTYqGESb7WyIjHxn4U9tLFNsOc4R3oXGl7z
gIatH3+Qf05/+Rd/7NeTqDM/2Rp9QeWdQ70QqzLUHecNhLxu9JjmlhyPVJg5GyMw45UkrU6ebG/4
hNqij2Zh7YbUPDDevjBsdeHEcut74U3dz5A+ui1vdRfMKQJ1svv9i3sDSBevr82lsc52PeqIFnLP
j+HbQg5NKUJzPNa1Ono1a0W8lsPxzw9CttfG3WkHwnv7AThpp9n0DuMxAY6z/Mc18ovSqy5eD/Nv
c/A/SJKmlAHn1P8uSd4kn+Mkeil/VCW//9Lf3mDzHQZjMruMoAIP7hLW3L+9weKdjXxFsS0BRsGl
Rn77b9qS/04uFCYcCdarcZhX8T+65BLptlCQoZu8qpl/a7LfL5nf0ZbkG1kSYBMeOxveEjt32xZv
OyobbYAyyFt5Vdb20DVY7YtEXyrSrbswFgCZeUKS0mKDIY3x/StKWcNRrNWKFbTzws6oNOWGbl5r
IOCQuq8+XDu3U+DEDVGaICwJ/4JYUt+raP+Sl//F1b9c3D94mk3f5gVz0/cEBVlYqJd//yHdjrQz
AuWY1RXQIJKdcWmQpVrQaIACj6y82Vz+8NX+iwNa5O/fHpJ4v8SwTVOMy7f55pqGJ2TVBg2CV8i8
11WH22ydD1K6u9S2ScWssgYZUSpRPwdjE0Aw6W0mkJeB2w/hBX1SstqHHnP41TywUAdiG/bzziSi
cPLLxLO2EBX1KUbgfqCXtJt3NoaLK57wIcaapJyHlcxCHhKNaop5TXqLjGmEeSC9MtxBn/MZjCLL
IucFpxQcyJShG+ll+O3RVmFBLjasOJgaja5B5tTlG0Hn7diBXoRMOG4mF3ihkhYnwWjlzouyQKtO
tgFjdu5qeVR+xRMJGiy1AGMSjCxxl1cuWO+rTRNH5oOUBhHdxGt5b61Km2cDMNApcvHXIG4nPp4Y
uCDPJrakee2SQIlxFhS8omByLBJKMtbvVePEuDEbw5QPZhrL9sqsKCg60gyIc8D1Jrf+YFp9GR86
1XL+UXE9rw1zSfSxlTAfDAvtiHomUJUfLbPjk0tazeuZGOVVjON84IED3LsZo7jBoUE88q91TxPY
1kwHeHd6bgTzWpGm8SkkUeWuKlXCTbFHi/efklh/SccofOwn8u9Dr/h1yh0U/o/EvYO4yJ/Gts6H
lEw234Jrd137ARP5UF/aM+zCLZ8jMEQA6HwsiZET/tdO15D7msFurzHLmvKKvFweH+blK/GWD4dE
Xsb3V1vVVUChmdywgjSW3uhhvEHjn+9oNYiJPWouXiuypb8BToaPrFXA0FmMS16lcoElEFo0cwam
XrTJnQY7rznq6cFl2n80nEAzu05Dm/CQ01cvUYrbdZoi99EYPHkchzo/kbqMXszRTi4Jytk+9rrS
eymjbHiqLZHqCzlzysaj0KeBRZq/jtORT7zIw2w6mNrFtA56JXiEttB2d2YyE8l34CPTeqA8Pt4x
YRd2KzqNlN46Eb48AqSNJZeuRsI4DNM5I83PY6H57hKrtsdvU4oY/MyPRfqt1qOGTy3kQ+rmObat
iHOkNUsmknEVyAcUHb6eHI+zi3Q38t1m45wXEMWr+plPhouLjS0XJSt5di0tnor2A5wJfYZax4Vg
AHTRl4lZm+4uy0V15ZAHrvEyt6T5QfsCGgpNfSL10VxCBmcuYWEUjODF9RwFL2RKHp+rLdgy5Odz
wQa2gDKRYq7KODPVQzZjV3k0em9urun6NtRp0og0F8CIuP3OxTgFuKNEkZ3DIVWXujAUbtDBsvbz
QHPOap4KPktFy/CCUB4BfAYBA32mq9j0wxyT04XNXSU+1I0HkPT1RIZ6zxeHC5zr2GVBDb9T2fwV
PVrcQ0u7Mh+Sflln09Yeux801DXzNg0Zhqz9CGzCZw+M+jF2oa+C5yk4ppFFVGt4YaTSj0oqSkVI
AUbdFyv0u+xJcYcAJKrD2VG3FbqKy8A1wovMJgtq1NbMJH+JaVp6aBumDJsuV/KYUnCqn/w+bLKv
DghKs1nZE4HuLTkqkqcFz5+5IbmZvvrUTHyCaKauEPvYZGWNzMEOnHKrSHxMNL7vBMwX1j4RfHCG
HqTxLO+9IdLjGhdH/36qJohsXRtvODGQj3vkOCtHcbDCEEBPkQwjMDvGdpvYK5xLox3d8bqyEVyT
pyi2e8x+teOWbDJQhOmiq6t9XfviscV9ubYK8dFgGLfqygUHPOH0T2KU1EuZmdGnnKTxVx0hZZVS
lQCW3Gtk7WbaZrnSWB+86KNjDfjMeUhtKtLNZ78Jy49UPBUXZimicO3NBbinzlOnICKQSVUAm19z
zvKbpI7y92YK4SoQbXcxL6FEY9B6XSoaCYZihO+Qz8W1Yw/9FoNgfsdtvf7I3C++H+z8NHpCpzuS
bsjTE3tk2vAw1CRVch+1bv4en1sbXeDTLa8DHmCbnJLcQ24E2YVv2dRLUXPBnMqDiZQMVvXAQ6f+
UDIsiqGftOUFJtLqKQZyvXACkwA6ooMwT1RBHzFnWgzLhmIThV77LVEUQaCL2JfmnEZYvUwTy3nr
2ZtYOFC89cRyYNMS4b9qgA4z4WgmjHKEhfceBQIXxAnvMA3WO6HjfqN4jx/STNVwVUxSPiVy3bCd
CuDOsPbCe/p73J3RUiHrUKOzNlJj9i/AWrtHCh6aK27Y06Uoy2mP3SXYzx38ualVFA6adr9u6He5
jGHXPQwEUb4IYh9XAf2rV6pUODN/v0L5ZTFnex6FklStekFg0Qz/85KoqaBNp3kdgg6B7EjPT74W
o8VDCMURR5QAlECrtLr8/VGXVc/PCzGPeNRSvMpK17ODZdX0w0LMDskmxaMTHDA8wrGHl4UduzNZ
Y/z+OG92VCz4PM/1OErAau8vWNOPxxniyu3bIAoPdrasMDyhuGezS32mCoYbxp8fzBOULILkJMD3
thlQcg0bEYvAA9Mx5NgKUk4LA3ptJKizvz/UrwtZ0E2ASliLC4k74c1CtokCrza0cA/MX+WxxIe4
g8mRr+Hyg3PxiB788fGWIKLkNMESB9Ph5+9LksGBDl04DBjj8PGvR1AZgw6mgIWqmw0JHj7e3x/z
zU6d74435wsCiBQtWr8s1ifGMHShdKhnbsnqyjMWaA03VJ7AJb6HkIwfvwXYYuBnYaQ8Pn7/An49
SX0AWHzOwvOoeRFv3nRV2o3QdFoe+j6BVDwa1l7Lsbr6fxzFk9hGXOmY7Ex+/mhz9vtlCEnnEHWx
ugT7DsDHx6b650dhQ4ljBWGBC+/NUdzOMhs8v+4haFp/4ybwTUxd/z9OE4cuGYEeyZeHwvDze8ka
yK51AjzSDBWsIBVzUsCt8jSEvk4eMYUP8z9oJr/ev7inL1d5wIH56c0bI2keTvAn7YOB+/yD7H0s
XGJgKULyLdjCIUFEc9uZU+T3H+ivdxbMkyRjJe8WF+XbtxqYAPHn2jEPGRmDbQhk4aoD97CZU9f/
h4bKf/EWOTmAwLEGX0hv5s+fqoefm0MV5kErTO1TIaurucVPm9ucMNmyg9PLWfPn748GSCx/wnGp
5Hlz0AGIpcX4Vh5yF45OWdAYkgs/3rHR+ccr/bWv8efHAW2EOApQpTDW/nqlxb7y6bYQFLi0lNWk
snAQGj2RnyEUqGNFqq5chRPLZOaa7CpYa7VgiwYdgu1obTYXlfOSRxDGZNxarDopSIhPfubCU/j9
x/LrjRecNYJlwB2JtpW3El2ZOGMyMQc+oBJyoIQZ/nOqDZ6XQ0pjKk5WlvW/P6T89T6ETsdVxeMZ
J5jvvbnZR8yozZBn3MGgW0YxirXYP3Rad198BZKWzGC4nO9gVo8Q1JrnYXCAFGDr0eemNRvq3qJ+
pgIRIsium0iD/PHDIRDcKTlXqFHFF/fmqhcN5ViDz1VfzD6LbgFxmCySdWhzqyQk2ZAD+v0n8su1
51rBcjUg5XCKQkj8+YJoknZZ9E/zYbDpIWmpL0vB7kGT58nObvzPD4ZutNgDA241b58C/myCLSGJ
DWtY61NaZsE1kyh2OY6o2SX9/mC/fNW8M59aTimwc3A7e3PVFZkhGUWJ6UCvFRtLJv+cWVyI7BJ/
fyBzaQv/6ZJzuV0uiweHNwd/YHklP6zAcivGElB7IysIBcREsIfrsQO3XfYe08fcXtXpgBJiRzaE
vjEuNDsSz6K6Pl8eg1WjzzF+nHxljGyW1kyUYGx4Sl0Kw0XKQvVifE7Mn+15k7E5Hk1odF1ZBQwL
fv9Ofj0ZHMnyDsE0cKxf9eyknHwsbW17MKnY2YwlPDvCSngXxPTHqy7XkZwDtgcBX3q/+DG7SJgd
9cCKeR7NHb6Z8v6bit5Zw1wYgKX+R/1weXr98C3ZPNYIa3Lpe7504FW9+ZbIJluSEaV9cBttf3Vd
czgoOwweXwUR12tRdZo5d94TADD/4SIz354iTAhMwKMuU5LF0Moz4OdTxM4By9gjBgqJdaaYafnF
JNbi3CRMZq5HHfqf4NBk1KxghG6PdIZwBVoqSi7NDkDMyjTT6Sz6AhVxzha9plHesrHoFT/P2Fv2
qgCCu+v5+ycPNxLOy2pMnMsA6Dzz9wym350DW+1RLadXbvAw2FHjKuvDoBYuM6gBfXJGjTTWhhm6
X4ZwFNKINETexo9GM7txhJFRhS2z4m5EbTgy3TN2mnrNUzVJ7CgVHR8rVGwGf8IjX32NLI0VsPUc
0huxrerrLsOEDEOvnscNXPKZDfScHEY/kWtazBz4oz0O7wCmI50YHdq3GMbqZSn8qbhmJL3k676W
ufwyKj9DFDcIHawDXS9i6ET/6wkrKj97RjNXe2IKiN6BCsL40h0ydkVlM/OvcwMG8nXxSfUhyguR
Dh42lOiAZSTzN31DLSfywKxPsXGflA6yPfRhfa71XMQnq6hyol5RM3S4c1q+EJP6dNBQsqizczUL
nheKSENzQSIGLwOlDdcRIDsa1mrZftGt4F2MVurMXy237O0b1chFihpzvmZatPhF3rrz4sCom+9r
cLfBNjNT+3rg06RYrAaEDg2zy/SFSwij2KCDoFx1xHfdnV9g+9ySKOEvwm8P5ad5tMp9o9PeuNcw
zGkLymaeWoEA8IA/Obda87YkR9SdJUzjdpNxusQn9qv0ARCvGOu1AXGZbBFYjGzTdwNsDBy48EZN
buHOHHEGlRhgXVLTY+Jd20Mox32sDVzRnZZQOsEeoGn5tMLNOw1a3sQ6HKAyRr3Q6kGWjsp3fgKS
DkOZ75pHI1E8G17XAWj2nH1z5CI1xG6FbiZdj+7fECHEx/84VfpbQJn0yZ+heP4lwTl5z4uxYi0f
bPpSXpIwjsNtC0iLHPLrZQUBmkr75ZoZPSv1X0raXuk5cyb5ILWMk0vUXrR5s1uSFHjjOIsa32Vn
FucOn6vZLpq5lbb9pymhBepCJ+jwf41mJMBRbMjLQiKyWdv5lWe/FDJdlFiFPE8LINsfLQUK/Ovj
z3N7RMYY7cq7xp7eQzsTCQGkys9Ee1UEEZdpURsLzXKy+WDtcLCtixQ/dnLXlg0vRAq0E+IiZnsu
6WjWH3siWZD+cs/JsrNfBbq/cTQBFzdNCToSwE2mr3RcccqmfgM2YZI1KnA8sTa2uP5GGL0rhzEA
3t4YuYJzxWaaswQCO8t7YmGeddgX6O2prVVO9JQZfBjOBdq8kTvpIVeY0TZTjih5gYI2+0gSqQ2p
S2Ck7FYo5J2PQDb3Qzr+9cT/95z0H+akLN6Wre7/PifdI7bTUND+OCf9/kt/z0k9kEeoAzwagRUx
1+Tv/T0nle8c9i2slhHGFk4Sy5+/56Qm/wSllkWW6y0TTO+/56SW+y5wPY+W98A1FwLTH8G0WUS9
eXqTp/KokiItAh7SYmvz8wM0cTmLctnGB93AA4bnWDnMOym3Q0nHEj9paW/sHhwbciuAjaW9ngwB
DTVQIFuMtpdKFmG49ivqXubZs8NtPlTzuOo4Le9gjJIRlqk3GXdZkKqnhoYzZz1AbU7XTDLJQw1m
O+AoLLjt5CGuzlVfiBmcdNW710HqepiARjXvZzl3NoB49su4Li21HWSq47U1VtQgt2ENcw6Q/acg
nbzPr2jZzg/ozpuFVa5iqCjtevId09lIDPnmdWASpWuDwr0ZbVDBxdCfWzpvLxDwsS1heBMEvF2Z
3NdpOt3pWHRH1NTivHCSiVvrygCO7+sIZL0jIlyxaX3OnRqqcDQ2OMer6TIaEdnMWiVX2FN2YA+J
NcdVUl04JTRhs43pbet4+kumZLTv2Z1nPuVEDJn+qPxeMlNawD4fo2EiC1lNwYYOZuvUk5PeD9WE
IizNU+zO7cYpXW9rTOD6dG0wyPKM/GiV49kReP+cPKdHttZe/JnmyHpne8SNcfpnVzwbqYp0dXMe
AHTwsWMIuOFubh/HuLR4bf3cXxNeh+9fHcNaFd8gRQUXQ2bDUncSnwCf157Zf352Qjh7MqRA0TXI
67ot/0V93hO3NxpCSHKs69w5sODgYUy38X2qEPctHegri7X9KYEtdVdn8SfWHPGLU7nQrSJ9hYUf
hAG9fiseKzZDvtq4Gypd3OeKcGeZ5e3RtLIYNZrkeBhkdypPmfWBISEgnrTv4dOhvrWmPk60W29q
7ZDedHilBiuZjRjC6GH2PVrZcm7WPQ+NCkdymaaQXutaXllxIw6T6L/k/P95pNr5nTewYd9AYg/O
Hv3dd8AXGEzBnSKmRIv70QY4sE5rnDeZ0NVuNvryLEzOaJ5F3bWZ2fbVRPavVhYsB077m4o84zPz
QSfZGl0XH2zmwoTls7zBFD3YmybLxh0Gx+jCaPordmXtQcTuzTAwPlpBUlwW9n669nmmX1plPmR4
6YAMaQGLqg/Bn7tz92jgnIGseibmKC5C78oeKKUDfgq/lahybKlbo8sf5aSCTZDbZzxaOYpU/bmt
PW9fpBUVQugaPAU/Fh41NBSxddO6SMwrx8alD6z4Kp++GBEZwUp2NY8f8WT3C91rCsLLehyMm9GH
phL2dYRSbz9zM2xvzbrQFwbpIWaWkbOntcN+hNw20unutQQ8FHV6YEVdOoA8rG0r+gefIfM0294r
ICiwCMYgeJi75LorOjgSHXNU6N5liNUScWoFxrLYkHkptuNYJxfZmOq1jWXsTM1Nflf7TrQfUj7m
CffqPghcfVfofN6VHbU5Ncam3Uyy/8ZWw2FS1rhXkx0Cg5PteDfa3SOIYuPSaCYgKzYDGS6wqrVH
ATUZRgIZUol/+DSFo1Vco/kcC+V/qprK2bruHDykuOcIRbOiB1wRnibLT24hdL6Udo2rHXFyNQMB
c2tWjquYAOfHVvGWqcuuN9CdzKsoL7Eqmw6ntIhymDF2jg8uzk8Tt91VrLnf5ZWihNMrp49zDzNo
CLk/Qyntrqm8mShe0UnEqE80940C9SxcYHB+WTCypOtwNQT4904Rjoq9VeMd3eFCxBSXO4Og3DFl
4JcN1BUnZZdvqroMzl3qfasrci6RSfngGPs55mtfJkA9XOyntVsWJJLtpOg1BuPeIRRVJ67BRJ26
ct/siospph+SmzuxD90/xvnUSvtyGsruUFCk1PNsMZrPmUHDLGultBdb2AYmPkrW0nQBVEwYIb2k
87W2lXuHzFjdW4A5PGbgnHo4+gfnQysTdYhnetZWzFudTx1nf7KWfQM5RBqhZ+Meqb0zwgFMqlAK
daCWzT80U7jk7NMSNE7T7UFKRbdx3uf3FF5DTlCD4e3iLOTEDeYxfq59u90Opl1cSuKqL4gogni9
D3+TBofOvo4sJXHh2zWxgXnsw/1Q4wgerQH8A7UMEE25tX8rMxsLI/OG8aYb2pZJudmIjUedolrN
YHnh1tLGrVe2nvsnQRPqS6NE8swzGWj/WPQ3wHaL23Bwgm/LHHBmeR1aZ4OyxycDm8CxEN7ew8j5
tSgs94tDwxeDy9gCI9E7A2DWAEOoUw37grstwxppTqw6l46aIORTJNAQ+489seBrLPz5FyMVYEiK
3oSw4UIrugsb233kORJs2dfBDCYKamCS9+pwDaA4jvYq0fpzhvvT5maE4STIyuGkPcyh0Mpj45Sk
bluvTKtQzynr46OV1xESfdjZ3toMipm2jib7YndNdgZ8ep+3+Wjiry3DPcG+Akh4zMVaV11zOzcW
dK12bH1gEi3Bq+2EUHZT5/H47IzT+DX04+Yj6t1wURopRmAjCgDS6GYyDkqmw6l0uN+srFYZn20x
tbeTouR8ZSFBXdIpwizSM8b6YxBpIF/THPb7WkIb29At1mAx94r0CYSQbbNdsbozi3U24oa2IIh0
db7nmqPasjdFPa0nWzeICXGwtTwlnjEhhPaWjrRMb+RgOLs+t5NzGNRiR+DPW5dEu+hJAJu24/ZM
MMaRA0m8zPSup7FrDjLu3I1b2wIoUd9C4OaEW9SBtYasv20EEG664butE5eBvZJtfSf7toMq4wTX
IMagT3pgZjcamhE0SGAoqyIv1XOmUpLpMGbbhQvUVh+yyazLbUdFasMOrJm/uiygbkJBSg9p+pMd
xcF7kBnFC4aV6sKCNJZvuMUDCptgjxnrMci4IxJgFfvEE95NMNvex4GNK5ztmlYAM3JmOvSsyfrk
wXa86kJpPQYgooFDFZYmQKCIiELvqS4jX/NjNuN4ukyteDr7WdgMa23G8mUIBsqTS6f+iIu5u3MC
uN/rVJviuZ9ZQG4jMfacS6LtV5RtyC9BQ/5uGxZuZByYKoYfQOWW72Ggu+2FVcb6qm/7Cf8tQMQN
0wDsZp6V7dMoO4m5Tz40pXeMpoHymAKahw/t0e8J4U1dcMe0UBx7SMWbKCiIazqUndy6OWtDH8bh
roF9jKdEDfanwJtNugerOnos7QmiATANQjjSQJZYyxZEZZBH0bHtzHk7mnO4N9OcQgbb6TZzbeUX
vRD9tSQp6faq+BpDs1PrpHcp+mKnDGKbUoUN2Dv1PmJ7/Mm16YgaKmGBT7PJoaxrZfc3samRaFhm
QdcPkZJXiYpSexVlNiQsgNblCpMuCFU6m7i1WONNRbyOSjGdPySOiHcicQz2B2F/rci+LWoZ6KNM
FcE6EqwRC1AG/lwY7UWpGhCCSQA5rzSj7EPre1KxSx5JS8UoVuEWGqC7JT06Xy3y82FkZn/NO8yv
TTtJPodz0tE303WXRd0MF1GwaDN5RKVdNj/VaFeQYU2pXiKr8U5W0xAiFInav279/r1L/udd8uIo
/c0uufySvJQ/VbeySV5+5+9Nsv3OCxyGsUyfFtMu8vn3PbLvvxMsD5mkMKldNrv80997ZPnOw3os
GHwjrjPZQXf+7iW2vHewVMXya9+31n/COGDA98se2cK2jGmZEaPrm+aigP8wh+jZrSUz0tvSDq83
VpPnL04aUjrQJ4KmTSZLuPOndprBeRgDEmdkyms3VsXN7IagfaSk/JDC7eGLR9D/dqZP5WMg0on0
T5AB5eO3io2uQs5hStE+Fk5o7Sm/Mm9VMrpUQ7FDu4FA4M/rLC0IybVB7tJy4997OD7PSvfDrRhe
ikpxzbCxfOwGsOa4WhdNcchLbH+i1i/QBZiQJNiTZlbXEcVNOiChsbI6L4IM7DbZJ8hY7H8tVSzD
KkojwalPCfUeDVixMA/6m6WIyuLeEs6k1xT2iG0Ob48tpRWkkl4mygmbICbrhgUjvrZSb/C3PLAS
+pbK3IXvCSztc93WOFw6MR/7doJ3bOXtVRS042cSk+Wz3SUURrOYma6I7zV3U53izIxNdsapSVkt
/RA8oOq1y5MTUrk/AsbV1cmxpoqCKV8DdJyK0YMgmWRH3yr0nZ3DYK2nbjO1GKW8sce4zTZxKHu1
cu2JuU/inWTTBoxGreKzbuH4WbrwT4xaSHd1aXdvTVQ8JG3bbu1xsi7DGbUchi7JR6dDSU2nub+C
kJOE+7mVzWFACob6HjlBRKSq8a59UZjlWhlT/mgVdX/f2xkrKURBZqLZID8kXhZ+6AxihvXogIEp
A+N6nIEHdSUb+4rakWWWMV8jC/dPOYWPNIoGhboeQ9VcEdgbvqHHzykpu87INi1T99vBLvNtjeif
bsoxIHIoCbndsJ1VkubNPntpXjH8raaJJEoKZl5mOrYf05Se+aUtvKnxfVvRieLcUtLSOCXnuM6s
JxMn/V0wOxyNUZe6lzCOLvomtq8kRmNBlVUVX7IVhp0/0U/BNKq5HCc5nKO4yNdukepno4zUwRJF
8JVgu6cuXIGPBnccA4vt2DTBGeFnHkkYR5XxIY0s9wQulR3T4NOztgqwrH22a2pXES0oXInEXGwC
h0BsU8jyge8xo0mljU+eTtubVk7xwcMyF2xlNUJ6CEubVP0UFRtO1+rBtxr4WKiuVHhAGbqWVWTf
UDvZUxxaFfUxJXaStKyruco/6FKmNtilCKMHH48mcEVPDoA1/qcqZdShwwbDlLpEywMt8usSFQxx
1qSMDAj4CLAhHGYRnkGRWtMhdmIA2qN7krS7svP35jVQRgQoWwX3Oufq2ba6z5/DkAiszENWT14P
gQT8qlmR6qcvtO8d+g4mPNEgOadmHbNoPALx1dcdeI+d3aTOqq3aBRCNdTsIh2zrYzNfK66Xc9jC
jMC0OOTv9et2FaFCpCcvoSoo2Ng1m/l7e27Hgi2u55YONNnGuBx79WizhL4zMj/ICKSxQ7bYKg9R
6d5Uy+65WPbR+bKjrvtiukOlMPf9st+ulp23P7X53agsMA3f9+X051lBvvVqvkiL7Xux7ONlEx8L
fMX9ssMXbPWH9EAcj79kGc2uX9SAAFnAXfQBB6EgTRGxGuCD0gcmZb2qCYuuEEPW2YeL1iAX1cFb
9IcEISJYFAmq9HDBLSoFFNKQzC936wkJo1y0jHBRNbLpi2oHMOR8hmEnrtJXAUQGmbgQbfxev6oj
yCRQR9FLEE7IL+Rb9L6zWDSVEHGFbd+tO6bpqUN2IUZHCHO68hY9phDV/ZBYsL+1163HRbgRI9A9
CKmoOSAUfFpvqdEglc8I7y/dBwUIC3x7UFZ7BSISrGzgg/RbBCPZTsAKbAxcGy/I4oOKPDvh7dXz
M1HF9ibQI03FVIKYnEaEPZAERKRMjGmLVKWbamc4pbGzWemuKZKej9OrutVWEmjkInk10xScsR0T
K2Tsn99lizjmBuqLV2GMyZKIJtciaLYYh2Fr1I6Wy22WZrGVz+n3gLUx2jjSqWBKIsfNizAXudF0
zBexbhqkej9nESN+h0y+GSR3jjIaLglkPoXqhZKC9Ae4obgf8jC8cxZhkEktXSyVgNrL1xSw99hk
i5CY6/AlXqRFpojjyVzkxmQRHt1FguwXMbKz3EO7yJO659RJDfHkLNKls4iYcaopPnd5pWbmfR7Z
Wpx9IyCY0Ovpwprm4GKxEX8DI18e55EpGGLp2NnopmqRULnHGNdpl6CrNlTPnqkCzDfNIrtaiwDr
LFJsoNv4s/2qzwZV2669rD9zEubHAEbeKXWWuOUi7UJTho0mxcmzW3rMFwG4WKTg3LeCjdEv8vAo
PzqDYn0sjey+WERkZ5GTOwK/IKEXjZnb4aI3D8KlIsErL6ZXPdqx3J1cJGoDaffgtONEs1ii927H
I1Jns7s3cunKzb/Xya84sX9YJ79aJH63Tj5+Hf/j8qWoWU2qrz+OlL7/5vfVsifeuaT0JbOc1/Xw
96Wyx8zIwQPKyGqxNbJY/p+lsvMOaxATqADXr031ApOmv2N35juWtfzfWWAvzax/hgNbrB4/WkH8
pVLMWix5glch3DcLZcB/OoINOePRBnNosfrF/xA9/vChnP76cz/GY9+YaezXg2BxwSLK+/zFathR
T1ZjQpsv+4xJu/ZaFC5v8NZ1Znfb3x/qbdPscigqQTEvMwYSvxgMqyLUDeuP+VJTjEMHJzAB0yTC
ICtQKzm3wMsCXO1Oz469Ag9e/cPhf/k4EddwiwYeDDi+tLcOavDrvjO69Iel5fhgFt6Tn7R/XYz/
17Qh2zAO4QSmh7mRrY37xqamWJKympfNpSPHB9JJj20gq3WPy3ol5oaz9L+3ff/im8MH+PYEwauJ
cEooFOcO0d7F8fXDTsqKEAc1ZCxK/azmEFHSVa+rwCgOmRMWh5xSAzscG8pPoqYTK5rp02LVUNOr
VgW6gdq0sH9Bq0US40vqZ3vuwoxthmoIgG3mOSnytkWuXZmNJPZQxMGKJilQ+WlhfWJ5u4uGtvtW
MioEWNQJ87/YO4/lyJE0W7/L3aPMoRzA4m5CRzCCWiRzAyNTOLRwaDz9/cCpulPF6sma3vemrM3a
kkEiAMcvzvnOM+xQhBhT0OUbCOz2dVR3wcaOUnvTwbR4npJQn2OpyAqzLU9jlquBS0g3Uy/xxGqS
Ety+C1Xp3rhtkd6D+4HC7uDKxxWkrru+MMmoxF5T+gS5sgyuaV1mIuJ8dekSQvZsAkIdL7svY+cb
0Py7VvNeGhw/P1ViZPcHMiDIE7k1XH5mTjrNJq3mep/WLqlOhblxm2T4AXClPgJXu6kmwm8w1aOI
s/JuO5SDvB7hmK8DQ4YnS9nPnmGGpyQi7LBuGOpT+aGVMYLHEWXOZjJB581BrR5bSaJI50N2CHq1
8UpmnuMQ9oc5zsJtwlD5UjTklkdI2kNk4FeuEjLdAvNiNaQgdwTHFjDoSDaOFzzW9IAwRVxzbfno
WCoMiOT1VCwMd8WotXxy8P2/RGmvb4qSwJWtj07ssTTT/opw1+4gbHgGsdbIlpCHR1dhXutLyXpw
axE2ucsH6P+sTZLbulyS0YbC3PbQwXZQAcWzU6Y+M9B6BE0aW90rDTthImsxmWc8b+oxjuqZOWtp
rkKZs1StJfD9IV78LoYOz2EY6btqBvCV6+ZMFW6/1rPfPjqQyg+1EZkXc7TlIadHAGZOHnwHXmBf
5PZrlGoIDSnhXrvEs8eD08TBnZAKTIVd6cusjPK2y6aNxSTxosaShi6oMrHTA/7SUrpMvGPJqN8c
3XivA6e7ikMyh/GkyFt8ZrswtOnYwtajmTPV16RLI5If3JexVycnD2vwqMNdNaVPCRwWzFAJZR0Y
9Ku2gc0aR4xK+05RwoeDSe0Yi4OJUvQwgZk+ulVTX02lWMQ8iky/fOK9wR3NaGThgok7O6ynt8Yg
iRHHYXHuVWJctUpae5a6ICMyikjgwEhrmMB6m1rUfJpKbaipJO3ZMOeRRIdVhFrV8MNXP22Ldeir
YK/CcLgaE7Yl+AqHtQyMaN/0BNTlaU42q8OCgBH6uM7dNFjZMhtOM9Pd8xjY/i5McK0CE0uAFMfF
RnrRmx3aL4E5E5rStuI+Zsh8sHr7K0lBZ8PP1ENaCppOjysN9PpEZiW1akhbThhRu2H0mII5xs8n
5+RiNHV1R1JHtkE79h2LHbE6OEumlR+q/hgaqtuahrgDi7Nrx1IdEgMmVRlUA4tEfqwKZf2ETMnL
OZ4GY1PVutx1Vmm/NT1WuTKqJI3erq6U/ei6FXG1ZqqLY+H1DaG3lf3Gue0f43yAZmhGhNAB+NtG
EZRfSBfVfB1maYtyKqymp9L0szMH0nw0MViuKst91eWADBHqFtORkI1rFcL9FdGZpd8+4gWA/EH0
LUwYZIkZHfR1s2Sx9dZTmkdQ8UITnLOvT472DcJ1DHg7qeFfVJj+CBnqrue62Xqd5bx1wqnek87u
byoHlu7KzXj2OBLkTTwl4xmdfnaUuUWSNFCeTTnMw5cSLyYDXr2YY5BuTOtM8gAxKxqTnwGypxcT
ZfYjYYnOHWJFucGraK7NLE+aVelm9t7LonYrF0ykOcrxe55Pxk1a0ys1ZBam2ksW/h/5GUEMUL7W
2RIQNjprVPDulr1/BgjGcwB+xkD/7Grub3LAKAeTymZd1943wK4KAlDA916HbgLt2Pces2Y090jb
8q22SCn2+gktaeqgLpBBdOhiwrnLsXMPbuu6NzI200NkKPXVd7e5iqc9u1ouP+iYJ5OTa2M5gb/j
ImWPhNmba1eYFTsi+ucHp5ZbiVb0pZ1S5+vYy+haajm/NIW9YbYHmCaptL7uzKol8ACiFun2yQH1
gF4RIGZseHmySmysVVjrdCdV2Bx5Pw4svknExcRfevIKEvJkAcjLmu4/Rf6P/02Rj8x7KXr+f1W0
8IR/5wQvwOL/+3+O5fBpEv7xD36v7QPxm+l6HuPxv4zBA/kbXDPoOhbmNs8Ct/Hftb29SMUW0w06
smUKThH5R20vfrPlMlinEMdkuPyrfwOp4difqmG8HTYBG5IRfSAQjdmftNa8HNq+8GL/JOp8vDII
BQL6bqX3o+2m33m5zEeSNVnSwpTiUE0/drcfW9yPhS4GV+OWJRenOLu9/tax2/A5nenhr+plIxy1
QGOP5cfKNiwY8qzrj/2xiYGajZL3PLntcNfpimwaPeG8P1EBZt/7ZRPd153/HI1lwun9sapuP9bW
qJuXNh/Z7LLT7pftdvKx6JYfS2/e0/I7fVb2o2AlrjJ240kw9i9tXDv3bPVZnXd9Ff5sl306wTUX
ANxoYVCaJK/zsnd3OP1f6HjQrk4NUQy2zRs7UG5dr/To3Vay5wkfJ7uhnVfjBe+BSUGnnemnlxvG
XVkkYO+8PlfXvWGFR/khDFCs3NHhlbZztqIkTdaCqQBL6QEy3lyp4pDJsNmSmR29mpNNWLjt5/4e
MTiCBBRt2QMm4eiGsSBLfJgeh3jI1B7ugn9yESztRTlW9mbOc/mQR2qO93MRZd5q4lgakfBYKGWj
lFHmBoN88H0yBejhydceoNysR4WE23FthWl96sI02QLxkORE4UhfZ/UYXOmZudUiHyw40Cv/2mEo
z3Sv97r73svrg5qi8pAaomHVgGl+HcR5Vq6dWVYPdTa0J9PzEQtYIxcnyIgvN6oiuzGhxImVr+bk
JpbT8j51vf5LRoW+kp3T+ijsSvhQC5dgZGjnBcyWZdhuVD4k26wpKCyjZftJ2BPx2rICfziMqHAF
IQmnltYgWsloVLd+W/3EJjRRc7ZzTVgQ2v6fg0ozZ2WDUxhWsTO33wpNyXwIofo9U4wkx94u6u0c
TIl9hFbdv6EsZ3MwaPa/rJx3xNBowuvs2t6ZZcB2ZYzN4WZuG5U81yINx/5uNnzeT8gGUYHtPaTd
98PkRbeQezFCfefbhUuxjnIdc21HpwCfdxaznsr4WkgvD69VA9kVxx2aZaft4a8NkiGraZE5yGeQ
fE3i2/zgNCOAk4I2c92aZl8cwoJAKRyJObJK2Pk9TeIJlUq6a6i3eLxtDU8fZKpKh5WHaX/lBOB2
G1HlxKKZ4Y6Ey2lleK1FZHZAUKyyc6zx5pXVBsDsBB3kSEoMgKdDNgj3PFcEOU1CI98RxXRAech1
78aRTrp3CDwoiMNA1FLUAmJHOclN03Q2YNYQnGQyt5jZdL6N0XcSExUM545wuw2tYrqvXbRNgI7n
+ko2dXcC3pjfT2bhFKuYkngvkwJseNDczREPZlomP2fffjINcNCZn+JPK51NImW0KuOkeTQ6K7vO
BoghyMCjVTy65oN2Uk4tP6ewCBC2rARAflLMwXIBmvBBmwA367v0Fp7kc+DobK1mHmyjtA9Jq+4l
SNVtXprJmjgHdAexIF2EJZN/0LOEy5LK5WqXwyN+q2gjEM4dvdKZt1YmwdZaiXUv0fhvOJ7SLZsB
98i0AugGcPdxpZwGFTrD6C1WBICcIPFebPJLv4BvSDY0IRmq0IgFSNd6jyxSu6tqkITFBarhTGEW
iawndkPjm5jpQXjy1XwjUp5ecuYThP+cjYTf+IdyxinQGQFBzaYRjFvVqHEXWnO3bgtBywrTZA1T
sL4m6QBvsM6XPb/1JiSLC9iwaPnDfAZCWbdbAMcChhwX5W5gS7YNZ7SL0EszrrZlJzyoTFqDbzE8
Hq653SMkQ9o+riN2P+cYqdxN0vgQ8oRLCHyRIuNvLbEVfkXT4XjdTjd+/oWVg38btQppjeLr/5IA
e7fcDvZrOhY3Zt/R7mZKPOKhzH42k9O+eqZyHrx6LO7I71PbCSHkLoOYfenn1j+iXKQxpN2BY+5b
GYduFHcPsWMDpY4a+81uuKVtux7OiLUIVsQhdxgN17xpGjddg6LqeKqG6UGZOV1UbpjxdduTwCTY
yJwbF4aaiNxkTSoilbHjc2Rm6oaAheQQh0YMGLvziMbpfQ8hma0IqGvZh4ZtNJ9ERjxOzl4YVloW
PkUgP6NVXrnNV2a8MD1mo4/PVp82h8YirQoF2fiet126nil4H+0el1QVJh5FYxbjP/Dq5gnur3We
UV+cUceQj55JkXC/1dG9KzvzwVK9tZvLpNpMQ03HTzx89FLVVXPLwA/OEzMateJgqg+80ce3KAUz
a0cOqZ4djH8UmUwkBNk864S78oTh4a4lgzdhCWebbftF1HKZYE/sKVLxZTIQPB5AaOv4xWHgX7CZ
gJfAmygVoF3nMgIWWoAL3nYmDG6Sfsd8y/Bk/u63vdyC52HXpQFrEBXksMbQegjJvp26/SDyx2Ec
632cYl7iJg2PfJXZpiuK7M5e1sVuQYilMqpNLfXvJsr/iEX+YQjO1Hqxof/P9fEVZXb3LZ3+PP/+
/R/9oRYhwQJMwB/cOcbDf4hFgt9cSmeIE9gYGCj9qUq2g98YPAamEIw5YUQIats/xCIShwbzb+yZ
uC3E8q/+jSrZ/NvM1hKU6b5LsUxHa332/eJnjbQ/h+rUmzyfLK9M724w1byzh6LdxzXVSS/eE2Ng
1V87DPgS4oLumWC2B7Ty/d6uzXrPulOI/zLx/I+TXtf6VL/jROaPc8FVWNLCvftZxjI2RICmli+P
Xg959ibgtXHjz5KlNLkUbroyu/IhNh3D2cYak5liwY6dEYAwr/fwu18U5l3DsLzW22rymEbPlaGu
Ee8O7dqJGvM1j5Adavwf1bzj1WH4oLgScNbsqcma2TjYGv3DkIbzhgSnAgeGmQ0OCkdAaKl+iqZe
8aAbOfalwM1qtNoNAzLODfajKC2Ck687c1GkJNtRM1dEVKc7UN++fTubsnsKSlrnAYZcvwLTk6HO
YZb2nk+5uHeYln1MZuE1x2RQMbgBZGvu+pA8rFNL3Fy6i/spy9Bk2HBca/x6gxrQpYXPY6iMPW5Q
fSJXy9x3nd18i0Wkb4IcD4xMmivgpacKSPmjV8QjwNFx2ntN10JEjnpmXD1DWbhXnLDIGq5rx57O
hYp2RgzcHLWEWd4bTvAqML7BcQJJjxE1I4UKriwz+M4dLgYyiDuEjajqvWhqtkPcj2flzQ+iU9mN
njowdHNQgOQdpKl2fmo4gM6hQ0P4aVajCzkfkY2I5b3w0+q+h5pAXKKf37r97EGsR5WcXngJN/ZT
otAGjhjqiCKrt5RlFvGS2fA4CTGuighZHYZsdw/0tNhVXhula1NLnK0U3NsZ6eRhZAq1hStLPtss
QLILEFFUzfCnaiXvuOr1FQZdzVA0Eydl2sEpMKV/igj/VpuwENmXqjWbx9KjTKsH0yPHggnYQ93E
M64WC/BYL7zvyovkDilnvUUOxCjf6tt1NvUwtuKyJSKEGMXdXA9oaqu0it5SbnsG+Hpct9xpZHCq
4V544EXBm5J9OzTdFn1tgFoiyrYA4NkfDCQmzEVr30dtTpqpmK2V0nHELU2werhjOthMjL4c+YXl
irMmrcBYhX7QbWEzm2+WIl06Z6D1wwLldalR1m8Ya+sDIn/0YS319mtjTTPOFfb7R6uXiWYiZk+E
hrYI9/d9iTF55bkNg0arzj0LuQ8YohWcj2mTqUzN+GxC49HF9kr4lZG1xwBhzxXsSowGI9fx2HtI
U1c5KIWzoqK7QjTP1XNIMsATvHRuPfEck+Umq8IPnW+oSwf4z3A8HuehWkhXgKrhGNf4kxG77ewy
IGjAj5enK/JrVKAZnsk9FaLNAKkNhjuvQO9J7lkpj2mrn4JomN+9fh63AOmcYyATXAMS7v+mMkls
4CQcXvuI1nJV+ZKUk1zNbDTSWKfIQ4HlT7gqtPe1CL2g27hYFZioshbtrxFQOfiMqU2IrfQ9ZKU9
QZrnqaQVAbnY98dSydJFzZzRmSc0ahioSqlXfaysG7RRw53UABABO0fAPaeiyW4cHgx0YH6U0Hn3
pUEVaWKlqajQryXHwRWrpCzGVZPlz2Fb1PdxZ7fldsws5M6LbIjkYRRE3iImihdZkVdaRrYxu9jZ
iEV2JD8USHoRI/Xw4S6DFUWkxg3pEyFfxaO/yJfUxBoqrwZqzA91k9uk6bdEtWieoE+hf6KVlLdg
jDLjCw46FFLjIpayPnRT3oeGSlVa6h0gveCHntmwAWIZXkluQFC3SLDMRYxFob+BT2jAvV6kWuJD
tdUuAq4o6JOdN/T6geEh+q7QlNEdQCDrpezz+N4j3to8wNdUt1BSKrx7U0sKM3G6zddyEsTHONgT
3L1ehGXhIjHDc14TY2+O/QVzao/e0RzcCEG3jxohpW68AdOKYM3tsZawUG37n5zv6L+MaNjVHhEB
bKf4CBWI+Yz1A4fuROq7Tq1xWw8I5TgbxiOhzOEX7A0m/+Gmo53kIU+RjZAJChFqRaCvsSZmAAVe
sojxzA9dnjdZi0avQa6HLobqD0xsd9X6Un58bQfDj65yoQ2aVJs/sje9LaSsb4mNwmTwHSLl69F+
RnhVHRO8UreBHZl8av7NQoHGjeim9s1oVOeE+SvcSabykx8iLixJkURgL11jXNMOGBuoMhX6Zie5
nkAm7J3SqPgH84h/nAcdZ8qicXQXtSM5ShZ53RPbGM1/Yl8YX5NFI6kte7xy3Jq1XVNFaCjdoP/W
L7pK4rW8jcbKsV/qknfS7BauYe3aa0TlyDLxRyPRnBa1ZkNMSsSOwAY96y+KT9eOkHYSDuw5W5Ik
MR2iBAvs3aSNGBA56rBnmbRtsa0X7ajzISOdPiSlylnkpaS4IzVtP2SnfuQNb0XjL5qwD2EqFHX9
Gi9qVfS+fF3EPjhJf2MIJ72fhHxIx9DdJx9yV9vRKOOKJrIvAAQQxKJJIQ2Y1EzEmVH5dVqUs22H
hhZRKd8XUSFIaw07Kb7aOKr4mShvrUWDy1gIgZe3KHP9ujHPDccZT9Gi3FUfIl7qLgS9mQ9pfgVw
K31jHPvaGCY0z8lcsoeToDolyBA9RkI+cbU2gtho3WXhUGyNss7viZRqgQEl052zGEjHDy/pYosA
VLpYTLumuVfBwMsaAPiFdKII5S+P2Dlm/utuUAWhBYJDio/LzR0ke2TKbMLF1opYrn73gxqvKxG6
wQk9EBkzzGzJ3sKoF9Czzi1OycUu6384Z4PFRNt++GmrOMOJOLL0rEGBJv25BqhL0MCHE1d/uHIp
T/SL9eHV7e3Ft4uFAGPch5tXcA+E22Ax+cLn5E2A6r6oD+Q5OeOG3XAE3B9fE064zPYfxsU0XH74
h53FSuzrlIM2CpbgjVJmyUVHUwqdMfRy9JX++KytoL5H/+l9rUM/2ZcSQSbL0xTbjRkuHgyvLvZ1
oxnnGioX7IzY6wniI6JuH+eVeWvht8pPfkVij+o8wrcK4cTrTChxrEAHinWBamTV2J0UmxGxqt1e
SX+yGFt+9Cr/aev+qa1bKH+/auvOZRc3f3MB/Ne/+qOv839j2A4ih03Gx7YCg8DvnV3gEIEIqg2h
kjSJBzX5v363Adj2b3QyFuGBMCw8cGdsX37v7Cx+YEC7ycYEWxelkfnvdHb2p84ODc7C+EMOtPgN
PIblf9WuxJMeujI29dHlxgU7mRjmvUA/cPH7uNqVdeITs1J54r0xvPDRiwJCW/IiJPczxqPO+5/F
iGeeSyGLfQrUdnmnkDzvU68/+hWBoF5UYQUuRRusTQSIN2ZhdD8SjZdgjFT2DFek3Va5H5OgkodM
WB1iOgrL6ze6ZlZrKqGHfZsb84FzSD50QLf/AcvPlunP8i6ugOPQOrpchoVpsPTXf1bvJBRrNKpV
daTUHG9ZQ7Czn7oAoke7/F383n+6Rf6FXohW/m+fF8CuA+Aucfx8xg5aBtsHlaYVBFJtL8mp78tg
FaAZ1+DXn/RJl7T8ZZ5tsV2ANcVo4TN0fWYyNS8cTDZY9H4Wx/cC7zb2BCbGD5Clnf0UJeH9rz/0
X/x5YEU95gXcTCjmlv//T2KoRFhIq6k+jxBlSM4zFiVrw+bN3XSjS/Lgv/9pLhMOmBK+IwFI/PXT
VOAPcZEnZIyJwYUJo/N5R8oCy4guCx5//VnmJ6rEcj1Jw+FDPLhQCwTtrx82EtcUEY0ZH+tozJji
R/TyoLvzJfQa6HVELuZNRzt/HpoUXVHmtdUWvmTzb//NgC0Q8aHeC/jvZyodXAtvyjsqxppEaF60
zdRs2ISHj4HEsvwPH/b3e4jt/FINgytjDft58qNplO1WywQT6Dzflb5uyDfmCcbKiDhnamIm8l4R
pP4/fO7fbyNXeChCaZQhcUnx6VyCST3ESlbJsRjqnqKcb3Owu2FYFTEqlF9/sZ8+y1kSHZxgmaPx
9ZpiWTb/+ZZ1YmMw+yiIj+CUFCruySPrRujpSk2D/fTrz1p+1p/FpB/pEeSIOig+heN+ABn//Hjk
LT0KtdtxnubB3JRUC6cstntz8+vP+TwW+/gcxI/wKz9uV+uvf1Mns0bLcoyJmHP7hGqGfmLlTAUD
9t52H6I4zrF14BAh30BXSbil04ouv/4dPt07y3VlLchBB+8FMc/ne4fmLI1rt+V36Bty282+Zt4w
G+oS2lN+KpVPOyvt6R/O889My+VjF7Ix/DQoNOgyP32dvZJUd0Q3HCPACC8kaOcnmIbTdZUU0V7b
FVzr1ihHbOXTqLx1OHRTfxxkMX5na17rbxUL7lMaFjgnBCLOEIv1KZwT4+7XV+df/Z4wbikN4D8j
PvisUk1dOxyAsRmIAT35Pk2do9c9ulC+IrQu8oB7m2EZgeQeKJRySC+w04kQsoswPHZp6VwFbRAe
MYvZ12ghG29H+miZYNANvH7/69/173etD1rWJgAFtI+Un39VERBcjiM9JnpRQClP8SWn9C7NP0mT
//4kggXiK6MLQfH9NyRvbFhcFKOJ0ZuU811A4kC8KtLSvcoax3349d/0+TjnPvGxWTI/hs3LrPwz
SHbyG7dxxoTjvNTpRvlhv2Hv1K2xKKWsASu1JqFgujJBZL2SVK/2tDTtP1xYU3yQJf96Ivg2njKx
QBSRfn8eYGe6MiyejPDgdYOejl5mcZi2wWhXR9VVhEXYUry7UUjcVtxh3J+qKFH8b0gRK5kL96pR
fXgKug7MI+vubtXUaKjWNbHLhHqCD7xkUYOuJK6t+zmzw589Xp5nf8rmC7KSEe1GreWyJEzZRvvu
Va8FBy6LPeve7VL5IKNKHFrTN88Rnu1uQ0S0QXoqMRaTCu1ulTFwusm1aN+ycBLvs0EZ1xgVTXIw
FuHP3DdcoG85KSgrYjXCA15Cp2FUGnWERnp6qRFK4BCrArzYWwSO4VvR5fbTgO4EIXzY56RyQtL4
mfWtM2zyFnMSSV9JdMFCl58cl6PF1H383kUc3mWj3J9Mln0LJxllI+2YILCZCBTVkYUonf3ggE3d
FN7YfPdR+G2LpPZe/RpG4D3bbO43nn6FyhOhI5PCShsgcYDZMVPpvNcZo9NmTAN18ZZ/29Do4h51
iYms46FBURBnxmNQ2tOF90z2XNfTcPNxeUM5tEh7I3FX2XWUEqWIyu8YmkraJwsOyiXFOk885xwl
TJo/TiuALFe6nTmh/CUfpShT7shSjCYK1czEKBCjhF0hY42btRYieiSV0nnptCB82VKiuF3ICcv6
mJ8DljO6wGdQm6b24nctAvKsQ60nRaBWkM0r7BXuA6YA+8kvesxThsW1zW0rfs9UboFmK503xkxg
N3loEOOFcT7fuQODrnWbQuATqJFRRDo9IQyOGX9F8sjRhPEHCI8A5mIv92G+cK38DnnBeor8Nt7M
o0kBQ4jDvCv6jHvJy9v5gtgaHGBI6zWt2qaf73LXYHG0cE42XdSw/U74A5gCJ8MMCIMbbItprXqL
BiXYtfjcvW7qjLc6RDxFsgcdA54n41Ei7Vj8qw7aZCNLTqmfbYOZQd2onfGGhJR6B/bFBHJFUnRN
kMh6Mkp9Bx08PgpfF1csT5w12p4YnGEjLqZdzKeuFvJge274qFpvWzqLBVUWKQE9rBHgC3g3+ezt
03iuiJEMR+gBif3q46pdkYGCbmlCDpR29kYY48zQ0bLWpizIsh7RzIOoIIiQq2o9B3F/E6tiOiVm
sIsidDcop0oybG22LQZmyRTJOIpx/iwEqnpNUGSGRHxJXm8c1l6u86rZOV2wud5omHorQsTHTT/5
zpoXjr1z6/hJohYnDKGyrjK8yqJL3XXVFsM+DXKxTgn8QYwk5CaoHHKDgui+iaZ3SA9vVWc028TI
7c0kkadYzJyOhvC/IDsnTqO3q2w9jYitoSVZX3PbOc2A5UCkxcSQxBjbHPnY9+FVWXjqS1tBfoic
aTxFWc4B7Cw1Um5N1zK27Qt+xfrOjLPmZPRk0c6zPKdeDYZ2RZ6Mh0V2OURU8wMJUnWYzBIqTxH2
IUgkZQNTLZ1FEm8o79y5Gb9QmcF+Zt5rzU/uDChxJKOq27a9FaAhNesbCiUn2gxyWZyBxH7S0Due
GFkOD1PpUj+UDWHwK9io0yX1Zntha3g7J23970kOiGHMJAGreCv4UKroi1biHuvLcO8N07S1567b
Lu8fZDNlRXZ4XNX5bdMyFPR40rIjK0tKASuFM6QnapHUZ1mVFrJZS+HFHEXFgFIm5I3gqcA7VAmt
T8f9t8kp83bBLJh1DT0jXV1Z+U0j2meP0KmNyaLt2kHwD74Hm3uyaSXkix07TQQ7VZPuiiR1bwUk
FAKcOvXSJmq4srtx06LVPyVDJ3D+kvT81U5GsjvdAgYN7DttHItARyfUInh9rQGYzNzn3JgJtQMt
QmbcZZP2tvmkiaJEuCJyVF2dU/g/W2dEcyUL08IO5Hov4zAH8164sYFrdUD8VnbUY8VYH6p5Dq5H
8oDgorGpQnyPz6WtPdJjh+AQjKbVriqz0z8qy/e31ZBMp7q1L17uiEsQatBeTmCemSOjo1aFh982
C+6ysA4ZryKsp/lPIocxhTYfjZhgbbPNghNfKr5lF90kL2HUe4XRO9/GWTR3Ht724wgAduOXxFX6
wFRDdFk4l0Pl7onAynYSwQaklNh5SvHp36q2sTECm8kxTGrrwhWMNzY8lRoO6r53XW7soLiQMyfW
YR5Yt6rO0FyDoD0HCuu5rmb3IXRrc5P7Q7nPxFztsrnx37qF/cJBQyRcw5JvTRiFJqKapNh9BMMc
V//Aakg1IdwVMdrXnfDLGzGTY4s+tpSrqjGSYjulRukAJOizfZYW3qubSoY4Za2uUP34JaGgTnac
jGD60dKOn9GgdnetYxA5a1cBK3X22bzTnWDQy2TSvaZjr/ZpDnKNaK7ylJlTy9PVVpchybPbSrrt
jd+MZGDVTRSs48A/5OOsj4NPhDpCA/8K2HV4SbrC3zuqz9/Tgu3JNq2C+sVBj7qTMkl/Bm4Ou7Hy
WMli+GWWlGT62Wuqrzk/eqvrkvVB4M6E7Dbh3L8JVhL41Y3GOKqqo5b1TYFxKCqI5UzgHZASHa9F
yTbe7eJtmhNfZQSEvhP/iQY0sJttodR0YX1Xvntm0Z/mMWHbEfAOZAALJdlF9cfirb01Rd+8Jzrl
zK4z3hocAsSPteveIeXYfWpFV3jNNxTSPpHYIKyjn5GB172FsR7xYLcFbVJr/KxlVFxGooiu48Ht
noDS9e+Ojv1X1QUgjBaoAvghYtEZfLsoiL18zUSkOBjSIcTLSgBG5rJ/mVrUWSLNawSgPSiIpF42
l0NqrqmiEDxYk0d0U81Uw6pDRLbZaPNbtXh8ikRcgFFnyCAH3hmssqZ8nXWdBPiYllG3Irp+PJjh
InTVYCA2kHBLjrOJMFvfTqxpjS0a3W4w8hoxmQ5xXzKVX6tmNh7jLBC7ICXcs+KlsLdF1Z6qOe6+
VfRGy3YEc4qRcxW0H38NreVWZqIkLpFXWQWeOT0epLDD58m17DfDqoyfFtKPMwYu9egWc7I2S37s
6IzBk0liBZFTrv4aVk5MOSkCDGPxE4VxuG1DCeQhre+l/azY2QLR43gNs5CbKn8mp0ishG/ce/2Y
rhKvIDXO83cOC8eVLlCLIaXMVyPFycbzInJNiWha+fTYiLicEuZ0/J5mVlSsDfpk+A5tyatSHVAE
W7tODj+gtwV7enkHO4cV7FKE8es0lyeryd21GffmKne7HW4itUaoZ2y8kNuZADfzanJz7B4mGmp+
cFR2/t6aajKv8inbwxwZH2ppRWuLcI5LUvQ/jYo1Qz3nRHX3vXWKGexuG6ZZp1hP2QHMMy+csUdP
XOluX0WteE9bJJX0+Lx1KIROECQcSC1xjUWtRbHbjsk5Ncd9SlA7Xp1oXNNUy007jDcDsiTQdqM8
uJr8bpH3Pq1JRRSUjyaSUvB2NBvBJi2pdn7b/Gi1UW4rCPh7U8YLEiX4Sh5evtNThaejYnYws/hI
hgYAq/EWS2dXhtFEnRJcA4045Ub9OuTzTZeGJ8R0T5UOLxy5DIyQAF5JPf9MavVsBsG9ZxX7imoa
MGb2Foh48TMxpPTa4B0ge7Oeteo2gWG6T2UWQ84srfcxMCmsDMUhH1nHTOp2E1hil3QVCgRvQA0q
v+U9KfVWzlR75Rp0BGroupfZnr9hsz3KBPNe7WWgwqdgUi+ialA7aO2nWJDYfU3ThK43tvcm0V51
/GXsR2hsbXR26yfh9x3CIGj3URM/eLaKDt4QpGtd990Xw9L+diS979DTw5y7TgOnGpPlMZ/EybVj
74tsnIKFUi39TRMN+hjXkvHokCzthBdE475E/roFHZU6CCnlfIYtaOgdyQP3riWD7+ix/x97Z7Yc
J5O16ytiB5CMpzVSpdmSJdknhGzLzHMyJFe/H9Tf7rBLtaX4/uP/oDvC3bZSQJKs9a53wDpOq3MA
nVXmd56+NwdzFBdMv7sOxzYIB7e52S4/z2yy9AXZALlgKoUrdoggsvqM3zPGv6CaVkpiM9a8OwR8
kNUz6qHAFb2rXUvIvMkGAV6Kx6IPaOp0Iy1nRsx025so6qIs/N2FxPKtWJURgw0HoqUUoZHamF5F
WxSx7XtkRCGGpNEy01BVH37rsWPfhpi877BUs7G6mKfrhm/cI1Fs6kqzUJ1ilaNtpWoc/TrV7GTY
Sl/RdvQux9LYpQLp2tKdGMk0vKazOd6kDlpLvO3nHb7v2THOxvBbVGiA3JHlGl+MzkbBZbd0Ikxg
9R8VolX7SsbD0vL6EkVnjB4R3+CB0iHXHH1fG6I9UNvzozWn1HBpoUFnPAvFzjVc+ismxN+dvDA3
SUv5t7Li+tZusU6C837APRHFGp/8g5l1fEg7ER5FbAMKkLd55fUuGMEyqXlbb6gtbatgjhxCRzCz
yTBYIwSleH77Kz5RfF/QvTr3lZv6e6LE5gCrtPqlK/A+Xk+tCUrgifFmnCl7NJpNZj1z6dz7GTcT
DzbC7MhZw5EcoLjOJ8YoE5lYfcYfl7RBgo+T2CfVnF+xiMfs6Myy3DuF3T1VieQCkpSfyDkyw8oj
XxWzdeO5wPud0j7T+Z3HqT20djndZhP17kwYeTATc3E11UpJUhS5LpSi4UNt0/Y1Q1xXa1ulzZ5S
jd6+73PC6HDyR3WazKAigJccBsSUM1/H2KSyBrs5ZCHJn+x/fdYu/SqqXwD/kr2epSCK3nzhty0C
NCP3JZBMw7B+VUZztZM4cyK7Q+J9bUMIuajSmQnZbANehXN2fNt3GsGwO/JqNMp/mT9iYzzfxahX
aZMmnPP5NKDM0RgeA4rQZt3l/XJP8p4pm8EfeVbTdeUO3DZAyrVl1POVWRrlHqsN4kP7cr5ysWi9
QdbhbaoqmXdonucraS0BXj6Zk3d5njr3kelr+DCjYK5z+D3SJY5qKl39udD5JzAQ2oNbLv8vqbnt
xnAmNqwhXHU18IO2ELx8e9OMmv4cG7ZFHLfM/H3Sse9jjfLaIJSTN3Jp+A0EQL9nwwJUStlNgrCa
zeLV/wKUiOCPz/nwVWKweukbY3gc4rB6Icd4wmY25tVBiczDFD2zyVGGx7A2qpfM7SCFNZNG1gIy
Ux3WQB4aX2gOuMISimiPVgZZ7tqDu7D3y8S8pG9pnyQi3WRV6Hl27ImRuBq6yvwyZhJzqeWFNbss
/lXMRf2CtSVLT303HHOpwoMEckX57mndy4x3Y6SDyMmGf+e3i28C7JPe7oZ1bGClUMv6Z6l7PgKg
EPHS0IZHXfJ0pAx52SfewLBXPohF6e9lO8htVDnqSgCBX9XFEH5rR7is69mZjQsilYybUqBwRxHK
by7pfOwNsaP+Xhc24AdjUW9jL7tgrIHm7NoGUiDnaVhnHuS+1ej37BJ31n9EelqjWfA03HPjmne6
am3E+3SnMAA5H32LO4VhjfYw0xD8dsOaC/blsgdbXbHzbDIKIZkhZ/UwiQk0t/c2rufS9nlOPLx6
Dn3ymgZjeu6qZELU6TGFQomPzIZve7SNKSv4MmKleWl0Q3kdj7J/SPTR+1UTI/Q7qSbYwzYOuSvs
xccbC93qTtmuQnWGQOeAC0L4LXVsuySnGOUM0n0A7k1O3JnavkHC/0t0+JToQBTRH+j5O33n1UtS
vv5FXicDkX/xD8nBwb5/iYBzhMl8gP3H/OAfkoNr4HXI9wMiOhmGeI78l+NgESJgkzHo4dLBJ2Mx
afl/HAcL+oONcAdUnNhDKO7uv+E4nA4VmCbQMPNzmEXBXj8NAlc+7oxk3MAgCLckE9nqCo3FH3fj
85k+szxIHjYG0AxzINu/8ef/mOoxQlqKQ38OhlBg14qlgCpXnsMt/a9m4H+wynKhf6yCaGya7JhV
3PJ7p32vpldpf0IZeH+v/r6QEzKEm1QWrTtL9POdq9+phJSjHx9fBYlaJ5SLxZ+FcT1DHpOdYRin
pJOOQKE0Gpo2sLWy/YlmG0t+DgRzS107B3aI/yNGepyeec8nutP73dSJaYtAzdiraRj3CSLxR5OI
aQOP5C7dtNK9wz18IOJ3mMZLv8W1osJwfSPkNOBLH4b3cOCovtyiTx/UAqW5qZtedA4WO14FWODV
OOd5Hc6PxhD0uO9DTcYogA+ag4mKG1/ldY31RdNXKydpKxqKnnJAz90LHbUB8yHEhKvYVvGV3mgO
53cOk1oHGI01G4OKqOgnrPWwF4fy3l/2OD5/xdk138R1bKIZan46WOEwayzElsiHYdMRDLy3zO7S
ykz5dSqVdTeGvbEnbTrfVqJNKXNQnOW9Ye26zIP/NtXGlUeHv02FNRGOOw1fhCv5IXwQLt05Vdtq
9kwF3tkZVzht8D4ADqyjqo/vwnQYf/oSW7thFj29XjiheB5QBhAS/zqWTvgc1zA5NgXDgq8MJ22B
y5zx2rZE96wZo8nfWmMRXTGluXz0zcSLoWFI626A2I7xBTcYFsdVRZsuV8xlMLpUtgMtOJQYboNz
wAXGAjREnIQwt8McDutDFwZiql2nkfUqO1iJo5L9r3Sevlqz+eojdv42mSj0rF5Lngk4Sg+6Avhd
tXGDlcFovS4VMY46YzMHaQPTn7BdHoIdkh/Q6/y8YuL3SCc3Oxa+3T0mGh7U+dS4F4XXx3yRx3Ar
7BZxBIxEVH1meohKMWz8tm53sKr1PXR2Yqptx4nWfqhCPF7IsFrPOUmYNqB9QDPFAua8+C6kck8c
SBakdjpg0jH39xKFGr2m37Ex8KG7yyP4nTrZ60fG2ljAaVW/HZgc33g+t3PVCCPcFGC5G5Oz81qO
fpoeUsY0pPk0yAkn/PPCNYE9xhfo8BHDuUS/Jx49m1YYDNo3JolY+ziK9L1hteGPEGk1+mtTC6/N
0QdjzmJGWgvXGfd5gL4bFbfmRkXKWSNYt46qbpvLRluam2IeDo5fO7ehJrQ91Fxx6xpFdDla9iM+
NtRHcKchoNqDzvQFAOLQtBLCcj8hMcySOPwhmUCi4xgruRJar+0rxkG/rTTzfgNvyXWH095Fi2nA
jxizpW3UNxbmDlhzbbVO+uDB/nI/QiSdG2OefuXMatJ1N0z5No6YVRqdoYKCdJpLvKStB3qHeRsq
D52cQLy499yyJbPXGp89Mxyg4tvxnV40ejCgNXQ2Vj9R1ruEXq8KUM6fRoaeuin64hp7+vGlFaK8
KvvIv4GsLx5oApgpIWjQtlNj2BdvaXtioDGEtO7d4kpdvqjYHu9apcjQTGN5PXWNc2lMlNMonO2L
rKYLMxp7WKPOc+5raOQbCTkEC02QOrwzTBZokLDH5FXg893OuluusNvM3FXpOPaG+X+F5mfUfxOu
hp9QnFcxIQhD+suenS4wBg6hTCu6PVuD4SUOZLuaDLe9rEbsQrsa9y2+KpChdau5yEecYQCSmvhh
puKLVtEA05mXJnY2qe8ilgD8OvLbRg+mUc1HlanmgtkBJid2mDTr1Cl1nAuL1D94VAw7OMMOE0HM
k+zOp0eil0DIuGiP4ixBo+0I9gQoIW2ur8st7pLt4T9dZdx4agcFV9sSdEX8lKnnPlY2kvswVTNu
k3RJt2XeNj/Qa0qOsSG7y1GZ7uNUV2vJKfAdN/55Ww2uG2AwOLy6Os2XCevk4q1nGgk481ZkHtDc
ZpXxA4kKA8ec2v135zMhVx02kJCGaHiXFsssHRtzAXojWCPk1c+2u3TBMBo7D1x7IGJObdnDb6a8
3sYyomUysyzJ7A9kBRRmWPfKpHYX+QKsZbJ7cifZbah9+atWK7Rtgpbk6q2dN7vI/LIEG35Lrbh6
HJKi2Eu/L/d05OE2mQ0dfdsiUm6AMfVpKfar/gVFoDx4ruNlyCBSe+OFmR5Apsf+SbXDtQ/oTLca
IzJuDT+5cjI0DIYmiQdgWjYFFdj+Er5miAPke0SyQE/FETsEegG3cmS/YORzIMuaX1ifnDnwE6AC
A73O89ukNrEWZOaNzmnXOPG4o0PzMtc9y6JIJet89rC1aWloYT9rD2RmQOkiT1ti4DpDt3SBQXoi
Mn+9dYTZ0q0WrWNfhNgM0KR00BibCEJ/E2renmq0PYhayx5HH6FTWTbgEI2jbW2sZpmBgCxEb/jR
8rHDAg4pWgqWMjqgPcKgdap8xjExmNKtIA3lxSgaYmJqNjiM+uw4s6PXkLhQd1t6+ZryDT8w9+0e
usyZH9lI0a2DC86NTHufmBTGOI4FeTRp63Lv4afwLClI5apPzJAsqDJS/+n8zFCbbqXM5rtZ04fX
oQy1r8USJDFLmRobT3P+eU6ZnMLfiui57WSJcYcRkXENHqI94FKkblGCMFnIzR4ftSn5Vvadd+dX
Awk0yOueRK+sp6HVrKfUrtU1XypnFzextlFJom3AFsAQSThaLLvaL1j6l1uzLYstTtnT9dtdlzaT
+arzvBtzMYUty4oPX5de2C0z1KaKcert0epUbMTdhFPphcsMZVv6qTwUSoptjW0xcJFOsBJaJ3Xs
6aNvQs+IDoz8Gbu87WVSa2H5aJZHXeFZFzM2ndduV4ZbxhgRrkYIe1b0fdmN3qTFgawQ59kP0WfJ
EGod5q18DInV4vHPEJazrgJxQKaC0MoXBXZo9PTk8S6wBJSHTE3XHArqYNZheeO287xJKhtLUCbe
6pFsI5vcqxlvjRndNqAbabM5/hc4WbvpDWatiBwE4JfVF2CI44wk0h3BFdt6umncjk83kRAYXTQV
0MQ0F8QfmgbpeSvctvwt36bh4LeMKVeh1TEAk3lprEu3rB56mGi7ngOHGoiB0AWKX3nTABsCezoD
rGgAHDWSDtDAIdlB99UURt+l9tDpOh02AiQqZgv7mBzLsrUedbya0q5TBIELN9MbGhD/egCFMMr8
UQdq3RY1yJTwE+PHGxnCKhhwW+Oo/8B0FwBlSiqx0qyFM8TUeJvADmXKBd+nzVz36IyW2npStbhx
mEAlQg0QZQrfQQwhB5g8q5KoFlzhGIcgV8nBjkL+8GBpDbZTxGsOl73UsI3gr96mAgELTuBNGHSY
UO8TXcwHlCjOfmyS/XJFN248mWvAj/jamBOzW/dJcW9OGRGaHiPLuY61vbQJ71wJW5nfFaG0Kd+G
5h4TAMhyWaJdMDG77RH3rnCOjRG7aK9eI92dYZXPomcUlhPIcsllZJtcJ0lxZUddu/O8dtxWwDD7
MGRuREKKvID800IPa3R3S4UYM6iyceKJ1a0JFrHOOqf46ZbaTzC/m8nsxM6cRlz8hNEcEAqRmDUn
D2MVz2s8x6KA02rPjRjWEFLLTcQcnzmY94xfY4uUcvGVS7om3Hjj4jokGDjonmTGbte407s114so
zaKqMh2SWGpGhHV4VZdxtM6wrN46SQ6zsxJDv5/nNP4e9YMdZJMB1Uf107CdvLm6r+HFzwjUIESt
CjO+iFOnvi3LrH4mBrZc8VUvkAnVDOMGF4aYAU1mk3s1BpUDEdBm4md7LLP7QIvRHW+qqLFuLa+d
b9PIae9rnDO2MABc5n9TW2yc2XG2OB6E67CN4z32l+luaDJacj1PjoiQFQC7JOyunYsLA4MZcN3c
9onarCIxMiLqpyy76MoflPfGt8kpvSvD76W+bk27uhuaFM83s+rH23BW1UEqUOaUiNKd9KBEmEVB
0EeGAg/BUstT3CDE+mHFVjOuB8xxbixDpnelLXGwQxLxzWmpr5AMx+a18nz5De2ye8yQKz6FysW7
r8HK6VFfvpCOUdRA3l4cTGXZX8SJZ13FRSefkNnaAR4Z4zG3o+Fi1FT2U1opVIPY4OFWvQxvB7cu
fhUdNkSDY5Cn3aUVGjsk0kcjM63LVgKnO+gFADuH0qLX7ax+qzRpfRWlW2yZ7xvg2AjcritNvWaD
6z2b5Ooy1J+JsovyeQdZK12nQ6FQTMczo5S4YGLbaxORrKrlJEvzNCDejTg9x9V5vHxtj4quAhqp
mFej4RGIWM8bNGUPWs5cqpQEa3HKrwBuvE3pM7fKjPqpFakgeQVcl6mx26BtpTLeV75TPFRZUV3K
OTcPbcsEl3q+gB+BVC+rvZ6MN7wDi4B2ydFelcxhjIy4wRi94z1KDYN/+k5vTxczrkwtCb+Chkqi
gt38llIxfZkMUX1Nm6x5rnsCAfe1hqRtlYRNkiE3XuymsYg3aaZkeWcJYyRgeMEos9Yh3KLHl/I4
mP1rNHrM8IB3sF30ygtBZfuzrPHLU/h7bRwtu56rAaFyJ7R8L6EcrZkKEes7kCUGfbKW10zxo+uU
YmiVWnnabT3PbiD8OPDTWrxueP9/4SmD6pJvmr/qEeExLZXzEZPs/jZDTLGxEBc8Tm0n+HC5xtYo
i/Cuq0X1Q2j1dyvtxu+wou5nYjusnQvuutGAXPdpM3Oy1xhQ8qqR4OW7+BbAD2u/2HreFeuQcB8n
7vXdPAwkmLHjkYBW1j6OHZf0PhIDVlnbu4cYg+0As/noBxA04UOchCtbaOjuo8l9oNXhewJD8XtY
YMNeR/4TjoPjhV4b5p6fYkKab+S9lVi/3Nxrb4ZKKlQt4UCyIuQX7ptKr3zSxPZD63LH8LHZ4zsw
kU3lc1NE6D65Q2w9JEOFiL7HSNFsfVSbJTWViglotEmLkiI2b+lBHjmQs5upnp1jA8VsJUfpbGvy
kF8qn6DcHGCcHDuRXjtkS6A3xN1zZbZUt1hFNOtoGEuibzsSu0ztrigKia2rKu7CRHNu3UaPMD8g
VtiIB/HbiHA2qtKx3rZ9Eh1DDLduSnuKL3M7s++tGmoTTMYZT7VvaYlSPiaju+C43Q61QI0sJ/0u
DHsHpyhYxZXMqr1CvnovOXFX/YQ+1vcHfY+B40PUYxU/ubpzFFGl9nJsv8d+6QZpFPPFohAki8zV
gkL4wyWlnHscLUgbXdRk1L9V+buX6ZBscln/EJB/v3WeJE1sFcE0/VG9WdMadR9eeGOYbkBLRjZb
Zz70pjaptUaKq39NpnFkrquyaaaVaKva3jXlNNOaxS3jddXmD2VB0nZhK38fJwubHwjrARrk6zRB
MtRnSpW2Ee1Rn8efrk3XYOdmsaaooklqYBTMBuOzIvGNxV0t0CCmHHn/bSydnMcCRs3aCrF1oyrM
N8AdPzszYZKrK1JZU76vahyDfnJeXFqQiVA8u9XvqKEckDNgIq33jJ+Wn48XVmWLrdMIgJQMh7Qo
NILB18LfsSPsWxLJzbtu8n83k6U9Rrx6X803/2O7qxrmY+0UbjrPWFJd7GqvE4WM80KD7aqMSAqA
lPyJUOE9CoqAz7Ud1Hy+4ZmnOh4HnX05aF4b4I3crAYNMC6pK/Zks6cfLz5hmr9Ddr1lNd+AxI9n
IhnYf4PH7mRP1EluG6iKhFcdnvQqKdxpm0d1vvkY4T23FHIzQidsEx+OU0a73jk18KPBhcVe9DCl
Fp+MdDCudInX28dLnUpMCFxC2YZsD4McnxVP8Gojs3WVC5Yq27K/zHKZBU6bUnKyeVdNNBV7vJ7U
vwXJWdQ0hCHA4TCkOV2UrGDD1MhPCRQ5nysTLtrKaYHs6EmtT67vVMazXB8vNCMMF7mgdeo9n3H4
z3WttQEhgli056GWcrh56SEzQTTJWWhua2WAIOZzfNXn0/TJ+qfCj7f1BRlWKFGXGc3JrlGRVcd6
FnWBV2gA8CUX6DTj148f4qKb+1MBsSwiiAPwFl0bkgzz7605GXwupI+HrpRAt+4YU0VErgivc1Of
g1nhoDf0+LNVmKXvPl763P4RJlJF3Wd4YywzrT9HKr5tTUZkinYBSRQcNBu3sHQBgl1NJ9oFro29
UjFRbR8ve+7VF5ZObc6TRQLP6OvPZUXnO5WbsKzbpPnRKIaveMrNQeSwa32X/fvxcudeSITCaGuw
UvXQGv+9XNQ2ugEfiOU6aT+QA7in+cdsAgfKT06Zd6Kat2fpI/2kA+eg0U9v6Dz/8yyduR9/dm97
U4X9L8zusEAmhAq9BHwXx5v1l5jku0COQPEfX+65TUtGmuM6lkCD+u6lcYWc0QLgyexG1p2NH8hV
HXHEfrzKuZvKI1zGVzqDz1N1rYUmpbcKjp63U2AgtAZ2sZqwq0zrT57fuQuyIA7gnwsqj0jx7+eX
TX2Jj9PIgTo2+NKM1XfHq75/fDmfrXFykpJHaDp8qNsAEjUJb+3e8orPFG/Lwz990dl/GCCxFW33
3ebwU29sTdkGNbXrVdTr5tGsSgZlw5g8xxonDBQlffHMw6VGwPZDwPfZifb+1ROIkhmh8P75QBcn
J5pl19AHKx/XVgMfSYmz0hpPvoaE0BTmT+2Xm397X1mPKBKfOgot9um719BWeQrRD376EwWKo+4w
R3I/KSXe70XBDB1zOKBdE6LsyQvuR4YkvyhvAtwOMa6qq2SNpuDSTZllfHw5Z1biIjzbxegDXZN7
sk38Lklmpbwq4GiDtaR1FyThPdRt+vjxOmcek+Fapo5gbqmOrOXg/mPW7dRFJvzWrYhn0Ldt/oK5
/TrNyoVwdfx4pfcOch52dX8sdSLrBqNyFuUGUqHBB7gvLSJ7R/c/qWdIsoZy/qowJ92T2xi2m8aS
3kZv4aQ4tKxbOZM4mzL93ZsdMBrRGQDghQXhy/bSGhc2AhajMZ6vwpw+0GpKAVmUaRF9ldzmJjF8
R3fIp+ux6kGwFbrdNTAbhk0O9v0fX6i15JD8/frxBWeup/MCGGhXTs5mvFY14Zc997SL5ZNPDvW1
MXhflOMkL8Xc4wuZY9wPoepbi9Z955LIx8zaOTjoghKbyazR1Blk4q9FSGMkHeJfq+JLPXpXcwiw
VFRZs+0gia+aBNvmsE0FPMyxgqM14MKrpVq/nqzKCphtjxsp0eixTroBwnMvibmxecCYsEyc1xs/
GtdEWUwbIvFyn7tlYoHjz53+w12IXR/fmDN7zUTPD4ODbxYl/8leC4uhofpQ3JcUF+LB8MWBpz4F
UdpCkicbcgw+XvB9wSMEEmXLRsGDg8dpwYMmYRjGuqgC3yOaAry12DaYw1w6opZ7UiPkZQz0+oB7
W3Tx8cpnXl+qOX1xi4Sz8q7naEnw1eLeKVEPKvU8OIRsNcx7HhCqp68fL3XmIiF4cBqBdfCf09KR
uSj9purLoBhapiIIOlrgWjx/kZq0ByJJEm/dMWBXq9EEtP948TPXSV2FrbsO540K+mSruwSuATuV
ZdCFVbJvxvIhWrTeXqraf10GWMshZSDgpb2yT+1DwIC6COFoHiA5elKqHDemN2EcnQvxr7cp5QaE
KYhRdB/v9OI1Lop9NPQ5vIJ+3MwOwKtIb8bRdnYAT7/+7Q20dMGFmYaFA8O7kKgoyevSyhsuyy5E
gJy3rJghMtPp8iU5+ePF3r+ALEZpQ2lgM9A+/Xw1cENipy+4Ms16iIX2hDztVzqJBwiBn9Qgy7v8
9xnIUrSlDpfGmf+mxv7ju4IteqJKDSIGssStACv1ydwgRnyYcc5DzZObn1Wj51fE/wca2/LSnX5e
rNr1ECQTrWMMx8yvXyplPIiWTMMebxa8Ms3Lj+/m+71P0gfOQG9VBysud/uPS7RxW0F962aB1vdH
lQ+BZWV4zOufLPO+YFyWoTUkEIvq4xRQGDx9SoiBzwJs/hdBOMZl9cQX8eOLeX+KsIqhU2xg5eC8
E+mjkJkwcidvpBUgWiA9cEr7327pkFwjGagTHyxU9ckpab7/UrIqBwf8dhtnhlO/A2y9UQDEgAm+
jY59zH1guLLOoJn7TOnnkiF2p/BjXSGYI8cRa9CasZfu7uXURIecOfIOt/uHWdnNF4i4uAvUNcXB
UhY0iwgBWpzz1TcxeUARaH/y2599MEtsBsNANEOnDwZKQpwz2SBufmQkmyo/PWoTOOfHD+bsLoNX
CaSENfG7krOwGj4jUZUHpXRxSKuGQM+MB8+Vn1UtZ15Ym1BKWJUYT9DDnuxmNxdlTfoNaqlaQGQJ
48Pk6NPu46s5dwI5lADYL9CUc+/+XmXGtmiKei2DPISiZXD5TCEAhFPf5T/g6//7KpqeEZoon4zF
I+m0Q0X77uDqyCuqsvDXcu/axLkr2vDp46s69/IsxsgulNwzOXhTR+bFTOhYkCe2d5spgxFbaP9i
2FLt2sj2fo45Djughd0nn6pzZx5EUou6GqTsXdMDdKrHwhqyIMKcVJYaCopoV6ePdTrfc1x/stq5
DU/bY7LZ6SzfgWSYIUAhRboc1FGd7QvHdu9GE1XmxzfznV8L/kc6u8M1+RwJaM4n56rfm1NvA7kH
Xj/qj0msVzvCNOCjpWLImc2549fU8MgZrORw06gyu7ZzV+xjD07njIiNwTL28kaDxhx9BnyMvk8/
626Ns3fepcPmzcTL7LTwacNOt8ei4GszWYwJZPNiSL9awyrrDonrPRHuUa9d0hMu81Ikj9k4dIfQ
r77HMDpmZ1FfjoV1AEXyV47SamxxuY6Pb+SZd42ZNiWo6wq8BU4/iLnL70BwWRWM5fyrng2502vI
lGEOf0W9fLzWmdthvHGM7QWoper++702cZ/QLdTQwRwav3QAh01h6y+dwn7fJUQckZYjP6kwzrx0
hsHEjoqGL9a7EntoczW1UcXlpfZznES4ccDaYY7RziuBOvNr047NBjbGEPz7a8WjzF8QKQrE05PS
Isgiab2uCujVrtH4kQPf5neg8WQTZdGjIqb639dtLLjAAJiw+xxlJ3fXYdrYWU0VaHrUrPHihZVQ
Cnk3YnoQFA6N9MdXeOabw3rUUIIPG8XiyRtYhK0VE0VWBQQCMrmw2nGjN1WzETBi/ydL+ajfPRJp
wflPPgi1ayWyKGnRDL8qbzFdRq3pSuci6Q3jk+Pr3B4VvFCLDmFB+k/26AAlrpxBBoKu6B9w9Xi1
7YZANp5fEjV3HqL2f90ccYAhujBtw2R8cvoCGhOzNrOby2A2Zzh+7vil7dsNQZv/GIf+f935zxzM
QOpEzAqQZ2Qcy/P8oxKtZ9R6ekgLmEf2UzRNe29uHj7ZEoKfcVLQ/7XGyZ7wNdKkLIs1IPQbKxxc
6yMWNfYXsyenN8xJCUwiHWnU2Na4jaXR12ps8bm1mdX2WLgC/vWwIcuESa9FyoYmDAPDBtTQiZDt
kYSY+M70CaQqFQqtsNbLfdFBzqK7VWtosOEhtkntnfUJsaKxuBnhamt8mf0CslVp4KdRFV2714cm
9N8Mx24wbqU6rBZxOL7gN/Hkxnuj7dQhRzB6PYi4uBq0dgi8zH9Iqqxbc4dJBAUralcxRMEAcmKx
qsa53oZ9bEMWzsbLyhIJLkcE5n18e8/tTb7irsE+EYtL6d9PEOuThqxD9iY04Zdmki9eXN9YQiPk
tUJUi1v5x+ude8OpuSn2gO8ZCJ2sZ8eqbESkygDr7gVzuh7N7DDK8pPi9f1YbXE8NQXAHxjBu7Rl
DEdi0U4+cVF6dlfXSQtn0PvZZF8ZQl9BSFn3tvk9astPWqbTsDmEL29Oq67DHaW5Pu0r/BobrHq0
wUQqNT/HZEatvNbS7hC66PkWzgw9TmMX+BFkQ7PJCadguF1ykDfmcLBh+dvpqB2E3ms7Q1okjEIM
ZcPVe+adTLD99IdtYEg+TlABsaSJNr40HLAXd95ERnhPomO39ma7WaF8tDJUhcjzUn4frB9qgi9d
45b0OcysJyR4KLr434vZXsedTLcu3gWPjbA/exTnnriDAS0ut8AMwlge1R9nRKJ3NqmqJHdhIKaY
Lq3UqO8zQw6f7KxzZ9Ef65wWRkM9EMqG7VXg2YtzMnjDmmiP7cfb91xp4+DWx1yBeRuupH9fjN6Y
ddVg2xQwdPLWapEs6vjMZzjwx536RHR2djHwSnoWH3XbaRPhtBxGZc67osUOYSIYJ+D2s4MBCpda
Jp/cvnMHgQPsz9cCyd674jdXSjgpLKqgTds7DNGcNU4pT1XevsoEzkLsfHInjXP7Ypl508BCIXBP
5zRzV+fcX+q0dMpxE5lN4+jN7XgwweI3ldDiwKobFN+1L74kehgHKkLUEFUJQVWRl+38ylJfXSRB
yDPCCMuqj5/02V+PAxEYCfyW8fXfT3qcwk7LYsqcsalfhR89xuZwnwt4JP+Ddf6TKg5p411x0A2a
imv4eAGdaA2aI19KpY2bqm8/+ZCeK1sXa1sgluW/3JP3UIw+Cg64l4FEMxJ3UFzH8q6tbIzhjZu8
ah6K3P8EqDi3gf9Y8rRgTWcrh6OnFwG5QXtiG159K4fc7hzbavik5xDn9u9ixA0Wjd02WNLfz0su
4Qbz5BYcM6b6LuP6N56A5APmhrcGvo3Wiz8AoUB6uU2aRWugGQszs4X0h7XRkwWo8hQ2uFr1JooF
VG3ojGLZ3pNBif1vmeeEz3TebnJH79GzOTUxtOogTGndRPTNAm1W5m99NJGz4Icw1fr3tOqvoeLU
W9z+XxNvINldiWTbE157X0O65mNv2p/spnN3wV+UukAc7NvTAWye12QIo08I5no+zHI2VlK3nhCP
X4CZEhGqxk8WPPeIF2UWRBkXsPX0ttepEamGYihIGjwHhrpv692bO4GIMNdZdQsn/eMX5o07cVIQ
wpgxuUBeF9rMkycdaSpnSpoXgVPM/joee+feio1hXQplX8RVnj/ih4YPgQVz8k0u4MVYMRT9jDkV
lL69NmKt98ltOHPfKTYWCTTm8LQTJ42S7ygPHxSRB1hHWtu4Vc5VGVM2qrTqnlLMo4nJin98ciPO
gJiwEjDeXU5t913vG032XIcDb3Q3h1BZRWTtIKSKXRe23R7PZbFip8CctLFBJCFprZjJoLywPrMi
FmfOykUXDh0Dz2wGbebf754ONcIpZFKgW06xUXnTNSQC6wu41aV9wZ1xDzKFjYzECpeyHBDZ0Arm
qPiJDLejGPWdUiF2E2/+8nLWnymLifke2VIopsj2nHx7DyX/VUHG5sgetpaTxlu4wtam1UoZxE7j
bqe4dzdedGFWmbjPRDnd8NoiQlO8CE+x1/vHXHe/6ZiCfdKYn7t+JmBo0N1lQn8KHAG3pXknBdef
Z9M9NqVwUZ0peUoMLd59/NDPLQXxGq4BanQ+GycFCEMn/MiXzxImpPGmbrxFzTfV2dGP8+jp47Xe
ntvpm7agv4Lulc/gaftfak7ej0VCczBgxrMihkoh9potYx/W1YDHam5cGJUe3srJHK9NU4vuTKnh
WyLyel+X2Lm8/UL/a9/wiX0D4QUOL/9/rQTe2TfctK9RVf7p3/DPP/nHvwEk5f9YDg7o/5e9M2mO
20q79F/p6D0cmIdFbzKRI5OjSIrUBkFR0sUMXEz3Ar++H9CuLlvqz47aV0RtXLZEZgK4eIdznkMl
Q0PEJPX/8RuYJf3mQdJmiQs/gSqTuuCPkArX/+3jnF2ZB4HpkF34b4ADaYZYkxnwMT7hECaZ8D+I
H0SQxwnxpzuNXQyzTNaeLAcdqM0/v0aKfqTJHaPsDoWAk0dbnnFNHLUo/FvsEq5LLI3kUGtKE3Zq
knDTehs1Zf62SKZGAQKit203QbEWg0NWDCSgwV0q9WcvnIzC3BLehm2R4FVIkrWp7iDhmd+wjCgm
BxjS2FR3VhqaG5tgO0BnTQqjecLeQJRNlcr8XOW19cMRNUirqJfhV8Musq32MYIHBerXphELealB
+eCxEye3ulliJyrN26LImvXN5I/jRtpdRbJp2XbeZnFcg+LV+BpqP2VkaZBnho7gBt0/lHok5heN
G+UUTN74ReWQiF2zjVYWnZ8+dEFYpHHf6PluQlYexa2tqm7ntHziTchrLgT5VrYxyvv0SibFXhAh
th1YtX7N1DQ89ZOf5jcecDpcH21wm2Hig+aV6ZTsGWz7W+zdKcDMSEcT7Q1Fw6fAw2sZcyXml2Ru
6o1hRrgNCBESn1gfMvjoG3LTecGk0ynzk/SKwZB+YVZjEWTsavPDWL+LfE71rWnllbVn1IZVB4lk
+3nuNO25kDmta4Cw3OhrzAmGFyKqr5IlvA0LhXOdgGBuiRyPGCg3nfZLnBM018V+GcyvZLFK/45P
suZNFVOl46gkZyQzR2fXm51PnZanP4Ku5OWMb+nYZ+64V8IhIUkiRB+bNLiXi6sF5tlCxPY8NPck
HHfnuYGui3vcujfIyNvVE9S+xIWXttqM/G+qjSwCGqj0mKAuoHrnpkoR5mO0s1DYE6TlgueZr816
NIP2TH+uwhb2AZlS4Y4vAnprNaV1e+cWMm1OS51ZwCKdbBYYY8KM+Lex6t2LIjaKePW0pnsjusBy
HTeGBpo59yOYtRTx/RR8qtoa5X9g6KgFPDURmeQ1vRljlGJQ1pkpwGFH69XvAkK3OefwM6KL3wrA
SDKYARmUAZbzErOEcZm8TPTbJNTNTU/O92Ui+PLKT2r1ZtMKohrqFUaltq7mkxb433Hd2IwxDEJ3
adRwrSJ9AQtN+QkT1NoqbKjD0SSEcF+LLLtjO2At2xR8F/F4XYJ3vUnCIAFLOGdDjChnVOT7ttN0
WWBFytg2XGfbpFzNmDZ/srZmbTBtz406Enc40ldCNg7+4Bpjpropew/XRRGMcSqYNXHHudjw8pWC
VRpBdmM0TYlzJUngcK6r6S6uylC92MRYYsFmwXt2zf5h0UOOeXU03o0lqnmmDOIWtiEx8d7N0Dj9
smeEVQ17Mc7Ni04IttmE84itHghHc3CTtgPbZbo5lCMqlOHISTR/ciXg5xPF1CC3WVnaPozX1Fan
IE+ck9O03Q/Usk8e5qiLk3n98mkq8GAeVYGn7NQls47D1rCunB489ZLk9j2QYJ7HxI1yuCAfc9CR
mROm/fywaCc858iCC0yGhtYXbanmKiD0eYn5ScUhJKt0V1oiMbYZ16oBabDksQ0p+R49iDntnRE8
px/l9lXj19HOCXMj2hlZi3OYFB/rsV3cLDad0uY6F67Iv3YyyN9yczCenK6cXntTk27ZNa7Ls+Zq
LE05FOXK8o3h1IFu2ALdw0vlp73orvgPXNaXtGnlBiwhKOYNIuIKJGVveFhNZhdQFab4uXQn0rAQ
p9m9T8C555PhvpLnJ4TzncPUcqgUTtTGq0b3uqmxl2HuSMpHC0j086SWzy63MGbcHg0cBCrTPvqh
Cu59L7NiMSRzPNipPLE9gp1ZLwTFl4aH9rfRSj/USe/eQOkbp03VBZV1rboGk/Ww+PkhlI3zIgf9
wiAcD9iAwM+KrSwpyVqfzIEg6SnX43VFdOLNMlv9A/FncGhgB2pxT9hgApYdc9m8ALcA7BKQrO3i
bUrOsufUuIE5a/1eTP63nvqneoqVIB3c/1xPXb+BQ32rv/2lovr9D/1RUQXemu21Cu1MxvMsW6ho
/kXEiohmZieCVgyFzkfV9K/Ur+g3FHOUWpG7jkL/TMRygt+YzTCuZnntfpRb/0lB9VM5xY9HcrB6
LVhwMXb9uUuoTQBHvIcASQnLW0iEcesL+rj5qeI+413r/RNWam07/lS/rT8wINuCCQCF4q8bejDa
KQm0/nzUmvGhaUywEnyVHf50Ee5+//v+Fz6rO4Z4Q/9//vc6ovrpp2BwXL1AHq3mL8OGAeXTJL1U
H+cB97iytbwvmo5orcBtd6ahyo3VszJ0ZW489CrQT3//48nU+uUXYO1rQ3UglZrPHP3U6BLBAT1w
DoYjkYKlhiefLvsySEHLIDy9aDvtzhrXY3/AVwoVvgU6vkK9MyZPPaq1T3DRLbHhXQcbhsgG6KEW
Fu9wUcV+tgv+W9z0Fa/p0limjW6BrUBm6deSLJznH2xqigcnDwHjY+8+pi5MmSTwJQRzT75AZ5kP
a5pGtmmFNbNBkvSKGxbYy9GUnNa0Be1NBxH6EXQUhAoH9pby+/YtrKrM5A0+zT/Snk801eX0XI4E
+va5ri+JBQIK0kHIe5y3/CVNTOQE2dy+Et7GH1Q6iy49+MMdAp/kIZoIeYinvjWbE19VXZEXavJn
E5pZ52CTZQLcMOhhgVHKPc7NDGxQN+mth9OVNVeEaB9XPn7lIOvueVETQTmtptd8COAL+yitF0dn
LHYqFZNz1p2L0Zb34EuTMxJnffClVZ4ksu2d5QzTcw6X+Fnmi/+Jq2PvUBgTCWKTfzD6Wr7PDcls
ImB6lKl6fsII1LwSm8yVkfSvR3/FlQUKzqMz1BRLREwfpUznHwrewJPZ8Udms+s/+xheL4kW7gkG
gvU4wmz/nA+qvuimiS5VxXAojnLp5hu3wg298cfFxNJVtru+Tcqtqid7B2G+eGj9FPcwqSFgpZru
3U34R1FguNgKOFPiCIsd8647SiJZeZxDY5gPfjaWpybk4s5Bq3g15gBzewfDHMmh5LS11JpsgshT
CFxDHwwrKR4ElgjY9am8IYTMIyJCTN8Lk3BKKpV1F2maHBpW8yXTcnpGPrJcR3Lir3LS+dCSwr2x
NJ84UkZ7kxTrw25I79YQ5oRFhs/iuzkvwCitthP27GpDiTt9JyxqPsyZ7d4KlyuRIMbfuHU7xxU0
5Qre48j3WkBjDcrI2xLPmZNdoCGqYlVPkgffTOQ7Yr7lulbp/ETPkx0IGgDq0MliD5p++GbmvvVI
6LCi8MMbbxl8t73gOubj+lWvt2hZg/idiQ7fL/jGBaxsroTr48l1Le5/Ij/b11IEybnsi1dl9CO5
Ol11K8IfcKihkWZG5acsHCr7lPbeF+BNcg09H58F1QjYa6PIDjaUidh1yy9uEkyg9IOWaCqPm3Il
hOqUCwWgZtgn0m1vW/IybqNBebfjnFiPdda3r6PnN1+AAHC3BuCGOjtpvjg4c69y+FafdLjmYRg5
GNKQ4u9NQOrENuHQkkRdVMQfHy5MeQj6pjceNFX6EOssX67ZevefW9YaD3MzWESEMKIlAsGC2lPm
1dZXZnYcGjuA65Lo7AB1hqwsKnouU1WMwZrpIl+sDHAKBKYAH67tyJuBbiK0P7PMtgr/dWpqNbxn
3ei+ZjjcC3GcnKV2sa0sRr3DuKDG61mqxDvTfI3uA4wbaCeunp8sIEvbxh/TemN5GhuGXPw996EH
QRyRA2EceuBoGuubsSE2A9JCdHaN4m4we+O+McsHwxtvXIqrPV58736BIbzxAqIQOk8QqZDcwA8n
hYWd6VHYS3qq7OKpRwi2IwV33I3u/DULCehxp/FbkdrVyajFO4ld6Sld0NfU1themmpSu9KbNEkD
Yvhmwe/Yiay/0oNM9ri3LOhHRRRbcwdnLvAEolCR3bgLeTREDEzztgPL4ufh2ShaGWelrJdNGyXy
hI4Z15ehwcObeE2rrGDHW5XlDwpyolzYyRJl0bvzNnLrh7kOsp1dGdFVDg3tGsmDggDAAwtCx7rK
Znx/YxQK8ue4kLY1mSeapelYBYBa2sEJd40y7C00fh7LekXG0ZhubaMyr5SXRcdRWJ+cKon2zH36
i1VHTrmz+e7f+1Ypf+sx5scJQkx9wiB3mI6gUQgmsxT5RQl48h5wfW2bI54YOmPqAh/eSuLLeE76
d6dR40F4gnceL/BwD5lj2qQ2Rpm89uUDIyILREjRM7EYU6J3C8YiUai/hCTcbZRT6Ktar1btsihe
cX03wdbX/nyIsgnsOgrBMCYSDLXu5DpUiA7aGsuG4j96TnBib2vTDHOIAJcqWrvftDxX127Zt1fE
DMERs037hAa1j5005anqd3CG5aZmgbWhh/XOrd/pp0U5+bZbWVCIeo6qjJ3JaMhF8Je3tjQ9tpfV
8tjmbQPeqI+OevGiUzUm811WOEs8JaM8F1Xrbn27xD3vF9OmVKLY9XT090HPyr5JVhWn6CDLmG24
l8aEZmVNcFKeM8cu07GXwBdgh8xZ7d1khnIRTcZeQoXDeFTdl5bBuxzY5inLHDIecKLEwhDRM9RC
61Bm3PG+06SncNJEI6uEFolNKlkiynggeyu8seQyn9fM1HLjehHcOOl31XdXyBvsnMEl0vgIt65S
JCCUDPQQPafFddsv1qlFvUJbm/rdVbkkzuuYB7O7CTyF3clWxHqnMyE329zKze8tZIYydtF569jM
zem0SBlt28roDqNVeq+qHDPyo4osv7iD6N8rJ/dJZOrdCUWTVROG/gpbwcSBXvQgSZoaVa+h62If
pN70tcmtZjuUaq0LWnkPwoA+FstPs4N3ll0ZevVBQXrJA26/Kj3hR+wukewbF8cSi9iNarwM4AsN
8jbPGu92tpPsuDCo+Wq3oKKJ3JmL9drAQV5LpDx3eA+toV3MpOpLZJMtFdbt8C0kU6dFe8JKYm8W
PS8c3FTzD/YS0LdnI3loUXHwDJBGdgkSs01i4a305TSryCxpvdsFnNeD0bQtHzdz0v1IvjTIFpQ1
24oij0bc1+1X3Y6ohVLEq0CUeDtjM5Pn34svmdnWI/Cd/lsLEDWMbS/l81nVup3T82zvKEP9T5pM
7B6UkZSAwia3iPPULk8IIepLCUnryECEaLZGcRh3ucg3VUuKSJx6PS/3qGqMh1pE43NmO+JWVFQa
tee3N2L5+C0i+eIYKyYukXI9lMn5+jHAYt1kUUB5Eklp3XEM1t+c1merYAhQEx+Rd77gIKLP5tdZ
GV6H1DLG5zSD8b2xpBEySqy6+SAqf74yJ2LV0nFSsVj5Gg3F1iu+nWrbz2v5ixv7NRh0Cd6Nj8Ci
DCF7pecfGDezg16ShpS4LIL/ryAEzl5ikh3VOiUm/Ej+g3rU+v/1EGteJv0SOsdfdPWdTRqKWMdh
wrDlOWElvpbDQb2VuewgHK7lvSPDeOLCfOnnDgiPqvmyx8H7p4bG+lkTAF3z4zdxiEXl1/kZdDA2
TlOB7R6Obkblv8XS7d0GPiMPMcDym10KwjTimx2Eqe8CgY0t7z3ATUPzRSQ1N2btyHPvTPNVrVr5
Mo6uewtlUz8pKu7fhxX/o9bwl73v+suu3nY0lKjdf6EysA0rgslw+qORralefe1/mlseNAbK6a0x
ctfxKuIGsybueOCLuDh5T63BUs1b3lI3B8AN/yEB9WMx8deW1EFn5qKXQTtDzvRPi18BhsWOmJUe
q8ohXAcN6MoYGeVlUcZ06LoxjTmal93M4o6Z+kgFlbc0r0G6PqYo6B9y5cozFlWQzInXfCPyPrgP
fQE8ZgBsmxhdIzdy8P5J7c5u+pdmFt1+uPqIoEauYjz+/Z+EWd5oYJGaMZ1rYDrbOcjafCeraN43
pLnxXeJ0i1In+EEo6XQEQir2hmW/YXr9DOvQQbxHuWR4SsQjTsfrqbPd16kFVJYtTnFlmpXzxcY7
o7Hmt/V0BRMsJJHCKmIy7mFmkudwqDhKjiICXmtaKRAeXVGvllV0oYAkzUM78xV6YEVSOH64Zj1h
bGDAD5Po/E+GF8xkTwoTQEftusbG6TljIWxQ96qGdOqRA4zAAWp2mmX6ElHwHy0MEWv2ShUn8Uet
rutF3tf44DhTwBbFLqPTl4i4io1rZggLiMbY2Tppbwoky5d8JGVkIo0SzFA6PQuybnGtenb5pXOI
0jwP5RJMF5kowZeUkZNm6H7QO08UqbkdWycp4WE5+QgCDlCy0bsxH6i2n5sEAG4vHdBrgb+U4lRQ
0sTJsv4fCQV9Eps94pdtkmGgmfAZhPYV8/UeGpOjW97G1PRM+POaCK+UTyzqqNlpDmGYsppSPtDg
RI2ZIp922oQSQSPSh27/2QTltoXZxQDfIwtxW0UtHqiOxi1M3fbrnI/FvsuG7DBOVFdmobgjCfQY
4rT2x+chK78EHf0jOY/ta6hKJ4u7eY2fW7+7aEVDnZeFL5+XjvEAJ8s5Wbw47gtnyg4J/piaefpQ
ngbCx940YYxv7mxRG9qlbW94bIu9M4TdHZ1oeJmlCQxP0fT7Zd1/ZvPQf9bQwU6m5jQa1t6uTqNy
y0h+Ult3KTWhO6Ua99YiqhNkS7qWOnA21E7BfeV047NpsVcjoqJ58/qO+A+XDqu16J7jrl54AwyN
1X+2cwZKknXaDek1oK0Sl9NkSOowdsKBzihxXQBFjbfwjPQkfllA5fiXg7nI96bWfCvVQqYm3eHG
y9zliC5RnmUrmcrZCJQ2OlpfoWnFcenNAQOgypYvWMvCi6UYswBfji7CartzNgf1xWeVd0DDNR8Y
W3vbJqyn55C17mZQc3YI1wkQyq/2piqYDwUZbTIir+VHyFO67LJwaV9Zat1NOmi/EsdDu2164taq
XfCAKkXx5/KX1sZaOK+/tXbXaMMQQT5TanRUl9lRBLGvj6pez3ezKFRMmFf7xZMahHtX5eDR0EDt
xiljMrI2r5k2aeBT7cp7VrdcmSanFPl4F7e1qCHeCHu+Klgzk4nWKeY6DsgvBqt8OhZ7V4sAmKsn
pmsftyHUIQoJUUNz1qMxX7uCiYfTz/L+Y+JTO9w+ePvLrQ+Vk7hMumBAnNmxdCmoSnRjlzHxEbyu
4wFDGHwN2NyCLQNHvvp1kLdkUImLloGQStMfXUj048LjVm/1LChG1IpDDwXTK7PVxYNskZST1VNE
K77awxkEflaOEDthhXKJhTJLUlL5ROggbYY4C48gIlVGcAmxu4x2TDI4R3KxopxbEDCwxY4R/vYW
shFI7wIkMQWP2TH4QqSGhoaJIEBU+cICmUGZNyj5DnqJpFpzmJ9qUIKbxO7Kk7EOVyAEcKzR0RMU
tE5q1sSoTUipQXzfkvE3VTbDHrlwxDkWP/5jfvPxktQFs9u6SV1yPo3vprms5XJgcPnKimJJ9gjW
f781SZjbty6jobqxkgfTKutL29hFjOU3vIRDL18aixkaaVDM1LBD1ReFRfd2cum0CFsZONwNu/8G
A6D5ogXFTmfK6KICztlGpXyFqUditwmXHUxaMVrwBypGOSxrjgORM5f1fpbdegxjBO+JkS6ZSEZZ
QM1bdPxxXqLzVYY8+TFdp97UJetbgAbtixVyS7jL2H8bJbk0qZWI24A85r3VrfcP63fojswhS5+P
k6zTr4/yNoyYkELPLB4qNTFFYgEX+8jrHz/eDdbACHgMRXobcOQzd2KIOhmeexsIw+NVoaLwIiPK
EDkX9qPqiF+JKrjRPunbJ5d2eJv6OYs1H95rNnIhQRoRyYjs4QK3v76wtS9P1XoNUsrD1x4TSbvv
lobiXFmcZsQoPs+KMrktmM+ZTWk/kmzNYcs59gLtt33FkkxqEYKt7cdIcBoYWoYgc8+IGxThPZSf
PadJu6XNQTpASsxeNpriZKDZqXiw4fQ5TEGbkoeCJWHzpbQNBtSKmbGTJbQKA4WzA0Qqthku73jZ
c/N8HLM64NtgckTsceOKz3T1M1GadrX2EyRAn3Xn6LuOoc1TG1C1G4tiZDH1E1+myfGWTjxHyEN4
a/lTS4/ncK8ZZvKgFfMyu9RVdqpdT55VWzJEXI9KDPD2riuc4palLGEKfuYx9YKX7rCHpe1iZMIz
2TGdxuS6hj5aOLdlMH4P1ijfgV+dwNmCBzeLaEIIU2q/gt+l5JD9Up7ymocsa7P0Fmj6l2ny+NbI
e3dOdpjyqEwF38FQmnRDk5IvVCW5uxk12Ucb6IsIWMgqzG6IWeKQVWSsPTdNQgU5T3M8scS9zCF+
5MJmpP7xjx8P5rwKUTYGEajvnuKd2vJSObGk1HeQ/ud9leYZaW8ND3RGVSkCj0MG7Za4xaSOZHXx
suW69Rc6MhXMhG4UP0Z3aXyC52hgPwbFAcmaLqkBD2qtAmYtacnI7B0PDBL4xKyqyxxWX+i+EqOX
xsu6iRkYqOxGj/ShTdGM4XlIhj98I/9dVf7TqpJEQrZMf7OqzPp+/R8mlr9sK3//c39sK8PwNxyZ
kB5sIAyYb3z+yj+2lZH1G/tB73d117/2lP8Wejnmb2haiWKIWHjhjfXC/2gvGf6ymcRvz1NEv+Q4
ER78nzZo5C5Ir8DKe2L5TZiZoETg/LdH0r8pML2BQ3OQ65LMtgbOBYtz0t1M69qJcOf5aWGAJjcN
L2DWaAX2x01kzZQnRWJzdGQ8pEhz2leA/N1iM5vJxuUqyYJ53NV9a/OaI348CiiB+S0ZgMwpTqGb
j+0EsxFn3EroR/sudYD455j5HuSKiutyDoNQKX33MY//WIIwY0zOhERTjfg1bzV+TRoL0DXtGwie
Zc9qlueeFus0jwQlbvzUNer2WM6tGLtPVrKMxjnUqbI2M1HawbcJpYq/V1Fg2M/mlIhsV41Ck1oJ
mNx7Tc1oBvfM6wMZTjM4RehsVCVbdSftADFzIMBI3yzgj8N9gw1cPIBH8/dMSipJ4K+ozHBv99Ng
xuTpOdB33fW/FNRIwYvuCnj2vjT9jWB7ga6dZBCiza0+ELGlQsK8t4z2LYghm8pPzMCHjiy+VqSl
3U7B3OwaygMQsMEs240lZPiyjHowdrWl9I7JBaNrf8EOS9AzzRjnVi6nmyDMCeIsTOEcS9+x7lkF
NrEC/f6CozUKo/JQddU67wvLQxjt224iznoqfXnVVWovXdmSxlvY3DBtwExqBM9tzFFyP8GQfypa
r3gxU6x6QVmnWwevDqm7hffdqHX+ENKRbTj+JXBjg6x1ykMIsZHzyuiOGAV80nEWdPUpI9f67CZw
CSyrfEjLvLif9FATSkvAOHFokk2a8s99U590ND9SVeGONaKo/+qtpVBFexNrXpWnAnH0zlRDdRWA
7GXj51ZbUM3lUzNRg0nDSg9CN9G7z7i53HRgle4mw5dvYsJFh/9lNm+iOVzSDekBxpkGgj81m7V5
361DMcWi5Nmxy8fcaO1XompI6aTvfs+gEj77IQ+Vqxx3z7jPPYmimrCaafohR31P8DO8LbqwdlEL
iZUlnRjeuoWo9yWDEpcqd1O06mpyU++2LPpy75AdxO5SJM2xE25xanBIXTOFh9ZtjwyOg5qlgK3I
78sLCkKXKLzRbYhTGBtx6yivORZO5VyxvdM3JTa0YyVaD3deat3QXuYvsk7zV65oedB6dK7GZimP
Y13Te2MkeW/FAG056URwzjpnuZPeMF2qgUlZlVGvb5I2DB7mfCCI2TAcjhW2xNcwEZ17otJ99gc8
EsdSd4mxacMsO9eMF2/HcAQI1TnZZyIuqAgczGnXbTFlhHkW8pEoJ/UJBXp7dsgT3xlsul+xHeXP
3eQPV+BWEajrMcih4gaLvbeqtLrzzCg5YUVRB4TsIjbzKNx3cvJ+eFMnDwDX5s86p6QUEbT3oq3o
fpNrCgJ695FAKhV5Gji0ONlRS/ovUSdJ5GwIGBm/jbWyN04BKsNEYrQBFd/EFol7hy6rg72dgvde
tC+/MhQbr0xy2velS9i1X7vqPm88Bvh4Wo9NNzr3yazml5EAyXcvsaZ7vpDkVjctebbBbG0nV1Ux
z8kQN5XO2XK4+YFYbZ8YgLEpnrBTlgcuO0+LsfoIg6L9xoR3OCwMVXt4WqazQ//u0n91A9FBBJRD
ryZoKLenlAbEs38sdhoZNEUJKlJzJnqCkR0N1XSdJtVdOw3Rjd3Y4gUtTXlghSL3zIKMaUMZaF77
WUHaO5mUCPkq+568sJEXBbiWS9NY5SEq9W0px5YhNw/qeRyFGy90srCy1aBPWWGJc9swKhGhv0bP
EvczSoILAoejpi7rK8P38rNNJNEnf648e4ucDcq39Of3NFcgrYntIXt97PP82M+9/Fr4WA/MnOgI
XUS7BP7Ll5w6+YQMsTxIRLCPVpf3DwJJ1409AJA0mCIxy5gL+dTXpBtrL1iup7413tpmNHmjWeqh
zIhl3/D0BJdaqfkbwxGooYWQHsECnjobopoOSW9hKB4658zEpN7T/8tn5Xn9nV5DypkuLgcHWe89
b7b21V8TzcOhDn7MCKTLjT/0yN8i8U0RrbWW6YAuhhbjcjhezaC0Yxyuw5aQKsI8ojVOPYTwrAAL
l9MbATBWuZ1s5dApLQbRyfBonjGCD7tmDWrHIEVmu7fGt4O1l3ssVvJzKIgz2rmNqL46QoSHeg1/
H9cY+CmErl1qouFTMuLh6dB20RfwPindobwh3jS6zcOqvy7WhPkRBAKUHWO4TgaD1CK38G5UGUwb
Y6rHzxiVfLIo17j6HrkDkhFHjfet6MPLsibbm0RCjJtozHhdR3zHJCINxmOaev6rzCCX6ALkz4bN
OeETHNpQPdbUzB2znoaernZu8CJCV4PXGRdhCYs+T7zwEBBFtt4TKnO2dmRIljPwNnQThG+FuWDa
zJw3d+yba0PU3qdQCEJyTO1c1BC5HIOzfYeLioDjpL5eL+BZwjw+LMO4neY6W6Uj9vUYDgSU2UR3
dGnd3DXCdp6CcCDqITDKvZSNdzD8vIbo4RMx5/NyLAuin4zGaU/zYvb3bKTdd/pTgkisAeT/qKbo
k+WRzl3L3t6baWc9ekmeutvKaN27IpF0KvakI5LLWECjV2q2ynQuYdIpLjuZOddgZ68HNlDnaLDR
M2eG/J4ShzMwa1TRMRlkcAzIX4Ip1s/bOpn7uxb9O6CaVh7ZMNlHzW57S1dibJVaouWQ0Hx/phaw
H7UT5TPMfgbQoInH1wrt1D4p2hdPlsHOyKN7x2aqx+czB+oOhXPP5siD7jvkKS1gZ5z82ibDFPdC
l/DSlst71naV3PTs5M72qGOv4fWGz59WVLj9vsoL7y6hNt2T9VpdjYwA8r0KuyCPHXhl+RZJ/njj
MPKPe9k9Y2+pbic1IeFOFtM98L6r95NLGEU50IoZmRUcbbrk22DNd2ailb1SoPn9FukGBcicHMc2
T8h/KZAzBBaSlJNXCmvLnV3e0cJN6ZY8jtzbBCZBcSRJz8CRCvXgdx3k/MVRJ9+c69uBLpPnxCEX
WWD++Ebhm+6gdtmHArHDNWZfimnCb3TNXNVUnyazFE9m0ZRPrk0NCCh+cbceq7nbthiiq6VYYZDC
S07IAsZqI8ycZQsqO8nefUpO2Th1S6yFk5/zIYrkJpusbKTEjJpjJRGWf3eqPOijAgf6bCFUYZV1
SSaWM5pRLtD4VN77Ru9cu24330Sys+Ko+LAnSH1Oa7XsBIX/y+KHV7nrPwqf8f9oZzd15hHk4rjn
qgisLwj+7A0SznJLaA7akKDyX6xlsk8zmLLNpFInliNtfussb12KtCMw7kPylqHdTH5cLhbjIsmg
qBlqdTBxkW0LFGGaFuEqK61qV4KR4LI4ewR/7jYiLix2SoobEjIYXWXONcqRV5bRrFAn6PiCkO24
KMKOBXbJF1OpiEEuw43QcdpNE7j1WaTS2ddjuE9FPZ9REd6ms2s/O11dFltk9sQZ+VhbMPAQhmPo
ZZsUiN2XZkbIDJo0CMnHWLLceZ0Bph3ImsY4EIWHKPGCWywkxbb16+IaZVjxZuDttQMveayG3j+2
RjKfPRu9eFqVWTwJ5W6XsOM116dYTdog3M/9sGzbnlXa7I5qQyq0uKmNkjd7kc+3nsmHgxpAJtlQ
0Se03bD1W0bVf+pa735fmf1Z2/nLKpKmFE0s/Gq2yr/6z9PEnctsDLNTDk6DEk6jweqWkFPaY7Py
iYAu+Y57k6FTNzJS+fsf/rOrLuKHI+xEkBt6OIV+3oMuWd3589JmJ0ujultywBDs4VKcJ1Hx8Pc/
6helLGYr2BdwEOh+Q9IB/rp1y2SW+zplVLVuQuodzwgpRvUsmu9//3N+Me/xmeD2uKsdE3ml//Nm
smjm2cUEIU5jm8z7FAzFyR8/FHDZwMi0QMY1RamZcdGrtzYQdNTYNNikJunaXCcpv93f/0q/XuIA
I/0HbWT1oP/MwRnNAScuXQZCOBK6P5b3Tq7ooF2CuKzYFGn3rseJ60yw1u+Uuf/Oj/5xfgSa+k+X
6RfrIA4IkAJvf50dffyZf3kHTfc3XHk+nlP85BjrAPT8MTtabYWkLrNC9oGdcOYyzfmXdzD6DQox
/4psAyIieKL/7R10f3N8pENsn01vTaqw/pORkuv8tMc2PR96JE8t/uvQDjlA/vpEtUtToMCcmRK3
uLG2pYHXiz6eVZYn/WI+BtiBSWArBMPRDYaza9TF/5e9M1mu21iz9atU3DkcQKIf3Al2T272lEh6
gqBECX2XABJAPv39QEtVklzHvp57co4jFCR3AyT+Zq1vGZsyw/jUx8RkMT2pBPNuM+1m1H5dhdaw
973PGqnGjuE5kQjoCpdz0xWyfMq0052bXptvuZ3MaEZG6O2RCT92FbIqZR8Immk++MPgi1PfhUpd
zHYmpyvJCb1LybGlexdkoReLh26KY2JjjfEQuYtxxprcZujFA8Rjea3Ftlvk72oUhGOKlP2AmmkH
F3gNXwDzjwQXrJbvMOCG3TF5ctON46XZFcyF6USR6x8NsE8n1VR5G9EizneqMw4CN+G2ESFL/Bl2
nUH656ZKyKiLlkXnT7Pbtxt7JN5mXOZzGlqMAnJNdWJtUY7HA1a5MqfJ823pUkfW6x4dSEjPQysu
tBXxzfMpm3q0bjORuRdILvpbpIO5dzlZvvuZT4R1Xx/msXwER6dPg8Tf41z6MpmLXS4RzTsTkqaD
DNoU5eEspivm5ujWStzVi2WZ9d6jz8QDNjlpOthHUHPEmaLJLFo1+pcMn2oZatR3YNQYQKXFmKcq
wgCP+pZswsIKFTU/KDU8QLMFkbQ4wev2/ZYxN091ZQvrvu8Jcy2ROs5v2IDa/GuYW/1XLOp0PNei
hmhjPfhVbO29IfMbpIR+7D+3aNbWnpcIHyR95HXWY8sHJYsY631JmnTmhLW9k2VxZ1mN3JkZSX5k
Ck03PRDXyMyynMtyLprt0hbwKpg7XQR50aBDNPUeIVhxKNDJW1k73w/eiPUqNkqxzUL6AULrhuQi
CAbfwX3Np70RpOwdmRIpKOSAEU6QL+SeErt/bURbfhYkcdg84NmkRbJbh0tBHJRRwooRM1UfWhe9
PUyRYycl9UyWW0enHn9Pc0cNG9047u0Ko3OpTdoEjpJjXia5U+2r2TUOyibvzufPXTHaaw+Wtua7
GsExfv6CYHbHiv2o6oJpjMg4KS6pT7tpRUSrbVB49UmxlL7OBsxtEbI95+wFub6oKbEjIJ40XWP6
ymvMmbBiIx3LBM9sT9E9Ot7Z9P3+OZ2L+PdUpiFgLq0ObW47O3zB9cVo+e2HvNfXyGndu/XKvmHI
aW590yZPr7OuNHrFiLXaQGAtAUkB8ZPEttqt+bUBM3jTuEXynLSZvpSdA5FLFeWxLzFDLpmXHPJc
FYc462GSdW3/Jib4YyhGw4fEMZip2oE4o1/6qIV5U9t5R/5I7J0LrVwqjc4gmqufntyOnWeUk4V2
njNbvKD5Zs4zLrrh2Vya9r2HXIThUG9/NfyA9czAp7EvNJmc41B+BqcTbmTGWG9r4IcNo0J5zkNr
T+R2C181n51gSR7dHEsqw3Ppfhoq2Nl12Pf8jtY4MZMTGypWI2KFXZ4m02suirlDC5LnOXr9fN7b
dRIcZxdD6YSoJ4gwUeT7wU2IXvXHIbu0wnR8pMcsNiWfz2OPQ4fLurkPxIJbIDU2bhGHR4NNEaY8
Nm0XgTRQQSCCC96I/EtvwzLIjipu6jc/M0MCG/HFkDeL32mHFRclrmmhIsrvh0oGp8VW87bg6n6w
kEhWdIGLYHxgx5tp0B8Ck7TVZXYTP/L9LrvOS8XJPpr278Q+AmNJR2M7T5aTb2dYri84t8OtbbX6
vpnDbOP4cnoqUhAvrp03V6JsoWIrf/6MylTtlLCHrwmaWRqHDu1wmfaH2RH2s6h1daOtLLxRyI5u
F5Km9laZDLdCyvYSoJr5QK+nCwZKEKL3TdMnO9KpzFfcznLrwMa/Z0PdDJuFJmaT5qMREV2YfCWj
2zzWqvZfbIGWHjq4DHeaI2eTDovyIlbO07bGS3gKJoIS/UB5V6LTCSndhk2XZ4kPScdEMZjc9KIh
4vy2IwJtO3Sm4pMN0+ULsYjDA8C7Lt90IsZBQvBSR5bhGjI3d15koas7aWKux40jui94huwd5XKI
zEA0V1BH8w3KEXnWdTPdlaSQMjgKrzoFHDPyF1LBWQobxVVqWt3WEl3+e9krtuZQj678NlgezMki
Kd3AAHPvIDI+qoBpXTPHGdOY2FljHDPzRqq2eKqY2zyhyZC3NeJ9Vt1xdjnOBJulbCs+WJL8Utit
+YFE5IVg8KFj0Fj36dbh3TKUoQ0eTnWpFfoLf/zg4O9biKfv663BUGgDXAeFg5matx0bEHvnB3Fz
UWPLHTZVMS2EYS9Vsckkm+UAKh+f4zA9O7PvRq5KvcMyY+je5F2sL6zM8j7D1TaNTRPX2W0ypNPG
y83wadFufzQdzYM+wKy3CoT6bM9g0zsjw2sf8Y1IxGOuRD2fxEHm4OCdz2NHeh7rg7H+gxf5b3H8
d8WxCFbcxX9erl5/+SQJB/+5Ov7jh75Vx6H7m23BvgSeQR1Kocvv+14dr4WzS80MStgNkdj+T3Fs
UxwjZAWByG4Vzx9NIIyAIf2//4fMjn8A0gANR7H7gx515TBRazqwIijK3T+xwTFUG4TqkcFrA0dS
6ZUuJDAlwigxRS71WfmZs7BzyFScMqozAkiB5HY/uoH0Tr0e4oeyCmId1bz8K2nl3g1DNu8856yH
o6E0cIr0JeWUsKWxR0Q0Pjt9VV3LwO/yrRLhuA+HILsWc2BzMkps2K3CidcCHNsQPGlfD8jDMS2a
3d5UQXVbFGZ9OwBkug9rD7AD4IPioyQN8MIxZEBUMYKnZ1YZ8UeA04aIuqAJ70uIy/fEDLHeKvQJ
YeR8YMYGCABV3SpBkvfMp+I9A0TvRsfoL43JHkgjpCqccZFslGfNO5IymWFkrNwexyyfX32/Il2n
bwiTdDSB4R1P8VsSqNKnDvMTEIEGtrOdKLEPU5/qz+3Se3f2yII0HWJiDbOezxKh/zno+g9MWsgZ
owD1KSCoKDem3erHehgL1Mrzp2LGIxrZquAQMFR27rI6L9a83/73jIhqDCp8hx/KIq+ug0mle2NI
9YWs6PQBTNjJtlSBv8lrJD5Mn43slsz5/GiUyc1U5Pnez2ck5Cn28R4V9dGcGsqJlPQ85GHZdWpV
HnrBaloeOBnHfTGHhHUzLr4JsD4cF4YSV35nTmcOxOXIYMF+ZRMOLiK0hge4a+XMMWgUeCjbgSyZ
VAQn/CzjlbY6c99ZvrHFa1/fGYNpPwyLM7yAiC6/LgygHoUasy2R9PVNhdr02sY4lLjm8Mxn1S4b
hgIhR25QPdsyU3tmh/W25qxmh1zoA0WhsTNsOb91U9/fMMBuzvk8zJsQLSlYEC6cFbQQhp9Xfa3c
dNJCb21ou2auV6bFzqG6uKt7ZRaRF3bDbiEDIKrMRu0DPK8Rlu1XJVRwWa8SJ2g17bUjrWQz1mZF
Ka5HIJkJjl/LIKeOKMf8DPzAgXvbBkceoeWXvE7yWyAtNddUom8K5uptlLux8TloVq9VnPQWisQJ
33DEWGi8rDPP5/wiZjqjr4ywOuTb3Cjd58yqzCeJj/jshYW5S51+vMr81mV/3nbqDrGbfkGQCjvO
KNv5EglQ8og8yb0J2PXTNiUHpfz6NjP74Z6Fm9gVrj0wSldg6rgmax8uSDeirBtmd+v1UJ2ifqqN
KcoCj4d0nsfsHi15chcezlHQWcxNqQDochmkVx85RlrqGta3ddKZO0Ve+i4zWvOK2CumqWxy4Y/j
7toxeO1uqqRKbmTqCPw3nv17mZWMhrm356c+Tn0m08G4PHheYSebti6JXsit9Eh9WV2MWrFsrwx/
ijcKe6na4xU1bwBlWEBTCY2vrg1m9x99q2ZR5HtNjBC662JOkozthq6at9LCI0+NWs1XtvbJSEYE
QPZsTkbOx0T1fbjLwV7HjAwIIrIzKweRnted2M9zp+EFBe18J0rTepJ9XI+bhH6g7falhyVsvrII
xZnRRNhJxVhtT2WSVGs0/QIViH3g2JsPWLfF4n1I/Kod7om3HdWx6Sru9gvdit7Q2Lrzam63jhLF
9CDzOQk+o1OP6edSvzQn90Ol8gmyWdC6Bh7XcRzyN0y+rQW8g69I8uDi4fZvHfB3dYCN6OWv6wD1
+vZzFfDHj3yfkVk86sESwIGgogBXzQP9exWwWka+D8UEz/3V90OftrICVxbut+e+DU+CSRZ2jIAx
2ntJ8A/qAHRdv9QBHkxn/gzzVhtQ4p/GzOngzAoQpH3lx72PJNRx6ZYsQ2K/KlcmUNV127ltLhiG
d1bUWJ3amRqy7ARZ8TASdXbGBTWKZ0LFi+vGL2V62c109hvRdhwbI0X2R1s56nkoKrkdElJU0nYR
nMcq4HHYknu2ZS9Rq8M4Ldb9iDvjpVaxutEyjMHoEG5N/6+lr6OOfeI+q5zi6GOs3Ix4sMfIb5fh
4IW8xKhNeaABrWjo1IwFiaizLD7pCjOapyPjb01kcJGbnzB5494ql6J461j33WSJqypkH9V8E6MN
xuuN39ncYhFGGURwXuGfmkU6jFaskYET9yr/avduK1YF74LAyO2WU0JYcL6tqmVGsMULbC6dWGPh
50au7DsREOgbAvm513lBKETJ+iT3y2E7pXhTNjFQhUM+Sf9YhWXdbXKnwX+c8dy6pbop6DgcOQ/t
lV2ID0PbDr5uUUGZzdAdY8vNxkMVi8T2D6xB1rw2mZna3M55JWtzU9TBfG37uoIhTQtonJzeakaa
ZVKhkVp4xPfVBaL/dwxa35ZOb98rdMuRZJbKaoqUWzVfF51ywhgqZCZDNj+JrPYce0ESjTb6t2Tj
GmkeMydZDIBJGCKmjQvpkKkfIwJ/OPfUL+mW58Aar4dH0IovhUzLmBS9Xq0XDjpezRITOc5MAmtU
VB5C4YthGMeWcDrkrIMtI9n3cHkqPKhi6q3nhIGm0C8crkst35C4D1UVuYXWZXz374FXD9mw/O2B
x+nz1wfe9F8XX2T/ZflpMcCjlR/7duj59m9kDHg+AGdG7380ON8OPeg46DzJjRImfciPCBzHYvjP
2RQQOr7mg6xomu9HYPDbqjDlGCQ0zwGf7v2TVojUu5+PQPYSq00ksHBekMX3p2Ah0cm6skdXHvFH
I8uopU3VlzSyuExZSF8yoOzUQ+L26DjNLB1PCijNXdpiuD4UGGaLjcQDjTenYBrkx6ONew89pmjn
hMModrI7NCbmYdWEREnI1ETPxnQNrIPls7XE8eMsavfZq9VraS34xcrqkYwA94GYeH3Xy/CxaYG4
l6ROMeBAlI/rxaIjYbSpr0bOa8jxTPrvew/Fx9AO5nNY0I+hbcvEfV1PxUUvme02VYDCa13HTkAl
dlB65+tqbvqtZVjWfazhEVe9EX7thWxMbnCbPbKqUNokimMkQrKEYFVZw05PZPRpBxv1+wdVaIR1
K7OW7z/bGEbPT0+WoipEYBAcsLUSOpNX40mTzrDxbeRQUe9OvdgKyrQ88qqwCp9UrrtkU5eB+QwU
Rl95rQo3BLkg/TPxFAxTz37CIIZJW+hro5pk5n2fDSFJBw0g2XQIYSWioGIGOPU2EN08GKutaBPj
ZRzh6SCJ4WjwRts6y6APzcPkWuXHpSh9/LPJaD3LKmC/WMyoftjIp/NN0JbGV51O4Wa2SRrFn5i+
GWU/X7eUc4f319evr4orm+DCnP89iXLgy3h35cD9r6e9Kcf6AAtIYcDCL5I1fMg9+ApoYXALIn/I
xDkJrBFL0zjgkTp7zNPSY1xaEJkouKW9T10fUIit7aahhdNGVBtNcaGd5qSkM+A9y9W4H7JEPONw
IErIapfAPHCprEaMimshAPmaj32/5a9nKBR6N9vhbQQxhHProyTz9CFt5fLctWl/DmBLPuZaoT6w
hfS21KD2Re2OySUMkvSJfAE7YgXrXhotX3aAbMtDvuFmG9XwJnNN6+VqAZEXbSOiULdjM+CFgxcx
9dMvup6WQ+D04QGgnf118mws77GsqiaybD3zeBB5VuzD3BzS66Js+F0hPJa913hiEqwrUFRkkZKN
n2M0Lvr7GBMqLtKp2NhNAQRgMOOryquyeYN6ITiQd2TtZZnaMIoC4qCC2WiigrlhicYkq4JDYZn9
w9A4z3gLx3Plmk88Khcsrqpbx+ujNvSO4f1VleBl3PTszvd442JGvqwBEReg1gBWJDDgBPKGp05z
23u6uusNG4X2siDxhKJwMWKyjBhkQggFjHzU+KZ3MHT1BVK4omS3MdmbqXTtDyyZzMitFlQ/scTC
Ms2UPk7PiqcWdaY2NDjFvh7UDGdjWN3gca4349Qbh661+6uROcYN85Tikh7NvWXYLnaYT1HwmT6O
wyipyjiPAiN0zsRLALOcZtN/VtrIrmLLAmIi8/xLPYAPXPjqdbvq0kEYEythNeAXl9z2cNLzM6+6
C7npjVzO9RGvd/fQhSae4ElZ6W5MlZ1FUHb0B8SFJn1al14rG2OiNtvmI5rJ5SA6H7gSQs1mwGLb
mmjAF02pocoBo2taY7sZa2Q8EweFFY3lZG6Vh3l/giZ8l866fwp5//aJAmvOT5iKV1alTjBUoUpD
3w01iRIhKIaoqklcisxuxDeQ+o218etWbmQp0kcPdT9znpIVBLzV/FINeYGLSGZpZObCy9hQtvAb
QjVDPknqDZmXr402u53MFnFq4s6/bpbReETSw+E/Ctxe4TTnNn+iHPD3kFFA7cZ6z2f/scVro++E
RxNM9swYv7yfLF0xxF/DuSouyoY7FDCoZf5xF+Hrch9mzRkF3yPYeobJsapEgywWjwLKPjiLhxlH
0olmWDjcDpO4t9z1D7FUmbcI2nglpcIYBLmWAXY6GWF9zWN7ue4lko9t04A570f0FbiavgUP/tsf
/n25tOY//NWcePqvqy9z9rn5pVxaf+x7j2iuU98V/BeS7Uro1A89oolaAuERVQ9lEQhA/um7Fcfn
h6htwoCYvV/qJUopBjFMly2mveS4/iNrjvuLMAlQIH/ehQJNOo8X/ik8GmNkqaekzs9SkB386rDk
XVFj/uDsTMTaHHb2JKd8ITep6Svj1Aj4JBKWrV8fmykzD8j6ljeJPpKBmdlC8GLOoi/n2vO/dLL0
t8y7PKk78iQTQMA8YcppcR6QoelghPE2CsHetMRHwZ29QLVyd5T8eRremJkx+HeqGZVl71pvAL7y
AN4sRoc24Wl5KbElZwu+WAMfkUwbs64ussCYNnPgGyhYWaNq9igQ0Ob07CnGRcFDChavmfKNGdic
WVblDFpGqGcr7AqYl6xdwNSzNJ+yzh8wv9WtCmCQ9iaZ2pcZDKxxx5nxOTV6ufe7drmFAVD7G71M
OT9KsJ7+va2RfP6Bm/j3Bvy7G5DVKWOU/3wD3iA+/unW++MHvt16gfnbexanSTvirgom67/HM4Hz
W8AgBmw/3+q3yc33aQ2Mc5DkXrhSOfm/Vfj0P63KumEhth6UOT+OuumfTGuYNf24tHF8LHE0RMQ4
rDyYPymY4slI8KC57gmBDwggkesCwxGeXBY8asN+mycjbQE2KNxpGKnii4Bn0UuIZeWDW2PqJQ2h
f0LG0BPCxuX8wyf5/6HM5NUJ7OmwnAg98rxf0x1CqqDYmkLnlCsHVgKWuVvWo/W5fne/dXTph7CF
/Ne3Da3MX/9tlmK/fDZIZOnhODY904c1b/9CKWEUULbemHUnSLjPVYdDdpzGLLwqQh6WW691/TP6
x9rjY/L8S5AF2QcLL/3vsyZ8kpjXDvuqXuyLpGS6VXhjeRhKORY72TXenZ8GbB5w8LineKqGs9Xa
7d4xWyfScowZElUIyhzVVzepWEzm2tbKng66jkxzjuvtOMJiiAimMLrIHrw5UrknXlhNw/Hqc7jc
fQBxuXc0EORyvKcEqqGrODVehcEmw4iVfJhuwjjNNxh2zSdDSmOHTORxxAxR4k7vQBT7XltfS9jk
OyM1JkWRYKvjYlTxpmC/ARF9GDn8/El17IrBIrcpprdKzMtzjWmCLQFqnrM75fHWk8vwBKCebhGK
EiQksCur6ckNvCMF5rKf0tI7zCEdheGIaaUWiI58YyO/M/sMPHLOpOelbExv20BHltsgncPdBM4k
2ysbMGGE6N27n0m4p9btOtKvtZMOjxZ89R0O62k8rd6+hDqmHu5n6ut0Y9kTmhm4Jua+sgqgOHU8
FKimAUhZ9LOJtoG+STD9SZKJCTtkOEYkbcKAbnPDObpKCLwjaPwBpLnPfr4EcLC8+rao5bzvE6D7
mAhY8DhyyGvk7LO1N/Nc7iXMxdsF7/pBiyB561Kh9oWZsb8EmMadGp4Yq1b3GvgN/Xcz5hc6D/It
vBL/NfWH9qgrU+/Csh2OSyYbaOBiSHTk50z8NwzV5mGjuro/0KJa6D4CPBKBFX+0czEegyldNfu4
s784k6lurMaa3QgTV/WFSUbRREJ3NjlxWQ1dC3lUFvEkdWGX+NLLt9x7D2li5PY1MLDRZcsUM1V7
sCQdEtxSvyZxAPAsjXc+x7jFAxZ1b3WeQnBd6V0rnnJ6K4DkWxEZxagVopbHm3mFNE9mrwoseXsM
awgNN+D1V6iqtk+Ij3L1TKZJEp4X9B6v2rBxp8ThCLvftzpj+FzH7+iUcOgASdF9ZbthlLWxe6fd
qsWqFx6f/gBwURk6e1hsBMpHWjKe2UZcw9ZoalklW4hJCQ70cKIMKJi94tIhZm3N7yugc3QIlNNs
qM8ynbJ225l289o3PlwZ3ABc6vMKnS364h6t4XoY4u5kypzVN7kecV+NDZA5Q4T8Nbm+tyVlICNj
DXWjYxDUR6lywGxkHk59lpC8+jlhgvkOQMiaCeACiKaXiUV3D/ZHtWqbTtzI0DfG2YhGcx4/EQM7
mlcEtbrYNuMJT3Er2uZV9kBNt7DNaSfWoxybP5+TgxhzBwttnVEYg7qeM6E/lr1tYLUpJlujIZtj
EZd6y5PAWl7dcZRmexEomCDtRZEQ0cF1hN8Xsmxj6Uk918lcZj1TIrd+HZeh4tLB0nnZSO1dd73F
K1aNaoz9hFoLGq0h20PHUvdmqVM1R16TAarprXy+Gxk+3DhNw42VoQy8kUSkVps6Yfm1DRZYAJib
GFSgL0yrM9g+GH8Tr4Brl3XwqcYCDgaoY41J1oUbj9u6l/7vOLQmpiqZLMJNSRKHtW0olsxoTAEO
gmPwp5cGKdd16i0hDkQvb6KYzBKcLQjXi6lvPvXW8IEZlndShCG66yxguhu90i63RuHE6hDAKHWi
le2BSKFht+e4eby36OqvUlvFHZ8MMogUWuejKMbZi/x0dD+7qsYhqmwrhTqCDFU0LOdKOKRnp2Ti
j54iPY++Zmk/dAFEl46F3C6YJSR+BLSnkHE1W9U+pm3kOaN5y+HKauxgMlpd5QtERX3PJrIRaByW
YeVg1JO9cPopL5dbznEm7Ynr7OeYA7+vYFy8P0f/LRz/pnC0EMHQTP3nwvH4Or1m2Y+l47cf+d61
uRSI6xDb/xM5gbHNb8JBvs5smbkqc+7/7tqE+E1QNRKIiyreIZTufxZ9FlNuEwypSUXrgx+FMf4P
SkfwCz+WjqCdcKys0iPsK2SPOsFaWv4AcaNuK3XOSOih79t2jFpdsQNTFiXuRq8ktdZJ5F2alZB8
fYgzaVoY90ANuf4cA1xJmUEtYvyJpdwkS3dreCyTQqPdubPitDNNfo9nrN4QQzWk80iipiKjde1T
g852P7LLRNwDh0cYEALTEBhOxrzl0AhQ5TpnZBsmVBsrufFLzdyNm9yZnBuM1OnNXKMGIDZzmF5D
BCCvPnDpbJukfGwAmpjZR5JZ855FeHeBOr79xDAmf2UkstwaMA62IsiXF043etA2KXwKQD18QTdn
MaMv1zPDtO6S1LuzBoP5YlP24sNoQ+jd/nC9/C/l8drS/1C9v38FuGt8vlUMD4EVcBn8+BVU6EBy
I+69By3t8OSycti1AuES9tLZQHklusGPMlGFt3hjBXZewVtrvaBxNziZ1UGn+bLzfbc5hXpUxHq4
KU8qpwEwXBhPNQ+m+3QxoMhleX41ugPmNXw05ceyjIMDnpl2P/Z2cxME8sNQ2u7Rbaezz+DoUaQC
zmD4lnde9+mv33T483KFN+2wyOabIPrPXNVvv5TlbYDKAV5p/eA0VfwCc3a+JRLdeqa9mW8NasPT
mNsSysc0ILWqK4GSA35zz7Pvah5n81NbrCSv0J3mm6R2ioupYTQWL/xXZwvxhWemdQkhc7pJR886
20mHhzKIP5ISIgD+ZuXHogbd7hWleYRUSFicIY1DoUj0gQfCQsGsuKbtwVSXprbfoNWdJyms4wBk
8cjDph8iJ7a3BNEUu9kFWYZ0J9272UvZhvmF4zTT5yxl81IO9vS5laSz+Espj3JYSQNpqjaYDRjQ
EwnCTVlcA6bkZuqLDMTBm4lenkjfddi7LZieXwYOJFKeovO4zYBG4wgkhtDUUmwENfDWr+v5fq75
lqKhzvKrKrU76D+leFqGuv0S8OAld31CiBexdeuACvvWvk77/sh+PLssh8G8ioEq3Aa1pa7couPN
CWzO1a5LdX5cZEqilnYScW9kw3zTDxYfqMiSfcY08zi5671pFPoOvDVBmCmW9jApkjMOzXCzkgb+
JqrzlzPLReJAeKPFVMtiFLZKFH6+YdYIgDhRvnGfgsm7G0K2KYbVs7eZp3XnNBIgF67XDlX150kE
etMPPW2aMy3pG2RldjUsVC66weye/M5pt2VamlQx7fOMDArjp1d9qDp+S6EoWqJc2fWh5Ls/N8AR
I5Mqfde7xMsvVSPu2QLStPoLb5WpL0A5yuQNx9WCldcV64HKXka6LXWrOxhil5kjkI58ZnXOvFXf
vV+2IFTDDZiI5UrCrqGLbOKvOH/N58CoaN3xjjzVhu6usz5jg1jBSU63tl1nn2qzOCDqNVA9zCGr
I3scvYPDtMrfFVQyN4HZNcvftPO/Ikv5+NnIBvA+PRyXWBDXW/uHR8bUWT0SMhnfo2byjO3AfIMi
sTMecs3eBdEnGVpe1xuPOShHEpLmNmxhQtbpfAhIWlrQksL7iETJ/iwoVPuKzYBdWYgPGREX1r0X
6RCEFJmitE4sJIz9X589/9sbYLzDy/IwbPq4Rn9+AzVlMWltiX8PNHXYzblF/lubJPvOi0tIeTXn
TNxB62G2wxFTp6yvPGjMr2ZsupfW5MVfufcIxxRL82rPvnX2prm4SEU7xvuuDOLH0u/oENI6KYO/
mWe8P49/1Ofy4WPKZOAkBFGhcJd+fu1TJTOa18m9b0aX3gYtY/yVqzkOjjQk5UdLA+jCXwXCwlf1
YXhfX4q69k5Bm6mL923vFApJlvwkT43fGY8Dq9ZDODkDMIturCGd9dnZF7z/CdEJq0T2mV8Vjwm+
osz51Md04SYhVWpTdHq+HZ2pqA++8jEvo9OIZiE5hsYxfhKphao0MIKLPutwmAWIbuhNkn1LtNoL
wlx9kNNqCYcXtNO1XwebQYj5i5XASKMNWEO3cFRbOzCm4Z5V3ierksc+tWuGJUXbnghyil9gcsoT
NQGynvXWi0MjeYPRkqod/nteXl3Qgs5S3JeiX8ZtlUMCDEWXvpkwx/e5mcYvXHnqi1NW6wmyfjQ5
1uERIe2VY7IFw7zHyQezBPOIqIpHE5oZGt/Oy9hJ55/tpmpI7UjnE+oTFkMSNKrhlOKczlPPIKCc
r3NL8yz564uYIpFv+qcrASssNYOFPfK9HPylbOCsrsa+UB2TPguEKESfdI7ez+ZymjsSZOgPoQTz
BlKdJntKsfbVw/txpy3OpF1S9SfGTv4WMlF5wRSuJ8OvMjPkzUaeYdxP6j1ctvV2tXzzE1yb8gPH
//BJTI76MuKgN7ah51b+tk+D1QZEOXaloFayzjRRc81ObQM/tMu43JcWHN0o1BWji8SYt1il/dPs
VB/mqSGaxE8xsNFWZ4ew84w7mxtr2vajOb7B+uKILOp0C8W4Oc6W7g/Oijr2y5U/aa7faztlwxNZ
XEckjkA1ZpExVrGXJwuW8NZuIF3xetIq6nNuCNJ1uVhz0UPQJ0/ps+2THCKVKi7IeGY+EJbEYHi2
7g66E2lzBboXT1Q7FulHngPZR7AeJUOpdrKDqMmq/AkKbqijsui85JhSt6Buxi+FIjZtEQYARruH
erkWOHJuLsxg5lHVV95WakWjhqJz2A24uU3eLlYs4ntWnQRQRv47HkZugyUVbJYDr3eclTtQPybJ
0J9i0+Gpo63c/pSSYYM8xPLa4tIgfIXyJ1zuEkLXEcMybvtEqj3n6tCxL1w42c2NUWvrnLgoQDCG
FQGQ0aa5NJwF4AiUb/vZaoCYcj2N+g5CIYQdC0X4vaS2PA5rYF7U91p/xRQQnEiLNHblWLHvR/sL
KMKUeiIDA5VG0HsZgxyJWQ9DEVdh1lFlRjA6t0PoFkbktrG5zWxdfvX96X5oujLbuJStWMMKwL7l
hEAXUX16Kyp/2vAwCPlkwkXfvd9I/3a2f9PZCue9cPrPne1NUb6mTfX6Y2/77Ye+9bah8xtuaiZh
PEzRibohK8HvqtX3ZaXn+S5Cl3W1yD99W4uQVGaaK1qAzlrQbn5fidi/edYaSoy2FRUX+5R/1Ne6
vxyPlomgLBQsRngFFsSEXxoMqYqgnj2ru3AGThzbKfcDooe9XQ3BncuEuzm54f9j70y24zbSbvsq
/wvAC4EeUyCRLZlMJhtRmmDJlIi+bwLA098N2rolyS67PHdNqsoyRTITGfE15+yDNpPrLV7YFLbW
oBDfZKZsEC0NS+7EaGsp/aJwk3CnAOJrH/FE5icH3nh66YFtfEIUYH80OduPsYjyUy9TbeMqGdkz
eHGLI2cHQPHMxSU3pmQ81I2ChjWuYZ3PQ73silnsIrmyehdqhy3Vc+t+BHysO3u85JHX9s1svYxy
GpzLrJn2xq6S+IbZEhtVnTVk6dP2OkxceyV+gfXaFbC5KnSeNYeJddObatzDXM8L1VhVKQnXQyHh
sBNwGWO4t7dOky/1GYkBv248MV9DozCnRriH+4FTIijwFSoFQh/DxNqLqc8lroMgnyI8O5xKoD7C
nNcThstcDLLxQ9KVoK3gHhC+iEOhvkpSO0CyZHFisi3IMD7TwZckh2Z+MbSLMnvWUOqIoxwCZHDW
ufDyvNhZGjLGMUAYi59ZY1TWPnIQLcZo4KRQ3dIvSzjPnYnvBPSRiVKrwuRna/hodlo2he0ZsZhy
UCUOPxUbswc3B97haLCh7eKSaw+0fmTW2kOmsBqC/K4u68xD3otcmlvLXYcJdZoFGLJzf87mGJVU
12wxHGU3+E31XdUZxaGq+mGXlSPwr6asLC8f82GNRfEhKpKBVZTVRrfi6A69Won7MJ82FuJ8XIRM
4lMrqohdhzjYFrL4QBYCEKIspF5clLG+y1PrKauK6J6+tbvIeLTv8Y+OHxEFT4DfSFxq63i653mo
tjODFWa+U3ghNXXGclormi+HYc1208KNFIl9dt0sfI7rSd9PsaUwPgmn3uta8IXUbfpNSOG7U1Il
WTYCv/n8XDcO3KAwt54aS5QPuNkz4RVhHE0++EV98pOitSe/mpflULaaxayi74pgAOB1kKyedjLP
omcdueDJXVasq6hN+Wi4gnLCoRtONwOelTchwe17aJDxppBPXQaZVi3ejMgBFudiH1ppPqaUKF06
GCTRUGvfCACYMJog60LLbIfxbogi7SSmqdobBqudPp15r1FyM7XKrfK57bhyxxBgudTiD6IBvd/n
jnPknS4IoEWQTjSIc7vM+XQfWl18LI2pfYwQnr0M+lIUq3hHe02rVj0p1Kip1zS6fZT55G6NtP46
uk24FybyH8ZZqItCO31wM2d4gRiYf5hZHXzQZZ+sKAkn+9BwfYJB4BNmKX27W+d7gUs23ZYIlRN4
X8tHjZnvsKfPd6VbEnI1dS6yxjmDwMDXKncCJRwUXmQNLLjU5FKG6XSclJotShVlOk8x0NPYdKbc
S8gH2BhKMxPYNNS+DNGu8br0mJnz2I9I+cEvJtGuupRJ7GSeDdDDd73SPiVL+5DWiv1lMkFjeCpB
OYQwSR2mukbC6yMqduNUYDG7UXv2B+yOw42dRAfX6OxbAiEaPhpD97DgB9+YrVq9WgM2mlou1YWs
5+XXRoKDgq6Hk8ktZI31PzKeotgwaRtRLa1k0nmzLG50a2hi+LhmV5RYrkEaFaq/ZILo33RC1ZXU
0edOj5OvuWQJ1I3NjTaEMjBpxzbxOOgvGh3BXldszfEmKecbmOHgLDOLzWTfawqfOCNGRd5MyrZl
bwBfG0rbfZZ2XePTsbuUNpM4j12ycubDhGCEuJDptNewPl0raXQORD2pP4x96PyayYLk2SEZwD07
ACICpgXzlQRWB6t/aX4ezLY6EaXMYG8mM41/VcWLEIkyBGzuxJ1HYY0JakVIz0LpzjZ5FbMXDbrc
CN1cG9MkPtDAjQz/oP7cEKZBuHICbswFjen36vTacOddaVBX1wHJQ/ylSI3TsEN0W7u7vjGmG6Vf
5Z5OjVGoas23SjG+JHWj3Qh77DCNN6yjc5ccjxaWRFLgt8b879y6epbd4IlmyZEur7GqESmispww
pumpUtsH7E6q74g2BtJG55sgXd0miCZ2KljA+0a0VaBYGoZ0g2ZyHynxOc/GiGStJCQsoRXIZExj
l+Lm2/J5f02X0rk2GmaBmBXIY2QjAhR0oEeZZkXQtqGZ3wJJZefRlSOAGpVgQznNoHQLKJIGdIx7
ntxiU6quvCTM8740U6eQzl6LnLLHcJ4jKzSO/ITzRgNEQP5CzR40z8ziUoSKuc1p7Q8C96CvopEg
PUhNbhTIobB6SzKeBwZxBpDaj5jy403ukKA82tmnvhO/pk2dIfLTlptRFhGWN3I6L4bTFEAxKiBm
Raz5eFC6N4F9MxjEPDyk0AMCkJltUEXs9A2HGBHsseEDaLTujKyh30lXJwGN6c/dGKW6gLDq4u82
tMLxlTZWDnI4tYkR+2Ypf23Jzf7UoBHdInbNvhSOLQL4fbyvjvOJVPuvLVi/g87GzVftbCXt87/A
gLkEF5nWfkx6Et/S3NiMidC2Wp+Im6VW0lc3ZdTf57GyQ84MVaAL8/uUgfERTWGyxbDTHAYKkoD5
lrvXIU9u7YnKSyEKa5dp8XhKigpkcj6RXdcLRdnQJfY+Bp0x0EkgfO1Nmfj87I8JEXL+MMfWXo46
eWDmLQOPel8SIkikmattK2G+Nmp9PwwOpQPeV/agy44jWoFoo5AwaIDhiK1km2QLFUYO+yFTq7Nd
t/e22u3cju5OFkB38OOv2/ArMZioobHWbLE8OR6yVc2zklIjmSE+QmqPtqGR3+qFolzdDjBrbg3u
HoxrRNJScY+o9TKjD90irE68pVJgAOQz6v5BbDBH57sOs+mmX2hHjahyPDMexK4k15BD2NbvlH4i
rMRV7Mfe0AgJS8MKUZz4CpkO2TSZK15SANLTktrkIsti7gN9uJeacF+TYm4CW+Hxgze5t3Bs3VsK
VA23B8gymgNaE7ceDlPRunv8pYoXMbE9Fv18nyfmmi759G8v9b/YYXRWdH+5JXzqP8ff91G/f8G3
HeG7fJP9m6PSAmnvnpZvfdRqDFwjg0346y6raoatv/dRBmZAmi+BkPE/TdTaW6H3XHFRdFCrceYf
LAffyVffj5iYXej4FJGa6nSLiLp/HDYycqHAnJ35FiK5AnPEkfVMSIAl3eeiMPQDPvRsQVQf1SeA
ht0XMROzMCW43+emZNnBRX9iETNd0mEAhZWIiU3UbF6KWnSqzkptYqnBhkuqa+RJUVhGKK+KPbPL
8EklxFP9FIeTW9T7oWDxbUVolJgL56Fyt6ZeFMeqTVtsJxonvvOm12BChr2EbTWNh8geyE4/hBxC
6RGIAl6deuRFflDKymbpaMTooyO8dcuJ19LQYfXhK1T5tgTJ1CvMnIwnFFHGMvfXtoC5PaASPYdF
Ee8aW1sQ55dW+MhmKn4kz0zf80tVjGgG5Ve8e8kj+s+WKoJEhXvomed+oiwCVBpt4yocPruCo6Lt
8GzjKW5x4IDJ9F0SlHPbd9nPaOUxJYDCxOG8ZFSggUTn05wQna52vXS17sVRhmmPCZoEapQp0fyg
kPyIv0+NsnQ9sWpTs3cadKuBc+PdEyjUKBTsTAvGhtl05WRM2tt6AkHOuwCqWCvGw78nwv9yImg2
Cu3vJrp/wOZd4+rL1/87dH9Iif/tC38/GWzxC/RFDUiChQvX+SElXvzC8w+5mHgFmnXOgO/OBR54
gw2qWFXi381YMM8J+B7vCtZ/djToKvLZ78fPBqcV0maDEAaDn4s1yo9nQ9NGQ1u4UFsVLm8vZXpI
40O1EESOWwSJZr7IYhxvQX4kWGbqlzwy15YcEVU1gCwtlngNDDEK7smivOSD+oxhmFzSOm/SbWWw
yeOjpB9aQZiOAZZ1m7Le80gfOtf4FzxtEpd0ku1nVy9u8YTe6orcwZ8ON31rwo2XCBfzcSCkuE3e
GCUn54LX0W/suvSGsmo8VXEYUptIAjHFnipXvVii04lAlp+riawBfGrBbOD0bfvkrYPevyn0iD17
5ZxtfdpJiAp+HZVvbgZyWYzXcDJjrGbD1tCyW5BbFyOdT2rEv0Up7U1x8nmu+2pTgRE2qTbyUbxW
tvXSzN2WsoiAdLa2H7BT7ZPWsTypAheoupWkokDG7/WXbMw/2+qC+jCSV5aOjKbFpS9Y/xpZ/pbW
pULoZZ9u9Rwcul7glR0imypAjo+RLq/rMMx3NCs6tLn7imPI3YnY2EcRNL1Bqw5LzvhVkSyXuV8Q
PSVHLR40kMXTo0UbI2vjJdazI+qwz22T4ngxz3as08tYRhcY/ELSSN6qfr4YOe/VrPdbaFGopYzV
lYYUdkLm5UH7wwBZ8UJpMUzl0GzhpmtqHJAJ3fsDEpFTXydz8J51ZMTFZ+pjiOGr+r5fs3zW71Ub
/AvAmC+yUy+9BjAi5gR3WJAro3qq7UrxUSW+6Sj6A1Mktxmpvxpvzh7yC+li7+tzvOdwXahFeyuH
f6crG/Yc+BoTBJoxFqybFoI7w43n1mjY45nTY6Gam2kupV/Gbb8Jq+QzmTz0h9oEnmM5jVqU+Gnc
Jvih7ZcEeYLT6HeuTIRvSbGdtX6/mEO7xwL/uIBgT5K650HV91HBe4RDL/ezfuw99MAnq5pjjnve
T4TlOlcXT8K09AyZtAKQf6c+l5F4dRkreAVbVa+HsEf39ti0w6Mx5W+FCugd9BqoxWJ61EPkHlkC
mJ3pEMQvS0E0JhJ6wPV1F6XFbMh4qZoy3cLcxMVo2NSxfB2/J0NBwjqkbr0kdjtTX/I4KixLa1rn
T4BjXN9O45kArnC81y0eu3yKQnpIGvkZGey+secR0Lo5Hlh5OIdpVJS7LJ7zoFnq4q5U6hloOG7u
Im46X1Ny/bUX3ad5bK0b4WR1xFNTJY2xaZlppRsX0+GGSDj5ObRZeXNJa4iNU6MpkXKEz8XELG+D
AdVNyCVLyEkPz0aZfWKWwqZyygMmX7O/kDBY93Mb0AvHYtNaFi1tMrWwD6ueCsNuzrkSX0rCYgKQ
Xc+VQpfZsWqFU2J+nsq5fS1LltelksYBcSKgWDCr1otrbQvK9A19Y3gRPWhLppYNxEHttRJVDS26
wGw1shifNLHVbUp2forQG0AmATAQuPLR9d8hmhl2E9G43pzZL7ZinQetkYdwbN8U2Z4MK/sNa/tf
Q1HXCu67Co9T3GWPjC6ejz4V4wqS+n6XD0vYGPDVMzwbV6nR0PQ+MpNzYjboiIT1N0tLLqU/fDeX
C43gOLxCjrXeKd8pB1xDDqVFDiETgLHalCIjd0CP2bdxoH93mV5++w3+igbN77Xq/hmgqRTPeMJ/
/E7SJrk9xRa4J6HuMzJamDEcx6mQs08yWkdzL2d1+9ffE03ez7+dDobRtjBhYLeyf3otI710YwfQ
y37uzTgwu/GxmvhgK7qxlwp48PX3zXPojx0H4F9/a/0PLof192XdCqGSUBf7D3IqxlAL0vVyz+pc
36SMiS4zWv71uDilVZrtVXd6ld2ERl1ClE2hwW9aaKIekJ3XGBxjVC6nIcIoiNp277qF4kNBCjRH
niS+RLZ7WFsZXHpNld6WVrstzPE6FdGzasbFxpqM8+AAxZ2qyt2ZcPE/RswSfMPhePjr3/RPHiEI
0IRTCkuoVKQ/vbFanrjIboxyH2vd1qjUi+ouF/zozd+8ou9Cip8+GXwjfS2tcOlg3v7xCXKlcCb+
kGfVRQzYTfQ0DBYCNecQLi033XROdttHgsT0cb7YvVrckwqZ4LmI3pqRc3ktVZAykgurTSjRMCm4
cnhUXOust+MudjjuzZoIwQiN4Y740eklMjUybSONeMxkBkmott21zKbnqeXaB2JvHPvEKUCs9EBE
yuQtTIiqKLOcd3Fyqh2NzltYLc9ONGyXvuPyrvV9PJv7OC4TPyqW0NPhPWXEPfjasFwIXNI9lMcC
BLDyqTWxudqCGuuv37A/OWHY9TlsukF2a+hWf3wdF8YTjaHo5X6RhBFRTkycbOxeIBFIff/X34sK
+w+fQFPlnmJ1b7umtv75d+dLq82JTWRNuTez8Wp0ybFAfPU332J93396Lmw8TAb7SxgF8KJ//B5J
jDs3V1U8i+5YAxuYcKCHC8x37ZXg4nnXYwvINGPvKtpZhm4c4Ps9snD5QN7Lrw5rO5QtY+s5earv
gTNxybqcTvVc3GK2flssCTEyTLI9iQwL/C9dMideuhv0DsHo1E9Ozz+2Oic6EM0z+7lJ3SKE3vt4
r+ut1mqIwNxG2w1T3aOgSt5Mtgdek2S3IxqlzIzm1Z9PgSok1a+o/bKM8emr/bUqNYIf9OX0Ny/Y
n3xieS9cw1E5h5F6aj++YCWct6mai3IvchqFkd7YTwDZecQn8zvjf/DwOqSbfHbOBaYdmDcobRZR
3PUpz3KYEZsECXkrw0V6vUWPPcTqi0xrfYPumpXLaJ3DwbZ8hJnn2NVSVg6cRDXO6g1unmeQy69L
p3okxz1MOtWh2/ALt8q0I2DzeaYQ8+owrnfkM2BDk9fItFaDEM+ngZ7L66xRwoUDHUTivbvTzOXZ
rdvxb2LA/+RDwp2x/gdJI/3eT6+RjBo77+VY7qVTbihxJs+W/DgG9vywjv7mHRF/SO7mdnS4hTnW
0JE5f/hMNoY+62tw9L4FyhAIq6s2TpgeQ24qV/D+4Gxly0RmmAfSrvfSlAowym+tjAJwqEILq41b
sx4Ym8CFbOAhHurZUjm/dpm4YQB5l7tF58cu1f5UVvpGr7tXEorJ5p5PiDm4jHnMIj37TKISVSoQ
h3QhDGYoyQ+tNJ9yNcB272x73tL39nIxJrS2yGx9twWMzRLDT2s5butw6L186ePD5DBlWpugkNzn
jQSSciwH+Zj0NJJOFuHzb2j1zEU+toTRk5wONFgf8XCIS6MkR6jFbKRs9LVlNrMEHTZKwT8Jx/WB
rAdwgkbbBevHqJtMsETy0YrWBgIhC5+nGu52Q7UEeeF2YgmzYdTcBa1ivjSpyUesD5sb15xeWxKx
5MALnObJbQL4jVkPpbiRGy8wxq+SsaGvV+Z+xICsjDjGoGxBQuAD3Pf5kaYYnhM3SxKNPJh8OizZ
3+Iy+RTD3ztmwmRVNW4gdMwI6eSOPWyykw1bJ+wHZxgKLxqMgr+5j60/+XhT66BBgz7GE/VzCnw+
A6NGp1jsO3t+hY947VTuvZFGMjT5WK/113urXa3Ujd6l0nv/zJdxv50lmjOwoq9lU+ibrC/TwM3c
jTO2uk0ITtT4kM7KwJ2GeZ8jOqVBI4+QkVwSNGUevTZK7t7WrUuKaMS9yNDbvWFRSJVvQ1lXOGPS
fn4edcottdVrhmzJ4E8R2EmSnM/EIzKcnE6xXvGGwBA/2Cns6ZETFDbotXVoSeGM3I7DcDXMgVzU
3JoCrEdkw8jlVMTyEeMc6XFCWSAizq9WR1BTC6nPpjvYZ4l1HrlEaDKHR52R6FrN9/a3+/Vf/dLf
6ZdQD1EF/3f90uVrWa7g+89l8qOG6bcv/DZhM34hORsLN7XcCnpa3Re/z97fXd+sW4FKvbu311P5
PzM2/tFK2/smffrPCN79hRKcbgojBxX5qnz6ByN4bDg/1xv2iseietJW1S8I9h+vT8rNbilqdd7D
SeBoGkSFj9bM1xyBcKKj58ZDQglNG/Ka7K3G9bSuRRHrVDhilwbigo+8nV4dVX9uMt4wLcUDHjNQ
/7/WbK7v5MpQQYykbhhfTcJbCvCC2C06khzFTPidlWvID/QOP629MMViehOuuchpvCC81ypEFnN7
nFeiC04nlY3UsjyFmgLwxSAUPWhdFQwMWrPmIcpa4DDqOyhGTCsz5h0fk72jZCrGoIx7VsIMSMyQ
i77cJ/aSfAVFFb3KBSLNxNe8mHOVDiitINaQScQIXbyDbGzdhTc6rHybaiXduA6irHGl3yRV3N+O
KxFHrGycUGWd51UrMQczc7ZNbSLQ2SVD1JlWto7SQtnJUX6hT0CkCH8GCo/T8jILxQbNg49IXeMf
SdVayT3ayvDBE+Uy/oPrQw5ZcelX1g+lWnFPuGnF/gMSUPwOBUJLUR7RrNV+ujKDMhkTvcgwpvdb
p7gtbRGpAXhCxBpthtjCL8EPYRXvbwaARPgO+gfRdSUErTYEWKQpaVSTqgjHqGwH/XnKM22bDrqz
K6CDATwie+7WWClIs64yda1QNZvm2F3hnTppYFmheWRyqr51FFmBUYirPV5W1uCmkwZpk5F6MYY1
HbWrNP2MLGH4uCpwntpCn+7GLjWJH7cCpXN63wTrixuSjCe9nPKjm7fhjVun5T2IXuM2M7QPCXKf
TVaRvgSKZyY1Lgof5sFsAkvh/pCActVK9H4GhPhKTq96NxBFtQknQx6wjQJVwylbGBJVwKBWm3Cp
CgxAYxXuU2Ksttg2sjdXyleBBpwJshFWAMByceUhR7MKkhVAtSi8JXcBzzumhPyvGRurNO8rnjaf
OfupUnF4FE5jkXPbvSwFCRXLZCvbGIoDCSsOP2UXm340MJsS7JcY48bKi2GTkoSovbmaeV3fzmTX
HG2nazapEs9BK6bRz402Putjw3PDY0vpbc3arsY+zDA6TjapaiCJg1OAKxTX6HWW/Ro0nhB2uLOM
Yo7EkxOyLdtixZeruV0sBtOuVMZR7FzJOyFGwp8V1xkeNC0z5YPZrbBxz2yyWDwLQjbSQDXT5GS1
qn1PjFIYf5iMpWDiKNKcYDG3QqFLvPnM9x+Ts+vMGsiIGjFyngo0UxiYEOkboqKmmVy9TA9y5bcg
WF5SfptUJcd+11ZKOz6MSWJIKHXv1vLo3Wee6eqYfsyyvl3KDcrnkro9NulQ59pyl83YARvY8JhF
0cdCUGkyShXktmXkc/J4MvlVgwkSVBR7Ipn49R05ky2cswZzAkqHPouYuTjGx6EqZf9qZy55wx95
jdxh9PKhr444vnU0ZmWY9Tr/ZYXZIVUrE/lnrA49W7xsYDio4hwj+KRvkc1pDDqD9+vn35v6b25q
+PaCW+2/39QPK7r+//zPMCySH5Okfv/Sb3e184vJX8WGjLio38TD365q/RfdZPr1naz495taN3/R
2IabjqYTHYRKln7+m+KYBTpdqUnx+m3t/g9uaiCTP93UwF5Ukw09f6fFZP7nmeMAZbBs0wSbAgJY
GbhxprMvKBN3F4MM2pImaQwY4FPn3kX2jr08KZMzn91qM0Kkx7mmD4KSMtE/oEOcL9Dtyoexs8JP
riEmgi91RDC2XMx93QL7RqsGnytZB6kgJKvJx3VgFRvEzilqXrTRBG0yyj5ztTLZzQ1Th4jd5E3Q
uAkOc3I4mMfw2MeE/iJPfusK9HSe7c7GNlM64w7zznTJiNUjwpXJfaA2in5swxmkBMruEpSuHmvx
YST0kHz12brVlBaCdq9hdRwKXecedPQD/Y1aBlPejB/Vgh8KdGDYf+W7YINsjRI6CqGvrN2cugGw
ZqObCcA16AfAExap7Ey6QNByme8TlRFToGPLfEt4w/dmaE4Xzm4ZBXiewi+LZdIrZUJ2H+pFQYAM
nBYzIhLHD6VUsysk9OkSrrZhOYTlYw1Y5a6HgDmfpmaKTORc7ENwZnJuc/VjWAG033D8LXHt3E8Z
P1dDm0dHIcKw8FQ9CSdGypNN8vhSfxKR41zCnJmDR9elik3oEtq4cXNZbW2CZ2k8MbzURX2Xica9
mEQnouTGl73veP22I1iJG05fdElxLG/iAZHTFI8Fpk+zrB6EaJx7hYkf80RCewjzNveFoHukGxSP
IdQcPFS8O6RLGgdgNNVdBppUeVi4OQLLTsUR2Z30mzwbDLpozez2EIh7fmcinLARNr9KOs2PLXiB
D1SaBkoEllTWShRA06EUTtD2MbRGjl33fqo5hokGdB/oJqP7SV8Ay7gTWmLfHPVPFKVdx3RLMbVN
D27ms7NkqCQ7gZW81u1oO8xqdCSXtEz2od30ywEQJmPPJByUGy3ELONLuCmBrk5OScom5Vt/iE3u
NHwq9XAFrGIiRdQn91I7itA9wQ7nqaROvY2R+MnI13MDqR+RQ+wofYusHJ149JlQbU9JUwQsnsIL
0e5nM6mcj81YrSwdF/V6XFt6yPuzInLQxQyNDBzbIeW+FYs27EN2Tv2xt+pBPeQAfJIPWt25/RFL
g4mmncfnxQ4j5QH9K8usLLy1iwLN29h3H+KmOBPCHd3glEnc19RU0lHDYVtUhnKMCtUm7gp29JOp
w49Jlpl2demXIGznbKta/N9eV/MDYTzyOUG+uVHcuLoFD9QEHd1mOgj06fD8YVGkmnBA3MTymcou
svZ8vJXHkjAL1HEY3SmO9aL2VUfU2Oy1Zg1TwCHQa130xSz5GfazmsDpHwdt2Mz9NJ0UQpAOZB6Z
m9ktr9Xi3PSofSE5iQ4VaTUdZZIOgQ1qmSVwTPBExWpcMZQv5sJJk4cEKYTLbnIEaTqJhk8URvUZ
OflDv3TRBpf5yrcxn0W7wlKHYWDqNFR30lGvOJE0lvcMreEPwQA1iLMec7SyTm2hbimJZ07N8qSW
dfc1ne2zumjhRzKR5H6STf5QWoyh0rHq0O+TP2AQFnQhJ0/frvG4nkzieWdYyzlpnHmXG1TfcUxC
/SzQuYMD7XzB5J6QnraqiWlePlYh4mfEOXdL3d72Mgt9/AjsFfWq3TUhwaspLMZblKnyzupQ8RME
8iv4jmZXJsIJknAOt7jKqeZDs/MrqJ/7pWLskI+jssajidOcz6M32NGnlaCyiQQzysyeyw2RKBUj
hKr9INNG7tUi6p/YzPQ8GFLZRe30NrRWvptXBkDfSvE4Ci38pGcmiPEpjMnsTI0i9RTmgYfBYq63
1wvDPJVNUm9dFzMDvG/cezjcjKNDHpw/KYp9P9Sxu0sWribSVBMEnwZyydFa7PPcNaQqAJBM0sBp
kh5BZBM+u43JR9YsQrKohvi8uE7za1llFVNEOOkvtZ0XMFQYe4eJ5myLrnd31QIgogZW/gEpqxL0
I6lElSyXM16Q6jQ3st0XeuHc6/zBbWdNyh1D72c7atCAC5fgEYKHrTOlmpg8pLiZOJpTGt24WeG4
bLPMxs/7ZLD9TGO+4+HWXDak0s+e2RuVP2pCP+urnXsB6tt6Sl0mOxvS0M4Gc3FE6ptv2hr5boPz
57mv1Q6LRlc2m2RAr67q7dUK0+qetbx61lM47E6/pqPmPAYGfN8JI+i0yis0jR3vSI74AR9c+lVH
7/IVVx8bs5h8HZ/uWxKfZ1jzsWShofvp3BCpYSbiqSLs4RpjJfhCwkUU1G7j3DSh9klxh7ckKaMX
ZhakXc2A3DvDfCoNU7nlMwW0VM9GbACcc8vchE9Ra+xYhX4KreHV0Rpzt1RG7y0htiM9mV/mcXY3
fV5pG9tuPzdFnnmjrh7AGkM4E1r9NSJKystSpQKXoaf7UUM842vLbCAlCMUl76w2yDqZ3ZfCOpcR
ZCWWcUNQ9BqKY5z6Se/LuJV10IliOUdzHwYwEr+QqfiIYIBSivqCvQlQV30koVGkoIqISWw8QpPJ
3DGbtZhpcAYzf/UmbrkgLsPks5Zlj4pmoXSRjfop1uxkXyWO/bUV7XUYxVvInNBpk4bkeftjSY4H
MucebWKm2kd3DpebWh2wDOnNxypiakencCQmJuTsrOsAwmO2caKRbMhpLg76WJNlgiQ4tcRTIufs
JueZR3hsia1AfrjT0h5qmpru2jGvj1U/PRhL3G3FEpdokEx/iNPlS4/s0+/1oXpgwT76CbLizAsL
fWbzQSCciWDDm8uu2BLhVnit4ryGkfYi6JE/qo2p38ETzLGHmKjpe54r87XQCnFIlgFJDJmDJ+L0
qtPQaF/tQkJPFl/YTzYxbqy89kn8k3unZlLSGbURJA3c3tGx4h0Vi30FVhDhApbpVqV6vNNKO7y0
ZJa1vOlV3u4SPBLxjGPWtGseUbQ25D9M2ganvzjrdfoEA9xC/4TOEC+uSfaCVlbXIR4AfDO0tQmI
M7E7eQZX+o3SdNYGHPJzn2L3pdhsRHkHCSoCz+CuYtE3NJJ7pC74wBT1LpTd3ZLTmsY93urO9tK6
+ISCqQSNNz3KbrjUose0Ut5SrSU+fzE7sR4hJzFzGTXgEJF3ysccAxtpdaaemIhKbMO8KVPHubGK
hqQUC7P5DO4LOnGxXLS2zH5buPzb+P0PjR/t1t81fpvPWdX/MKJd2z6+8Pe2z7V+QWMoLBONg2ni
TOSPvsmj14g0Zqw6IxXD1t5ZTd9GtOYvLnRNAEc6sBm8Sf+/70M4DeeICa2lQ79dO8l/NKFdQaLf
b4TB9jDvVdFik3Wy9po/8TBcFWJEGDbKCcTaeA9uqQgWozUPRb5kgV0P3UZdRu2q5xZ4sQqWo+DQ
PQACoqrJKvk407ed9A48rGh6h8WBOppemKalX2JK922Cp4Ksj64R63wDmZgXGivb0Sif5ZBdpMZ5
nskIJwguC09YTP3Cbl1vFSW5gEamkrUBj+ChL9FO17UGZZbN09mQY/cI150a2wavPWMg/aIqg4dH
/AnFCGpqjJ3EFtzPLgLotLLMXSNNAyZOOhTXBB7esaqd5jTb2Gq9iZCzHZYGRlk5QWYzYQKHIpqK
IAUveTSYVW77buD0gHliAXRX1XNrKdrkSWMON+NEb+TZU4MYCI7BvF/UVoWoY1BmmY15o7bOHjb8
tVaFDZPHFbfE8J7KcCpYGGL6i5wevFuczbjznHDbq3Xh88BUAZCEltiWDJEnFT4GudbnzSpOS29k
W9tU7GPBctMPK3q6wbDr7aRFzKenUhdY9jo6myz/f+ydR3PkyLlFfxEmEh7YonyRRW+avUGQbeCB
hEsk8OvfAXukmBk9TUh77RSjaLoCMj9z77nLY+ty8wOPeaFttZ5RlnrAC3z1VpsNgWpgD7Gy2E18
I7uZuLGySTNoMK2RmuJK1bG9PJKIUED8zaYmML4VpTaZf8HzNBaGln1OWV4TCL0RbuPQjDgDhlKM
yPNDa9fBTZiEgNAn9ISaph0C/aFiwH9kJacPflVTjGWm49/qCiKmgQyFWyQzqnSIgqW3FerAzL32
iw6AuEkptoPTQxc7qJADFldlcWPMmS0N1p0abvihkbQJHYnJZWakABQblBYuXZjqfTAIitz1+uzH
9eB1b40Vu1ABOPILLusmM4ig6yhU8+keAmd1qNsm8JNb3J1KTXsYpQAFDg7181oz0vJ5z8j+e/Fo
qHlNvCISDd7YxvqVhiWQeNBUgOX/zMqasnomOav9jNEy10QtkhP0PZwLts/zZ+SW9Rm/hQ5ebzNz
DeUyxh7lZDaT1ZV+xnbB2KP+A3eiLxD+cSTWYUufkrQLqlwrfqjxNpFd7bstSMxCpi/xr5CwfLbM
TbVmhy1q8tQegSuRYmObIuIzh7pm80HmWLOmj2FaJYhsCsb5sfuMJ8NmpV+Lz9Ayd80va1OSzMo1
06xd0828NedsUJLdZLqGn/EDiMsieiAaoBt2IDWWYzbX8s7ru/olZFTB7dqugWq4j1h2mIR4naw1
cS1ds9cC6RPDRsCOD656TWcjxGNYIrFmtg2f8W0ISohyM9dUt1T0A7USSW/tmvkGCQnMmnJvw1wl
T/FnMtxnSFy75sX9bxL6n7gCMNNY3EP//kJ8Ymf5o+9//PiTWejXv/r9NgzM3zwXlR+Lxc9L7feb
MBS/cSbZsAnYZaJCXPeY/xiBer9hBSBF1LFQXX7ed/8cgTq/cUGS4sju0w3Wi/K/uQod/19kiAAX
uAUdgXAOIPxfRXNgsGwjndz6ZJBNacqDYiSSqx2xxRMgoYrBAxcUbKHrwZrnTdXj8yW01z74tBnH
tnIyRAMxRnLmuOZN3zoeajFR7DyGiNsk8Xp3M3U274anv3BeEUE2264N/a82T5YUJaYhlzlXmjho
qPzvYy2Hk7L75ODSMW09CuKNiYNus4A8PsxKCOadOBXhA+h+7zKmIU4nYMGXz80XBw/8e41F5zRy
MO5F5oHJA9ksBlS8Ks+SW0hVwbGesxJQHiGSa5/HookVQvMlNcf2YMGpPfeqXKcXlud9AECSaaQr
HA5R1SXJpQGn/FzkQ0A+6iIexqmztnXp32McDC8YgtptUCXJV7KhcSbT1h0Xf1RYCmk+4lx0h46T
+DhlzqZA5HzfyAbHPGTkPTHJdH+0Qbe1H56Tuti6jS7uDPp7bnSycFDVBzt41k00Fq372EH+3k2t
IzascZzrEH7UaewX4xgbC7PDIjXOSLck7vx22aQGLVrP9uTSeinL3TYwDNCtSBsJlnd2FjyO6ySu
3IMjzWpvtbbLV+2Xe6ms/uJnBj3WaD15utLfZsbPu37Cyx77RX+/FDQoxB+We29sMI5KjX06y/2P
kXpe1vNXUWX9wZS0oaNKrAPFX/yigqzZcwB634PMK2aEbVZ+SdhFovGQ5JZrPVS7oCrVNmPGfqRd
7eB8MUSbBSts2ErWWj2UXK1d+BF09fQzYcq5X4hjDZhdVfWO98a5d9CqlNdzLp8xb+bPAYq2d1iX
Ai3o4ooL4TvqKjDoEZtK8CFnYSp3MmGWDJsr2JKBF5xj4dW3tqmaSzmZz6k2WKSjDW6PwdgUeMRa
8uFqW91auDWvnBYXHV4YJ+82GSNY/zgapCrsu57I9yjk4sZlPOrpzFxjn9eWCpm0rLlAjgyww8Gj
YhRnVcd5DBg6LaGbRGwfBFgdi6gRG+qItc3bBLQCei+YXUt1B/L3GLIwjNKxbi+dZ703ZevH161d
6vQK5/Srl3X+Q4WdFxy1aZz6bHRi6wDhMC/8SIVTHX5bnLnFAhTPC5el7u/60QqqbwiNabmdGt18
MIzPLiAKMlDGlEFBCazciXuUP91o7pKyDiE5+hbc6rgv561MPfkgtQEHcsNVnhylQzHzbJWTU+it
yy59SImj8Rv/DFwk6I1t5cKfo+rw+LtXinil2MvZJeCtjgXxKu00bIQ0kpt29iv/lTqDnC94frN5
X1NKxt/zGDOCi2094oTjRnQMRL907Ty5LvyRENIJJiHHLDZalWxMxBDmH74Rz8YxqBX4aLcpJyNq
gnEstoowwiRaW2PnMiUVtslZuu8Frk6eFAF3+WTCMFRR3YJbA3DufGf6PhQHpuiKZc8MjHsLyDSk
YmPvEO5qt+BbYkjuPMwfwnyyE7bgjNdLpHZiktmBs4/vOBQxgAEr7AEFVkmWA4bIwrq59dnrNh6k
wja1hysCNFxB4ovCTOFrPyGno/ZutfL03nVYrAhRqjzqXP7GDNLj+amcAuuKur3vqAy7FhhDFU5Y
MGzvUodOeyqykPdeu/HWxWU/oDIme3A0rfRQ+yo4NGlX3NVWeb2AMPGjznQbgoXd9CqW0gecPDgQ
sJzA56VSQAm2Yz2aAD08aw1OPLCtzdd3lTLTTLxs1yWNbezJyBCPfom+xLNY72/syQXgZdQ19qSx
eQiUj+rKY/0ExtliImWHVwB24HK2He5s7SSHoWNuFi3LWIqo6pf5Wzu3H9xR3Q3bRgKb/BgSAsDs
ILJEKx6TxYz3GqzMs+sk/b0D4IHLoS5PJaDa22YIDArEWZxVLeJvCy0rQnxz2/s4rzg642PFl/pS
+Ga27asweFPQJ5poiC15zN1WX/mLD3fOhVgBsRSH3DTnjLdspptto24cIoQZdjjYqQTaECJhTWpV
ZTu7nKHWHbJ0dDZYu3pi4Z4XvxlOM9lCB7ODtUeYpUvQsckmaOlB6000Krc+O6h822kruMpsjvjQ
sqGMdyB50KTqRx06bmSZrOYSIsju5JxMSErWNOQ8RJnALwBsCGdaBMkl5WhcnC+23XbchW4o31Vg
DRd6HfMHC4Vm7w6LvSvM2Dx6fWu/GprvRwpcssUNnOzzjMlbVw/lTSGm9mXkPbww5+7uXBI5rnF6
1EQ1kS7DaDI70Ciqm6JxF8LgSu9YLuprGzjZ9Yxh/zVmX3ETx2bIF+k9KgESzSBsNGLTVLa46eGt
DZuMN//OzX19QP7VvSP0RyDlFVsAv8M9Dg1dRU4VeKeKOeQ94WB4zOhdPyYSASKpK7Er5kacSIB6
RZHpMWFjLE2Ci7/ywW3sj0UXUHcbX3Qdk0CdNu1F1+EM7rtf/bddQnqqYZPcy5QYkaw5PJM9MwTb
sU9Ynzm+3oWAE6JeaY9WEtvHhpk6gIs6sZB6V4GFsFAUnpnw1cQULDbAtrFTw7bBFPBuaYZb2mHs
CPsu5yToAKZjv1Msk/xHmxS8hCsvqbIkfeq9WWb3/6vv/7P6Hnvt39f3+r3/c23/+S/+MemyfyMB
jzPIDL1/hDX9c9JFFQ/sFuwqtoNVqPjH+t7BHWwx/8IPjFGfAdTvEgfL/S1YZ2ao7nBffPqH/wuJ
g8n87M+zLuTiroMPGZYWDcUKBfizGpEBsaHahid/aq3uVRmOH3FNfwu0Vd4spgEGCRIvNW5TPPhT
cAEqrr54Km8fZWM8tqLrz+OMLakN1lOuGY3THNtefFBNnoLqbI330febKPQa0R6dIPaZ3LpW0t/V
vjvbHLZZQWlgMND3T4vZBdYNbk3RPPdla41suYqlsQ+yIAr3EkikTuQzEQyrdQSFbaicKI5Jm9wv
SyLYasip69rnMoBZid6+Zul/TkPtWRHDgHDY+alw+n1aOpY8Dw4vGguAukASSrk0z0wWULSbZ7+Z
ISfNSU/htGD1A5HixBp5nuXP7gnlnCuoePGl5E+UCAaCJNPHfb9NG7d5z+s4+J54OXXYYqEEIEQu
bYTCqNuv1xpSglyyRSd691AgjL8KhL30m9ELuTKBinKGD8yt94pAErVbGgxg26DJj1WCAUvX2VBF
ZW0Px9zQwW4Sgfs2K0RhgZ2kR1DCjwlJHXxYY35pmdgfc2t6yRvoZjkku8iswuTIXJHok7ZK0tdM
Z5QEs8pOfqAvjdNdpUDGXvukqjdgpe7sSsOsq1WIHCTxvg06nqJunN6gy7MPh29caPuU6OJFq6GO
5tDMzwDpP5Ks6XZ2XIyPpHiRF4Yw4UAN/4JjqIlYOEyH3kchGVj1gd7zQS3ZC3JU6MjZcLX0DbVY
kdxQ1vmbahzemqo/V6qpj8VAuoef2Vu9gA7v0ZldSaaH+w7jcJqQLFlYxYsURkYStdHsikr9APji
ERO5xHdTCM0N7o9Bob1aQOx4W7BOODjKYTu8UKIjWt0qBeotAeTE5oJ4h3gsu0swQAKHJiFOsPqy
fa0XNxqNhI6zb4MP0FDqUCk3+wjSVp81GpydbF2Dye7sgMVLfhC70ty6xvDIsko/1tVcHphlcuxn
MjvWBZy1MQNNQfQJVQ4BnPuBcfOJcyHdA54N90nlsqZJjfCgvOlH4xbVCeUGWknOjgjNb1Zv0MB8
NDS9G+XW1S5J4AiFouopA20YqfUwb9zFABQuVLlD75lFgaWfTLcWUVcWL0YZnxYCO6mUsEdAtH51
ZxSydqHzc9pivDfwZ/+0R7f7Oi4+M0fcIwW1OjdZ6zkR4o/iulLFeOV5A2/82AXt1nYWA+u4hxtR
BcgfwZsHgiCXXLHMmfH1Hq1CjA9Ihib/sXQKpmHCquo19zu7kRhbYQMzRotp+dnbl2POncYNPwhz
SQ5Z3lg4QcilBrs08N14sAC1YTz5NpatvRGxUnc4YM2NUjwWSahKEm+0nr+3kkN1l/jOfB6HrMZJ
Os1TeBh4tPQaJgnqteWnXZOapuGn2bZThkQlRuilxzH9yXwu5F2bwpZhnWjldIMTp3+DkzIh/kgd
ciFNVYmrtA4raAKB3KStYR2ExVSxLTAjzLl38NOGU0Lje2kES3KXZTgePvDDQrb2DpZaeWBBmEVA
zr9o0wlf/EzqmzI33nmlXq0lE1FdFs2uapGuGK1zkwur2JJzmRMGmn2P+6DbZpbMXqouB+dFGlZ2
sZgyI/8eF3u7mBX2mCp+BssGKDYM7TUQomzOZghJ07fVtUI09gAkwngsnN5/tyqXBIYibNfOAFT5
mKS8xvBLwD83td6jchAXL56b3RAPyByGYbgp+7TBXZ2RbGWImaEGby1OU+++WpQNiNvV2P3L9OCX
6g5wZcZItz9OpkgtELlwjtpgCSLMrvU9iShv9Yh/BjRM+K2z+nufImhC7U7glR0MX7x5pSkJ5umW
rU5OaQbgLBGa0F3JAe+kQx1tDMYVouR0H6z8plos4Q6CDTE4SbBCVUzOg2C+yUBr3S6GUJc5C4k8
nkfyCWttRbrPebV8a9xBc0oO0AQ0BZoVbCjNocGb3WE2Eux/9nAJR04tLINwtUG1bsSg69NQUHB7
U+dGiTk9jMFiRUWABq5Z4Vf8buGx1fpgzG146oSKkZJohlheWH2bV5CWMHACjitci7Ic/fEncQsv
WP8EtDTc2gEOApZB4bYf2hMCeiCjhvypW/+5yvxmt4RQw0Qvsw0zkAWMNSuUtNbpfgQlcDaK9vua
HMp+dYS4uHKQp1VmYfn1LX5JAV6PD7YWc74HySyg3YATM1awWCsJNANYSjZwwnjNCPidxyKnQ60K
zrvW+7qsgLKaKp/2ZfhqNUVxBR8YkfXMEiu2Cf0hFNq85hnoD/1KOpuK4ie5PeFey+VrItfA3E8m
Wj678SVuzBjxUM7RX4TJB2QeAMIlvURcWPEmXbFqkxMoLneMDZ5ICA1yfyKx+AEEHVq1S8GgtPNa
gWHeVEXfvpQBX2rpAIjKUQ8/u9HBgNbDBHE4RCN/Zbw1bpnfh1YjT+KT/lbA4piAwo0VmGMO04ZT
O1OvwdxwYQz2I7h/qKAJA/1cA/wYvaz8sFbiXLWy50an8va58ucNZLB6j9mrusY2OO2GeXE2yp4/
+jQmqIUtZzSF/AxTWhQ7gUrkpRfWclfYfcMflMGPF6X+qMmpLSQ/vhqK/I3XvhhQMdXBU+u7/Ftb
sK8Y45NX6mmDqSq5H/tyunOHOH/zc+/R9bxpA4HxxrGa/miPQWLDV8hJeelj/tCIGZ1nZHkEZros
05Fi75wl9iw6Kj/hk1YQipaVLJh5CsVn0liozXSNpozPObLgJt0qcxmOAq390ddu8HUqevE2QjTM
ZTzcLsI28p1SqTrmcrBv3cpTqD5zXXOyShaibjrDs1DsMvGc8USI6qENQvcBj38vNpyaBiWGJa0N
kKryZ9/ZAR10nyd8pqADmmj2O+8gpenyytRoTo+oOpZxA8mRNJDEfoRJMm7YrV1D8Mq/9F4oPuqk
PZdTGi+Y7dNk0yb295L5NLqzzPoGhNOoSMzwGNwYeGpOclqJl1mR4lvR7qy/iZWNKT8pmRNgqJjD
84KVoDyEtXcHUfgqRhPhbxXXgT5iMMt5nD3lf48Tv9qkVu/fhoObvbqycy7mmLlbMLIlCS+43GQj
F9RLLSLKZrCbh852AEzN/CludGEFiAvjBrjrIEfwdV0wVKxfe3ijK3k0Mbt8H/sQSdcR1U7yczEf
8YxDzvikOuBSzV45zYpXrrjxC5x58cj8Oj6K3M9Owp2oeOPWO7c1DPkow/NeRDNwnpfEysAvKGNm
rrek3RlzNC9EKsjKkizHzszg1CattFms3Hi5BfpLRLQA4josengVwTJ+dzF8HoO+waWR58Otk6Td
M5kvXcH71+TD1sa1UVQupgSqK1y63VA1Oe1DP4Fz5YTd0CeN4XYJpY23t5Sz2mU578MVW5GKGfFK
u53iYPG+JMVKwlWB5mYNRifkRezg5RJ/zUIY8LrHZKhI35Q/YaVq/PGxXGryhEALGxe239kb4+96
z3agcrbVokskrrXYkv6XBJHjFEYQ9Sv0V8Q6vmcow7654niFpvRIhmRNEdaOH/WKDzZSHyzLsCRX
3Sdg+JM1PFSqesJDidFb+NZhWqHE+YonnitmoU3SlhtpLCWa4066+2nFGqP+7rqtu7DlzvFQ7lRu
kmteL8SIW3l9HH2d3FnSjueHwM+75lYTZ+Buw0SL1oP6xtKJYoHYkXBeQ8hGC+Xrd8rNbM3dLfx2
ch6b4Vcm7ziz9O16HDlpFUbTZ4JvqR1jw57b3IGbrrut3aeco6AxNKWTZx+H1HNfLRLXwLdMifSP
GJ+k+YH9Lt4KRmbJdaZU1iI6Fl0OkiKZtp41KngULGI5fYauuVaDASQOd8yDbglDqEgUPCyul27V
MBtnxITy1PFMbsfBzq7JqSAowhr9n0TEON9EvSpEydUY8gPbmae+COPszTRR61fkCCKrI2oggHmP
NK8Pgh+snpOjN1aU4CYS503LWPwFG4zYZR6n8w4XWrHvmUa+Cwrrq4mRb1TSHze+FIeGL3terHa4
lzKTX1LtVA/TZLrnRWbTxqqIo3FTE4+LmVb2LikwVmNKojogigH5GvGhXZc3N47TMsbnZ3zuqSJ3
SHVJ6KnNfJdw11GcQ/0lymLYjaV/Qtyotg2N+wNigHDfFcJ6dx3tHKuik1FccDIRERBEPja5Q5bY
irAFN7i2s8rj4+3T6aMMAWZD5r21NXFQogZDyk/Ctl9Y6GCt+diaZUspNSbXoHgCzV7aWdXTXruX
oXZ3LRpckDkLE1YAxuluiquU6Euu8ZiEq6+IVGTUhH51NLLYhhjKTVJPXh2gI0f2ZQiD8J7ctvdN
7DDFCn3jdrCX+UFO6XFEm3/RBeJRN6ntjgrcKHflnKY/pPScSxwT9bSVbYJ+mzTQoufgH2WOlDct
N0tHxFGHooZLZ5rvmcSHN0on5Peh7TsWXubukGVzYPYNFiJh3gUBqYB93+tmM67sYR8bRN3MGIol
Ev2bwmi7DbPBYmeWsRPlGM3ePifd9tTXqPWztHozZP8GQZotCwNxx9WmiBqpvgvNxRpAIjvNFcGV
Jo3nOkQdRgz0+KFmrGoRNkUCa5fy3Q3tdKf4tCKr1l9kQBOREO6wtKR0ll/IuVifNyxyu3GoCQPV
tr3DympFsFPiMwQsNhDgwqMqEd6GmvkzEkLn5a6Dojwmjm6vAf3WPC29fzAFyWhWx2y1TJLijvmD
ENvR0WOwU4T23vQD9XYuWCe16/hHB708hW1b7giTXI6YXcSPqaZFy4dcHUnJHreT0Vr3+YCepJDd
tyHVw9kn8CoSQeGfmWtt03SWSBk8GJAwIs64ARS7QSJMkqz9oF+jFJtrjOzOklenepSq2CTwbF5R
05I4q6aLjT3mhVLqKTPaduN3g3+VenhxWr1QODYpWb3LqisdjW5bq/FraLYg3GY7SnPrpTY48nLl
OHvpdcFmcu3gNdX4Bplr4+gQgWKtEbtPRGe42DoK66qe0+vMqN8G6ffHuU8fO8/8aXOS7qeZ6qhO
JHmrjfXGsL5ETFo733twzmAaIfVIo3rRREv/lLJCDpTUgQegG1T2xtByRJ7sVQ/BPKDhapLc3A4y
iL8qMSLx1UoBwQrn6aEFiI1GPCAE6MAAYtq7PWwQin/0oU6poe+OdvhQc2CBurBd9j85QPQRfWw6
GLwJ1c4TRXdG9xlNS0by7pzEWz4q6V+K3JW3ynMYEpi48SJrKTIz8izo6zsV4MnfjSKVNxa+5RP/
g/+rqIOfVmI9OHnD4RFk6ZlsZ5JGXC5Xkyi0uJCsxgujSHbaWyW4fl5hZ9bnJfMLXnXzpeNK2hBp
AxXbWmeBskbDGY5+5JseymZ3oMpD4bOiOJxN0lscCZ7u1HTMm/Hoq/ZrEixn0D3M4zOJlDkxLnGI
2WApcZpClz5LkxyIySYjyy+88ixdxn8gf/tNTakPQhmiS+y0112i7sO8/87WmSc+nl1cLvV964Dx
ZTDjnwidsyLfGNIDvQsDxKUybhHjvSLH6q+G2JDbqfPg7pTEh6VCJrusqcyjzmnOOnfsT8TYCyYX
Q8Mg3/2OEj68Hw3BGC6Gg5w289ciwWRhDbO9Z+UJRHGwP2JXmY9T4BZbT2M0gdHUTD/c3lePnH0w
iz2XNF3RjueuZRglUA+aseFcyi4wmLNkGaZtURTH0KsvzlD2m3ixHaBl2RRi4oBlhL5WpETIcD+a
4dLsi2yW773ZNG8rJKlag0aXb8gMWcibc2G8N17V3fqiNI45F14Hyt/Xx6DIOyRntEioTvJ0S+gv
WmIn2dnVPH9QZ/FqJbJ6z5AS3zaTHV+WIR2/GZn3E6/NLKMwNfpzyxj6ftFIAN3Mn+qNzMTE3t0d
7ywrdZabDuSRjCa/ag5MQSsUEgP7FKjx3n61yPt4WzK9lZjs2KDjWoexjzzSEbFxYwKcwe/NZXDM
YvU0J+4zFYL72MZJQ6T2PBx5D3BOdT2y9DB4mQKPEz6trcdEoKYmgeo2MPv4vdLwRvIqDvAOW0gK
Spp044oUKM++ZgHXR+2g0itqiEHvE69rIEFm3nh2as6fyBswxR+SGNYLQ6IyjSZmYdQ0FU7jmuaG
8m5qpIv8s+leOum0V2gbAwj0jU8Qzoij/zDLHNwe58Kb12DKvUF8LZ4UX8DbBu24vI6QiiJeYyJ8
bAbULPHqub/YoxyvfZ6elkX4BFu8rTMI31J2Wy6sMBq6MaFiwoIcmdaARbgb1kqIU+aNnB//K07m
gFd7zIejDNImag3dUrQGDjDuxCjVBrmufnRHOTB8EkjD0XSIgE/CCF/I4MJplAL839ZJjFSPmdr8
MBewiTY2L9puaVeMu9/TeGuLK5oStJJbZcufGK/rHSuC+9mgrF/wN59l4Q1bV47TIcni9l4nynrN
V/3pFhspRu/ONe/6tjGRj7cqeOjdjvuUs6y5K0nZeDWcbDzbactcpmK7dulmY3gtpCFuRDXNB0uC
7KF57e17lAX+Q8iOH2E+7vIrw0itj7nMivPQBwrL9UqP0dbIWwpKt8NC7gbQw4M+xZnlovDc+BPY
yu3INreP7A4wzg0T/oH7JOzsEi6dNbvgAiaXT7rKd/HQJflWF/3dkvTsB1nRWTvc2PpJLH5yztFA
bFArzj9LWZlvsdlTqC0e60MmHR0QJByeUZJn7evouc1+Mrh1k8bhMuOR2tLsZDuR9PlBGhitIkaj
V12s/ZOaxLCTLEGvpQlag8reFNcNLKBnks8Hwp11Vm2x9BGd1Tkxx8lg3MuilTcwqIJjRQbOrleL
PEw9pg5bFjwlRjcNlwCGxRemtwaX2CSfBPXdNXFe034cqP4ZZ/pMaYz0AQ+T2gRhohjaN/kmkX11
GYfwm6FMlCFmRWpG6g5bAyf4BfaWu7FziFVZu2bJmsEdgFN9mmZXnT3DXybyM0uyVug6RirGDfPm
7tyn4XgBfF9cB174AUTZ3KkYDmAezO/JXKUbyynoDIKcsaIZV8zKuvmFvJd47xMYuJNQn3cGD/oh
VbLfKOS+p6JvmNk0RT1bURgs29TW5hZhEIJLF/KRQVLgWwaTbEOrsBClqcF3+Sa+hcBvmAObYVlu
a9dS5YN2AQHMKZdN7q7OKYQ+xbXhozx2Wd8wY0XxPDfp3sSPRjTsckM2Gv9dxPe9refbiejPyFLF
S9hbX+yEwxrBxC6DtLRlUvIe1khGwoSFxwQ0YNsbpdjWsNn2llk4x8mpYD3kD0tAwHfjuGAdoI6R
Abfckq+BWiJvX2Xf5ndAL1CFWUcKq+GgFkd9NYiyxHRkfLEFwBGxUCFriEoHqAuI3YLxvQrz9n4a
23vspeUciSbgajfXRjAtjVtEiTNADpzEbS2sazCU3x3DHy+NVXdRx/kfZazBGPRAKR0mzCVJpa+V
lBqObfv6v7X1f7S2doXFovffy1JffnSQQYY/La5//ZvfF9dwqhGDgrvhQ/7FyvmnRcO3CQlzfAEJ
5ZfZ4g8UHReCvWtZ7EL/KWf9fXGNR8O3WINDpnLRrrqO/18JU/+8tYaej0Yk9PkJ0cyuO/I/b60D
U40Lbl8YwAH9dJWmQQTwyY7+8De5+8UA/FvmqGdCjPTWQOeQ5fhfSVjxqFrLRmZ2HPO6NiNF2DOb
pLj5Wg9K31Web5/KpSUerFkG+UtR/W85ruvn9UcTCrRvQmA8AWSPP5vPH/vPv2LqlaW2iyA8Jk7Y
4G3o+om5HtyACpHcAxdM854A0g+ZLrFfQeaU/dAG4nWqHM/elnico3nEkjVQ1m/s1mjPY4E+qA/y
tcYpY/bac4eLjyPhgg42fqg84r7//g/4//4SPqICc6WJ8SChcfgjv1F0jiRPbGHJsYC8106z7Cuj
wt3uT/NzawsirczC5wyuYPqaQss3CtcAdWsy8/Nl4UoEsPRdw5SGRnDBYBayZlNIek8a8hgrncl8
qrIR9Fi9gPs1Kmyff/87IPf4l8+BwUZI4FwA3euvfNLescdx9qfwyCh22nbQf+jUuhlzaf7z77/T
vzAD+cSZN9uoO9zA/RetNZ1Avy42wqOyEwH/pOXD84L23A12ey9c8AB///3WJ+hP4Eu+Xyh8VOQ8
4iyk1ifwD3BNy+zrmoQjvl+SdfecKIjmxiS8/vvv8v/8/VCPO7ZL0wuzw/kLLjTsOC7QTxJna00Z
dqn8p7RDUrH74Onvv9EqmPnr7+Na+Dx8Xjy8l389FPIEnc3EM3i0Fvryxe+xRIQ8M/PMBzdX9jqG
SQFBEfNWPCCcCK5liUDMgQDxgEQWApzrtvfdvGYEewr7oDRxbmG9JbQ+KWV8bsoargHP5rNKCNbb
AK9wUFrm09JFTsI30dKxIBER+tJbXv86eUt2/Ptf0g7+Yk4D8CxwpvHntHxqmtD9izkttuISQHqn
jxO5QYx8GjbLCYlQjKqKfVP0NI1281OXnbFqNrEizX5+LKt83Ct2ontGNN2NLDJ220MN+M6roVFZ
RXbj4t386k9V9cr6bteZk/VoQuhGajaVzCgpvp4sUYT7dMnqLW2Qfk6TGnl7ks0HIgpNTCZfOc6K
oze47m0yWlAPM3JIuV3SYyVj6l1EnkdCz+ZN42bVjrgO80CCaPDUxW5+yg3mBrXZYnRiA/4txeWH
n6AAiyoRaMjSnNpILb5zDc2pJP+CiCWpLEpXR44bDyd8uRlMMvgKEhNfhp6JA0jBiMbeuEW6OH+f
53nFWKQDM9jBPrixQ+Wee6lFAJkED+Uvzr2b2uIJf1/16idp8VOaaYPSSIRYG8IOm3I0NQjEG3J5
v/gBKny/srqjG4blKZ9zfb20oXfrleAihyCrw8iusumWkR3W+bx030Xb7wwdgm+Lix8GW4MLuidj
ixIJs5TfnYlL4af2zBZdfrjC1eubJpZxZGkgSFT1TIcMv0Y/kl+vf0+svDnuJlC/4K8JQDMr+81N
4a0BQhenpKiqayeW8/P/sXdmS24b2dZ+lfMCcCCBxHTLmUXWzCqpdIMoq2TMU2JK4OnPB6odvyX3
b0Wf646OcMuyVCRBIHPn3mt9y8izjrq0MOc70RtoB6fFLGSyv3DUHe09FHn/2M/Sflfk5T2kXCfG
1uSmkK3Q2pdMkixfc0cM2Jv7xrbfKwiUuyy2jI1N079YLZXdCwfRnqqZLKUh1NiSdRUdxqnfxbH9
aIVFv2VtG44Y06fVZOjOX6nY+kC4SFivK+rHSeW3SejEJBYMqKyjvKdDk6kVys5+rUyOhlaKSCKS
dGEDHT2jrbmFh/ElBgRyiMm7fwrFPG1T5X6ie4tsoSzp1rTp2kjd4LVzQn9nK8W8Wfcj+ZdZsKqG
mWhf045WfdoYuKmQdXmcWlii+nEtimsIVbUAM6JgT3u1BMflh7R744k3o8NdbGVyDRKoqlbKbAZu
LuQsG7ahbJdEvgv6dExQI0WutVdta5wcABHnzkC1qpgYvqecqh77pPWwrU2I1mH7pvX9zGyAZaoV
+DAnIY8M6/ODsBPz4FU8Lq6BSBV3XkPfrt9aJCAyDI7B0ndxuEbDXH5Vg4w+p6HoP1yvnT7bgxpv
CtoMx2wIOoRctTwr06j3DYryNcb84dijO7s3Jjr2fT4xHF0x+2vFEcyRNzcb0bjFtjAj4BPGrF/k
YJY77E3x0cyIBkM6ImEcoKkKbICawm3Kc0Lnmz4BfQaHFIJzWvYZcBJXN9fG4cat+mlvuDgpmtbM
dmE6TH8MnRqrO3MC0hDSg17Pw4Q6qULZUlsAOZOInUPM4SLY7ustHWFryydWN56LTXSEqrKxYnM6
AW9oPyF5kPcWD+rdlNA422Rhhz7RREzxTaRqBOFjcmxLU/U1Zkq2c6vEe405uZ9LLEoXw6S+YHgS
32fZSHUyUPJVFVGnboSdcQOyrWlWvTApZkw3e8oj2XxOUzvbZOY8boA36QfDqSGQZMI+jrLJ6IwF
/WvVtfBe6Bx8zEZsHvJUsvYoPiQx9fOtm1dEmiN8PEyTXd/Z8RzeeC2s12m0AR+5Nu3BtFrE3Grg
kxP8eo/Ca9w4vW1tm262thLp+v3s1fTLGX3xd6wgbz9FtA/XvbJ5J1kfmPth6PhIuFzwE+DiJEOa
dvAWx7BzL1gYmDeBBqk7a2b86+brwOvDG2oVZ12HboCUK1c3g8v9Kmw6FdTAw2syKNb1ympuUsCd
JH860mLCUDR7AlCdE4M842niBeKNwTAdSgWzxY0zxc6XMXToQUO0755Mr+ZXiNmelAnCRnmx+Iy2
8QR7OCWHvqn2bWpx/qdetE+ONsk9ZFEQqrfviJOj94j27lhkkN6GPI13lR3G26rEvsS5FkFllxD9
MjpbBJhQEMoA+kUcDXtVD1O85/J72Vcl/SY+q7ZoBu5muuood4hq7AplbpQN8uMcMAGuWVmnFkmk
b8n4Dg2XLubjdXv/L1jgV2ABB5bbXyqhv6UrvSYqgp72I1Tg+1/688QKF066/BaC5iv2lXL2X1Jr
nyRqz4PjFkCGo7K2/yK1Dn7jQIr22TRt16V6RP/8rxOr7f7GT6MAo570LQtD339yYvXE36yUvDzt
cn4k7wL19lKO/6Xc9ge3qirAj5xZ0UARTlP57GyBw2M3NecETDzWgi9T6TuLuSGKX1jrgGiYdnVK
4qi/sysXOqZCQud4oQi3ipyDh3giqk25ZX6pyokChWP5sQm7S8guvDgImneTxp1KNkzDo5dWGeWr
1bnA54qRfWYA8fbhhGV1QvISnOWknffSJESaXi1DRbum6lstp4fXzq2Mb5n29AsbXqG/4T8NvPQm
aeV4RwN7q8CD+5FOTyZGa3/vDiDZoF+TX0QLuSdMorOEYJWujIshHYxyWD+GbY2CAvszio+2WHJh
PMvWd0Jp1C5Z7H/Jsxx7UssJlstSWdaBMIOI2G3BVDNzl+A4jufb0B/JeBaNiRq8zX6XxVye2DBg
avqz3DhKZp9VChXdEaGkzGNJzNGfvVpWOi3eNyxbsl1g0MDcHhBgmt7+ilkics54Y9lmCwc1+oK5
OsapSYzmqpmHxnut22ToaOZrgxAeBVUOaGZoNrswWEIjqCY7674BC9jsDGiFF4Wd5b0npI5BQT7W
bzKS4EoCIS6agQlXmcUuYhYQiEuQ0apZTRZH2yjp2EzzehHBdHbOaURVHUZaUFqLfqllJGHXJQM/
n9Mj/ekY5djaUE2Z7UbEhSehcsJrr7/M4YJCymUG6q4As/Pnprjg7zg2yTTnuuTsbQUzhDqnY9ia
Sp/GqdO78MEGyYEoj/FJbSLtBK/IF224h10YvFJQ4pBV/gJdWzx0F9yifIyiHwCVexV8ACLA7aNN
Dvt7DTSw3csOis9K6XY+BWhs+JyF4JAQCXIHU2ACLUUYFwX9kExPXTbn8Q3qQt7AiK8qYqYFyGBd
DGH9Rt4z0MQoHMiFdfAppxtfExaxoQ/rWnfhkI/hru2IIDt29ZDQ+0RT9AFEDvMXsCs0vMCHEq54
o/J9jgCpWRP0ObTDCvAX/4HpBz9eu8uH9+ktzKvZgh2xVqPmd+aG5o90aWVoqu2B8QUdIHqpxloa
NR8i7C3zwU8G93x9RdfrM70bDJetOMdWu2oGzlzrdIzC1xHBgr8GiIJpQI7WMO8pVOW7SR3ur/GH
VSfXVPVbY1GnrRDPqgP+P0c+RikRjJkNteCY2Al4eohQtr1uLLKoVpGd87EmKr9zjA7qE33zyXi9
vkufSMPokE8S7TgOdN6sU7vcZQamtLtA5Sg786zFMNa6I98zSvpmfoaQRhOqypev1EJvyzVJFwFa
NwVLBnIL4EtV/HswJRgX6fm3xIFUHL6zCqAx6BKaGd6Ys0J5aaMOsjDFtEuaOv8DFQ53ZOoayz0l
FhVZ5Bh+sa9QGVYnTxS6h+SX6bX2sm7cdAHlCaCw8QmXlH4Y0ql+I30JEolZ9bDy8rgsxCqQQX3u
fE4kteODCLOMBp2HBT6iL6DnrSdFlotreuEpDabglS8TZZFNsfVE/hWAhVy19RtTspZBQWrp54G7
eJ+izNpBtiJDeIgcaveu/ZoagEMZ1fNY5EGun30XnaBnKW5sS42KD8MFOLv0Cfh0aGNtPCUOqLtu
VLm9cYKSATWXDGWF5qiPCjrwvjZ1SktMlJVvb8nPhG5ntRAhoyiVR+COXN+JLKxX5XmsID0uQl6w
GO/RHMmtxEfNabIjZYTQKcZdBS24o62XiPvcj+M18UARaK+6fMqHChnUkOVptfI4zr0wgvB2pFJN
36RX2DchOXmHdPDFR+548xJCo72dyRJ4bhiDf7MbPV56x5mOdYHvYKKluIYZ8kI4nnrlbN9ugG4x
C88Dn0JWIB+0tJGfBYdZfk+XO9MHZllG5vwtmSKQkvaYtycozh4oq9TDP0G+jf1GUjrD95HCEUGo
JziokpRHsqWzccZxqSB1R+GXhLN3dqIGBo0qvjlOEIMz8zmyQhhrYLF12r+jCfUkChA1gJMF3JjM
H1pxzpnKNI+cfiGfmpgBBryyyNSHDf6f+pZ4K5wlRh8+lINiNZk8nBtG3T8xT2MmM5Il1gUtrgTk
7va5zph4vIS1Xb2Oca6e8TQ/xM7QPE0WFt4xagWnVOE9lx6TFJLIO/++AZgGEj3nVBPF5ufIGvVJ
hv5ljiz3Uw9VZV+R2Y5XdiyrgOejzusD2sXlwYeLWAeEmNbWQ9tC43LR8zlb5E3meaxmJEZh05mP
aPErlGMeGJtUCUImbKWRKnXY2fPRRMUIOXr8EuKAzNco2RyYYQXi8MPU5Hm/NoTMtxTZ1drXZnex
sEu9JRbSCrZCG5x3Khm1cpw8Dq7NXT3CpdNs76cx7/u7zjK/LDPw25ruNLPnUdfu2ivD7gzVK90M
NCWfp8CQp0mn4jETbvfHILX6MgVR1bxjiM2Hx8RVYcQ5Ys6OUZ4hGmjUZ2uaw8c4Fph4CDDBKiEY
IHXA3HMAKtiD1U3f2sa9Uh0wAouMR+TAxTfiWPS5WSiHoTOhV0q64Q3CQLiJith9COrAuac3QCJ4
Vsaw5kysSne4wLNbM8RMtYFQbjxKHKobT/bjlsuFQ166+oahZvmFDjQ2nap+CfvavMlM9dqxJW6R
HzkLWuFNWNExHdP2bEyO/DyOTPN45iaFmqMV0DTi+NRGHOFsmg+3vadACNDyyTyLNCETyuXKq2ot
z2PcST6hz/kulna+iWo8pmx+xp0ruVXMJD4Xo09GWi4+hQyVV1HuMuG2OKTTQlo0JgwnRY3Sr7VA
O8SaY11kB2ieOceSPMUYmOwoCap1hSTUfvQj6T74CG+fKyWRhiqQdHyeGKT7rHeG15HVrlBNoTx+
cc2GeaZiHilsXa9RJji7oCuKZww7ZCSllB87q8Qlra08BXG3uLGYF+NgRmEVP5B8aO/Aik8XU6nh
NLW2+Qn4OAsUpLlbVqDhkOg2aTddETzanTns67KP+VdL1ifQi81T7ACFWEPcG7dgw3E4x2MlbnqZ
9o9I8znIhe4Rs7l/rjI6uGabE3vjFP1r3Mc0TAq6IY7wKSj0EL0MeAcQLWik6E1r37h1oQ/aRF4u
g9iHZuHyPXSAkTDtF+SVoajtiVCbstjhSSg6yO/aaXbIEdgdc2JzVoi3832NR+EV/SS5J7VWzwAn
vV2rmzClwSLg+aVtsiFrHSgBRglTK/EU44JpV+QyENqAJfFUyUnSoImn/qSVRAlgWRoCKuspdFod
+2uP9eYjbXr3D1qdIzGcrjMf4qDLv9ae1xwCFYTbfCmtYDYqWIYTvSOkFdWaDrELmLmp0UoO2Dp6
v78da2Ftwinv1mCq4JR4nnXK0mK4m1u/tl/Y37LbriTwb1gTrVA8pF1ir9vMgRVY6Mh9QmVKJrpj
BItNIaUsKEf5eyYsM9ohWEKdNpjUgpies/uITTYacn1GstVu8eYFGj+GzyicMuDWgsLPyjvZ0We0
g+ioZ5vmbSiDt4j4jKc5HFMyE6J412T9dHZax7lryrhRNMoaY4OBCFlIlXcnLZpp75eJfhBO117i
sUAX05xqf9abJrCa+6Kt2q8uq+V+6Bp1Az0p3KvIf6VQG3e0ZDaDp+QjLSu8Ms6QZURNkJmXo0OY
SQVNgpl4+lEq9KjMClC1FJY7P/W2Wf+usyKPuH2sHJ8q1tSVDTwDPAgYjQzHInafha5hBHA2DNr7
IDfqxOl/Z7ROQ3oq4XGo73SOwmBxO4ba3YN88J4qMB71FehRXuEedmm+d2NQ32pYVyvyT5v+mI2o
aYiunLItUq4Y5Qv5PuanpOBXaiSWogwfKtQAOwfzuQIZizL/0xxjKZS28iPvIbLq5oHd79gV7KDj
L2YaP8+9CBteUEXCZtQqpPx5SBjhUZqgtKmDp5Q8jjYnUSeJrcs8ee1HoMQvJ3o/j6QCU9rCdyxm
xybkBeenwRfgyAn0fFsdSsgsZ/yU9VvLwvyeGR14DeKMvxKwIuVdNPi9fVTMU8Np3QojLm6xTeSs
fDzYW3qdUt0XahB3heHO9Y2yIBQMcRdsh6yiAJRzGVK2FS6Sw8i0Aw70spufLdcIiSvVmTokfU+Z
iXr9vXKGsXsGqo37d+4E1PN16eLX/jJznoB76WsObFEISD2xI84iGSvGpfBsBqb51H5wy5R/+PNQ
PtsBMptV1yz6ZIaZ9ZtZSK3PEWcjY1k7TQ5YNPseZ5I/2l2QcnDY+1EFPps/qO5lVQt3r2JBMlIr
/OrtehYu3Ebc/aV98/D32frPw0cGj44r6dTgZzVpzizDvL90QzIqZKYNqCMdur6cNBOs0zRWc45r
//xCyw/665Tz+kLE9lAGoFOzfr67fMUJrsl5IQTifMW1jzWEkQzfD8+efG8Tn7N1VGkOIfA1fjXG
//urM9D1YWhh2EdrB5nyh49Zk+DuISbFgJTW1sUdCS9LmmSifszVodIGr+p2HocAYyw4tv3zRxcg
wn767D74AJNIWOHZYC9+ushj6hiQEFV1AN3FTx/GCGyNlzXWpUxbjs2IH/jwg5yIacZyx4BFlf3i
V4m8HN2BFt9HtP9tb/6yvelLvpv/vx7n0zsBAcCUq/JHSc71r/2rwQmO9DcWSYem/XduKpPfP1kS
lvxtaSxyj1ssdn8CU4PfiLOScllfedQcm7fwpxrHIXiDU07AaRX9DHTW/6S3+eN6ygSA2xswIdH0
MCQsHrMfb/K5mhuCfXoMvkMOBJv9tX9UJAi6K8jt7Ze/XJh/s3D8+ERdX4xQxSUBOJAuH/enxTty
9BJB1cnH2ODoX8rKukzQL1/JGFwepmXJAwYh34MhVYf/w0sTA2L6/sKa/flhToxM6A6/zyN4OV46
ICJhO0wjbBfKP3GxkR+CJjAVLbc2JNzqF4/zj/vk8sk9S9KiJusRYzbz7x8vs2UnUckQyn7MC4Pm
kW9Qo6zNrmfrSarl5fTS7vnnj2z9uIT860W5VST+QJdV5KfLXdZl2Ed1YD06VsmyAWnpaMFUaHao
vYLXukNFIRObF+9Fz1YSd3334dIb3eeGy3VomK/ta7p2+tACYQ+388yi6/oWSx7ad1OchjrEapfM
C8W/hTCHvBzGhf0Lrcuiivh/u8D3j3FtvDMeAOImf1Kh+KNv076IrUc6ltwrPQnAOl96cn7LKke0
fHXSGeO5f756DA/+/qpEpTJA4MHg/3/8xmgkeql2lHhMxSAu+KUAHXll/IeZamTPYtZPjqzFHY5q
2sJTTBf6n1//7w+mR6GDMwWyGffNz8/KEARl1mRaPLqGq5+S5YHBeKEfouGX+/lPe831CtuCzZaG
BS8IzfXHzxpOXleaZi8eJbKtJ8bk9KCHBJoGbm+7/dCZlO+D6S5Pp0mXufZGHhYDXtMDGSjGL77u
f/fBbdiYNvBmB27BT3etJY0qaMyQATuzwmYtPaJczmjfzWGVlNmvJE7/7iFZBI88l/zPo7D88bOL
OjUTwx6sR9Wi2cY+RJ/42rntPbM6gWKgcTfQI22ahLs8yGdKxgEZAyhz0kmw0M3VyXAH/RTR3wVR
bFq03RnYb0XHrCaOB6am5ZTylCFDhxEYgN7Nd/98r1yT4X96RDyL7w+xlgN7/io8+ktFluZR2Ptg
XB5DWJTNbqYaP1zvG90V9ZtSJIjnPpML4ocDRDhjsI0SSO7rdgqaA3HHlA9JJtHmzOOMG0qEZvvh
K1M//fP7/DeroIe6i3qKupFjyk9PsoEqf3DBNjw6JFHTpl8a5KKmQS7MUFwahI+/qFSXHfSHp9il
10OhGiCFdYA1/fyKRRdZqZlN7eNIZ+/EeMR5DzFB8g+b1nZv2vpB2S4N7zAJqexJRiMmYAS48Jz0
C93PLqfuw66QBpCqluxNg4cgsRn/yOWeuF6ill3DXYFlC87t4NFMRyl4NgzSfyyE6nczGSq/yAz+
XmH/9ftms+bQwUhSSAth48/zyNnPAo9SNHqs+FtrJFKz2qSekd7Dh8QxU+LOH9epN+DEthzG9zDz
ijDeBTHjhxWB2ba5nuhArq3UglNRdN5umCOjOyCx6wWtygj/HYhFmktAjmiBmPFovGCPi7qN6VWV
oiGKEGDN1JQ2jmmZPBlpO/ZbtgC3JqGCSYD06/Kxh1Z48tsiPaMFqe6GlF4wVCRFlHJt5cZnMXnZ
vaim/KuZtWIDRwi/Bj3CmQA9PcQfE1Gu7k03xeUm6di/b5i5FjZqgrR+aExCLCEfBG64klVrbhwv
9tGZeZ5Rv/Zlno4bO/S854CMacQaaZS5tNNohmAIiRSqfTegiYcKxf+d7FrchWXRdtlhhjkHdarv
JTBnkoU4r3M6OVtRT7ldD+GNibKPYKGBSaZHy149GiMIfdLBu9IBsmCBtC3iqK4fvKjIsaAGMg43
fjoGr1Hcs+1m3CMeXZJo5VaQqxqya6MtpUGw9eBD8+4qx3kHV0OZUPqsNpSAy7i3Zhdok4m/xtE6
jzehjRbYbzFwrTT9Oe+MYzPr2ZkF/ouawXSPNuMGNWo63aIqbM7I13yxi6aqiDFQJdo/ol6L74Ys
6L4iiHOZd6DEoRGZqk1gFxFxLlLtVICNpuFsNZrm/Fm0fnJjYcbf+NQBv09dVXH8YzToBVa4w5FR
fYHR53wGBukQ81LHH9wo+lvUh+kyNo7Kjdnz9aCi60gojGqHwF5vWHNjXdVcxEVr8DFQ+1Z+1X3I
Bk+sJoKivhiOn2QA3H2mKTdlSaT1xRvCygy4AfKp8jaFV/gLS32SSC/JtAY6bvH/Ap0Voc+ZTAwB
CXYCFVRs/EwE9WcjpvHN281S3A9MGgp/Z5hL8TOT+QgLgytdEuh2MiOksaz2hnxv/JHpDjQOAl2K
KMxftNHyjU0hc13sdEzBBi9YRmbL9CyZuCtXsS/YTGWJGn2NVrx+C6DGJhA8Z75U2qvG2jSVvxmD
kdurjJjcg3BkyU4k3A+P4eV6nlz5HjIxWUWJSb3a5czOUP857zqcg1faiO1HS8eHyBsmvoZkHfJk
EWwLFeOrbXhCfRJpbX48eTa8OU4c1YmyLnzt3QHmzlRUp6zMrEtjLqNqkCj0VbqB9ZnljGZmLoMi
2gjR8TsRKUQt+FIKn++TRBQ4zBZ9h4ujLHbqVZfb/AmaEOkd/jCWGM7V/jlqiuAceJV+shyXTf27
2GpZI6nh/HOIvu50HS6Gld9+NMFyKa8z6Zacgp6Cg3fLaIPxGaIhNOWUnRb5Wcn00FxrkSzHFnvP
kI4Ba0RTp6cPQ+AzleG0jOIBmgTbq2igTzhu2Hlqke2HOD3u9KIvXqrHyeLaCySn5BPx/KYojYb2
A2ScZq7Ir9CN05xhhC2Rzw3OO8LoYBss5VGds9s2QdS8pVlB9auTdnq6Fgpz1pTTDW5u993S1PdQ
4vlqG94MjM/0gzEAo7EERfQR4DBOt5hH2q1CsJjgvaoztxHfHS13iveqYeNp6fW0Ie/ITE2K8Iqk
OqQRWf0G74zdfMrQhGxDK6BKb2cm4EwJwdc0reKdw6WjgkIPNzFKMRQtpmuBg3uZgdTMeP374cde
9uQpDRB35s4kweNAGkpxQeMPvh1JXSXl15HvsYcke8+2wxtEUUlXyzfKMSVOSIS/k3TIi5fXR0ig
D2Z6rtVSBrHzdBs1PvpybD/yoOU7qkOf4o5/DaC3qS3RSaxt1XJUIV0P5eCEoIBlwD66fNN3ZWt7
Rz5OdQIj4z5BggFeRDYC75YpnjowVhR30Oaoy8ES3pmgX2ARyZ6fDL9HP0gm3/1tPUZGjEcu5Awo
3JK7FlU2A1saXryZ0OEGJpJiacUJP3jVQ+Jd0gzl8rZrzGQP6Zp75NqRiouRa0pcBp//ughkuU1e
bFJyVXL4u2d3iU9sAp6w2l1evhiRC1xVBXkn6rcUM++JiZk6UO43hya0+VaJHPM30NCW6zBSggZl
Er6SXasf9BS570BieF5NEpG3VgIcbhM5PPFKtbyT651InJ8AdJGwBDiCGn37XUgioyZqHwIdWuPR
r5YvKG0kS5NVhc2hULQ/E/AuOE45jrbkSXUURZa/xFBawJKfJ5NOp52myDuY8JN7mHIMkWTJIRWi
7QxpfUmRZJ0PECknwSKoqHnQGyaHD9dPyE5EjdzCV0QHgz7yeuCdR6N+m+kuXwYE6ZeEpdtcjRxp
L6iVxQV3LV9Lt1RpM+HQ+feK8bptTrPJHVXnBgoV/6ricGoC5y0U1WlvoUzue04yy1VDLKgDBL0i
nzdI43noXT5FloTyvYZAYq/LRT/FgJLHap7AC3r2bO9gLqFIcNqI5SjJeLgsuTQb41Y5oAm45cFn
Z6F+ipPQtbfjwIBmShzUPA4x9c6TViNWZ2YmSGMMZTrv/1KsJAhvSk3/lwmtPGbk31Vb0P1jDinR
5W/jD7CaZzSqIxV7iA58PS+bC7l+y9qnrdTYV5FgkacUiZYjOc5xMPAF98S8XIDva9FycB9Si3Vh
WVhV5LHjXO9dXL5sa7qr1UF7yfQ7TqPw8Xp/SjgKe9IL+z2BWzK79XqfW8Q3ewQfTjbcxNEERPf7
DQEvx/+j9sCOrGmhq4ORlgGYD2DaqFbF5XpXuDpbWt0kwjHfxNgjmlLcpc7SbchagwxrhkiixJd5
VTPNmbH2GosmhCIYeV4lywf63lbFHp6vlRz5bxOFkNpw9hR3QvIRuOXEBdl8NW5EHvFkeWHDDoMS
DTpJzU3TpxWrvZ2IeywZ8yMndW5q0xAIsBBxqMN1BSTFh3YqmYJcbEgBy/YN1prsAHg2NIPYgCBk
RvY0rnFRsihUkRrCXWMwW92WuLRmbriOx8xuJl4XeqR+KibJkaDmqEZMCBqVyMHriZtjwOE7WrIz
NqlUhLsraqH5eRB+og9dP5TxvVhg/seSZfROmQPvwvG7Rf+UYNHdmCKc1aVzeoqQyMiCV3OBjJcA
3Pm8XjA+SCANz72vi3vLdr7GRmisM6gJBydvANMpVvYxi9I/InhkKw+NycqGs5mth8rmAdZo6uA+
syNNCciLjpZnQIUyua9ZOnGdk5ovtHIguO6NPrV3ZumTkhg1RKXFgy6OSV2nt7ZshVizaxZHTvb6
sKhVCAGr6xIOHN6WQOfUC66lWQwpMsOVai0IZVq3nXnTLIv/DYwhGpHojqmpellxgskBehuVRReG
LltPdCrCmucotfh6VFHzzyYQXCTbmfUDHcARoB+BhRgUWJeagRqnWEq6Jvb1UxYRPIcQ3Fj3DRKl
60E5Y8JwGu2ARzWIG0YZpuLtoUqh2QRCbtwg5OGd6utmEsas2zNxpdm3ihqT3QX5wRbRj31EJxO+
hn7IHXQ9GEZmVNY3OU4PlryONa1yNaol+mmMy1ALnpMgYmZWB+Luqs0TRtd+WDPcWIhWDJ+4nQgD
dy32T1gF3K1FxGo1wzS7DLzy+rpuBmnG4ohs1t5OTckzkS/1Zh0G/rlQYJwQ5dO+GrWs38g6GldV
x7qnEKTddTk3TxICdTEqZ+cu5FvA67Cr1pzt4oOFA/qbHFyzBf7X88R1S6KCkxGOa3yvMBoi7hZV
XAFmRB49D/nlkQOb7g4t5xtgXb3aI57vd7m0YC7i9sRHk83iAleUlp0TsCrR5+GSeKnBtgG9jpPE
dV7lMuW7xHSsQdUh1qtB89ypOWIz+l4yOyQPu8ydoWDC+t5hmPH8rTt11o5Xji9kGegXHbvzOQa+
8oLEIdu0PCGszpx25h3KygVh4hYgkyZZGw/KANoAgCMo/a2tbH2wELJ97Wvb+UiDfv4GbmcAc6tb
yu2RWTB1lUXnojXPgqJsn9Nc+bxAmhXOlxB8RNOUKZGrFcYJBwHXXeLV/iZK3eRTUXfRs0uNr9d9
QaZC1jrmngzh6S6w6/AlNpC0V83ET4LymrRUymUQPcylwYmVAdsoFvQdME8VDO7btTvz3wnPryY8
DBboeP7DhOdb2/3Pv1Wxf/+bf6rYPWzSruvS38dIbctFqv6nit0iJwhSOFOP66zFok/156THBCVu
CrycHo5thhP0O/9UsXu/Ybp2F1ckY2+LhsR/Mulx/R+bYUjrbdcTmLgJLAI/y8j+x1ZnNElUnGkU
H9vC60+VX1LKlFbdnuwJOB4ZERS+4InEE/NytL0RNHtA0xsSvsZDFiuwj2HYezvVBeqZXgLAIzun
bCSxBbQqQAn7qplB9Nbs+quSRi+iGsYpntr1aR8uehKJ7ob4o9xZycyB2xxgAHIWiU4TcrD3M5jc
aoLJGhV+9EJUJknRg6PCdeCmn4NxfBVX7Q8hJdPLTIoWuOccMepgmJtuUQtFi26IUR0SIr2oidjQ
ERbNRtg8OYShIIieiVtWEMf3QNAfk7BO202s0/GgUMrdzuNUAqNEvzQvSqZ00TThw7N3iE7jByI8
XLJQ5+WTI7Vtt0xTEgLOUEe5noPeKR6n4jmKwV4ihq8RwfCfPRNtFfvTCwm8gGR9dFe+nHA/I80x
GrPaRKjNohUc1e45Qz36AC/VfgyvQq7qKuqqpn5hJPrGvCETJVj53kC0D8v6ykXpB6aPS2i3iNhk
Ra6AZZB7EGob4ExWH2hL0g1AXyb6+B4WE6EE1mTKfOMNuCelM4KCy6NZYm6jqmF67JJV584dYajd
gRCZ7kW2GK7oF81iawyWgv02IYBTbenwfTj9efatQ4dMjghrZ9MvyjlcW69hSepGMKqXKZskIelm
+UUBILwRMWKgYiJt0ckmOCKds8nTKHpqZWmTruJV+a2fFs1dfhXyBXkRe6u6qFxMqa0LSNUIFw7j
8Baq0HqcmirdOpGrz9Ncf+uucsFymt1t2CSsmWj2bjT7ikpde237KA2xDNPPEAgH+xIdhbC7z+Qu
Qasjo+0YX+WK41W6qK8yRmKh2i/m2BDymw4MYoraOS2ogufMlenGcMoevVLbuOtuKLhkY12oW7Tj
X9ht+zujtiAbj+Y3WRZfvHEkxhq6ZHMcFt1lvigwSbAW7aZQk/+GZaS/zMYS0jqEOfIUjMJQmxcx
p3kVdoYukXZkWozjF8T8lbkRE0ezbWs0LS7XRR1K2I+1dTwCljh+DubjsOhIs0VRWjd0ktdaTAAu
EZyOjnib2+DNVD3mR9qOygPrA4YqoVsjcSSqPQA3FImLjBXz5SUK628mxwNCwRexq1pkrw5h2f49
MHyaVoiE12nsWoeINeeJn4AvBKwkkWHJyXeD8agJ5KBuBozOphe1o3XbXoW3fqhVhMmtfiuuwly1
aHSV2e7SRbU7LPpdtSh5p6umd1H39sh8UdHFx+wq/bVmAo0OfSjIKvT7KT0hQkyzbdLiq1hps3Ju
W8cOt54NZo4Tr9g2dQeLxoP6JWrX/yRVMTmrbj6Vpmccoq6N95nP9g4u19g5IeVtYE7jrpQprS+d
Z581jotNkTbjyU88unpA/ZcRKMUO2MRVplLnkaY0HFUXKJw7xsXaH3Capk2Byy6D/lKhGtoPsk3W
gyii23FwRq5AOs9MP0zn6OCwuEWta7yOpAD3+anHqrkp8ramWRhVFMqGXezS+uRO+jO5RO6mooA+
aiKktw5/6pQ7ZnUrcrth3CQNTd5m1Vi0xsma944Z/T5WKtU82pCOLpAMiBJyqUxiB4TpeqrniTQp
YLfrIM8ywgJI85TaG0+YsOAzqAFXj59S7fexXjH4VDu6eVcI/10+R9MfdFFAYtGA38VOJHMYlnWP
Iaf9CkCceHuPBO1V7JZiU+EFPYL0yWlhheqc5P0XNhbifbp8OJT/y96ZNcWN/Gv6u8y9OrSmpIiZ
EzG1QwHGGNO2bxTY2Nr31JL69PNk4Y5jig6Yc67PxX+hoUulXH/LuyztxC5FInJBL2uaoJKXqfxh
V9w2W9/1+yu3xMF0jK1PMa2Rg2Mg3E5ltFl3VZDtCx+zdVB4hx4txpXFBbut8IXAFMYYD/gJmxem
gmQZhXlyISZ33uoG8FFIeKLc2MGub1C+GXwrPM6Vn1KoK+4ibWTs97G/J1hHdBWp+18DtSetVRyA
dW84eydrLCib2y3lHsy1kTRB8tvU1lpWvTbq2dZS/q66TpqYcBDz5XVeNAj+LXm48bDLvEQzItpN
Q3tEf7bdor7cPwEex9SgbCbaAwWcCAfC8zK4yUW3hN8DALoXsddRLY2H7ZBP38vSHbYmFbMtepWf
a6tLLoKujw/DBF0BYbSbEbEE2PWYrZc2IqrD6H1ECavcdUaPGXh2N5i98XFKstuZcb2MZuzYOrO4
QeV42c0ix+cZ9TgPPu3Yi523AKl0c+z+QFMOkhR9Vp/dnHrcNDCud+2QxuKSwiIFN9Wbcb2FomR1
KzudEVSlpqOwRXOnWplbxEUXc5tEIckw+n6h8WXqkS/fpLAkFq3ZpVkbeYVP65xbRYGfICg7hc5p
/CnPaz/bLONCKNNjc0U7g3IXIgUwO7DihB5hWrAKFNLs3grP0/aDXdtGsmmybvnbQT/877I250sf
aSr8uqt+3yoDU7Kx9Gd8hNBCo92TTxz9RcUYABA8KMj49Lk4MYPcEI8KJWFyiyG7hIIwOCsPhcw7
FJLTy1IbOTgO5FVS851CKveptQdj36OcdNuroN3hI2tBbUfQa1VWHK85NS/MvBTQBryM4gfcePHN
yLTqW0PRBCaOg0het7jjxlxQX5pgzUwrbjcItjVqLceuGdBylXbX4PtiqwECNDeXufN67rZVoBL8
53ofMdMlJ9FWvYUR4xL044BeJLDkIskNtChaQeAXoWtJq8ANP1ieIeS6lkub7nKPinMdhLQbE2dA
4hljVFwUssTazJmZfQySrr2jeDz1tNdUuq4BRSIRH5HBgrI4LFYyg8rO59FcmarzwTPiuvh3EYbh
JupD66rMglLrpc7qy+Kk7g4R772Dwj1y3bhE0hWqJrp/1O7WfY2NQJwiObAy0h45w9nARlnpJJYI
CNnlEnPOCzd1zb+jKNECZmaUrOMB1f0dBh8VlKJcmuu0k/ILh/eydRikIxS+7+i5IZTtk2KumFHA
t0WuJSVDaI3bSQ6ZWnWDZ6+lBDe6dkVSfqjaHli/yBN8BrzkuvGmZhdOpbyaBt+7EEnQoBzvBN7H
vuiGHH+7qti72gYvZNIug6EHoF1UrnqaoyD5FhJzf8aR1z9GLhZw2mnPv+rxtRabKLbi8Lo0PWdt
K/+LLJ3+bwX7Goa75+J0Bi3cnj3zoqOFirkybspfncalFQzmG8QqYAvuEju8LhCK+GkbEQyYNrUe
OU/Ty3QyLEoIrvgyYheqsLEs/WhntGmCJIaJ9UEMpRqpHuncgdt2tp6YqlVN/3ZLcy3cgyEfth46
qNRUxukGrvV01yOViU3PBBzcQ56zxsb3UbXT3K7sunZ3VloDM2usBkStPcp1qZ0dnEi2W0MkYmeP
pv8EcGm+ApK03ATt0nxqJjAja87zDI8SCyOFyiy+xJZZxDApsvASjm50CSXHvDSbCJwT6/VotrH4
6CxyWk9mU1/YFI63xqL1on232arKt4j9TbH1vAjOGfSenKO5rHaTaLx9VhjVxWxCqmjCYrqvYX7R
Jey2smmzD2lMtzrToPpMw+s5JMYNG5DN4iPB24+cfA783XWiofm5BumrE14/19D9WoP48xOcH027
bVFishRrsH9ywv37JwqAJgOMsp6e8EmGIdBossB44g1MmkLwP/n//4/imgUa5a30//8W9Fwf/wR3
Pv8b/2A77fAv6o5Espghmq7Q6KnntB+h0b/QMoKYbpP8n/L3f7J+NNpAifDnYDs8kE4aEPg76/f4
lQdAMqC8B6KHQsJ/JevXQNE/ETB8HerhBGjCAk9sUgJ4mfSTLKqyHEz3Z2IuTfYLkGfkmOgOQquU
GykzWz0AH0rlrldOUVLvVp73Y8ZyurrCQIvocdcYHBBcTgHGqkT7EQcpYjxY/33uzNLIFFd/Ixax
4piPRwM/jLF1x7VTDArXGjoXvf0BkbTGJ6k3Ubn8DM6QflxBSwPAlavC1IbgMJhesMcdOG09oozM
C7s1jgaotuyqMdMmKDCN0KV4B2tmvVRkwvMBZLcWROY/HgZr56OD5L1FiXLxfjb9NJIrlrGfoJXT
uY6TX4cxJE+DzCmtyl+t6FJ172roZAeFa+h4n8qa4vnzH2vr9hnE86dwnf3qKxEP4MvronZAPSg8
r9JozmpZ9138BKDey6+xcIrzy8UdWrAJiSHSKV+VfkqDnQ51EwxkfzOYErSCmzp/rHGPQOXEHzwj
u4Rz3pvJdoniBTX/YmYqthKXnuUhQRPKIPSlQS1ulgUH9mRbhm4Powsx0gGXmLdf6iVjwPVNBtlz
aWSZaP8J9sLLRRgl+QwCt6h+mhMIjE8eRMz6riTGX27fftAZapMHEVEBmxbwvRi8cyCcKso2XMQc
PVGesy1n29BEc82VbbLDZ8fP3A9TX3tOghOGVxhy3VixP97lqVe9pwj3stimXxlmjK1xZwH+tpAY
Xr6yBXfRDOdMPI34OokbhGUySSBXGtzCl/RBMUT4rw4ykhcBRwmoMNNnFPTC+gMEaFixQf3Ed34U
AypP6KWqBudvtF+WSE3vPEufGn8A0Hg7Di7XwpCbkw8k2tmEIuRc5JCc7KfZiild/bQpZiRouTcD
6w4KqB7iQokBrs3bE/xqJXmsIVB9Ahylx6F7BlUFddB39Dz6HzPBGdqrlCSC8S6yjZTRfftR1usp
BLNPbZjSLSsqPAcPZnVtISRkl089nh24PqPYX30ubMkZtZZAUuLmwxwukVle1WlXCXPrjUm+PGS9
3zTOqiw4EGkmwU8MPxKKgYzE7Ug77uagxgJFXua65Xs491cTg0KnFwJyYnZMS5wfaFaYYxFnm9UP
gIsd3wKce579Gi1lgMqqS4EMboQpn4zeG6zXE4NMpICngugoSPfzYysytARk5xnfCa0sm1aa76VD
v/aDJunMteWgNl1QZHJz/xGMLSgT9Hy7LmzWJbDQ8T4tlwllWXp0i/yOhXwW7hx6X+ro0UwFEPH2
1J7Xwl0q4JRkT9sEx63XwFAvnpquHLr6exKkVDFWqA7L5bYXc8eiWpQZq3EfotEhbgwnStlNfeW6
XAaVwPkEv4zcjdUPFmCZ/RK4MPAJAApyErHRcolOnw9gNNw4XbwZIbEvfRyG0SmzzFmpVH97ZqeC
58w1XDmo4EcIpkX6iDbg1PJAW81F8DFKGjl/XZQOIVZ4JmAXtSGxdTjkAaSKNtvZbuuxv9tkghvZ
UJksf4ppsLAGIHPql1u2f+h9qWj0Lg8dWs58R0DPIRRGC0vnL2gmNxli3vCLl4cFbanxfuxaMd71
Gf9kWmHzywmySmizM2d2Ai2kXQEnS3O1zpzGYKNHGAHxMjXOlxhDANYUlbfCSt7mL4WFiwjIO+H3
pcD2eE7kR4lQPJeZatHfl+ueGDhG/i0OebSB+j1/vqCNzdOMWDXihs5s2n5tg9QbD5E7tul14dJ7
3k8Wym7HpDXUcDnMw8xamgMYUxQOAK+rIxoBCZelGUl9Z7ZBZLPbmqCV1BNqjI3Q3v/9Al6GHvS0
qnyTNsPGRJaeAfXMiuXXz7E+xIrSN41y2/YRIhFb2nmqJJVuqLz+8xltA6pq6yCElyZrllyNljxq
YB5jMDgpRiJQ/vGcvlROzTvFz6OKczzAZJr8JO4avUTycQm7bIDHaSWhfqJj+ERtChUvhqVRfsvr
cdDr5VKHklvLydHL6rcZzurlXYXONeU37Fn0cmlwX2dPjVVI1WoT24DKEL6cTT4QGoAV+TsZyzxw
Lg13TrHaLueRMaznkcY5Xs7gqaNPQWEKxmQBD1JMF1CaR7q28QI4INhk1uzwO4XSkH6JLASjet06
0VjF29ro9Lz79sgpsO0W8FpYYNmRXr+0Wlx+igOndcbLsIeLn21qVbtsBZAFAT8ZsQRfAl63lnwl
DAX1g6Yh098FHjde4Gvh42f2gzoKbqwbZxHCPYwicPh6WZkGOm6LRiQvbnrA/94XCLj8sA4d5fO1
MjfUY9yOSAX+GuZpYDgXxGf4pIIQ0D1kErMDfxebQi9RHVqP901Q8d+tFRRsYD8DIHVD6EgXfutO
KftcdWrRh0cCJPIxaynssKURAOZDO/gOzITXEzcCemksZ7z3sc9lFFBganp1GGezz8rrsXAtPrDt
kHuiw08splc1ZhGd3DQ5BTTvMAd44gH3Nu/DxEvDcUPLz9cnU1LgMb0TJqVrynKNs5O5il0aYwlK
PLSZzGa59ZSaWf5Bj1Mn5kj4lKmKQGGqsdHyYEWj2mhK0CJrEWVO+qG2wDchYpQNeoarFG0/a2ez
l0fjIu1NuDcrkH30DddzgU7idMyj3uc7RkbP3LRuABLksaLOxMtUUabi+hNyMpGLOibeYRRBhZnS
wdtyEHPcbCX8WAX+oMFbEbV/4nbKReB4ZXKInGzwYpAVOces+LFMtBITfdgq3jnMZmSBEmCnc5Jg
e1Qng+XfyDns9eLBbFGvRNwN2maXq0ivS3OYe9ZQ5KRtHh/R1V/4HVWIoQOx7zkclX0L2BjoSM58
UPgENTS0N/0kbI7cDFMwZqkCnc9dUKty4rMgrehTcGDwWblmilneuDOpYPOXpDAtv5NdpM+l3BzL
+SMoIx0RJogzcDw17iwYP5kYnA4jo8hesGzZs6DGtnOAcTL7rfKOASBA9xAU/cIXT2Zj4NGuBaSl
2XFcch2NqvG55csI2Ea/DdxCX7JSDi3LcRYgV4BaBZ3ifKANZ7gfZipxIFQ4ojz30LQwgZItEH1A
/rj16hBLewSoH0i3ko38zkM49fXgTHXr1ChsdpyqUEqSbILerrsZWFkFOBtv2miqoq1rUkb7BDaL
l8coqeC019Q7vrGf4Ycw7oCk+2zsbFgIp3FeGvQI/l7W6LDq3wGmdli4CwL0fHMUzfRx3xsIIj1Y
BqvS2Tp+pxnxRKKxyf40KA7KNbbVno9xSAL0+saGhEexNsw7aWARYynxDdAqYi9mORf3oW2HGH10
XZu2l6JqkKgW9Tg0P5qSOwYUXYl5C15Z9NLQc0zbbyln7rLL/aounlwEujokybBgeZyQMJ4+LCGq
/isUgECygSOZGiru4OQAo7dItIOKQfksGG+6Fv8WLQBjltYVmE8M4aJAjhZ2tp2iaFvPFL7ouaBh
49IMwHRMh/RLNynQkL6imrdqOkPJr/CIB/eTKEDAxzSc3BypirCwVVRTuuL9I9ZpFEssiLnJCkTO
immhoZwWi9ntIjQaNYtO4U4iZH4N2N9qdmPoxwgdEaAt98CtcIZNUe3EF0qpIVg5rrSttQJpgC6s
oHkWbgBpaZdvimHdOvaK+AAUT27a2pyWY0Stztxbk5XYOyRrrAqlRr9YqI5FjmfcNnldup8phWKo
tjcbXzXtNqQ0P9/Pcsaf1ehlZdy5htsvDxK8ERoOnRDdZ6qNMX3CQtLXavZY0gBRX5kjeOVNOC9F
vo9SCYBqwXEDR+EQFSc7wYVq6bGAtig3V0+Jjb7ojB6NVO3PMPPQDAca3dT+ynZ6TyJZGVWtF2yG
3PQKsY8gcIoboPxGnu9H0RDWJj8T1CAkbpo1AAa73qBQodvQwpGOoXkUvEx2+zv6NhXiJdYdmNoa
uMWEDSnXUlM6NJc/Y5jRNO6miaYuAqttmjExCuVfj2gsohHd7Do0c1n/wIEQHNmDVBr1tRJykLC5
20CHjx0XONshcYU+4VCc1xEm/EF0B3eZKiZgHbxYMwXHpY0NQlIvaXFnvfaSMuOWgcUS28te+T6f
uRu8Wkd/AJZ05uBnFgqmQKbGsgj3Q1um4guKWFp61GpALoV7SETUGpqh9TgmaY4T2es2SWPvXZtO
/ZfJJHYzAARMDWdZFqT60oiMKcILxSnBQm1HqxKLcwhduyAkqmzybOOiHEro7SviEgDciL3QNOdA
pJbNHQ091CU0gbMlGaCm8vXNGVBm5pt2ceLz7MFHHgCgpevB9FnXMMD4MDOr0Z9b9XTZ+P59mOlz
Mnf9gj+xMyvkG1VR01vdI8orOl4N0aVbkGAcOvF9mtqqBseY+dUV4nSQYXeywWXFuawaX4cs6Lbo
MQKKIqT1C4o1zLsN+nHjAFXWqqgbgKlH5xEekgnmtbzmDFc6RDqVe0Rf6lvq9w3mWjXjmNemrljQ
UNff3nIig4FsYjcL671Ksdf8VcCPJXANuFf4BkNvYEN7+GcklpYttBoaVA2pD1UJn1iXEhW8TW5V
KgADD1KGIUtN4oA7r5wj7wuEPGpPz9PIhWlZD6R/g7wP2ggM887JKos5GuCJ4HRTxfmI9S6wCzMK
v46572X5IWlEXE4XLuHoeL8An+KtrKXRxaeuQ2kwuWhMoCIWFyVI2gl0rNKJfCAo2n8pqddZ8zqd
zM6X9BptopTYjnQ0P9ZN13kHnLz6MbhFUNiu0ysRgWRADWMBCdRvHQdpZ/hgdNXG+6J39RahD68L
XoDz+INodHWgZhWkxmlr6QXmREPa2vvW9hG73sTPt2syjjGX5lBPBKprx6Gjci8ctCkOoxR6PUZI
EBJZm4xA9gu0U8UP/HP910Ql3XI7FYHPdWnhOMsdliS44FFQFUOsg3mn0d/2eXvk0mNeimGqmdSu
5+Arr5zZQZ59DCaU/g9wZnOfXd2yFgpaQ8QE2c7tXL12i8oOq+sSYTNQPnFBTwrpHFScHIJa+qzM
7WCMJc+qlo5XMLWyIsUKS4fWIVSR8S72w7R7HDsE0bCfz4cGA1RyS9e5cidL5hWOvjbrDNikTgKz
xiNjM61ZT0jv0r29JfFknqXyFnV0YCapo/BDNY/72Xba/HFMrJlBiZ4jnz42R2KNvg463jadQ7Sd
tr8z4mCpQgKDOY4RM0dprnX4KSZn6bbQw4z5hzMO7XJrGqNpruE2JaQjY9LFvXEIROMM91gzOig6
GpPF+BsgD3TMjiMDURjIa53kg1/QgXzc0Em8j/ooZtZkSUG33sxgrUJ6g6NXEaOEXr08MOr6xF2s
lpz3ovWbCpkX8geWk/B4PKW9aNFHJbjzURwa35tlAvJgZukfrMBKSFVyHL9/PG+9aix0aFUYJQBW
iFl10bcbOY6IXiJiNun6kRE5Si9J3wym6oOJEkzVMiCLzri90JAMJN0wvcXJluPmWojc1XTTKYv3
Edrjw0fgxkt/EQyzVRyC3ian4GLDRzwmCZS4Du7Qu6/5mNCVHWdV1lY6EqXlxim+np6zRvgCaFZf
tACgOKQI+Aex7qlc2cU2jEedBT4nFkWEaxk1gGWeFA7MLd1fuvzBQsbrjkHGQidJMln9U1JVTGkK
II2vPkCJjsvtnAyRlCjs4+N37TcUR/jDRbGikN/TB5ZkGg1syPI+TStUPtN+oTOQOFX+6NT4H4db
9XxyhHOvA93SwiYhf6fGdV4PpGYEQR79Bho6PrIKZwXWYK4hodAG/D5HUueZ2iM68TaGCwwPL5eh
433feeR5VU0/kvQUCrNr2QGB08uarmqqKjClkN89MenuzfPSAAuoK7tv18RePwpwKDEuSDib4vm5
Y44NZxXtdqf+nrrIRxJ5CteB/jhzWHN2vf2sUzXwz/oxuBvK1A5oCNcRr7tSvQmOcypy5/vslFBh
j0NSohC99qSbsA2TrrS4CxdRc2gMcMJ6iihj0eKG00ibvJsqhO5shKS8+ux5Ppl/9z6qLtYpQuV7
PXcCtrcTP7399V8NFRq9UO3RZcBjCM0z/fs/Ku1zBzoynnzvUabWzPfggtJpIZcrKdTbj3q15sDs
4gMBSTKkrhqc17sJo1IbF9TmEfE6Z1CHSEElfrAWX28REcXTu0vuvIViMTG+sG2PZ+IHdbJq+ePl
urZ3gpj6/SOCx/qMkvAZl9sh5WS/i22AkWoThcT7BBOKn38WSK51HzjtSu/i7Xc/H2a6ph6KH7qr
ynZDBOPlMIM+nccpjJ1v1CRIHWElUKUKKl+n828/6XyUbY8OP41Y0+dpFMfOmqQ5gWHgWJn1Dcyh
jzBeU+jUPM3I1A4AZXXU+PYDzzRNfC0o8qxq5dHho3z08tWQMlw4TFT3ravoEyXbDkErjjkORcW8
Rl1bQA9KUpgY4RoUA+yr7dtfwH01uIJFrOWFAFH5vPr5yYJle2E1fvUNdryKqy29rAVsCtp7YbZ/
DlvGLtGhMfpE+vz+XRQ3PKlLXqXA4i65mJ4Hp8w8XeKh9K/YxTXgc7KFpQgqroQ+nyD1bgJHGsG0
Sq1cclr7k6cvSyASNbKUSWSy8eEQ0kPPNtIfKB5ZUzdjdINCdJVtA4J5W6KfNrYgwurc0LFVP/Y6
7DI08Zgyctrq61w0KbEN5if6im/QluBr+c8F+p7QnlMzz20dNGUBPAquV9vSwXKUlRkniQlshfEP
4qyjMmmPMxSsY1LllGXfHv5XC85HuMEUno++F3SB86U9kFkk2BGqr3XSOsSscSN1ChQuUkcAv0vW
bz9S75Y/j1x91IanHk0AFsA/lyCiUQbEsA+mr2EsdI1xSEORX2OmaefGjdmbfANQ5uFAEjVbkQ4K
jQJFhPcaRedv7uAWYHJyan109typ/f3H8VIhvTcxl8nXHCBeeZmWnSw/2/lkd1d2L9/R/zhf5A7B
mZbRcYWDE6R7LqIjLBOJg6bvv40IMy8PXubrZZFljY6s3h5e+2xL8+lo9YB9Fj6dNwepqZdbOp5m
syiq0f5cwWULNhHlS4lNNmVUMt00m7gdVjS8S/7Hp2DDupw1QZBkzYNZiRsPQfqRlEf375sJWUjq
CIurA/U0JkPBK4ZdkdRZostas6HLAAHS/mzCMRC6TJyXdEfuR8NyeDkj97iL4tjQnSJrRLmDrMpC
Nam9wDA1VcWuqrHkuX57EM7GmzFAqQ4LGQhgvvO6Y+p5sQxLAflqKDN9M0c1rYp8ZUw1mfPbj9Js
mj/Xs55TDi/4MiiYUdc/X89T3VBTtdzoPnDr07MGtNBv8hHlaq4mjnqOoOfeewFIh1Go5kpXSX//
1I241ackCCaD67m+rmeSCzacdHaJrMZ0YeTZYCxXPVsVF5q0KfNpjzABCdMW1U3S4xTSOGnJ78Yf
3SLdRDKg67N3lsCEn7Iba5CiCId7GU9BfJpw2H8uTYwWFVAMVL1Ez2RmEbVMK3/k4K83skt1Yfl3
C40dydrN6Hlw70Xg4/hAZeGKW79z3wYvp8/3tcuGbWonDY+70DPPlnDLG4wByLkfxej4X7IOL9Sd
TXv0IPKgcanxJ3IXu3N4VEFaRJvGjapDibL+Ay500M+rYKhommJDFBoKkyCRyPZzRP7a30KdG5N1
Eoz2IQ2zjyWtth9j4/bNSnSwtNf0csSH0YvqYwLr7ZobKVm0DgOGUga6138v9JFHZM2RRYTlHpou
+ide/mAshiQ5KGbg633Y3brcSqhtwAq/9lU3bmSj2i098eIhoYcPF9OmS5A1knJenU+08KRVfAM1
4aFjfaLoLq1pbZym8+9t7ufHJqktD7y3SChhxH2/xw4dcwzfGR5Sx0nAQZmGW+GC60GvHEJEDYym
+yTcvicsioZDNg/ZjjaBavBcoLm8nqcwRTvZLcdLRGa3cgpHCjZJlv09BEDxUQ8e8o1EfP5+wU58
Q/hpJFT7DHdtCvOjK5X53Vay/2ZhUvE5GTz09WdRHnO/T7eYGqfvKA29PKxZELSVOcw8QgXXJlA4
WxA15R+/9eLqifmCx29HVb7F8QhnENGZ4vPbO/rlhn5+GAJcALJsLEh45MsDFEVPQrsurJ4Q9y/B
CM3mvVVRX12VZX49uo62oY7r8iMtQiyX3372q5V/ek2wOrRsOMTPYROD12PUCR3kqa0qElenwLVg
Vzr4HL9zTZw+6T+v4dNbQncFn4MSIhfyeRI527gdjWBlnix8rkbiD66LVU3Cg7p2Uvh3lV1Gd2kf
Gc3KLLyw2Thjk2Kal8KWm1GNwJQlleJDJ7rwsjJa/zP3bU+cNBTyoSwJXmxZlYg2SMv9iJxV9asE
83xVUZ79ONrK/jvMyFNXVm2ZCH3n8QenhGqNOV0pqN7k9OJwsaSw1oXqKatjSSth6HZW7JmP5iyh
HzN/78RCZyA8hkSHAYRBjIvDHX0eElgGat1uoJYnd9CDn6ROsnfqrDjMy/xY4cr81THCeTPYMU2P
Fq7uwUWhvNq8vQQ8vZhfzAxqmjqrAwwIcAyVyJfrz8qjkvZB4j/FA40Dyml428wBPJdNT5dEInoP
TdEvJdIP0JVKuj11eaipW10jzjTKVeHHxofFit2Ds0AjhLUYfoO5gipUlxvXKUjjK+WofeWUzj01
0OJDbTBpWGO3s1ovcqbtktV9tPab0EfmmeR7Bz3jlxJZeuP4kLVzKsUHaEDNh9KThUSzoB++qyIZ
PpuenX80qoALQszWtHNsOeEz36Xx/VSEwN+TFuUVjB9xlRhlTAsAtZ2MRgh34ifXM4KrNFHu3xZV
bVTU89yb31n2L2FJTDFj61Jd8LmkwMmeq+wNlISZdz9CTMP1bgwEvB6a1FHwn9vKvLEmTdh8ezrP
RA1PjyQ2IMWxbNjvwNXOptO0i67k6vyZNZl7SdkMXlA0KONIoTLb0YiQnPQogT01jlk8pPEsr9I0
ND8aY+js3v4u4vXSItTk+Dy5KwvrHAzYTaXXB3FV/YxnGgzk7XX0rcZ4aNy0moHWmnZOhaOstYAS
XCy1gU/nHRLgsBvqJGGIKpCBumZXC/9LCklKl34poVdGn1znIu0PeDvON2JIYihBfuyuILvb06pH
JimhwoktxKpDEXodoITQ7A2GZZfl0rgOhTXyB5OPz0mfqFs1T1xnGVoPuxjDAiSGrDS/KmnzElE6
JTzVoi0qICVwObcjTc8HbyQ1JRbpP0m8LmHZFQ5W4T5wGVYi7aK1oOp364RpRcsVRN1MR5O+ksTC
MobE4TfXE5wq2IFpI8DVBnZtIejiT93ehOD/Ny506ZcBA4RfbmqnlHqQkHuv8PX6/IE1htInsbuF
Pvyrup5j0wnF/TL/CTvb9FfhFGbfQXkouoZMGTmV/7T0Q3QhKuO7GjN4D0qMTfnfWLCIXBM2OyBX
0fU9W7AgpfqyX/ziZ1QKNWxOEyKWISkgyAmJm/sY3reIPO+USKJtE0bz1yToxoZ1gqjC2yv2rEB3
2j2Bq2vLHB1gLc8Ru3BPp7FGw+Vn7JviUyus/g7BPmPjU9g9ci8ON0PRyssGdusFZtcWZgI+F5lf
yPk2RYgPQHI1jVepMTi/QM633ipAR+fTO9/yVcjgC/CuHlsczDRJ5dmQIWqoyrB1h59Uvdv4M5GF
B83WdtVqQA/pxhZjTk+pX0SwCTqv/pWgUZFjZWg30x7nof7BC4v4yvSn/LONSwYdEm4B1Da6guGO
M3/ttrR7nyf6f3QW7lXz8//8r8enEhfhtCdJ+SH/ZE1g0qczjjd0FtL+R02z+KWQ9vO/9ZtsEYi/
uJptwlKbdDvA2v0fsoUR2n/BdQBcjsmJdvvWCeE/Ggv+X9SYKZ8ivanjWCgV/7AtXCgalKLJeMRJ
bZ1v+B//+4XTe3/285/g/ZfXHEAyyg1kTjZFbTCwgNJe3jlkVkk+oEj0LOpFUDffehaqLItSqMvI
Dom5Pwbo9jk6ee+BdE2hi2h9U2HxYn9Womk4243dlN6RUjsNxhGz1UWrBIsigE4Ew++dgsrLhOD5
BbnDGS/aIFg1niUEYSagjnPLH/06EY9ZyANOomC9h2vc26/2cm+fHsVUM9cUoqnLngqYfxSKumRK
4iG33GOutQ5TH6glpUfiQ4Hj3I1c0D708wxdGC2I9/aj/+UtWUlItWPYjVz5eTl4amFomUbnHnsb
+d8qaFAbhO4PGgywyXtW7meByulFdTMEkhB1Odo9Z3M40/uDbpq6R1B4PMhvUH5a0UVHdGyUPoTG
CrnT5LJEJAlbyA4xwi8gAoD0zUWKfCTE6HeEw1+/PpojpJsAPKmv4L7wclFlVoKeYBy5x4BoAKk3
bQBnIlu+/28+C98sBO5ZwiycswVFecwsEqXco9NP1s3gGv0TGgbz3aDly96eVT2O/xnf63EWhPfU
qDwfMhH32svXSiVAKRyM3eMYJb96WxvK2Qgjv/2Qfxs7DiHr9DBOqbPJJONyfWkX7nEBWA3AZUQ0
jo60sQY5gwbY2w87i1yeX8khZKHo5jKE58LdQQRwfKHgd8wIjkpSRZ6JdS4qZycXPLCxKM8JxSbV
wt4qkc5FPEbOO3Wjf1nBuOBx7AEN4f+8ahlFNoYgEe3n4xxI+9LJKxRSWi1B1Rg9KxSBuXJL2b0D
crgMKMafNq+nleY5Qd5jQPzbDLg6sw71TPvnRay8CMVc5g2bFx/Vu5Me2MlE022698go//YoQWkZ
1AVXC+2qlytqbgJgkn7rHFOP4Q1P7qFGARZ1HQhm4u3Jfnm3cHyTnRJqhi43C6nE+cPAGNRF2zbG
ZYQW47IyjA49bwoVX5cJQdgRE/fgnbVsvTyC9SN9MieTi5ut474qsTb5QrXE8sNLE8mDPa6aCKr1
wFLuxGSgSd9HzOtJdQ1iOeqNMVuqRKX56BsVsmk4tLWHRYuSnU4QeZLUVAuqlasoMXAkTbX85duD
BOXpxS6nUAuiRLv0Un2m1cDV+HJOqmDO3Bmi/GVfmCVRHJ7gdSqMXWwBaAFTV1LpWyPK1tV4HtII
EFuLD/vYgRo7OSE2mFOVEWdvRDH7aXFK+TTbOUv3WT1Q9wKTDQpcqF16FnJ6KyjZKANrcblCtB32
2/xrFMecCx/sQoflmo1xqJ21X6VWB8eWzbnsMgZwhT2iuo3TAtqAoFX3ADPPIFMPo9Y6WL3HR/d+
gus5BRpBOaKDSLGKgeaIfVG1PEMLgZ6ShLYNTHPlji7JHqoweMzSJqD75SJVhzayXPYG0mbiEqpB
fexlXKJ33FlVcokKgHxCrbv9Cp7Fbi4pQqk7wCoYodvSwBkVX5n0mwVFE7jM4giI8RMQiIcWl/Wv
lczFI205VruL9s+jsqh/PpvViBGB3FLl9o+GWPswtn571wlZ7j1q3ms/jd1xxfk7eitqTdwwJ5VX
OhX10dUyuW6EHKQzu4wosuwPyrXT/cmIoOvBm5yUADFOZ3xCvCXvMFAElTci4duEWnaxFFP4YM1d
/5SXsW2vQGHi8ttHmAwGqgsfBpo/GJxGyrmAz8WnlFrecAGUf+OigIEth75RK27qHfSfglp7mXSZ
ttSRSJtCZEUQMBGkGCVaQ/5logOTkxdC3CJybELfvMtRLZ+xczSQZz0J0QIpZtWgTuM9+iJnNNFU
aiAD1dhJr0cz8sXlSbLPQEe03/eQXIo9NC6+DC2QvNwCWO6fRA3ehBUcq3hbLoF1kxgIjG+UVyJ9
GdUA/Ta+crlvZI4IHeweh7UMlyN86PFBxCpKDsEGARlYQlbAXSRRPZp3CsaBvaJKhY5i4+BoTwaK
joCVIpU/QuR7FMkQYo1SdWEByd7qPsXOYh+WBb/FjQ0W/Vs1jtV98P/YO5PmtpEkCv8Vx9zJwL4c
pg9cJFmbd7ftC4OWaAIkCIBYCBC/fr4CQDcBye4elw+IiUH3oaNJJYBiVVZl5nsvK/94F+wRQdmn
ZaQKqKbqQPFXkms/iA50gBSSzWlQliCLqiifKVBpUEGt/GJCmZB+Z+AFj/cOAenNzvAiesJtyXsg
/oF0EVh/mgNWx/db6pt0CPTimEaNR5+TEaoLkwpxhDdZnDogRBf5DmHGJPvmGFX0EvxJfg9ZNA/R
k98skB/a4pmmlVDPLZSYDnYZjTU+gYNK0ovUPFoPZWWrM7DG4S2S8sn6QhHJiImbx/RG3ETh5SHK
o3sXNFQxDavU+7IWSud2lKFShGjBJXrPixv1mNn7SweywOcYJVNEE+Lqi4U02bVu7GhpSZKl+kLL
ty2aAzDlUqRjkhlA9cMUOlD4hXwVcEc0/OnUqST2pTiMopRR7lNtJlo5wA7xDiR8td3FzqHLJI4J
teVIWbzNUQl5SduQ+OUm8dKLo5kfV4t1VMy9kT96Q7vf3Sd/ezCmkD6ySRyST9nAKqabZbK0M4P1
gaDwDJqUN80PiXqxQy5hkzgjdH4RhidrvojoqJroqH1YNjrftJIU0lLmJEFDZw2hL0VN+5aTrnNF
tvdoziCMFBNjseBGVJYXM6gOaNJQuJuC8PJmVXREImsX5R9iWoLH00OYXkCfQCzDUx4CO40+uYGv
TXxXLS9S4HCzPOA5YNHt3rArVQTyuPdby9gXk3it8IvadHu4JfUVvqa1Tvw6SNEEm44sTmTLWp55
pG1YEqmQ0J5HcaZtbqAKC8UQ8HB7lFHwhutEwSFFlau+PyoVU1bJUAxP7JzeHiDpACgDhyvh8ER7
Ba1+JM+rqWaOos8L1Sgpc6EsCio/uQIOz37s5OYCrWjNoEt7Eghrahmnl02/I7wxB7M4wtuCrb1P
QTPsZhYCde9FZWw/zT1zf2WUBv13apHvOGbaCm0JIdOHJupnLdqT7zt4OYw+PdIi1ryXxrsv6LE4
8bdjfDDIl9kZ4hKghebhxihWO6fYr6fmdmT+Sd8E92XiuekVWFe0eMJy7aNMpm68r+khW25iE5EP
0Mjr6YJ2tOmnAH2y0Tu/Ai955WgeckKokk6tAMaCBxz6akMjvYsjkI8PdIzYkUazjeID2n27t0hB
f9OC6lOpGeqrbaYhEGoFpEE1N8nnRh5rj+vMWz9Wvl+8W+c2vxwrfjPfA75wkXy2C4Aigm842Qep
fQ2FJQWiWQQxagUWfny6zYFtXGVuqdwY8OPu9ikiJVYF5Ry+9TZHJ49fYYO2GWretAkvw3mpZsFd
mSTGK7qJB6/2dM99C2lsP00iFbmqwyiYI3ijf41c63CTWTHyJ+ZC861J6uj+FC1Eb1LkVUGL5n2A
u3AX5myzc4zrY3H4ukDj4F2Rrbf0K8qVO3Lw5pdtYW3X04R2ouyVNFKdoBW8vncRJ71LQAFcj8g5
WhPvsE6Xml/EN3QHBPVKE8kbFT4XuIws3SWXKi7vYsRh9jArVU1bTEDq2WgF0XPpvbWN6S4c6tW7
2PcWt8oxr95kngLl4bAuPlNn2KMNlaaGf136ZWlOnYheJpQbC2d7b5UICV+6Xp5eEeWObjd2FX1Q
/ERzp6MtTbeFoo4CVpPJc1+ww39TD/v0Lo9jcL1shDc0pNsFs9j1oIpFQEdeeji3y62xUGE2cLIY
TdcH+/BmrR1Q7wk3CzNmXgbJ5y0FJdQeA/O29DXcKGqLbjbdx4ewoAaf5AtqMJF2l9nHypzQqUZ1
5k5gGzhEtVhFmpUvLtzRvkJzGR1dw9hrcz2w6DCe2/7bdKfuP+TqMf1IIteYH8pqO602CMwA5DUm
hoK88KSsNjbF3sL26eVbeY80QmEfypTjYboYHfxgZjBUrw8VcUoYIGJJl+CF/4oyRvlBSYrRnelD
WJv4sBgvnJGe0OU0Ds2LfWqbxTTSfDe9zJm73xCELf+MgQo8FObCfiyszPIvlNiCHY3IOOrWG1j7
CSxa9JErIbM0Szy6xlzZWfzN9Mr1a4iBFHYqUm7XelF6ESr+4R7VSn9/hAOU0A6b3fnVKEB/X1Os
RTZzAXJfr6tjCRUGfiF44dzInJttrqCWb9iHTx59AWhfsq42ryjKkKtfoJj3KnQD6lEo7oxo0Kbz
q9GeUjWuECALyvxj6e3LhdFEsP/Phf5NLhRhAQKTH6dCT/nTF9G3F/SbzXdf/Y4CTfP3J+FZmgvC
TEZe1iFQAL5LnNoKz9pIyBItugRxFBYobRAutUlR3RmTKkWTA1VGkk62xUetBA0fOUIYhQ+BqGka
H/WSoD9LiqoiDP4r8YLuB/x30baVbAjxGtCobkh2RJGamlapXMHUne7W3wLqpOVx8XLj0HCrAELi
K9ccUefuIv+kbhHw19PZ2eA9kyZ1e5Fs/QiEsaoOBM7Q3DrSPUsmRibgCsdZK1dRclTuF8anoxvT
rmk7D3eoR2vU2nGQMzdGzc4IFndxvN5cUsUM54X22TjAO/RmlNDXd0o1mviRc5G5UDZt9X7vie5D
5kFQ6mejA9uoEj8Qf/IlYrGQwvr2yybV5uI/jwaOxz9+SCvYDghipqP50XSvkDjfU4PbWrecKMIj
h5osylFbTHV9pmzz6VEPPx4duNDMiavSciDf04xY02/WeWGDUa2AhYCjcQLE3hyckrmBm5fp6Tzd
3hqj/E3ghfm8DIUumpu9sdzPqj6aI2a4rGDszncbdYIu8ZScL6wSF3/hccAOZii6TxEre1uOFu83
+yKZb9PdHP37LwQDyiWKja/XqX2zUcOv1Ro1/c12ureK4BLahTMpMiIlPQwfdqWhXG6RVpgcleIh
NNazNV7vFmFeRN7AH8RWys2qC3+rv1rvNusmf/E/41zaF5kts+W8Fqp6k6+S49tVynb8fYGJT19H
fpi9j37tS6eV+7yhF6sziayHiIZc4gnoJ9Apwmgi+97xVvUj1c/7MwsBCPgsf6QqpLtjU4CNRU2x
vvR/vQiiEKxK/fHIpeEprAPQAbgkcTU3PBuiHw3Cz9+vGc2ff6fzBj8sX6mKwjP/k0HomTgbBG2M
myVBKsCj528vyloGLhoYTPP2bn2nIb29a6IsJvf2xpgcPAwaBGrqCyd9PggU8Ejbkm0jOV9fbGPc
cFCDYDTP1BQIv6+op+vgx1PAGNcIN4BmzSD0ZoKqqmOmCPQAUuniakZ9QINg8uvJzgR7rJkGWWWa
jp5e8nwmwA4aE8ELLAaFFHENbSbAEZGfCuq4waUDhH9uFHCJcFHAQgJjqi/Wy7DWA0p1zTP9+now
1DElc0AcoDieGwQbl6kLhSZxqB3Y29f1fTmXKM7gjsnpWHv27VVFNPumCGM1W8+A3IDGEbMfwvzg
UPBDZ2goY3ALJirCzx8KHH584hB09Fo3MDg/gIqJ9LYoWr1DHaElU7PMeclzZ2ibuAkHsiXN5upr
cAtB1CNltwQDiA4+ALSF0ayE3vkQTsKYbbGudA/NEeC/BVhdyhNoztiEdaEqoBDrC4Pns4ClYDgA
l1Bb/D4+w3KHsAQErlVqFHR7zE9MRoIibn31joi2MybNQS7BaR3C4NYCbGBB5pQbBboFAZZ2BMG4
vnAxnbmgIytMIGVQDKuvwW0OKgKLssGSYYzBwSpkWdrfujcXVNWgqRK1frAQg/MIrGLpk5EyhvHN
MdMUYDuu3vs77hg0k8Xu+Ne+MSyPwOM5sn6RvAFRAnygdhBEKNBZC9aYwyFAQbc9Pw4vbwCjhCBP
yiOAUlWAXZI+eX53dHWyK4oCyaD9nFzuwOYC0EXpk5LDHigUtgWqS1w9v+g6eAyySOSZmhXTDPuA
Ds0wPwSHTmouiD0S/hhyGH2HYLIUGBoDWfP6Gt5ScDm+yL6+Mqa3HHOdVnrN1XUIrkqWSQiZUMEY
5iiAfbBklwIOwdVdcOakDOurd1wmaLD4BERxm2YankOgXCW7FAyTLgoiW3a24M83B8sdg8Kn6gWx
eaBzAcls2RVBFO24JNPaw+ATt0gNEC18aoA1ap9xaE4mA3KLKOhIb5GinCn8otk7INgWOQSVnOup
sNAM94DensKsqAdIbQrCHwA5B43bbn29vQH24Zjo0jA4JjRLYWgHBMDjhvRK0MZkjQmM7DZI7h0Q
6LpC6wDyDO1sG9Ak0Mh5Nz5aIpdKgUVQGQGjN79xbxI4JrlUhbO0OFGLa3CbArs2TW4llwIZZSoH
OrTyZmvsZVJIq3N+EDn1oZaZNMoesnGTYbE11goD7Vv2loJriN7COomr5k5DWgqiRio/CdDX0lw4
XM3VWwp4AjrEEDZSaauvwe0KNMxRZCeBTv4cmX7kvdpR6O2NpBAoM7L7wr2vr+E5BPRHpEeBsJBm
H6QN23QaBs9PiaLuDCdUZFKaYRreKLBOmxzXr28OJFIg8HAAYAeor96KQGmSyWCyNbIsxNWEKEPy
C2LvkvUL+hidP0LHU7mRdX8+F4RfYONANaKtTA/POyIXJz0KpBZ1XhHKYP1TC0fTGQUyqzgNNC5b
vzG4TAIxtHTJRTfGUOlg3hrtQaE3F5CnGyMpwEA5A1wLaPRJrgWd2rIuuHInj8C06swCEswIQ0IE
bsdncH6RRdweX37dL1JmUFCd4p/ezw/yAPY5zEdmQH0NrsqAVojgF8sFjja1JCT74K+2a707CXAQ
lJ+FJtfJF9Q3HNK2AJ63Ob39+iQQS4E2AWTYG3/4JLNM9IwnUGhd8X2UhpVfB1otn1TUSSrCawTX
8v0tzx0CtU2SCA7ioIPzh8CxBDleainovL5CmohQvJkFPYfgiDwbNVcges3wDM8fMgoc66RGAX+I
egllx9NU7+0KwiGA/CG2bIO0AbkCqAUtTEzKFaARg6hTewzun42A6oreoYZ1dmoYlisgJa41U1Ni
FIgWSKRxEm49Yu+EWMNUbaosghsiJtyQZoGJWL7sKmBbxM+hz9w6/P4qqF2hqOa1QeXwPCJxvawv
IKcOWp1BIH9eX71RwCNCqYGLSI/r+mr24SHNhWc0p/5rlCLREIcj4E0nDEL3iEQWhXIs4C0aQ/y3
o/APhuo7E2Tq+cFjzQHxV+lzVJEffeHEfnj6ect8ePn4738Jikfni4LB1tz7L4rIHx0oZ73ozz48
OYH6Pu2fty/49Nade53e6vQ/r/xVskwePPq9QCA5to95v9zBJKEd+9flbnmuLMbsY+b99SRPRMi+
74h/Y/j5Pu9nDJnO+5/5mJ/aTXyEArsPjDbNb3jgZEvzxGV6siR+RrXmacgOxXQZ+N+iJOySDhvk
v7TtKIiS5WN0/tR2DaWWt4wc40PmP+RZx3iNUpc1PlsFy2KZrM4tN+hfacutVt7fcD0lZ+EFo+4/
dmdhg1uVff7LVZSsuzOlRUHKWr5ixH3/fMRpRiV0/WQNv3xcep0J2AIWpe0GgR9GfndFNlhAadPh
o7/seZEGXydtOSq606IBrMmavXnqmxoMmLRhDOQP2+NpGtRurwFWyZq+jXI/fTLMDWpJ1vbd0g87
3oP6m0DAyNtFImEZPp4s1Zt5A6iQN52mywd0H1ZZ1pnTbbFe2r7/QA+bZZdq2hTC5U2zF6RR1pnZ
bWFV3naa+vwbxx3f1Fbsfof1KE/6pkUZTNp0FGY9H9JyN2Qt36++Jsve6akt5subPiy7+xbpB1EO
kzdcvLha7uLU87vbOvZFoel32L9eJemq46moXIj6ze8wfrcq/YfONtaWRX6H8c9Rsj09Zu1SGtSi
tOkoybwX02USsVN2FydZJ/V0x2flM/7RKf6+vsFsue2v/SZZLvv8rzy/O+INDU7a7DbgRNKNamDY
icS2tOlkte6z+etcsazh16swTI/BYdkLE9CxFZhGWfNvvehx9eJl+mRva+AhsubfRfkPJmKbS/49
N3g6EYV5EjOy5t8z+iv6yHSOFG0CVN522Y0qW7qzrN0P2dI7vbnwKW2mUtbsx1WyY2frWG4qg9KW
fSKb3vRueW6ypv9csu+EaxpAd5+7zl1KG1+l2YuPzz18kxWUtv8zpXbJQPXPY4SA/LozKg1C9udP
/Vym6Xte+mn+6SQM8tyfdZNr4hsPwWqZ/PEfAAAA//8=</cx:binary>
              </cx:geoCache>
            </cx:geography>
          </cx:layoutPr>
          <cx:valueColors>
            <cx:minColor>
              <a:schemeClr val="accent4">
                <a:lumMod val="75000"/>
              </a:schemeClr>
            </cx:minColor>
            <cx:midColor>
              <a:schemeClr val="bg1"/>
            </cx:midColor>
            <cx:maxColor>
              <a:srgbClr val="269999"/>
            </cx:maxColor>
          </cx:valueColors>
          <cx:valueColorPositions count="3">
            <cx:midPosition>
              <cx:number val="0"/>
            </cx:midPosition>
          </cx:valueColorPositions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A$1" max="10" min="1" page="10" val="10"/>
</file>

<file path=xl/ctrlProps/ctrlProp2.xml><?xml version="1.0" encoding="utf-8"?>
<formControlPr xmlns="http://schemas.microsoft.com/office/spreadsheetml/2009/9/main" objectType="Radio" firstButton="1" fmlaLink="$A$2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891540</xdr:colOff>
      <xdr:row>48</xdr:row>
      <xdr:rowOff>148590</xdr:rowOff>
    </xdr:from>
    <xdr:to>
      <xdr:col>11</xdr:col>
      <xdr:colOff>144780</xdr:colOff>
      <xdr:row>63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50D16-B13C-4878-35AC-8BF0325DA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17</xdr:row>
      <xdr:rowOff>76199</xdr:rowOff>
    </xdr:from>
    <xdr:to>
      <xdr:col>6</xdr:col>
      <xdr:colOff>342900</xdr:colOff>
      <xdr:row>25</xdr:row>
      <xdr:rowOff>160020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717C69D-8D08-437F-AA9F-05007A072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8</xdr:row>
      <xdr:rowOff>152400</xdr:rowOff>
    </xdr:from>
    <xdr:to>
      <xdr:col>6</xdr:col>
      <xdr:colOff>198120</xdr:colOff>
      <xdr:row>15</xdr:row>
      <xdr:rowOff>121920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703E61D-83E3-4AB5-A4F4-0ECAD85B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441960</xdr:colOff>
      <xdr:row>8</xdr:row>
      <xdr:rowOff>137158</xdr:rowOff>
    </xdr:from>
    <xdr:to>
      <xdr:col>2</xdr:col>
      <xdr:colOff>15240</xdr:colOff>
      <xdr:row>31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60D1E7-59BA-4F1E-8436-41ED0B0A1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8</xdr:row>
      <xdr:rowOff>22860</xdr:rowOff>
    </xdr:from>
    <xdr:to>
      <xdr:col>16</xdr:col>
      <xdr:colOff>190500</xdr:colOff>
      <xdr:row>28</xdr:row>
      <xdr:rowOff>80010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D7862CEB-7BB7-4606-99B1-9493358D60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2740" y="1783080"/>
              <a:ext cx="7200900" cy="3714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594360</xdr:colOff>
      <xdr:row>1</xdr:row>
      <xdr:rowOff>30480</xdr:rowOff>
    </xdr:from>
    <xdr:to>
      <xdr:col>16</xdr:col>
      <xdr:colOff>533400</xdr:colOff>
      <xdr:row>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3AF7FD-7A45-26B9-F1E0-0C1FE3110065}"/>
            </a:ext>
          </a:extLst>
        </xdr:cNvPr>
        <xdr:cNvSpPr txBox="1"/>
      </xdr:nvSpPr>
      <xdr:spPr>
        <a:xfrm>
          <a:off x="594360" y="213360"/>
          <a:ext cx="13685520" cy="5638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800" b="1">
              <a:solidFill>
                <a:schemeClr val="bg2">
                  <a:lumMod val="25000"/>
                </a:schemeClr>
              </a:solidFill>
            </a:rPr>
            <a:t>What</a:t>
          </a:r>
          <a:r>
            <a:rPr lang="en-US" sz="2800" b="1" baseline="0">
              <a:solidFill>
                <a:schemeClr val="bg2">
                  <a:lumMod val="25000"/>
                </a:schemeClr>
              </a:solidFill>
            </a:rPr>
            <a:t> do </a:t>
          </a:r>
          <a:r>
            <a:rPr lang="en-US" sz="2800" b="1" baseline="0">
              <a:solidFill>
                <a:schemeClr val="accent1">
                  <a:lumMod val="75000"/>
                </a:schemeClr>
              </a:solidFill>
            </a:rPr>
            <a:t>wages</a:t>
          </a:r>
          <a:r>
            <a:rPr lang="en-US" sz="2800" b="1" baseline="0">
              <a:solidFill>
                <a:schemeClr val="bg2">
                  <a:lumMod val="25000"/>
                </a:schemeClr>
              </a:solidFill>
            </a:rPr>
            <a:t> and </a:t>
          </a:r>
          <a:r>
            <a:rPr lang="en-US" sz="2800" b="1" baseline="0">
              <a:solidFill>
                <a:srgbClr val="FFC000"/>
              </a:solidFill>
            </a:rPr>
            <a:t>employment</a:t>
          </a:r>
          <a:r>
            <a:rPr lang="en-US" sz="2800" b="1" baseline="0">
              <a:solidFill>
                <a:schemeClr val="bg2">
                  <a:lumMod val="25000"/>
                </a:schemeClr>
              </a:solidFill>
            </a:rPr>
            <a:t> figures look like by industry?</a:t>
          </a:r>
        </a:p>
        <a:p>
          <a:endParaRPr lang="en-US" sz="1100"/>
        </a:p>
      </xdr:txBody>
    </xdr:sp>
    <xdr:clientData/>
  </xdr:twoCellAnchor>
  <xdr:twoCellAnchor>
    <xdr:from>
      <xdr:col>1</xdr:col>
      <xdr:colOff>175260</xdr:colOff>
      <xdr:row>6</xdr:row>
      <xdr:rowOff>57150</xdr:rowOff>
    </xdr:from>
    <xdr:to>
      <xdr:col>1</xdr:col>
      <xdr:colOff>2636520</xdr:colOff>
      <xdr:row>8</xdr:row>
      <xdr:rowOff>140970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D41FF9-1EFF-92C0-3924-62FB76208896}"/>
            </a:ext>
          </a:extLst>
        </xdr:cNvPr>
        <xdr:cNvSpPr txBox="1"/>
      </xdr:nvSpPr>
      <xdr:spPr>
        <a:xfrm>
          <a:off x="784860" y="1367790"/>
          <a:ext cx="2461260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bg2">
                  <a:lumMod val="25000"/>
                </a:schemeClr>
              </a:solidFill>
            </a:rPr>
            <a:t>Average Annual </a:t>
          </a:r>
          <a:r>
            <a:rPr lang="en-US" sz="1600" b="1">
              <a:solidFill>
                <a:srgbClr val="269999"/>
              </a:solidFill>
            </a:rPr>
            <a:t>Wage</a:t>
          </a:r>
        </a:p>
      </xdr:txBody>
    </xdr:sp>
    <xdr:clientData/>
  </xdr:twoCellAnchor>
  <xdr:twoCellAnchor>
    <xdr:from>
      <xdr:col>2</xdr:col>
      <xdr:colOff>381000</xdr:colOff>
      <xdr:row>6</xdr:row>
      <xdr:rowOff>57150</xdr:rowOff>
    </xdr:from>
    <xdr:to>
      <xdr:col>6</xdr:col>
      <xdr:colOff>403860</xdr:colOff>
      <xdr:row>8</xdr:row>
      <xdr:rowOff>140970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28192A0-B43C-9CB9-0F80-D843550763EE}"/>
            </a:ext>
          </a:extLst>
        </xdr:cNvPr>
        <xdr:cNvSpPr txBox="1"/>
      </xdr:nvSpPr>
      <xdr:spPr>
        <a:xfrm>
          <a:off x="3749040" y="1367790"/>
          <a:ext cx="2461260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bg2">
                  <a:lumMod val="25000"/>
                </a:schemeClr>
              </a:solidFill>
            </a:rPr>
            <a:t>Total </a:t>
          </a:r>
          <a:r>
            <a:rPr lang="en-US" sz="1600" b="1">
              <a:solidFill>
                <a:srgbClr val="FFC000"/>
              </a:solidFill>
            </a:rPr>
            <a:t>Employee</a:t>
          </a:r>
          <a:r>
            <a:rPr lang="en-US" sz="1600" b="1">
              <a:solidFill>
                <a:schemeClr val="bg2">
                  <a:lumMod val="25000"/>
                </a:schemeClr>
              </a:solidFill>
            </a:rPr>
            <a:t> Share</a:t>
          </a:r>
        </a:p>
      </xdr:txBody>
    </xdr:sp>
    <xdr:clientData/>
  </xdr:twoCellAnchor>
  <xdr:twoCellAnchor>
    <xdr:from>
      <xdr:col>2</xdr:col>
      <xdr:colOff>205740</xdr:colOff>
      <xdr:row>15</xdr:row>
      <xdr:rowOff>38100</xdr:rowOff>
    </xdr:from>
    <xdr:to>
      <xdr:col>6</xdr:col>
      <xdr:colOff>228600</xdr:colOff>
      <xdr:row>17</xdr:row>
      <xdr:rowOff>121920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9AA6531-A135-300B-BBF8-3F596169788D}"/>
            </a:ext>
          </a:extLst>
        </xdr:cNvPr>
        <xdr:cNvSpPr txBox="1"/>
      </xdr:nvSpPr>
      <xdr:spPr>
        <a:xfrm>
          <a:off x="3573780" y="3078480"/>
          <a:ext cx="2461260" cy="449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269999"/>
              </a:solidFill>
            </a:rPr>
            <a:t>Wage</a:t>
          </a:r>
          <a:r>
            <a:rPr lang="en-US" sz="1600" b="1">
              <a:solidFill>
                <a:schemeClr val="bg2">
                  <a:lumMod val="25000"/>
                </a:schemeClr>
              </a:solidFill>
            </a:rPr>
            <a:t> &amp; </a:t>
          </a:r>
          <a:r>
            <a:rPr lang="en-US" sz="1600" b="1">
              <a:solidFill>
                <a:srgbClr val="FFC000"/>
              </a:solidFill>
            </a:rPr>
            <a:t>Employee</a:t>
          </a:r>
          <a:r>
            <a:rPr lang="en-US" sz="1600" b="1">
              <a:solidFill>
                <a:schemeClr val="bg2">
                  <a:lumMod val="25000"/>
                </a:schemeClr>
              </a:solidFill>
            </a:rPr>
            <a:t> Trends</a:t>
          </a:r>
        </a:p>
        <a:p>
          <a:endParaRPr lang="en-US" sz="1600" b="1"/>
        </a:p>
      </xdr:txBody>
    </xdr:sp>
    <xdr:clientData/>
  </xdr:twoCellAnchor>
  <xdr:twoCellAnchor>
    <xdr:from>
      <xdr:col>2</xdr:col>
      <xdr:colOff>137160</xdr:colOff>
      <xdr:row>24</xdr:row>
      <xdr:rowOff>53340</xdr:rowOff>
    </xdr:from>
    <xdr:to>
      <xdr:col>6</xdr:col>
      <xdr:colOff>464820</xdr:colOff>
      <xdr:row>33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2F731F0-629F-473F-9959-68B6787E0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22860</xdr:colOff>
      <xdr:row>9</xdr:row>
      <xdr:rowOff>7620</xdr:rowOff>
    </xdr:from>
    <xdr:to>
      <xdr:col>7</xdr:col>
      <xdr:colOff>99060</xdr:colOff>
      <xdr:row>13</xdr:row>
      <xdr:rowOff>99060</xdr:rowOff>
    </xdr:to>
    <xdr:sp macro="" textlink="'Data Prep'!I23">
      <xdr:nvSpPr>
        <xdr:cNvPr id="19" name="TextBox 18">
          <a:extLst>
            <a:ext uri="{FF2B5EF4-FFF2-40B4-BE49-F238E27FC236}">
              <a16:creationId xmlns:a16="http://schemas.microsoft.com/office/drawing/2014/main" id="{7C91940E-1FD5-06F2-785E-4C7C6BC9CBF1}"/>
            </a:ext>
          </a:extLst>
        </xdr:cNvPr>
        <xdr:cNvSpPr txBox="1"/>
      </xdr:nvSpPr>
      <xdr:spPr>
        <a:xfrm>
          <a:off x="5219700" y="1950720"/>
          <a:ext cx="1295400" cy="8229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66EA2F1-8B1F-45DA-A2B7-54DC0B125F71}" type="TxLink">
            <a:rPr lang="en-US" sz="4000" b="1" i="0" u="none" strike="noStrike">
              <a:solidFill>
                <a:srgbClr val="FFC000"/>
              </a:solidFill>
              <a:latin typeface="Calibri"/>
              <a:cs typeface="Calibri"/>
            </a:rPr>
            <a:pPr/>
            <a:t>2%</a:t>
          </a:fld>
          <a:endParaRPr lang="en-US" sz="4000" b="1">
            <a:solidFill>
              <a:srgbClr val="FFC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</xdr:colOff>
          <xdr:row>4</xdr:row>
          <xdr:rowOff>175260</xdr:rowOff>
        </xdr:from>
        <xdr:to>
          <xdr:col>2</xdr:col>
          <xdr:colOff>388620</xdr:colOff>
          <xdr:row>6</xdr:row>
          <xdr:rowOff>7620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350520</xdr:colOff>
          <xdr:row>6</xdr:row>
          <xdr:rowOff>205740</xdr:rowOff>
        </xdr:from>
        <xdr:to>
          <xdr:col>12</xdr:col>
          <xdr:colOff>899160</xdr:colOff>
          <xdr:row>7</xdr:row>
          <xdr:rowOff>160020</xdr:rowOff>
        </xdr:to>
        <xdr:sp macro="" textlink="">
          <xdr:nvSpPr>
            <xdr:cNvPr id="3083" name="Option 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Average Wage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1714500</xdr:colOff>
          <xdr:row>6</xdr:row>
          <xdr:rowOff>198120</xdr:rowOff>
        </xdr:from>
        <xdr:to>
          <xdr:col>13</xdr:col>
          <xdr:colOff>518160</xdr:colOff>
          <xdr:row>7</xdr:row>
          <xdr:rowOff>167640</xdr:rowOff>
        </xdr:to>
        <xdr:sp macro="" textlink="">
          <xdr:nvSpPr>
            <xdr:cNvPr id="3084" name="Option Button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Employees per 1000</a:t>
              </a:r>
            </a:p>
          </xdr:txBody>
        </xdr:sp>
        <xdr:clientData/>
      </xdr:twoCellAnchor>
    </mc:Choice>
    <mc:Fallback/>
  </mc:AlternateContent>
  <xdr:twoCellAnchor>
    <xdr:from>
      <xdr:col>11</xdr:col>
      <xdr:colOff>533400</xdr:colOff>
      <xdr:row>6</xdr:row>
      <xdr:rowOff>148590</xdr:rowOff>
    </xdr:from>
    <xdr:to>
      <xdr:col>12</xdr:col>
      <xdr:colOff>1508760</xdr:colOff>
      <xdr:row>8</xdr:row>
      <xdr:rowOff>49530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FF7A3DA-8D56-2F66-C6D1-C51F4C380C8C}"/>
            </a:ext>
          </a:extLst>
        </xdr:cNvPr>
        <xdr:cNvSpPr txBox="1"/>
      </xdr:nvSpPr>
      <xdr:spPr>
        <a:xfrm>
          <a:off x="9387840" y="1459230"/>
          <a:ext cx="1584960" cy="35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bg2">
                  <a:lumMod val="25000"/>
                </a:schemeClr>
              </a:solidFill>
            </a:rPr>
            <a:t>Average </a:t>
          </a:r>
          <a:r>
            <a:rPr lang="en-US" sz="1600" b="1">
              <a:solidFill>
                <a:srgbClr val="269999"/>
              </a:solidFill>
            </a:rPr>
            <a:t>Wages</a:t>
          </a:r>
        </a:p>
      </xdr:txBody>
    </xdr:sp>
    <xdr:clientData/>
  </xdr:twoCellAnchor>
  <xdr:twoCellAnchor>
    <xdr:from>
      <xdr:col>12</xdr:col>
      <xdr:colOff>1882140</xdr:colOff>
      <xdr:row>6</xdr:row>
      <xdr:rowOff>148590</xdr:rowOff>
    </xdr:from>
    <xdr:to>
      <xdr:col>16</xdr:col>
      <xdr:colOff>76200</xdr:colOff>
      <xdr:row>8</xdr:row>
      <xdr:rowOff>49530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0D6D443-8AB6-BE5C-9F5C-0BB0461BC5B4}"/>
            </a:ext>
          </a:extLst>
        </xdr:cNvPr>
        <xdr:cNvSpPr txBox="1"/>
      </xdr:nvSpPr>
      <xdr:spPr>
        <a:xfrm>
          <a:off x="11346180" y="1459230"/>
          <a:ext cx="2476500" cy="35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C000"/>
              </a:solidFill>
            </a:rPr>
            <a:t>Employees</a:t>
          </a:r>
          <a:r>
            <a:rPr lang="en-US" sz="1600" b="1" baseline="0">
              <a:solidFill>
                <a:schemeClr val="bg2">
                  <a:lumMod val="25000"/>
                </a:schemeClr>
              </a:solidFill>
            </a:rPr>
            <a:t> per 1000 capita</a:t>
          </a:r>
          <a:endParaRPr lang="en-US" sz="16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Maven Caree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69999"/>
      </a:accent1>
      <a:accent2>
        <a:srgbClr val="FF505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F2C-F2D3-4F44-815D-AF8D50250408}">
  <dimension ref="A1:F1919"/>
  <sheetViews>
    <sheetView workbookViewId="0">
      <selection activeCell="C2" sqref="C2:C1919"/>
    </sheetView>
  </sheetViews>
  <sheetFormatPr defaultRowHeight="14.4" x14ac:dyDescent="0.3"/>
  <cols>
    <col min="1" max="1" width="9.109375" customWidth="1"/>
    <col min="2" max="2" width="21.6640625" customWidth="1"/>
    <col min="3" max="3" width="18.6640625" customWidth="1"/>
    <col min="4" max="4" width="14.5546875" customWidth="1"/>
    <col min="5" max="5" width="10.6640625" customWidth="1"/>
    <col min="6" max="6" width="16.6640625" customWidth="1"/>
    <col min="7" max="18" width="9.109375" customWidth="1"/>
  </cols>
  <sheetData>
    <row r="1" spans="1:6" x14ac:dyDescent="0.3">
      <c r="A1" s="3" t="s">
        <v>50</v>
      </c>
      <c r="B1" s="3" t="s">
        <v>49</v>
      </c>
      <c r="C1" s="3" t="s">
        <v>0</v>
      </c>
      <c r="D1" s="3" t="s">
        <v>61</v>
      </c>
      <c r="E1" s="3" t="s">
        <v>62</v>
      </c>
      <c r="F1" s="3" t="s">
        <v>63</v>
      </c>
    </row>
    <row r="2" spans="1:6" x14ac:dyDescent="0.3">
      <c r="A2">
        <v>2020</v>
      </c>
      <c r="B2" t="s">
        <v>55</v>
      </c>
      <c r="C2" t="s">
        <v>1</v>
      </c>
      <c r="D2" s="1">
        <v>1829</v>
      </c>
      <c r="E2" s="1">
        <v>18051</v>
      </c>
      <c r="F2" s="2">
        <v>58872</v>
      </c>
    </row>
    <row r="3" spans="1:6" x14ac:dyDescent="0.3">
      <c r="A3">
        <v>2020</v>
      </c>
      <c r="B3" t="s">
        <v>55</v>
      </c>
      <c r="C3" t="s">
        <v>2</v>
      </c>
      <c r="D3" s="1">
        <v>1354</v>
      </c>
      <c r="E3" s="1">
        <v>35607</v>
      </c>
      <c r="F3" s="2">
        <v>55216</v>
      </c>
    </row>
    <row r="4" spans="1:6" x14ac:dyDescent="0.3">
      <c r="A4">
        <v>2020</v>
      </c>
      <c r="B4" t="s">
        <v>55</v>
      </c>
      <c r="C4" t="s">
        <v>3</v>
      </c>
      <c r="D4" s="1">
        <v>2565</v>
      </c>
      <c r="E4" s="1">
        <v>15961</v>
      </c>
      <c r="F4" s="2">
        <v>49909</v>
      </c>
    </row>
    <row r="5" spans="1:6" x14ac:dyDescent="0.3">
      <c r="A5">
        <v>2020</v>
      </c>
      <c r="B5" t="s">
        <v>55</v>
      </c>
      <c r="C5" t="s">
        <v>4</v>
      </c>
      <c r="D5" s="1">
        <v>17651</v>
      </c>
      <c r="E5" s="1">
        <v>425665</v>
      </c>
      <c r="F5" s="2">
        <v>42534</v>
      </c>
    </row>
    <row r="6" spans="1:6" x14ac:dyDescent="0.3">
      <c r="A6">
        <v>2020</v>
      </c>
      <c r="B6" t="s">
        <v>55</v>
      </c>
      <c r="C6" t="s">
        <v>5</v>
      </c>
      <c r="D6" s="1">
        <v>3312</v>
      </c>
      <c r="E6" s="1">
        <v>41633</v>
      </c>
      <c r="F6" s="2">
        <v>91879</v>
      </c>
    </row>
    <row r="7" spans="1:6" x14ac:dyDescent="0.3">
      <c r="A7">
        <v>2020</v>
      </c>
      <c r="B7" t="s">
        <v>55</v>
      </c>
      <c r="C7" t="s">
        <v>6</v>
      </c>
      <c r="D7">
        <v>467</v>
      </c>
      <c r="E7" s="1">
        <v>5260</v>
      </c>
      <c r="F7" s="2">
        <v>43142</v>
      </c>
    </row>
    <row r="8" spans="1:6" x14ac:dyDescent="0.3">
      <c r="A8">
        <v>2020</v>
      </c>
      <c r="B8" t="s">
        <v>55</v>
      </c>
      <c r="C8" t="s">
        <v>7</v>
      </c>
      <c r="D8">
        <v>186</v>
      </c>
      <c r="E8" s="1">
        <v>1317</v>
      </c>
      <c r="F8" s="2">
        <v>43290</v>
      </c>
    </row>
    <row r="9" spans="1:6" x14ac:dyDescent="0.3">
      <c r="A9">
        <v>2020</v>
      </c>
      <c r="B9" t="s">
        <v>55</v>
      </c>
      <c r="C9" t="s">
        <v>8</v>
      </c>
      <c r="D9" s="1">
        <v>5394</v>
      </c>
      <c r="E9" s="1">
        <v>71107</v>
      </c>
      <c r="F9" s="2">
        <v>37717</v>
      </c>
    </row>
    <row r="10" spans="1:6" x14ac:dyDescent="0.3">
      <c r="A10">
        <v>2020</v>
      </c>
      <c r="B10" t="s">
        <v>55</v>
      </c>
      <c r="C10" t="s">
        <v>9</v>
      </c>
      <c r="D10" s="1">
        <v>2794</v>
      </c>
      <c r="E10" s="1">
        <v>29309</v>
      </c>
      <c r="F10" s="2">
        <v>45978</v>
      </c>
    </row>
    <row r="11" spans="1:6" x14ac:dyDescent="0.3">
      <c r="A11">
        <v>2020</v>
      </c>
      <c r="B11" t="s">
        <v>55</v>
      </c>
      <c r="C11" t="s">
        <v>10</v>
      </c>
      <c r="D11" s="1">
        <v>2531</v>
      </c>
      <c r="E11" s="1">
        <v>27020</v>
      </c>
      <c r="F11" s="2">
        <v>42820</v>
      </c>
    </row>
    <row r="12" spans="1:6" x14ac:dyDescent="0.3">
      <c r="A12">
        <v>2020</v>
      </c>
      <c r="B12" t="s">
        <v>55</v>
      </c>
      <c r="C12" t="s">
        <v>11</v>
      </c>
      <c r="D12" s="1">
        <v>2818</v>
      </c>
      <c r="E12" s="1">
        <v>24933</v>
      </c>
      <c r="F12" s="2">
        <v>52259</v>
      </c>
    </row>
    <row r="13" spans="1:6" x14ac:dyDescent="0.3">
      <c r="A13">
        <v>2020</v>
      </c>
      <c r="B13" t="s">
        <v>55</v>
      </c>
      <c r="C13" t="s">
        <v>12</v>
      </c>
      <c r="D13" s="1">
        <v>2302</v>
      </c>
      <c r="E13" s="1">
        <v>20872</v>
      </c>
      <c r="F13" s="2">
        <v>50732</v>
      </c>
    </row>
    <row r="14" spans="1:6" x14ac:dyDescent="0.3">
      <c r="A14">
        <v>2020</v>
      </c>
      <c r="B14" t="s">
        <v>55</v>
      </c>
      <c r="C14" t="s">
        <v>13</v>
      </c>
      <c r="D14" s="1">
        <v>2911</v>
      </c>
      <c r="E14" s="1">
        <v>22868</v>
      </c>
      <c r="F14" s="2">
        <v>45588</v>
      </c>
    </row>
    <row r="15" spans="1:6" x14ac:dyDescent="0.3">
      <c r="A15">
        <v>2020</v>
      </c>
      <c r="B15" t="s">
        <v>55</v>
      </c>
      <c r="C15" t="s">
        <v>14</v>
      </c>
      <c r="D15" s="1">
        <v>2613</v>
      </c>
      <c r="E15" s="1">
        <v>18607</v>
      </c>
      <c r="F15" s="2">
        <v>47721</v>
      </c>
    </row>
    <row r="16" spans="1:6" x14ac:dyDescent="0.3">
      <c r="A16">
        <v>2020</v>
      </c>
      <c r="B16" t="s">
        <v>55</v>
      </c>
      <c r="C16" t="s">
        <v>15</v>
      </c>
      <c r="D16" s="1">
        <v>1632</v>
      </c>
      <c r="E16" s="1">
        <v>16061</v>
      </c>
      <c r="F16" s="2">
        <v>54605</v>
      </c>
    </row>
    <row r="17" spans="1:6" x14ac:dyDescent="0.3">
      <c r="A17">
        <v>2020</v>
      </c>
      <c r="B17" t="s">
        <v>55</v>
      </c>
      <c r="C17" t="s">
        <v>16</v>
      </c>
      <c r="D17" s="1">
        <v>3143</v>
      </c>
      <c r="E17" s="1">
        <v>37751</v>
      </c>
      <c r="F17" s="2">
        <v>86727</v>
      </c>
    </row>
    <row r="18" spans="1:6" x14ac:dyDescent="0.3">
      <c r="A18">
        <v>2020</v>
      </c>
      <c r="B18" t="s">
        <v>55</v>
      </c>
      <c r="C18" t="s">
        <v>17</v>
      </c>
      <c r="D18" s="1">
        <v>1581</v>
      </c>
      <c r="E18" s="1">
        <v>7787</v>
      </c>
      <c r="F18" s="2">
        <v>41422</v>
      </c>
    </row>
    <row r="19" spans="1:6" x14ac:dyDescent="0.3">
      <c r="A19">
        <v>2020</v>
      </c>
      <c r="B19" t="s">
        <v>55</v>
      </c>
      <c r="C19" t="s">
        <v>18</v>
      </c>
      <c r="D19">
        <v>720</v>
      </c>
      <c r="E19" s="1">
        <v>7112</v>
      </c>
      <c r="F19" s="2">
        <v>46887</v>
      </c>
    </row>
    <row r="20" spans="1:6" x14ac:dyDescent="0.3">
      <c r="A20">
        <v>2020</v>
      </c>
      <c r="B20" t="s">
        <v>55</v>
      </c>
      <c r="C20" t="s">
        <v>19</v>
      </c>
      <c r="D20">
        <v>999</v>
      </c>
      <c r="E20" s="1">
        <v>11134</v>
      </c>
      <c r="F20" s="2">
        <v>64628</v>
      </c>
    </row>
    <row r="21" spans="1:6" x14ac:dyDescent="0.3">
      <c r="A21">
        <v>2020</v>
      </c>
      <c r="B21" t="s">
        <v>55</v>
      </c>
      <c r="C21" t="s">
        <v>20</v>
      </c>
      <c r="D21" s="1">
        <v>3574</v>
      </c>
      <c r="E21" s="1">
        <v>34897</v>
      </c>
      <c r="F21" s="2">
        <v>43309</v>
      </c>
    </row>
    <row r="22" spans="1:6" x14ac:dyDescent="0.3">
      <c r="A22">
        <v>2020</v>
      </c>
      <c r="B22" t="s">
        <v>55</v>
      </c>
      <c r="C22" t="s">
        <v>21</v>
      </c>
      <c r="D22" s="1">
        <v>3175</v>
      </c>
      <c r="E22" s="1">
        <v>28204</v>
      </c>
      <c r="F22" s="2">
        <v>51276</v>
      </c>
    </row>
    <row r="23" spans="1:6" x14ac:dyDescent="0.3">
      <c r="A23">
        <v>2020</v>
      </c>
      <c r="B23" t="s">
        <v>55</v>
      </c>
      <c r="C23" t="s">
        <v>22</v>
      </c>
      <c r="D23" s="1">
        <v>2070</v>
      </c>
      <c r="E23" s="1">
        <v>14561</v>
      </c>
      <c r="F23" s="2">
        <v>50525</v>
      </c>
    </row>
    <row r="24" spans="1:6" x14ac:dyDescent="0.3">
      <c r="A24">
        <v>2020</v>
      </c>
      <c r="B24" t="s">
        <v>55</v>
      </c>
      <c r="C24" t="s">
        <v>23</v>
      </c>
      <c r="D24" s="1">
        <v>2123</v>
      </c>
      <c r="E24" s="1">
        <v>16963</v>
      </c>
      <c r="F24" s="2">
        <v>46677</v>
      </c>
    </row>
    <row r="25" spans="1:6" x14ac:dyDescent="0.3">
      <c r="A25">
        <v>2020</v>
      </c>
      <c r="B25" t="s">
        <v>55</v>
      </c>
      <c r="C25" t="s">
        <v>24</v>
      </c>
      <c r="D25" s="1">
        <v>1847</v>
      </c>
      <c r="E25" s="1">
        <v>12449</v>
      </c>
      <c r="F25" s="2">
        <v>65945</v>
      </c>
    </row>
    <row r="26" spans="1:6" x14ac:dyDescent="0.3">
      <c r="A26">
        <v>2020</v>
      </c>
      <c r="B26" t="s">
        <v>55</v>
      </c>
      <c r="C26" t="s">
        <v>25</v>
      </c>
      <c r="D26" s="1">
        <v>2469</v>
      </c>
      <c r="E26" s="1">
        <v>16054</v>
      </c>
      <c r="F26" s="2">
        <v>44449</v>
      </c>
    </row>
    <row r="27" spans="1:6" x14ac:dyDescent="0.3">
      <c r="A27">
        <v>2020</v>
      </c>
      <c r="B27" t="s">
        <v>55</v>
      </c>
      <c r="C27" t="s">
        <v>26</v>
      </c>
      <c r="D27">
        <v>598</v>
      </c>
      <c r="E27" s="1">
        <v>19509</v>
      </c>
      <c r="F27" s="2">
        <v>88060</v>
      </c>
    </row>
    <row r="28" spans="1:6" x14ac:dyDescent="0.3">
      <c r="A28">
        <v>2020</v>
      </c>
      <c r="B28" t="s">
        <v>55</v>
      </c>
      <c r="C28" t="s">
        <v>27</v>
      </c>
      <c r="D28">
        <v>350</v>
      </c>
      <c r="E28" s="1">
        <v>2671</v>
      </c>
      <c r="F28" s="2">
        <v>48051</v>
      </c>
    </row>
    <row r="29" spans="1:6" x14ac:dyDescent="0.3">
      <c r="A29">
        <v>2020</v>
      </c>
      <c r="B29" t="s">
        <v>55</v>
      </c>
      <c r="C29" t="s">
        <v>28</v>
      </c>
      <c r="D29">
        <v>999</v>
      </c>
      <c r="E29" s="1">
        <v>11868</v>
      </c>
      <c r="F29" s="2">
        <v>44634</v>
      </c>
    </row>
    <row r="30" spans="1:6" x14ac:dyDescent="0.3">
      <c r="A30">
        <v>2020</v>
      </c>
      <c r="B30" t="s">
        <v>55</v>
      </c>
      <c r="C30" t="s">
        <v>29</v>
      </c>
      <c r="D30" s="1">
        <v>2064</v>
      </c>
      <c r="E30" s="1">
        <v>30471</v>
      </c>
      <c r="F30" s="2">
        <v>65885</v>
      </c>
    </row>
    <row r="31" spans="1:6" x14ac:dyDescent="0.3">
      <c r="A31">
        <v>2020</v>
      </c>
      <c r="B31" t="s">
        <v>55</v>
      </c>
      <c r="C31" t="s">
        <v>30</v>
      </c>
      <c r="D31" s="1">
        <v>3335</v>
      </c>
      <c r="E31" s="1">
        <v>31214</v>
      </c>
      <c r="F31" s="2">
        <v>44384</v>
      </c>
    </row>
    <row r="32" spans="1:6" x14ac:dyDescent="0.3">
      <c r="A32">
        <v>2020</v>
      </c>
      <c r="B32" t="s">
        <v>55</v>
      </c>
      <c r="C32" t="s">
        <v>31</v>
      </c>
      <c r="D32" s="1">
        <v>3428</v>
      </c>
      <c r="E32" s="1">
        <v>29560</v>
      </c>
      <c r="F32" s="2">
        <v>42720</v>
      </c>
    </row>
    <row r="33" spans="1:6" x14ac:dyDescent="0.3">
      <c r="A33">
        <v>2020</v>
      </c>
      <c r="B33" t="s">
        <v>55</v>
      </c>
      <c r="C33" t="s">
        <v>32</v>
      </c>
      <c r="D33" s="1">
        <v>1830</v>
      </c>
      <c r="E33" s="1">
        <v>19954</v>
      </c>
      <c r="F33" s="2">
        <v>92355</v>
      </c>
    </row>
    <row r="34" spans="1:6" x14ac:dyDescent="0.3">
      <c r="A34">
        <v>2020</v>
      </c>
      <c r="B34" t="s">
        <v>55</v>
      </c>
      <c r="C34" t="s">
        <v>33</v>
      </c>
      <c r="D34" s="1">
        <v>2541</v>
      </c>
      <c r="E34" s="1">
        <v>25841</v>
      </c>
      <c r="F34" s="2">
        <v>51404</v>
      </c>
    </row>
    <row r="35" spans="1:6" x14ac:dyDescent="0.3">
      <c r="A35">
        <v>2020</v>
      </c>
      <c r="B35" t="s">
        <v>55</v>
      </c>
      <c r="C35" t="s">
        <v>34</v>
      </c>
      <c r="D35" s="1">
        <v>4355</v>
      </c>
      <c r="E35" s="1">
        <v>40722</v>
      </c>
      <c r="F35" s="2">
        <v>90660</v>
      </c>
    </row>
    <row r="36" spans="1:6" x14ac:dyDescent="0.3">
      <c r="A36">
        <v>2020</v>
      </c>
      <c r="B36" t="s">
        <v>55</v>
      </c>
      <c r="C36" t="s">
        <v>35</v>
      </c>
      <c r="D36" s="1">
        <v>4739</v>
      </c>
      <c r="E36" s="1">
        <v>54360</v>
      </c>
      <c r="F36" s="2">
        <v>40689</v>
      </c>
    </row>
    <row r="37" spans="1:6" x14ac:dyDescent="0.3">
      <c r="A37">
        <v>2020</v>
      </c>
      <c r="B37" t="s">
        <v>55</v>
      </c>
      <c r="C37" t="s">
        <v>36</v>
      </c>
      <c r="D37" s="1">
        <v>3629</v>
      </c>
      <c r="E37" s="1">
        <v>47789</v>
      </c>
      <c r="F37" s="2">
        <v>61949</v>
      </c>
    </row>
    <row r="38" spans="1:6" x14ac:dyDescent="0.3">
      <c r="A38">
        <v>2020</v>
      </c>
      <c r="B38" t="s">
        <v>55</v>
      </c>
      <c r="C38" t="s">
        <v>37</v>
      </c>
      <c r="D38">
        <v>205</v>
      </c>
      <c r="E38" s="1">
        <v>1128</v>
      </c>
      <c r="F38" s="2">
        <v>42071</v>
      </c>
    </row>
    <row r="39" spans="1:6" x14ac:dyDescent="0.3">
      <c r="A39">
        <v>2020</v>
      </c>
      <c r="B39" t="s">
        <v>55</v>
      </c>
      <c r="C39" t="s">
        <v>38</v>
      </c>
      <c r="D39" s="1">
        <v>1375</v>
      </c>
      <c r="E39" s="1">
        <v>12442</v>
      </c>
      <c r="F39" s="2">
        <v>44990</v>
      </c>
    </row>
    <row r="40" spans="1:6" x14ac:dyDescent="0.3">
      <c r="A40">
        <v>2020</v>
      </c>
      <c r="B40" t="s">
        <v>55</v>
      </c>
      <c r="C40" t="s">
        <v>39</v>
      </c>
      <c r="D40" s="1">
        <v>1099</v>
      </c>
      <c r="E40" s="1">
        <v>7137</v>
      </c>
      <c r="F40" s="2">
        <v>45582</v>
      </c>
    </row>
    <row r="41" spans="1:6" x14ac:dyDescent="0.3">
      <c r="A41">
        <v>2020</v>
      </c>
      <c r="B41" t="s">
        <v>55</v>
      </c>
      <c r="C41" t="s">
        <v>40</v>
      </c>
      <c r="D41" s="1">
        <v>1130</v>
      </c>
      <c r="E41" s="1">
        <v>11134</v>
      </c>
      <c r="F41" s="2">
        <v>48930</v>
      </c>
    </row>
    <row r="42" spans="1:6" x14ac:dyDescent="0.3">
      <c r="A42">
        <v>2020</v>
      </c>
      <c r="B42" t="s">
        <v>55</v>
      </c>
      <c r="C42" t="s">
        <v>41</v>
      </c>
      <c r="D42" s="1">
        <v>19698</v>
      </c>
      <c r="E42" s="1">
        <v>249859</v>
      </c>
      <c r="F42" s="2">
        <v>117086</v>
      </c>
    </row>
    <row r="43" spans="1:6" x14ac:dyDescent="0.3">
      <c r="A43">
        <v>2020</v>
      </c>
      <c r="B43" t="s">
        <v>55</v>
      </c>
      <c r="C43" t="s">
        <v>42</v>
      </c>
      <c r="D43" s="1">
        <v>1066</v>
      </c>
      <c r="E43" s="1">
        <v>14648</v>
      </c>
      <c r="F43" s="2">
        <v>65747</v>
      </c>
    </row>
    <row r="44" spans="1:6" x14ac:dyDescent="0.3">
      <c r="A44">
        <v>2020</v>
      </c>
      <c r="B44" t="s">
        <v>55</v>
      </c>
      <c r="C44" t="s">
        <v>43</v>
      </c>
      <c r="D44">
        <v>571</v>
      </c>
      <c r="E44" s="1">
        <v>4095</v>
      </c>
      <c r="F44" s="2">
        <v>41096</v>
      </c>
    </row>
    <row r="45" spans="1:6" x14ac:dyDescent="0.3">
      <c r="A45">
        <v>2020</v>
      </c>
      <c r="B45" t="s">
        <v>55</v>
      </c>
      <c r="C45" t="s">
        <v>44</v>
      </c>
      <c r="D45" s="1">
        <v>2073</v>
      </c>
      <c r="E45" s="1">
        <v>17603</v>
      </c>
      <c r="F45" s="2">
        <v>48671</v>
      </c>
    </row>
    <row r="46" spans="1:6" x14ac:dyDescent="0.3">
      <c r="A46">
        <v>2020</v>
      </c>
      <c r="B46" t="s">
        <v>55</v>
      </c>
      <c r="C46" t="s">
        <v>45</v>
      </c>
      <c r="D46" s="1">
        <v>6971</v>
      </c>
      <c r="E46" s="1">
        <v>101358</v>
      </c>
      <c r="F46" s="2">
        <v>36964</v>
      </c>
    </row>
    <row r="47" spans="1:6" x14ac:dyDescent="0.3">
      <c r="A47">
        <v>2020</v>
      </c>
      <c r="B47" t="s">
        <v>55</v>
      </c>
      <c r="C47" t="s">
        <v>46</v>
      </c>
      <c r="D47" s="1">
        <v>1117</v>
      </c>
      <c r="E47" s="1">
        <v>18455</v>
      </c>
      <c r="F47" s="2">
        <v>78059</v>
      </c>
    </row>
    <row r="48" spans="1:6" x14ac:dyDescent="0.3">
      <c r="A48">
        <v>2020</v>
      </c>
      <c r="B48" t="s">
        <v>55</v>
      </c>
      <c r="C48" t="s">
        <v>47</v>
      </c>
      <c r="D48" s="1">
        <v>2872</v>
      </c>
      <c r="E48" s="1">
        <v>30781</v>
      </c>
      <c r="F48" s="2">
        <v>41928</v>
      </c>
    </row>
    <row r="49" spans="1:6" x14ac:dyDescent="0.3">
      <c r="A49">
        <v>2020</v>
      </c>
      <c r="B49" t="s">
        <v>55</v>
      </c>
      <c r="C49" t="s">
        <v>48</v>
      </c>
      <c r="D49" s="1">
        <v>1440</v>
      </c>
      <c r="E49" s="1">
        <v>19091</v>
      </c>
      <c r="F49" s="2">
        <v>83063</v>
      </c>
    </row>
    <row r="50" spans="1:6" x14ac:dyDescent="0.3">
      <c r="A50">
        <v>2020</v>
      </c>
      <c r="B50" t="s">
        <v>51</v>
      </c>
      <c r="C50" t="s">
        <v>1</v>
      </c>
      <c r="D50" s="1">
        <v>10335</v>
      </c>
      <c r="E50" s="1">
        <v>92772</v>
      </c>
      <c r="F50" s="2">
        <v>59279</v>
      </c>
    </row>
    <row r="51" spans="1:6" x14ac:dyDescent="0.3">
      <c r="A51">
        <v>2020</v>
      </c>
      <c r="B51" t="s">
        <v>51</v>
      </c>
      <c r="C51" t="s">
        <v>2</v>
      </c>
      <c r="D51" s="1">
        <v>14006</v>
      </c>
      <c r="E51" s="1">
        <v>173852</v>
      </c>
      <c r="F51" s="2">
        <v>63056</v>
      </c>
    </row>
    <row r="52" spans="1:6" x14ac:dyDescent="0.3">
      <c r="A52">
        <v>2020</v>
      </c>
      <c r="B52" t="s">
        <v>51</v>
      </c>
      <c r="C52" t="s">
        <v>3</v>
      </c>
      <c r="D52" s="1">
        <v>7277</v>
      </c>
      <c r="E52" s="1">
        <v>53142</v>
      </c>
      <c r="F52" s="2">
        <v>52247</v>
      </c>
    </row>
    <row r="53" spans="1:6" x14ac:dyDescent="0.3">
      <c r="A53">
        <v>2020</v>
      </c>
      <c r="B53" t="s">
        <v>51</v>
      </c>
      <c r="C53" t="s">
        <v>4</v>
      </c>
      <c r="D53" s="1">
        <v>86322</v>
      </c>
      <c r="E53" s="1">
        <v>855879</v>
      </c>
      <c r="F53" s="2">
        <v>76740</v>
      </c>
    </row>
    <row r="54" spans="1:6" x14ac:dyDescent="0.3">
      <c r="A54">
        <v>2020</v>
      </c>
      <c r="B54" t="s">
        <v>51</v>
      </c>
      <c r="C54" t="s">
        <v>5</v>
      </c>
      <c r="D54" s="1">
        <v>21025</v>
      </c>
      <c r="E54" s="1">
        <v>174730</v>
      </c>
      <c r="F54" s="2">
        <v>68209</v>
      </c>
    </row>
    <row r="55" spans="1:6" x14ac:dyDescent="0.3">
      <c r="A55">
        <v>2020</v>
      </c>
      <c r="B55" t="s">
        <v>51</v>
      </c>
      <c r="C55" t="s">
        <v>6</v>
      </c>
      <c r="D55" s="1">
        <v>9415</v>
      </c>
      <c r="E55" s="1">
        <v>56915</v>
      </c>
      <c r="F55" s="2">
        <v>75591</v>
      </c>
    </row>
    <row r="56" spans="1:6" x14ac:dyDescent="0.3">
      <c r="A56">
        <v>2020</v>
      </c>
      <c r="B56" t="s">
        <v>51</v>
      </c>
      <c r="C56" t="s">
        <v>7</v>
      </c>
      <c r="D56" s="1">
        <v>3106</v>
      </c>
      <c r="E56" s="1">
        <v>22403</v>
      </c>
      <c r="F56" s="2">
        <v>64977</v>
      </c>
    </row>
    <row r="57" spans="1:6" x14ac:dyDescent="0.3">
      <c r="A57">
        <v>2020</v>
      </c>
      <c r="B57" t="s">
        <v>51</v>
      </c>
      <c r="C57" t="s">
        <v>8</v>
      </c>
      <c r="D57" s="1">
        <v>76308</v>
      </c>
      <c r="E57" s="1">
        <v>561991</v>
      </c>
      <c r="F57" s="2">
        <v>55910</v>
      </c>
    </row>
    <row r="58" spans="1:6" x14ac:dyDescent="0.3">
      <c r="A58">
        <v>2020</v>
      </c>
      <c r="B58" t="s">
        <v>51</v>
      </c>
      <c r="C58" t="s">
        <v>9</v>
      </c>
      <c r="D58" s="1">
        <v>22906</v>
      </c>
      <c r="E58" s="1">
        <v>200710</v>
      </c>
      <c r="F58" s="2">
        <v>66214</v>
      </c>
    </row>
    <row r="59" spans="1:6" x14ac:dyDescent="0.3">
      <c r="A59">
        <v>2020</v>
      </c>
      <c r="B59" t="s">
        <v>51</v>
      </c>
      <c r="C59" t="s">
        <v>10</v>
      </c>
      <c r="D59" s="1">
        <v>9159</v>
      </c>
      <c r="E59" s="1">
        <v>53385</v>
      </c>
      <c r="F59" s="2">
        <v>48649</v>
      </c>
    </row>
    <row r="60" spans="1:6" x14ac:dyDescent="0.3">
      <c r="A60">
        <v>2020</v>
      </c>
      <c r="B60" t="s">
        <v>51</v>
      </c>
      <c r="C60" t="s">
        <v>11</v>
      </c>
      <c r="D60" s="1">
        <v>32538</v>
      </c>
      <c r="E60" s="1">
        <v>216664</v>
      </c>
      <c r="F60" s="2">
        <v>76581</v>
      </c>
    </row>
    <row r="61" spans="1:6" x14ac:dyDescent="0.3">
      <c r="A61">
        <v>2020</v>
      </c>
      <c r="B61" t="s">
        <v>51</v>
      </c>
      <c r="C61" t="s">
        <v>12</v>
      </c>
      <c r="D61" s="1">
        <v>15617</v>
      </c>
      <c r="E61" s="1">
        <v>144001</v>
      </c>
      <c r="F61" s="2">
        <v>62619</v>
      </c>
    </row>
    <row r="62" spans="1:6" x14ac:dyDescent="0.3">
      <c r="A62">
        <v>2020</v>
      </c>
      <c r="B62" t="s">
        <v>51</v>
      </c>
      <c r="C62" t="s">
        <v>13</v>
      </c>
      <c r="D62" s="1">
        <v>9434</v>
      </c>
      <c r="E62" s="1">
        <v>76561</v>
      </c>
      <c r="F62" s="2">
        <v>61831</v>
      </c>
    </row>
    <row r="63" spans="1:6" x14ac:dyDescent="0.3">
      <c r="A63">
        <v>2020</v>
      </c>
      <c r="B63" t="s">
        <v>51</v>
      </c>
      <c r="C63" t="s">
        <v>14</v>
      </c>
      <c r="D63" s="1">
        <v>7355</v>
      </c>
      <c r="E63" s="1">
        <v>63118</v>
      </c>
      <c r="F63" s="2">
        <v>59126</v>
      </c>
    </row>
    <row r="64" spans="1:6" x14ac:dyDescent="0.3">
      <c r="A64">
        <v>2020</v>
      </c>
      <c r="B64" t="s">
        <v>51</v>
      </c>
      <c r="C64" t="s">
        <v>15</v>
      </c>
      <c r="D64" s="1">
        <v>9832</v>
      </c>
      <c r="E64" s="1">
        <v>77924</v>
      </c>
      <c r="F64" s="2">
        <v>58484</v>
      </c>
    </row>
    <row r="65" spans="1:6" x14ac:dyDescent="0.3">
      <c r="A65">
        <v>2020</v>
      </c>
      <c r="B65" t="s">
        <v>51</v>
      </c>
      <c r="C65" t="s">
        <v>16</v>
      </c>
      <c r="D65" s="1">
        <v>11349</v>
      </c>
      <c r="E65" s="1">
        <v>121521</v>
      </c>
      <c r="F65" s="2">
        <v>65354</v>
      </c>
    </row>
    <row r="66" spans="1:6" x14ac:dyDescent="0.3">
      <c r="A66">
        <v>2020</v>
      </c>
      <c r="B66" t="s">
        <v>51</v>
      </c>
      <c r="C66" t="s">
        <v>17</v>
      </c>
      <c r="D66" s="1">
        <v>5732</v>
      </c>
      <c r="E66" s="1">
        <v>30344</v>
      </c>
      <c r="F66" s="2">
        <v>55607</v>
      </c>
    </row>
    <row r="67" spans="1:6" x14ac:dyDescent="0.3">
      <c r="A67">
        <v>2020</v>
      </c>
      <c r="B67" t="s">
        <v>51</v>
      </c>
      <c r="C67" t="s">
        <v>18</v>
      </c>
      <c r="D67" s="1">
        <v>16346</v>
      </c>
      <c r="E67" s="1">
        <v>160039</v>
      </c>
      <c r="F67" s="2">
        <v>70642</v>
      </c>
    </row>
    <row r="68" spans="1:6" x14ac:dyDescent="0.3">
      <c r="A68">
        <v>2020</v>
      </c>
      <c r="B68" t="s">
        <v>51</v>
      </c>
      <c r="C68" t="s">
        <v>19</v>
      </c>
      <c r="D68" s="1">
        <v>21102</v>
      </c>
      <c r="E68" s="1">
        <v>152366</v>
      </c>
      <c r="F68" s="2">
        <v>84958</v>
      </c>
    </row>
    <row r="69" spans="1:6" x14ac:dyDescent="0.3">
      <c r="A69">
        <v>2020</v>
      </c>
      <c r="B69" t="s">
        <v>51</v>
      </c>
      <c r="C69" t="s">
        <v>20</v>
      </c>
      <c r="D69" s="1">
        <v>21646</v>
      </c>
      <c r="E69" s="1">
        <v>164028</v>
      </c>
      <c r="F69" s="2">
        <v>67631</v>
      </c>
    </row>
    <row r="70" spans="1:6" x14ac:dyDescent="0.3">
      <c r="A70">
        <v>2020</v>
      </c>
      <c r="B70" t="s">
        <v>51</v>
      </c>
      <c r="C70" t="s">
        <v>21</v>
      </c>
      <c r="D70" s="1">
        <v>16952</v>
      </c>
      <c r="E70" s="1">
        <v>123866</v>
      </c>
      <c r="F70" s="2">
        <v>72942</v>
      </c>
    </row>
    <row r="71" spans="1:6" x14ac:dyDescent="0.3">
      <c r="A71">
        <v>2020</v>
      </c>
      <c r="B71" t="s">
        <v>51</v>
      </c>
      <c r="C71" t="s">
        <v>22</v>
      </c>
      <c r="D71" s="1">
        <v>5839</v>
      </c>
      <c r="E71" s="1">
        <v>43888</v>
      </c>
      <c r="F71" s="2">
        <v>53779</v>
      </c>
    </row>
    <row r="72" spans="1:6" x14ac:dyDescent="0.3">
      <c r="A72">
        <v>2020</v>
      </c>
      <c r="B72" t="s">
        <v>51</v>
      </c>
      <c r="C72" t="s">
        <v>23</v>
      </c>
      <c r="D72" s="1">
        <v>15735</v>
      </c>
      <c r="E72" s="1">
        <v>126375</v>
      </c>
      <c r="F72" s="2">
        <v>64664</v>
      </c>
    </row>
    <row r="73" spans="1:6" x14ac:dyDescent="0.3">
      <c r="A73">
        <v>2020</v>
      </c>
      <c r="B73" t="s">
        <v>51</v>
      </c>
      <c r="C73" t="s">
        <v>24</v>
      </c>
      <c r="D73" s="1">
        <v>6813</v>
      </c>
      <c r="E73" s="1">
        <v>30793</v>
      </c>
      <c r="F73" s="2">
        <v>55897</v>
      </c>
    </row>
    <row r="74" spans="1:6" x14ac:dyDescent="0.3">
      <c r="A74">
        <v>2020</v>
      </c>
      <c r="B74" t="s">
        <v>51</v>
      </c>
      <c r="C74" t="s">
        <v>25</v>
      </c>
      <c r="D74" s="1">
        <v>7000</v>
      </c>
      <c r="E74" s="1">
        <v>55249</v>
      </c>
      <c r="F74" s="2">
        <v>56548</v>
      </c>
    </row>
    <row r="75" spans="1:6" x14ac:dyDescent="0.3">
      <c r="A75">
        <v>2020</v>
      </c>
      <c r="B75" t="s">
        <v>51</v>
      </c>
      <c r="C75" t="s">
        <v>26</v>
      </c>
      <c r="D75" s="1">
        <v>5757</v>
      </c>
      <c r="E75" s="1">
        <v>93450</v>
      </c>
      <c r="F75" s="2">
        <v>67902</v>
      </c>
    </row>
    <row r="76" spans="1:6" x14ac:dyDescent="0.3">
      <c r="A76">
        <v>2020</v>
      </c>
      <c r="B76" t="s">
        <v>51</v>
      </c>
      <c r="C76" t="s">
        <v>27</v>
      </c>
      <c r="D76" s="1">
        <v>4901</v>
      </c>
      <c r="E76" s="1">
        <v>27866</v>
      </c>
      <c r="F76" s="2">
        <v>68870</v>
      </c>
    </row>
    <row r="77" spans="1:6" x14ac:dyDescent="0.3">
      <c r="A77">
        <v>2020</v>
      </c>
      <c r="B77" t="s">
        <v>51</v>
      </c>
      <c r="C77" t="s">
        <v>28</v>
      </c>
      <c r="D77" s="1">
        <v>22711</v>
      </c>
      <c r="E77" s="1">
        <v>151469</v>
      </c>
      <c r="F77" s="2">
        <v>77924</v>
      </c>
    </row>
    <row r="78" spans="1:6" x14ac:dyDescent="0.3">
      <c r="A78">
        <v>2020</v>
      </c>
      <c r="B78" t="s">
        <v>51</v>
      </c>
      <c r="C78" t="s">
        <v>29</v>
      </c>
      <c r="D78" s="1">
        <v>5485</v>
      </c>
      <c r="E78" s="1">
        <v>48577</v>
      </c>
      <c r="F78" s="2">
        <v>53439</v>
      </c>
    </row>
    <row r="79" spans="1:6" x14ac:dyDescent="0.3">
      <c r="A79">
        <v>2020</v>
      </c>
      <c r="B79" t="s">
        <v>51</v>
      </c>
      <c r="C79" t="s">
        <v>30</v>
      </c>
      <c r="D79" s="1">
        <v>50929</v>
      </c>
      <c r="E79" s="1">
        <v>361821</v>
      </c>
      <c r="F79" s="2">
        <v>78199</v>
      </c>
    </row>
    <row r="80" spans="1:6" x14ac:dyDescent="0.3">
      <c r="A80">
        <v>2020</v>
      </c>
      <c r="B80" t="s">
        <v>51</v>
      </c>
      <c r="C80" t="s">
        <v>31</v>
      </c>
      <c r="D80" s="1">
        <v>29231</v>
      </c>
      <c r="E80" s="1">
        <v>229369</v>
      </c>
      <c r="F80" s="2">
        <v>59177</v>
      </c>
    </row>
    <row r="81" spans="1:6" x14ac:dyDescent="0.3">
      <c r="A81">
        <v>2020</v>
      </c>
      <c r="B81" t="s">
        <v>51</v>
      </c>
      <c r="C81" t="s">
        <v>32</v>
      </c>
      <c r="D81" s="1">
        <v>3669</v>
      </c>
      <c r="E81" s="1">
        <v>25364</v>
      </c>
      <c r="F81" s="2">
        <v>66729</v>
      </c>
    </row>
    <row r="82" spans="1:6" x14ac:dyDescent="0.3">
      <c r="A82">
        <v>2020</v>
      </c>
      <c r="B82" t="s">
        <v>51</v>
      </c>
      <c r="C82" t="s">
        <v>33</v>
      </c>
      <c r="D82" s="1">
        <v>23650</v>
      </c>
      <c r="E82" s="1">
        <v>218531</v>
      </c>
      <c r="F82" s="2">
        <v>65104</v>
      </c>
    </row>
    <row r="83" spans="1:6" x14ac:dyDescent="0.3">
      <c r="A83">
        <v>2020</v>
      </c>
      <c r="B83" t="s">
        <v>51</v>
      </c>
      <c r="C83" t="s">
        <v>34</v>
      </c>
      <c r="D83" s="1">
        <v>9855</v>
      </c>
      <c r="E83" s="1">
        <v>78772</v>
      </c>
      <c r="F83" s="2">
        <v>55099</v>
      </c>
    </row>
    <row r="84" spans="1:6" x14ac:dyDescent="0.3">
      <c r="A84">
        <v>2020</v>
      </c>
      <c r="B84" t="s">
        <v>51</v>
      </c>
      <c r="C84" t="s">
        <v>35</v>
      </c>
      <c r="D84" s="1">
        <v>14899</v>
      </c>
      <c r="E84" s="1">
        <v>107568</v>
      </c>
      <c r="F84" s="2">
        <v>66876</v>
      </c>
    </row>
    <row r="85" spans="1:6" x14ac:dyDescent="0.3">
      <c r="A85">
        <v>2020</v>
      </c>
      <c r="B85" t="s">
        <v>51</v>
      </c>
      <c r="C85" t="s">
        <v>36</v>
      </c>
      <c r="D85" s="1">
        <v>29345</v>
      </c>
      <c r="E85" s="1">
        <v>241570</v>
      </c>
      <c r="F85" s="2">
        <v>70639</v>
      </c>
    </row>
    <row r="86" spans="1:6" x14ac:dyDescent="0.3">
      <c r="A86">
        <v>2020</v>
      </c>
      <c r="B86" t="s">
        <v>51</v>
      </c>
      <c r="C86" t="s">
        <v>37</v>
      </c>
      <c r="D86" s="1">
        <v>3878</v>
      </c>
      <c r="E86" s="1">
        <v>18924</v>
      </c>
      <c r="F86" s="2">
        <v>66955</v>
      </c>
    </row>
    <row r="87" spans="1:6" x14ac:dyDescent="0.3">
      <c r="A87">
        <v>2020</v>
      </c>
      <c r="B87" t="s">
        <v>51</v>
      </c>
      <c r="C87" t="s">
        <v>38</v>
      </c>
      <c r="D87" s="1">
        <v>13348</v>
      </c>
      <c r="E87" s="1">
        <v>103647</v>
      </c>
      <c r="F87" s="2">
        <v>57906</v>
      </c>
    </row>
    <row r="88" spans="1:6" x14ac:dyDescent="0.3">
      <c r="A88">
        <v>2020</v>
      </c>
      <c r="B88" t="s">
        <v>51</v>
      </c>
      <c r="C88" t="s">
        <v>39</v>
      </c>
      <c r="D88" s="1">
        <v>3954</v>
      </c>
      <c r="E88" s="1">
        <v>24410</v>
      </c>
      <c r="F88" s="2">
        <v>54005</v>
      </c>
    </row>
    <row r="89" spans="1:6" x14ac:dyDescent="0.3">
      <c r="A89">
        <v>2020</v>
      </c>
      <c r="B89" t="s">
        <v>51</v>
      </c>
      <c r="C89" t="s">
        <v>40</v>
      </c>
      <c r="D89" s="1">
        <v>12894</v>
      </c>
      <c r="E89" s="1">
        <v>130050</v>
      </c>
      <c r="F89" s="2">
        <v>62259</v>
      </c>
    </row>
    <row r="90" spans="1:6" x14ac:dyDescent="0.3">
      <c r="A90">
        <v>2020</v>
      </c>
      <c r="B90" t="s">
        <v>51</v>
      </c>
      <c r="C90" t="s">
        <v>41</v>
      </c>
      <c r="D90" s="1">
        <v>55014</v>
      </c>
      <c r="E90" s="1">
        <v>737125</v>
      </c>
      <c r="F90" s="2">
        <v>68929</v>
      </c>
    </row>
    <row r="91" spans="1:6" x14ac:dyDescent="0.3">
      <c r="A91">
        <v>2020</v>
      </c>
      <c r="B91" t="s">
        <v>51</v>
      </c>
      <c r="C91" t="s">
        <v>42</v>
      </c>
      <c r="D91" s="1">
        <v>12932</v>
      </c>
      <c r="E91" s="1">
        <v>115416</v>
      </c>
      <c r="F91" s="2">
        <v>57474</v>
      </c>
    </row>
    <row r="92" spans="1:6" x14ac:dyDescent="0.3">
      <c r="A92">
        <v>2020</v>
      </c>
      <c r="B92" t="s">
        <v>51</v>
      </c>
      <c r="C92" t="s">
        <v>43</v>
      </c>
      <c r="D92" s="1">
        <v>2839</v>
      </c>
      <c r="E92" s="1">
        <v>14269</v>
      </c>
      <c r="F92" s="2">
        <v>55130</v>
      </c>
    </row>
    <row r="93" spans="1:6" x14ac:dyDescent="0.3">
      <c r="A93">
        <v>2020</v>
      </c>
      <c r="B93" t="s">
        <v>51</v>
      </c>
      <c r="C93" t="s">
        <v>44</v>
      </c>
      <c r="D93" s="1">
        <v>21412</v>
      </c>
      <c r="E93" s="1">
        <v>201137</v>
      </c>
      <c r="F93" s="2">
        <v>63521</v>
      </c>
    </row>
    <row r="94" spans="1:6" x14ac:dyDescent="0.3">
      <c r="A94">
        <v>2020</v>
      </c>
      <c r="B94" t="s">
        <v>51</v>
      </c>
      <c r="C94" t="s">
        <v>45</v>
      </c>
      <c r="D94" s="1">
        <v>27072</v>
      </c>
      <c r="E94" s="1">
        <v>199964</v>
      </c>
      <c r="F94" s="2">
        <v>69827</v>
      </c>
    </row>
    <row r="95" spans="1:6" x14ac:dyDescent="0.3">
      <c r="A95">
        <v>2020</v>
      </c>
      <c r="B95" t="s">
        <v>51</v>
      </c>
      <c r="C95" t="s">
        <v>46</v>
      </c>
      <c r="D95" s="1">
        <v>4300</v>
      </c>
      <c r="E95" s="1">
        <v>29583</v>
      </c>
      <c r="F95" s="2">
        <v>60489</v>
      </c>
    </row>
    <row r="96" spans="1:6" x14ac:dyDescent="0.3">
      <c r="A96">
        <v>2020</v>
      </c>
      <c r="B96" t="s">
        <v>51</v>
      </c>
      <c r="C96" t="s">
        <v>47</v>
      </c>
      <c r="D96" s="1">
        <v>14760</v>
      </c>
      <c r="E96" s="1">
        <v>123846</v>
      </c>
      <c r="F96" s="2">
        <v>66423</v>
      </c>
    </row>
    <row r="97" spans="1:6" x14ac:dyDescent="0.3">
      <c r="A97">
        <v>2020</v>
      </c>
      <c r="B97" t="s">
        <v>51</v>
      </c>
      <c r="C97" t="s">
        <v>48</v>
      </c>
      <c r="D97" s="1">
        <v>3478</v>
      </c>
      <c r="E97" s="1">
        <v>21200</v>
      </c>
      <c r="F97" s="2">
        <v>56640</v>
      </c>
    </row>
    <row r="98" spans="1:6" x14ac:dyDescent="0.3">
      <c r="A98">
        <v>2020</v>
      </c>
      <c r="B98" t="s">
        <v>52</v>
      </c>
      <c r="C98" t="s">
        <v>1</v>
      </c>
      <c r="D98" s="1">
        <v>5773</v>
      </c>
      <c r="E98" s="1">
        <v>258328</v>
      </c>
      <c r="F98" s="2">
        <v>60387</v>
      </c>
    </row>
    <row r="99" spans="1:6" x14ac:dyDescent="0.3">
      <c r="A99">
        <v>2020</v>
      </c>
      <c r="B99" t="s">
        <v>52</v>
      </c>
      <c r="C99" t="s">
        <v>2</v>
      </c>
      <c r="D99" s="1">
        <v>5213</v>
      </c>
      <c r="E99" s="1">
        <v>177110</v>
      </c>
      <c r="F99" s="2">
        <v>82375</v>
      </c>
    </row>
    <row r="100" spans="1:6" x14ac:dyDescent="0.3">
      <c r="A100">
        <v>2020</v>
      </c>
      <c r="B100" t="s">
        <v>52</v>
      </c>
      <c r="C100" t="s">
        <v>3</v>
      </c>
      <c r="D100" s="1">
        <v>2961</v>
      </c>
      <c r="E100" s="1">
        <v>154922</v>
      </c>
      <c r="F100" s="2">
        <v>51570</v>
      </c>
    </row>
    <row r="101" spans="1:6" x14ac:dyDescent="0.3">
      <c r="A101">
        <v>2020</v>
      </c>
      <c r="B101" t="s">
        <v>52</v>
      </c>
      <c r="C101" t="s">
        <v>4</v>
      </c>
      <c r="D101" s="1">
        <v>44156</v>
      </c>
      <c r="E101" s="1">
        <v>1263780</v>
      </c>
      <c r="F101" s="2">
        <v>109888</v>
      </c>
    </row>
    <row r="102" spans="1:6" x14ac:dyDescent="0.3">
      <c r="A102">
        <v>2020</v>
      </c>
      <c r="B102" t="s">
        <v>52</v>
      </c>
      <c r="C102" t="s">
        <v>5</v>
      </c>
      <c r="D102" s="1">
        <v>5888</v>
      </c>
      <c r="E102" s="1">
        <v>146473</v>
      </c>
      <c r="F102" s="2">
        <v>77207</v>
      </c>
    </row>
    <row r="103" spans="1:6" x14ac:dyDescent="0.3">
      <c r="A103">
        <v>2020</v>
      </c>
      <c r="B103" t="s">
        <v>52</v>
      </c>
      <c r="C103" t="s">
        <v>6</v>
      </c>
      <c r="D103" s="1">
        <v>4386</v>
      </c>
      <c r="E103" s="1">
        <v>153812</v>
      </c>
      <c r="F103" s="2">
        <v>87706</v>
      </c>
    </row>
    <row r="104" spans="1:6" x14ac:dyDescent="0.3">
      <c r="A104">
        <v>2020</v>
      </c>
      <c r="B104" t="s">
        <v>52</v>
      </c>
      <c r="C104" t="s">
        <v>7</v>
      </c>
      <c r="D104">
        <v>678</v>
      </c>
      <c r="E104" s="1">
        <v>25520</v>
      </c>
      <c r="F104" s="2">
        <v>68049</v>
      </c>
    </row>
    <row r="105" spans="1:6" x14ac:dyDescent="0.3">
      <c r="A105">
        <v>2020</v>
      </c>
      <c r="B105" t="s">
        <v>52</v>
      </c>
      <c r="C105" t="s">
        <v>8</v>
      </c>
      <c r="D105" s="1">
        <v>21275</v>
      </c>
      <c r="E105" s="1">
        <v>376070</v>
      </c>
      <c r="F105" s="2">
        <v>66758</v>
      </c>
    </row>
    <row r="106" spans="1:6" x14ac:dyDescent="0.3">
      <c r="A106">
        <v>2020</v>
      </c>
      <c r="B106" t="s">
        <v>52</v>
      </c>
      <c r="C106" t="s">
        <v>9</v>
      </c>
      <c r="D106" s="1">
        <v>10646</v>
      </c>
      <c r="E106" s="1">
        <v>382938</v>
      </c>
      <c r="F106" s="2">
        <v>60184</v>
      </c>
    </row>
    <row r="107" spans="1:6" x14ac:dyDescent="0.3">
      <c r="A107">
        <v>2020</v>
      </c>
      <c r="B107" t="s">
        <v>52</v>
      </c>
      <c r="C107" t="s">
        <v>10</v>
      </c>
      <c r="D107" s="1">
        <v>2886</v>
      </c>
      <c r="E107" s="1">
        <v>67700</v>
      </c>
      <c r="F107" s="2">
        <v>65603</v>
      </c>
    </row>
    <row r="108" spans="1:6" x14ac:dyDescent="0.3">
      <c r="A108">
        <v>2020</v>
      </c>
      <c r="B108" t="s">
        <v>52</v>
      </c>
      <c r="C108" t="s">
        <v>11</v>
      </c>
      <c r="D108" s="1">
        <v>18033</v>
      </c>
      <c r="E108" s="1">
        <v>554712</v>
      </c>
      <c r="F108" s="2">
        <v>74855</v>
      </c>
    </row>
    <row r="109" spans="1:6" x14ac:dyDescent="0.3">
      <c r="A109">
        <v>2020</v>
      </c>
      <c r="B109" t="s">
        <v>52</v>
      </c>
      <c r="C109" t="s">
        <v>12</v>
      </c>
      <c r="D109" s="1">
        <v>9255</v>
      </c>
      <c r="E109" s="1">
        <v>504460</v>
      </c>
      <c r="F109" s="2">
        <v>65092</v>
      </c>
    </row>
    <row r="110" spans="1:6" x14ac:dyDescent="0.3">
      <c r="A110">
        <v>2020</v>
      </c>
      <c r="B110" t="s">
        <v>52</v>
      </c>
      <c r="C110" t="s">
        <v>13</v>
      </c>
      <c r="D110" s="1">
        <v>4099</v>
      </c>
      <c r="E110" s="1">
        <v>216615</v>
      </c>
      <c r="F110" s="2">
        <v>63103</v>
      </c>
    </row>
    <row r="111" spans="1:6" x14ac:dyDescent="0.3">
      <c r="A111">
        <v>2020</v>
      </c>
      <c r="B111" t="s">
        <v>52</v>
      </c>
      <c r="C111" t="s">
        <v>14</v>
      </c>
      <c r="D111" s="1">
        <v>3109</v>
      </c>
      <c r="E111" s="1">
        <v>158784</v>
      </c>
      <c r="F111" s="2">
        <v>62958</v>
      </c>
    </row>
    <row r="112" spans="1:6" x14ac:dyDescent="0.3">
      <c r="A112">
        <v>2020</v>
      </c>
      <c r="B112" t="s">
        <v>52</v>
      </c>
      <c r="C112" t="s">
        <v>15</v>
      </c>
      <c r="D112" s="1">
        <v>4978</v>
      </c>
      <c r="E112" s="1">
        <v>235564</v>
      </c>
      <c r="F112" s="2">
        <v>62902</v>
      </c>
    </row>
    <row r="113" spans="1:6" x14ac:dyDescent="0.3">
      <c r="A113">
        <v>2020</v>
      </c>
      <c r="B113" t="s">
        <v>52</v>
      </c>
      <c r="C113" t="s">
        <v>16</v>
      </c>
      <c r="D113" s="1">
        <v>4501</v>
      </c>
      <c r="E113" s="1">
        <v>131430</v>
      </c>
      <c r="F113" s="2">
        <v>78183</v>
      </c>
    </row>
    <row r="114" spans="1:6" x14ac:dyDescent="0.3">
      <c r="A114">
        <v>2020</v>
      </c>
      <c r="B114" t="s">
        <v>52</v>
      </c>
      <c r="C114" t="s">
        <v>17</v>
      </c>
      <c r="D114" s="1">
        <v>1863</v>
      </c>
      <c r="E114" s="1">
        <v>50166</v>
      </c>
      <c r="F114" s="2">
        <v>61682</v>
      </c>
    </row>
    <row r="115" spans="1:6" x14ac:dyDescent="0.3">
      <c r="A115">
        <v>2020</v>
      </c>
      <c r="B115" t="s">
        <v>52</v>
      </c>
      <c r="C115" t="s">
        <v>18</v>
      </c>
      <c r="D115" s="1">
        <v>4168</v>
      </c>
      <c r="E115" s="1">
        <v>108500</v>
      </c>
      <c r="F115" s="2">
        <v>85426</v>
      </c>
    </row>
    <row r="116" spans="1:6" x14ac:dyDescent="0.3">
      <c r="A116">
        <v>2020</v>
      </c>
      <c r="B116" t="s">
        <v>52</v>
      </c>
      <c r="C116" t="s">
        <v>19</v>
      </c>
      <c r="D116" s="1">
        <v>6616</v>
      </c>
      <c r="E116" s="1">
        <v>229741</v>
      </c>
      <c r="F116" s="2">
        <v>96190</v>
      </c>
    </row>
    <row r="117" spans="1:6" x14ac:dyDescent="0.3">
      <c r="A117">
        <v>2020</v>
      </c>
      <c r="B117" t="s">
        <v>52</v>
      </c>
      <c r="C117" t="s">
        <v>20</v>
      </c>
      <c r="D117" s="1">
        <v>17437</v>
      </c>
      <c r="E117" s="1">
        <v>554767</v>
      </c>
      <c r="F117" s="2">
        <v>70769</v>
      </c>
    </row>
    <row r="118" spans="1:6" x14ac:dyDescent="0.3">
      <c r="A118">
        <v>2020</v>
      </c>
      <c r="B118" t="s">
        <v>52</v>
      </c>
      <c r="C118" t="s">
        <v>21</v>
      </c>
      <c r="D118" s="1">
        <v>8284</v>
      </c>
      <c r="E118" s="1">
        <v>309006</v>
      </c>
      <c r="F118" s="2">
        <v>70870</v>
      </c>
    </row>
    <row r="119" spans="1:6" x14ac:dyDescent="0.3">
      <c r="A119">
        <v>2020</v>
      </c>
      <c r="B119" t="s">
        <v>52</v>
      </c>
      <c r="C119" t="s">
        <v>22</v>
      </c>
      <c r="D119" s="1">
        <v>2375</v>
      </c>
      <c r="E119" s="1">
        <v>139480</v>
      </c>
      <c r="F119" s="2">
        <v>51918</v>
      </c>
    </row>
    <row r="120" spans="1:6" x14ac:dyDescent="0.3">
      <c r="A120">
        <v>2020</v>
      </c>
      <c r="B120" t="s">
        <v>52</v>
      </c>
      <c r="C120" t="s">
        <v>23</v>
      </c>
      <c r="D120" s="1">
        <v>6859</v>
      </c>
      <c r="E120" s="1">
        <v>266452</v>
      </c>
      <c r="F120" s="2">
        <v>61836</v>
      </c>
    </row>
    <row r="121" spans="1:6" x14ac:dyDescent="0.3">
      <c r="A121">
        <v>2020</v>
      </c>
      <c r="B121" t="s">
        <v>52</v>
      </c>
      <c r="C121" t="s">
        <v>24</v>
      </c>
      <c r="D121" s="1">
        <v>1672</v>
      </c>
      <c r="E121" s="1">
        <v>20421</v>
      </c>
      <c r="F121" s="2">
        <v>54178</v>
      </c>
    </row>
    <row r="122" spans="1:6" x14ac:dyDescent="0.3">
      <c r="A122">
        <v>2020</v>
      </c>
      <c r="B122" t="s">
        <v>52</v>
      </c>
      <c r="C122" t="s">
        <v>25</v>
      </c>
      <c r="D122" s="1">
        <v>1949</v>
      </c>
      <c r="E122" s="1">
        <v>97530</v>
      </c>
      <c r="F122" s="2">
        <v>56492</v>
      </c>
    </row>
    <row r="123" spans="1:6" x14ac:dyDescent="0.3">
      <c r="A123">
        <v>2020</v>
      </c>
      <c r="B123" t="s">
        <v>52</v>
      </c>
      <c r="C123" t="s">
        <v>26</v>
      </c>
      <c r="D123" s="1">
        <v>2054</v>
      </c>
      <c r="E123" s="1">
        <v>55673</v>
      </c>
      <c r="F123" s="2">
        <v>66821</v>
      </c>
    </row>
    <row r="124" spans="1:6" x14ac:dyDescent="0.3">
      <c r="A124">
        <v>2020</v>
      </c>
      <c r="B124" t="s">
        <v>52</v>
      </c>
      <c r="C124" t="s">
        <v>27</v>
      </c>
      <c r="D124" s="1">
        <v>2001</v>
      </c>
      <c r="E124" s="1">
        <v>67282</v>
      </c>
      <c r="F124" s="2">
        <v>77769</v>
      </c>
    </row>
    <row r="125" spans="1:6" x14ac:dyDescent="0.3">
      <c r="A125">
        <v>2020</v>
      </c>
      <c r="B125" t="s">
        <v>52</v>
      </c>
      <c r="C125" t="s">
        <v>28</v>
      </c>
      <c r="D125" s="1">
        <v>8964</v>
      </c>
      <c r="E125" s="1">
        <v>235850</v>
      </c>
      <c r="F125" s="2">
        <v>86277</v>
      </c>
    </row>
    <row r="126" spans="1:6" x14ac:dyDescent="0.3">
      <c r="A126">
        <v>2020</v>
      </c>
      <c r="B126" t="s">
        <v>52</v>
      </c>
      <c r="C126" t="s">
        <v>29</v>
      </c>
      <c r="D126" s="1">
        <v>1776</v>
      </c>
      <c r="E126" s="1">
        <v>27201</v>
      </c>
      <c r="F126" s="2">
        <v>58794</v>
      </c>
    </row>
    <row r="127" spans="1:6" x14ac:dyDescent="0.3">
      <c r="A127">
        <v>2020</v>
      </c>
      <c r="B127" t="s">
        <v>52</v>
      </c>
      <c r="C127" t="s">
        <v>30</v>
      </c>
      <c r="D127" s="1">
        <v>16292</v>
      </c>
      <c r="E127" s="1">
        <v>399337</v>
      </c>
      <c r="F127" s="2">
        <v>73103</v>
      </c>
    </row>
    <row r="128" spans="1:6" x14ac:dyDescent="0.3">
      <c r="A128">
        <v>2020</v>
      </c>
      <c r="B128" t="s">
        <v>52</v>
      </c>
      <c r="C128" t="s">
        <v>31</v>
      </c>
      <c r="D128" s="1">
        <v>10303</v>
      </c>
      <c r="E128" s="1">
        <v>452637</v>
      </c>
      <c r="F128" s="2">
        <v>63281</v>
      </c>
    </row>
    <row r="129" spans="1:6" x14ac:dyDescent="0.3">
      <c r="A129">
        <v>2020</v>
      </c>
      <c r="B129" t="s">
        <v>52</v>
      </c>
      <c r="C129" t="s">
        <v>32</v>
      </c>
      <c r="D129">
        <v>799</v>
      </c>
      <c r="E129" s="1">
        <v>25259</v>
      </c>
      <c r="F129" s="2">
        <v>57695</v>
      </c>
    </row>
    <row r="130" spans="1:6" x14ac:dyDescent="0.3">
      <c r="A130">
        <v>2020</v>
      </c>
      <c r="B130" t="s">
        <v>52</v>
      </c>
      <c r="C130" t="s">
        <v>33</v>
      </c>
      <c r="D130" s="1">
        <v>15453</v>
      </c>
      <c r="E130" s="1">
        <v>653028</v>
      </c>
      <c r="F130" s="2">
        <v>64995</v>
      </c>
    </row>
    <row r="131" spans="1:6" x14ac:dyDescent="0.3">
      <c r="A131">
        <v>2020</v>
      </c>
      <c r="B131" t="s">
        <v>52</v>
      </c>
      <c r="C131" t="s">
        <v>34</v>
      </c>
      <c r="D131" s="1">
        <v>4178</v>
      </c>
      <c r="E131" s="1">
        <v>131206</v>
      </c>
      <c r="F131" s="2">
        <v>60915</v>
      </c>
    </row>
    <row r="132" spans="1:6" x14ac:dyDescent="0.3">
      <c r="A132">
        <v>2020</v>
      </c>
      <c r="B132" t="s">
        <v>52</v>
      </c>
      <c r="C132" t="s">
        <v>35</v>
      </c>
      <c r="D132" s="1">
        <v>6354</v>
      </c>
      <c r="E132" s="1">
        <v>184947</v>
      </c>
      <c r="F132" s="2">
        <v>74927</v>
      </c>
    </row>
    <row r="133" spans="1:6" x14ac:dyDescent="0.3">
      <c r="A133">
        <v>2020</v>
      </c>
      <c r="B133" t="s">
        <v>52</v>
      </c>
      <c r="C133" t="s">
        <v>36</v>
      </c>
      <c r="D133" s="1">
        <v>14363</v>
      </c>
      <c r="E133" s="1">
        <v>537402</v>
      </c>
      <c r="F133" s="2">
        <v>66931</v>
      </c>
    </row>
    <row r="134" spans="1:6" x14ac:dyDescent="0.3">
      <c r="A134">
        <v>2020</v>
      </c>
      <c r="B134" t="s">
        <v>52</v>
      </c>
      <c r="C134" t="s">
        <v>37</v>
      </c>
      <c r="D134" s="1">
        <v>1516</v>
      </c>
      <c r="E134" s="1">
        <v>37411</v>
      </c>
      <c r="F134" s="2">
        <v>63645</v>
      </c>
    </row>
    <row r="135" spans="1:6" x14ac:dyDescent="0.3">
      <c r="A135">
        <v>2020</v>
      </c>
      <c r="B135" t="s">
        <v>52</v>
      </c>
      <c r="C135" t="s">
        <v>38</v>
      </c>
      <c r="D135" s="1">
        <v>6655</v>
      </c>
      <c r="E135" s="1">
        <v>244395</v>
      </c>
      <c r="F135" s="2">
        <v>61779</v>
      </c>
    </row>
    <row r="136" spans="1:6" x14ac:dyDescent="0.3">
      <c r="A136">
        <v>2020</v>
      </c>
      <c r="B136" t="s">
        <v>52</v>
      </c>
      <c r="C136" t="s">
        <v>39</v>
      </c>
      <c r="D136" s="1">
        <v>1072</v>
      </c>
      <c r="E136" s="1">
        <v>43135</v>
      </c>
      <c r="F136" s="2">
        <v>53285</v>
      </c>
    </row>
    <row r="137" spans="1:6" x14ac:dyDescent="0.3">
      <c r="A137">
        <v>2020</v>
      </c>
      <c r="B137" t="s">
        <v>52</v>
      </c>
      <c r="C137" t="s">
        <v>40</v>
      </c>
      <c r="D137" s="1">
        <v>7620</v>
      </c>
      <c r="E137" s="1">
        <v>334972</v>
      </c>
      <c r="F137" s="2">
        <v>63122</v>
      </c>
    </row>
    <row r="138" spans="1:6" x14ac:dyDescent="0.3">
      <c r="A138">
        <v>2020</v>
      </c>
      <c r="B138" t="s">
        <v>52</v>
      </c>
      <c r="C138" t="s">
        <v>41</v>
      </c>
      <c r="D138" s="1">
        <v>26257</v>
      </c>
      <c r="E138" s="1">
        <v>867807</v>
      </c>
      <c r="F138" s="2">
        <v>81206</v>
      </c>
    </row>
    <row r="139" spans="1:6" x14ac:dyDescent="0.3">
      <c r="A139">
        <v>2020</v>
      </c>
      <c r="B139" t="s">
        <v>52</v>
      </c>
      <c r="C139" t="s">
        <v>42</v>
      </c>
      <c r="D139" s="1">
        <v>4616</v>
      </c>
      <c r="E139" s="1">
        <v>135571</v>
      </c>
      <c r="F139" s="2">
        <v>61796</v>
      </c>
    </row>
    <row r="140" spans="1:6" x14ac:dyDescent="0.3">
      <c r="A140">
        <v>2020</v>
      </c>
      <c r="B140" t="s">
        <v>52</v>
      </c>
      <c r="C140" t="s">
        <v>43</v>
      </c>
      <c r="D140" s="1">
        <v>1107</v>
      </c>
      <c r="E140" s="1">
        <v>28176</v>
      </c>
      <c r="F140" s="2">
        <v>62352</v>
      </c>
    </row>
    <row r="141" spans="1:6" x14ac:dyDescent="0.3">
      <c r="A141">
        <v>2020</v>
      </c>
      <c r="B141" t="s">
        <v>52</v>
      </c>
      <c r="C141" t="s">
        <v>44</v>
      </c>
      <c r="D141" s="1">
        <v>7023</v>
      </c>
      <c r="E141" s="1">
        <v>232300</v>
      </c>
      <c r="F141" s="2">
        <v>63958</v>
      </c>
    </row>
    <row r="142" spans="1:6" x14ac:dyDescent="0.3">
      <c r="A142">
        <v>2020</v>
      </c>
      <c r="B142" t="s">
        <v>52</v>
      </c>
      <c r="C142" t="s">
        <v>45</v>
      </c>
      <c r="D142" s="1">
        <v>7882</v>
      </c>
      <c r="E142" s="1">
        <v>268553</v>
      </c>
      <c r="F142" s="2">
        <v>82000</v>
      </c>
    </row>
    <row r="143" spans="1:6" x14ac:dyDescent="0.3">
      <c r="A143">
        <v>2020</v>
      </c>
      <c r="B143" t="s">
        <v>52</v>
      </c>
      <c r="C143" t="s">
        <v>46</v>
      </c>
      <c r="D143" s="1">
        <v>1261</v>
      </c>
      <c r="E143" s="1">
        <v>44429</v>
      </c>
      <c r="F143" s="2">
        <v>62359</v>
      </c>
    </row>
    <row r="144" spans="1:6" x14ac:dyDescent="0.3">
      <c r="A144">
        <v>2020</v>
      </c>
      <c r="B144" t="s">
        <v>52</v>
      </c>
      <c r="C144" t="s">
        <v>47</v>
      </c>
      <c r="D144" s="1">
        <v>9214</v>
      </c>
      <c r="E144" s="1">
        <v>458262</v>
      </c>
      <c r="F144" s="2">
        <v>61039</v>
      </c>
    </row>
    <row r="145" spans="1:6" x14ac:dyDescent="0.3">
      <c r="A145">
        <v>2020</v>
      </c>
      <c r="B145" t="s">
        <v>52</v>
      </c>
      <c r="C145" t="s">
        <v>48</v>
      </c>
      <c r="D145">
        <v>620</v>
      </c>
      <c r="E145" s="1">
        <v>9580</v>
      </c>
      <c r="F145" s="2">
        <v>70308</v>
      </c>
    </row>
    <row r="146" spans="1:6" x14ac:dyDescent="0.3">
      <c r="A146">
        <v>2020</v>
      </c>
      <c r="B146" t="s">
        <v>54</v>
      </c>
      <c r="C146" t="s">
        <v>1</v>
      </c>
      <c r="D146" s="1">
        <v>32424</v>
      </c>
      <c r="E146" s="1">
        <v>372620</v>
      </c>
      <c r="F146" s="2">
        <v>45853</v>
      </c>
    </row>
    <row r="147" spans="1:6" x14ac:dyDescent="0.3">
      <c r="A147">
        <v>2020</v>
      </c>
      <c r="B147" t="s">
        <v>54</v>
      </c>
      <c r="C147" t="s">
        <v>2</v>
      </c>
      <c r="D147" s="1">
        <v>33859</v>
      </c>
      <c r="E147" s="1">
        <v>546143</v>
      </c>
      <c r="F147" s="2">
        <v>51498</v>
      </c>
    </row>
    <row r="148" spans="1:6" x14ac:dyDescent="0.3">
      <c r="A148">
        <v>2020</v>
      </c>
      <c r="B148" t="s">
        <v>54</v>
      </c>
      <c r="C148" t="s">
        <v>3</v>
      </c>
      <c r="D148" s="1">
        <v>21836</v>
      </c>
      <c r="E148" s="1">
        <v>244074</v>
      </c>
      <c r="F148" s="2">
        <v>45673</v>
      </c>
    </row>
    <row r="149" spans="1:6" x14ac:dyDescent="0.3">
      <c r="A149">
        <v>2020</v>
      </c>
      <c r="B149" t="s">
        <v>54</v>
      </c>
      <c r="C149" t="s">
        <v>4</v>
      </c>
      <c r="D149" s="1">
        <v>200632</v>
      </c>
      <c r="E149" s="1">
        <v>2888684</v>
      </c>
      <c r="F149" s="2">
        <v>58800</v>
      </c>
    </row>
    <row r="150" spans="1:6" x14ac:dyDescent="0.3">
      <c r="A150">
        <v>2020</v>
      </c>
      <c r="B150" t="s">
        <v>54</v>
      </c>
      <c r="C150" t="s">
        <v>5</v>
      </c>
      <c r="D150" s="1">
        <v>36421</v>
      </c>
      <c r="E150" s="1">
        <v>465887</v>
      </c>
      <c r="F150" s="2">
        <v>55719</v>
      </c>
    </row>
    <row r="151" spans="1:6" x14ac:dyDescent="0.3">
      <c r="A151">
        <v>2020</v>
      </c>
      <c r="B151" t="s">
        <v>54</v>
      </c>
      <c r="C151" t="s">
        <v>6</v>
      </c>
      <c r="D151" s="1">
        <v>24725</v>
      </c>
      <c r="E151" s="1">
        <v>276491</v>
      </c>
      <c r="F151" s="2">
        <v>55859</v>
      </c>
    </row>
    <row r="152" spans="1:6" x14ac:dyDescent="0.3">
      <c r="A152">
        <v>2020</v>
      </c>
      <c r="B152" t="s">
        <v>54</v>
      </c>
      <c r="C152" t="s">
        <v>7</v>
      </c>
      <c r="D152" s="1">
        <v>7050</v>
      </c>
      <c r="E152" s="1">
        <v>76267</v>
      </c>
      <c r="F152" s="2">
        <v>45667</v>
      </c>
    </row>
    <row r="153" spans="1:6" x14ac:dyDescent="0.3">
      <c r="A153">
        <v>2020</v>
      </c>
      <c r="B153" t="s">
        <v>54</v>
      </c>
      <c r="C153" t="s">
        <v>8</v>
      </c>
      <c r="D153" s="1">
        <v>142700</v>
      </c>
      <c r="E153" s="1">
        <v>1739110</v>
      </c>
      <c r="F153" s="2">
        <v>49391</v>
      </c>
    </row>
    <row r="154" spans="1:6" x14ac:dyDescent="0.3">
      <c r="A154">
        <v>2020</v>
      </c>
      <c r="B154" t="s">
        <v>54</v>
      </c>
      <c r="C154" t="s">
        <v>9</v>
      </c>
      <c r="D154" s="1">
        <v>64380</v>
      </c>
      <c r="E154" s="1">
        <v>913981</v>
      </c>
      <c r="F154" s="2">
        <v>52104</v>
      </c>
    </row>
    <row r="155" spans="1:6" x14ac:dyDescent="0.3">
      <c r="A155">
        <v>2020</v>
      </c>
      <c r="B155" t="s">
        <v>54</v>
      </c>
      <c r="C155" t="s">
        <v>10</v>
      </c>
      <c r="D155" s="1">
        <v>12742</v>
      </c>
      <c r="E155" s="1">
        <v>143264</v>
      </c>
      <c r="F155" s="2">
        <v>44610</v>
      </c>
    </row>
    <row r="156" spans="1:6" x14ac:dyDescent="0.3">
      <c r="A156">
        <v>2020</v>
      </c>
      <c r="B156" t="s">
        <v>54</v>
      </c>
      <c r="C156" t="s">
        <v>11</v>
      </c>
      <c r="D156" s="1">
        <v>78196</v>
      </c>
      <c r="E156" s="1">
        <v>1140749</v>
      </c>
      <c r="F156" s="2">
        <v>55780</v>
      </c>
    </row>
    <row r="157" spans="1:6" x14ac:dyDescent="0.3">
      <c r="A157">
        <v>2020</v>
      </c>
      <c r="B157" t="s">
        <v>54</v>
      </c>
      <c r="C157" t="s">
        <v>12</v>
      </c>
      <c r="D157" s="1">
        <v>40846</v>
      </c>
      <c r="E157" s="1">
        <v>583686</v>
      </c>
      <c r="F157" s="2">
        <v>45931</v>
      </c>
    </row>
    <row r="158" spans="1:6" x14ac:dyDescent="0.3">
      <c r="A158">
        <v>2020</v>
      </c>
      <c r="B158" t="s">
        <v>54</v>
      </c>
      <c r="C158" t="s">
        <v>13</v>
      </c>
      <c r="D158" s="1">
        <v>23479</v>
      </c>
      <c r="E158" s="1">
        <v>298376</v>
      </c>
      <c r="F158" s="2">
        <v>44146</v>
      </c>
    </row>
    <row r="159" spans="1:6" x14ac:dyDescent="0.3">
      <c r="A159">
        <v>2020</v>
      </c>
      <c r="B159" t="s">
        <v>54</v>
      </c>
      <c r="C159" t="s">
        <v>14</v>
      </c>
      <c r="D159" s="1">
        <v>19497</v>
      </c>
      <c r="E159" s="1">
        <v>255575</v>
      </c>
      <c r="F159" s="2">
        <v>46012</v>
      </c>
    </row>
    <row r="160" spans="1:6" x14ac:dyDescent="0.3">
      <c r="A160">
        <v>2020</v>
      </c>
      <c r="B160" t="s">
        <v>54</v>
      </c>
      <c r="C160" t="s">
        <v>15</v>
      </c>
      <c r="D160" s="1">
        <v>28266</v>
      </c>
      <c r="E160" s="1">
        <v>393361</v>
      </c>
      <c r="F160" s="2">
        <v>46839</v>
      </c>
    </row>
    <row r="161" spans="1:6" x14ac:dyDescent="0.3">
      <c r="A161">
        <v>2020</v>
      </c>
      <c r="B161" t="s">
        <v>54</v>
      </c>
      <c r="C161" t="s">
        <v>16</v>
      </c>
      <c r="D161" s="1">
        <v>31210</v>
      </c>
      <c r="E161" s="1">
        <v>358336</v>
      </c>
      <c r="F161" s="2">
        <v>46029</v>
      </c>
    </row>
    <row r="162" spans="1:6" x14ac:dyDescent="0.3">
      <c r="A162">
        <v>2020</v>
      </c>
      <c r="B162" t="s">
        <v>54</v>
      </c>
      <c r="C162" t="s">
        <v>17</v>
      </c>
      <c r="D162" s="1">
        <v>10546</v>
      </c>
      <c r="E162" s="1">
        <v>111483</v>
      </c>
      <c r="F162" s="2">
        <v>43084</v>
      </c>
    </row>
    <row r="163" spans="1:6" x14ac:dyDescent="0.3">
      <c r="A163">
        <v>2020</v>
      </c>
      <c r="B163" t="s">
        <v>54</v>
      </c>
      <c r="C163" t="s">
        <v>18</v>
      </c>
      <c r="D163" s="1">
        <v>31685</v>
      </c>
      <c r="E163" s="1">
        <v>441680</v>
      </c>
      <c r="F163" s="2">
        <v>50800</v>
      </c>
    </row>
    <row r="164" spans="1:6" x14ac:dyDescent="0.3">
      <c r="A164">
        <v>2020</v>
      </c>
      <c r="B164" t="s">
        <v>54</v>
      </c>
      <c r="C164" t="s">
        <v>19</v>
      </c>
      <c r="D164" s="1">
        <v>40751</v>
      </c>
      <c r="E164" s="1">
        <v>526726</v>
      </c>
      <c r="F164" s="2">
        <v>61082</v>
      </c>
    </row>
    <row r="165" spans="1:6" x14ac:dyDescent="0.3">
      <c r="A165">
        <v>2020</v>
      </c>
      <c r="B165" t="s">
        <v>54</v>
      </c>
      <c r="C165" t="s">
        <v>20</v>
      </c>
      <c r="D165" s="1">
        <v>55149</v>
      </c>
      <c r="E165" s="1">
        <v>745824</v>
      </c>
      <c r="F165" s="2">
        <v>51869</v>
      </c>
    </row>
    <row r="166" spans="1:6" x14ac:dyDescent="0.3">
      <c r="A166">
        <v>2020</v>
      </c>
      <c r="B166" t="s">
        <v>54</v>
      </c>
      <c r="C166" t="s">
        <v>21</v>
      </c>
      <c r="D166" s="1">
        <v>37255</v>
      </c>
      <c r="E166" s="1">
        <v>499190</v>
      </c>
      <c r="F166" s="2">
        <v>53843</v>
      </c>
    </row>
    <row r="167" spans="1:6" x14ac:dyDescent="0.3">
      <c r="A167">
        <v>2020</v>
      </c>
      <c r="B167" t="s">
        <v>54</v>
      </c>
      <c r="C167" t="s">
        <v>22</v>
      </c>
      <c r="D167" s="1">
        <v>19589</v>
      </c>
      <c r="E167" s="1">
        <v>226629</v>
      </c>
      <c r="F167" s="2">
        <v>40176</v>
      </c>
    </row>
    <row r="168" spans="1:6" x14ac:dyDescent="0.3">
      <c r="A168">
        <v>2020</v>
      </c>
      <c r="B168" t="s">
        <v>54</v>
      </c>
      <c r="C168" t="s">
        <v>23</v>
      </c>
      <c r="D168" s="1">
        <v>39646</v>
      </c>
      <c r="E168" s="1">
        <v>519916</v>
      </c>
      <c r="F168" s="2">
        <v>46520</v>
      </c>
    </row>
    <row r="169" spans="1:6" x14ac:dyDescent="0.3">
      <c r="A169">
        <v>2020</v>
      </c>
      <c r="B169" t="s">
        <v>54</v>
      </c>
      <c r="C169" t="s">
        <v>24</v>
      </c>
      <c r="D169" s="1">
        <v>9323</v>
      </c>
      <c r="E169" s="1">
        <v>89315</v>
      </c>
      <c r="F169" s="2">
        <v>43996</v>
      </c>
    </row>
    <row r="170" spans="1:6" x14ac:dyDescent="0.3">
      <c r="A170">
        <v>2020</v>
      </c>
      <c r="B170" t="s">
        <v>54</v>
      </c>
      <c r="C170" t="s">
        <v>25</v>
      </c>
      <c r="D170" s="1">
        <v>14748</v>
      </c>
      <c r="E170" s="1">
        <v>182745</v>
      </c>
      <c r="F170" s="2">
        <v>44095</v>
      </c>
    </row>
    <row r="171" spans="1:6" x14ac:dyDescent="0.3">
      <c r="A171">
        <v>2020</v>
      </c>
      <c r="B171" t="s">
        <v>54</v>
      </c>
      <c r="C171" t="s">
        <v>26</v>
      </c>
      <c r="D171" s="1">
        <v>15481</v>
      </c>
      <c r="E171" s="1">
        <v>252623</v>
      </c>
      <c r="F171" s="2">
        <v>48334</v>
      </c>
    </row>
    <row r="172" spans="1:6" x14ac:dyDescent="0.3">
      <c r="A172">
        <v>2020</v>
      </c>
      <c r="B172" t="s">
        <v>54</v>
      </c>
      <c r="C172" t="s">
        <v>27</v>
      </c>
      <c r="D172" s="1">
        <v>12460</v>
      </c>
      <c r="E172" s="1">
        <v>133196</v>
      </c>
      <c r="F172" s="2">
        <v>54425</v>
      </c>
    </row>
    <row r="173" spans="1:6" x14ac:dyDescent="0.3">
      <c r="A173">
        <v>2020</v>
      </c>
      <c r="B173" t="s">
        <v>54</v>
      </c>
      <c r="C173" t="s">
        <v>28</v>
      </c>
      <c r="D173" s="1">
        <v>54606</v>
      </c>
      <c r="E173" s="1">
        <v>820259</v>
      </c>
      <c r="F173" s="2">
        <v>58675</v>
      </c>
    </row>
    <row r="174" spans="1:6" x14ac:dyDescent="0.3">
      <c r="A174">
        <v>2020</v>
      </c>
      <c r="B174" t="s">
        <v>54</v>
      </c>
      <c r="C174" t="s">
        <v>29</v>
      </c>
      <c r="D174" s="1">
        <v>10949</v>
      </c>
      <c r="E174" s="1">
        <v>130261</v>
      </c>
      <c r="F174" s="2">
        <v>41086</v>
      </c>
    </row>
    <row r="175" spans="1:6" x14ac:dyDescent="0.3">
      <c r="A175">
        <v>2020</v>
      </c>
      <c r="B175" t="s">
        <v>54</v>
      </c>
      <c r="C175" t="s">
        <v>30</v>
      </c>
      <c r="D175" s="1">
        <v>118946</v>
      </c>
      <c r="E175" s="1">
        <v>1366746</v>
      </c>
      <c r="F175" s="2">
        <v>57939</v>
      </c>
    </row>
    <row r="176" spans="1:6" x14ac:dyDescent="0.3">
      <c r="A176">
        <v>2020</v>
      </c>
      <c r="B176" t="s">
        <v>54</v>
      </c>
      <c r="C176" t="s">
        <v>31</v>
      </c>
      <c r="D176" s="1">
        <v>63455</v>
      </c>
      <c r="E176" s="1">
        <v>844765</v>
      </c>
      <c r="F176" s="2">
        <v>47171</v>
      </c>
    </row>
    <row r="177" spans="1:6" x14ac:dyDescent="0.3">
      <c r="A177">
        <v>2020</v>
      </c>
      <c r="B177" t="s">
        <v>54</v>
      </c>
      <c r="C177" t="s">
        <v>32</v>
      </c>
      <c r="D177" s="1">
        <v>7745</v>
      </c>
      <c r="E177" s="1">
        <v>86570</v>
      </c>
      <c r="F177" s="2">
        <v>52657</v>
      </c>
    </row>
    <row r="178" spans="1:6" x14ac:dyDescent="0.3">
      <c r="A178">
        <v>2020</v>
      </c>
      <c r="B178" t="s">
        <v>54</v>
      </c>
      <c r="C178" t="s">
        <v>33</v>
      </c>
      <c r="D178" s="1">
        <v>68987</v>
      </c>
      <c r="E178" s="1">
        <v>998325</v>
      </c>
      <c r="F178" s="2">
        <v>48088</v>
      </c>
    </row>
    <row r="179" spans="1:6" x14ac:dyDescent="0.3">
      <c r="A179">
        <v>2020</v>
      </c>
      <c r="B179" t="s">
        <v>54</v>
      </c>
      <c r="C179" t="s">
        <v>34</v>
      </c>
      <c r="D179" s="1">
        <v>23912</v>
      </c>
      <c r="E179" s="1">
        <v>301828</v>
      </c>
      <c r="F179" s="2">
        <v>43388</v>
      </c>
    </row>
    <row r="180" spans="1:6" x14ac:dyDescent="0.3">
      <c r="A180">
        <v>2020</v>
      </c>
      <c r="B180" t="s">
        <v>54</v>
      </c>
      <c r="C180" t="s">
        <v>35</v>
      </c>
      <c r="D180" s="1">
        <v>26241</v>
      </c>
      <c r="E180" s="1">
        <v>346783</v>
      </c>
      <c r="F180" s="2">
        <v>49251</v>
      </c>
    </row>
    <row r="181" spans="1:6" x14ac:dyDescent="0.3">
      <c r="A181">
        <v>2020</v>
      </c>
      <c r="B181" t="s">
        <v>54</v>
      </c>
      <c r="C181" t="s">
        <v>36</v>
      </c>
      <c r="D181" s="1">
        <v>73985</v>
      </c>
      <c r="E181" s="1">
        <v>1054388</v>
      </c>
      <c r="F181" s="2">
        <v>49535</v>
      </c>
    </row>
    <row r="182" spans="1:6" x14ac:dyDescent="0.3">
      <c r="A182">
        <v>2020</v>
      </c>
      <c r="B182" t="s">
        <v>54</v>
      </c>
      <c r="C182" t="s">
        <v>37</v>
      </c>
      <c r="D182" s="1">
        <v>7816</v>
      </c>
      <c r="E182" s="1">
        <v>70764</v>
      </c>
      <c r="F182" s="2">
        <v>49493</v>
      </c>
    </row>
    <row r="183" spans="1:6" x14ac:dyDescent="0.3">
      <c r="A183">
        <v>2020</v>
      </c>
      <c r="B183" t="s">
        <v>54</v>
      </c>
      <c r="C183" t="s">
        <v>38</v>
      </c>
      <c r="D183" s="1">
        <v>31674</v>
      </c>
      <c r="E183" s="1">
        <v>400537</v>
      </c>
      <c r="F183" s="2">
        <v>43717</v>
      </c>
    </row>
    <row r="184" spans="1:6" x14ac:dyDescent="0.3">
      <c r="A184">
        <v>2020</v>
      </c>
      <c r="B184" t="s">
        <v>54</v>
      </c>
      <c r="C184" t="s">
        <v>39</v>
      </c>
      <c r="D184" s="1">
        <v>8068</v>
      </c>
      <c r="E184" s="1">
        <v>83179</v>
      </c>
      <c r="F184" s="2">
        <v>44162</v>
      </c>
    </row>
    <row r="185" spans="1:6" x14ac:dyDescent="0.3">
      <c r="A185">
        <v>2020</v>
      </c>
      <c r="B185" t="s">
        <v>54</v>
      </c>
      <c r="C185" t="s">
        <v>40</v>
      </c>
      <c r="D185" s="1">
        <v>40806</v>
      </c>
      <c r="E185" s="1">
        <v>627005</v>
      </c>
      <c r="F185" s="2">
        <v>50111</v>
      </c>
    </row>
    <row r="186" spans="1:6" x14ac:dyDescent="0.3">
      <c r="A186">
        <v>2020</v>
      </c>
      <c r="B186" t="s">
        <v>54</v>
      </c>
      <c r="C186" t="s">
        <v>41</v>
      </c>
      <c r="D186" s="1">
        <v>152438</v>
      </c>
      <c r="E186" s="1">
        <v>2453267</v>
      </c>
      <c r="F186" s="2">
        <v>56485</v>
      </c>
    </row>
    <row r="187" spans="1:6" x14ac:dyDescent="0.3">
      <c r="A187">
        <v>2020</v>
      </c>
      <c r="B187" t="s">
        <v>54</v>
      </c>
      <c r="C187" t="s">
        <v>42</v>
      </c>
      <c r="D187" s="1">
        <v>20535</v>
      </c>
      <c r="E187" s="1">
        <v>288623</v>
      </c>
      <c r="F187" s="2">
        <v>49353</v>
      </c>
    </row>
    <row r="188" spans="1:6" x14ac:dyDescent="0.3">
      <c r="A188">
        <v>2020</v>
      </c>
      <c r="B188" t="s">
        <v>54</v>
      </c>
      <c r="C188" t="s">
        <v>43</v>
      </c>
      <c r="D188" s="1">
        <v>5003</v>
      </c>
      <c r="E188" s="1">
        <v>49851</v>
      </c>
      <c r="F188" s="2">
        <v>45701</v>
      </c>
    </row>
    <row r="189" spans="1:6" x14ac:dyDescent="0.3">
      <c r="A189">
        <v>2020</v>
      </c>
      <c r="B189" t="s">
        <v>54</v>
      </c>
      <c r="C189" t="s">
        <v>44</v>
      </c>
      <c r="D189" s="1">
        <v>42564</v>
      </c>
      <c r="E189" s="1">
        <v>627729</v>
      </c>
      <c r="F189" s="2">
        <v>48371</v>
      </c>
    </row>
    <row r="190" spans="1:6" x14ac:dyDescent="0.3">
      <c r="A190">
        <v>2020</v>
      </c>
      <c r="B190" t="s">
        <v>54</v>
      </c>
      <c r="C190" t="s">
        <v>45</v>
      </c>
      <c r="D190" s="1">
        <v>38688</v>
      </c>
      <c r="E190" s="1">
        <v>615415</v>
      </c>
      <c r="F190" s="2">
        <v>74160</v>
      </c>
    </row>
    <row r="191" spans="1:6" x14ac:dyDescent="0.3">
      <c r="A191">
        <v>2020</v>
      </c>
      <c r="B191" t="s">
        <v>54</v>
      </c>
      <c r="C191" t="s">
        <v>46</v>
      </c>
      <c r="D191" s="1">
        <v>10611</v>
      </c>
      <c r="E191" s="1">
        <v>118677</v>
      </c>
      <c r="F191" s="2">
        <v>42085</v>
      </c>
    </row>
    <row r="192" spans="1:6" x14ac:dyDescent="0.3">
      <c r="A192">
        <v>2020</v>
      </c>
      <c r="B192" t="s">
        <v>54</v>
      </c>
      <c r="C192" t="s">
        <v>47</v>
      </c>
      <c r="D192" s="1">
        <v>35812</v>
      </c>
      <c r="E192" s="1">
        <v>517930</v>
      </c>
      <c r="F192" s="2">
        <v>45165</v>
      </c>
    </row>
    <row r="193" spans="1:6" x14ac:dyDescent="0.3">
      <c r="A193">
        <v>2020</v>
      </c>
      <c r="B193" t="s">
        <v>54</v>
      </c>
      <c r="C193" t="s">
        <v>48</v>
      </c>
      <c r="D193" s="1">
        <v>4840</v>
      </c>
      <c r="E193" s="1">
        <v>48509</v>
      </c>
      <c r="F193" s="2">
        <v>44879</v>
      </c>
    </row>
    <row r="194" spans="1:6" x14ac:dyDescent="0.3">
      <c r="A194">
        <v>2020</v>
      </c>
      <c r="B194" t="s">
        <v>53</v>
      </c>
      <c r="C194" t="s">
        <v>1</v>
      </c>
      <c r="D194" s="1">
        <v>2566</v>
      </c>
      <c r="E194" s="1">
        <v>19310</v>
      </c>
      <c r="F194" s="2">
        <v>69393</v>
      </c>
    </row>
    <row r="195" spans="1:6" x14ac:dyDescent="0.3">
      <c r="A195">
        <v>2020</v>
      </c>
      <c r="B195" t="s">
        <v>53</v>
      </c>
      <c r="C195" t="s">
        <v>2</v>
      </c>
      <c r="D195" s="1">
        <v>4017</v>
      </c>
      <c r="E195" s="1">
        <v>45513</v>
      </c>
      <c r="F195" s="2">
        <v>90871</v>
      </c>
    </row>
    <row r="196" spans="1:6" x14ac:dyDescent="0.3">
      <c r="A196">
        <v>2020</v>
      </c>
      <c r="B196" t="s">
        <v>53</v>
      </c>
      <c r="C196" t="s">
        <v>3</v>
      </c>
      <c r="D196" s="1">
        <v>1536</v>
      </c>
      <c r="E196" s="1">
        <v>11509</v>
      </c>
      <c r="F196" s="2">
        <v>69820</v>
      </c>
    </row>
    <row r="197" spans="1:6" x14ac:dyDescent="0.3">
      <c r="A197">
        <v>2020</v>
      </c>
      <c r="B197" t="s">
        <v>53</v>
      </c>
      <c r="C197" t="s">
        <v>4</v>
      </c>
      <c r="D197" s="1">
        <v>29491</v>
      </c>
      <c r="E197" s="1">
        <v>527549</v>
      </c>
      <c r="F197" s="2">
        <v>217892</v>
      </c>
    </row>
    <row r="198" spans="1:6" x14ac:dyDescent="0.3">
      <c r="A198">
        <v>2020</v>
      </c>
      <c r="B198" t="s">
        <v>53</v>
      </c>
      <c r="C198" t="s">
        <v>5</v>
      </c>
      <c r="D198" s="1">
        <v>4548</v>
      </c>
      <c r="E198" s="1">
        <v>74867</v>
      </c>
      <c r="F198" s="2">
        <v>123495</v>
      </c>
    </row>
    <row r="199" spans="1:6" x14ac:dyDescent="0.3">
      <c r="A199">
        <v>2020</v>
      </c>
      <c r="B199" t="s">
        <v>53</v>
      </c>
      <c r="C199" t="s">
        <v>6</v>
      </c>
      <c r="D199" s="1">
        <v>2880</v>
      </c>
      <c r="E199" s="1">
        <v>29237</v>
      </c>
      <c r="F199" s="2">
        <v>138917</v>
      </c>
    </row>
    <row r="200" spans="1:6" x14ac:dyDescent="0.3">
      <c r="A200">
        <v>2020</v>
      </c>
      <c r="B200" t="s">
        <v>53</v>
      </c>
      <c r="C200" t="s">
        <v>7</v>
      </c>
      <c r="D200">
        <v>549</v>
      </c>
      <c r="E200" s="1">
        <v>3622</v>
      </c>
      <c r="F200" s="2">
        <v>78966</v>
      </c>
    </row>
    <row r="201" spans="1:6" x14ac:dyDescent="0.3">
      <c r="A201">
        <v>2020</v>
      </c>
      <c r="B201" t="s">
        <v>53</v>
      </c>
      <c r="C201" t="s">
        <v>8</v>
      </c>
      <c r="D201" s="1">
        <v>12659</v>
      </c>
      <c r="E201" s="1">
        <v>130298</v>
      </c>
      <c r="F201" s="2">
        <v>93350</v>
      </c>
    </row>
    <row r="202" spans="1:6" x14ac:dyDescent="0.3">
      <c r="A202">
        <v>2020</v>
      </c>
      <c r="B202" t="s">
        <v>53</v>
      </c>
      <c r="C202" t="s">
        <v>9</v>
      </c>
      <c r="D202" s="1">
        <v>6010</v>
      </c>
      <c r="E202" s="1">
        <v>109190</v>
      </c>
      <c r="F202" s="2">
        <v>108735</v>
      </c>
    </row>
    <row r="203" spans="1:6" x14ac:dyDescent="0.3">
      <c r="A203">
        <v>2020</v>
      </c>
      <c r="B203" t="s">
        <v>53</v>
      </c>
      <c r="C203" t="s">
        <v>10</v>
      </c>
      <c r="D203" s="1">
        <v>1385</v>
      </c>
      <c r="E203" s="1">
        <v>7346</v>
      </c>
      <c r="F203" s="2">
        <v>64408</v>
      </c>
    </row>
    <row r="204" spans="1:6" x14ac:dyDescent="0.3">
      <c r="A204">
        <v>2020</v>
      </c>
      <c r="B204" t="s">
        <v>53</v>
      </c>
      <c r="C204" t="s">
        <v>11</v>
      </c>
      <c r="D204" s="1">
        <v>7162</v>
      </c>
      <c r="E204" s="1">
        <v>87520</v>
      </c>
      <c r="F204" s="2">
        <v>110059</v>
      </c>
    </row>
    <row r="205" spans="1:6" x14ac:dyDescent="0.3">
      <c r="A205">
        <v>2020</v>
      </c>
      <c r="B205" t="s">
        <v>53</v>
      </c>
      <c r="C205" t="s">
        <v>12</v>
      </c>
      <c r="D205" s="1">
        <v>2521</v>
      </c>
      <c r="E205" s="1">
        <v>26075</v>
      </c>
      <c r="F205" s="2">
        <v>67191</v>
      </c>
    </row>
    <row r="206" spans="1:6" x14ac:dyDescent="0.3">
      <c r="A206">
        <v>2020</v>
      </c>
      <c r="B206" t="s">
        <v>53</v>
      </c>
      <c r="C206" t="s">
        <v>13</v>
      </c>
      <c r="D206" s="1">
        <v>1811</v>
      </c>
      <c r="E206" s="1">
        <v>19135</v>
      </c>
      <c r="F206" s="2">
        <v>66858</v>
      </c>
    </row>
    <row r="207" spans="1:6" x14ac:dyDescent="0.3">
      <c r="A207">
        <v>2020</v>
      </c>
      <c r="B207" t="s">
        <v>53</v>
      </c>
      <c r="C207" t="s">
        <v>14</v>
      </c>
      <c r="D207" s="1">
        <v>1561</v>
      </c>
      <c r="E207" s="1">
        <v>16734</v>
      </c>
      <c r="F207" s="2">
        <v>73749</v>
      </c>
    </row>
    <row r="208" spans="1:6" x14ac:dyDescent="0.3">
      <c r="A208">
        <v>2020</v>
      </c>
      <c r="B208" t="s">
        <v>53</v>
      </c>
      <c r="C208" t="s">
        <v>15</v>
      </c>
      <c r="D208" s="1">
        <v>2111</v>
      </c>
      <c r="E208" s="1">
        <v>20268</v>
      </c>
      <c r="F208" s="2">
        <v>63462</v>
      </c>
    </row>
    <row r="209" spans="1:6" x14ac:dyDescent="0.3">
      <c r="A209">
        <v>2020</v>
      </c>
      <c r="B209" t="s">
        <v>53</v>
      </c>
      <c r="C209" t="s">
        <v>16</v>
      </c>
      <c r="D209" s="1">
        <v>1935</v>
      </c>
      <c r="E209" s="1">
        <v>18712</v>
      </c>
      <c r="F209" s="2">
        <v>65700</v>
      </c>
    </row>
    <row r="210" spans="1:6" x14ac:dyDescent="0.3">
      <c r="A210">
        <v>2020</v>
      </c>
      <c r="B210" t="s">
        <v>53</v>
      </c>
      <c r="C210" t="s">
        <v>17</v>
      </c>
      <c r="D210">
        <v>916</v>
      </c>
      <c r="E210" s="1">
        <v>6415</v>
      </c>
      <c r="F210" s="2">
        <v>64265</v>
      </c>
    </row>
    <row r="211" spans="1:6" x14ac:dyDescent="0.3">
      <c r="A211">
        <v>2020</v>
      </c>
      <c r="B211" t="s">
        <v>53</v>
      </c>
      <c r="C211" t="s">
        <v>18</v>
      </c>
      <c r="D211" s="1">
        <v>2855</v>
      </c>
      <c r="E211" s="1">
        <v>33029</v>
      </c>
      <c r="F211" s="2">
        <v>110569</v>
      </c>
    </row>
    <row r="212" spans="1:6" x14ac:dyDescent="0.3">
      <c r="A212">
        <v>2020</v>
      </c>
      <c r="B212" t="s">
        <v>53</v>
      </c>
      <c r="C212" t="s">
        <v>19</v>
      </c>
      <c r="D212" s="1">
        <v>6073</v>
      </c>
      <c r="E212" s="1">
        <v>89231</v>
      </c>
      <c r="F212" s="2">
        <v>146746</v>
      </c>
    </row>
    <row r="213" spans="1:6" x14ac:dyDescent="0.3">
      <c r="A213">
        <v>2020</v>
      </c>
      <c r="B213" t="s">
        <v>53</v>
      </c>
      <c r="C213" t="s">
        <v>20</v>
      </c>
      <c r="D213" s="1">
        <v>7671</v>
      </c>
      <c r="E213" s="1">
        <v>50511</v>
      </c>
      <c r="F213" s="2">
        <v>88745</v>
      </c>
    </row>
    <row r="214" spans="1:6" x14ac:dyDescent="0.3">
      <c r="A214">
        <v>2020</v>
      </c>
      <c r="B214" t="s">
        <v>53</v>
      </c>
      <c r="C214" t="s">
        <v>21</v>
      </c>
      <c r="D214" s="1">
        <v>4304</v>
      </c>
      <c r="E214" s="1">
        <v>43145</v>
      </c>
      <c r="F214" s="2">
        <v>92292</v>
      </c>
    </row>
    <row r="215" spans="1:6" x14ac:dyDescent="0.3">
      <c r="A215">
        <v>2020</v>
      </c>
      <c r="B215" t="s">
        <v>53</v>
      </c>
      <c r="C215" t="s">
        <v>22</v>
      </c>
      <c r="D215">
        <v>964</v>
      </c>
      <c r="E215" s="1">
        <v>9629</v>
      </c>
      <c r="F215" s="2">
        <v>54301</v>
      </c>
    </row>
    <row r="216" spans="1:6" x14ac:dyDescent="0.3">
      <c r="A216">
        <v>2020</v>
      </c>
      <c r="B216" t="s">
        <v>53</v>
      </c>
      <c r="C216" t="s">
        <v>23</v>
      </c>
      <c r="D216" s="1">
        <v>3562</v>
      </c>
      <c r="E216" s="1">
        <v>43675</v>
      </c>
      <c r="F216" s="2">
        <v>89327</v>
      </c>
    </row>
    <row r="217" spans="1:6" x14ac:dyDescent="0.3">
      <c r="A217">
        <v>2020</v>
      </c>
      <c r="B217" t="s">
        <v>53</v>
      </c>
      <c r="C217" t="s">
        <v>24</v>
      </c>
      <c r="D217">
        <v>856</v>
      </c>
      <c r="E217" s="1">
        <v>5797</v>
      </c>
      <c r="F217" s="2">
        <v>65673</v>
      </c>
    </row>
    <row r="218" spans="1:6" x14ac:dyDescent="0.3">
      <c r="A218">
        <v>2020</v>
      </c>
      <c r="B218" t="s">
        <v>53</v>
      </c>
      <c r="C218" t="s">
        <v>25</v>
      </c>
      <c r="D218" s="1">
        <v>1071</v>
      </c>
      <c r="E218" s="1">
        <v>16165</v>
      </c>
      <c r="F218" s="2">
        <v>76361</v>
      </c>
    </row>
    <row r="219" spans="1:6" x14ac:dyDescent="0.3">
      <c r="A219">
        <v>2020</v>
      </c>
      <c r="B219" t="s">
        <v>53</v>
      </c>
      <c r="C219" t="s">
        <v>26</v>
      </c>
      <c r="D219" s="1">
        <v>1609</v>
      </c>
      <c r="E219" s="1">
        <v>13306</v>
      </c>
      <c r="F219" s="2">
        <v>88353</v>
      </c>
    </row>
    <row r="220" spans="1:6" x14ac:dyDescent="0.3">
      <c r="A220">
        <v>2020</v>
      </c>
      <c r="B220" t="s">
        <v>53</v>
      </c>
      <c r="C220" t="s">
        <v>27</v>
      </c>
      <c r="D220" s="1">
        <v>1168</v>
      </c>
      <c r="E220" s="1">
        <v>11735</v>
      </c>
      <c r="F220" s="2">
        <v>107194</v>
      </c>
    </row>
    <row r="221" spans="1:6" x14ac:dyDescent="0.3">
      <c r="A221">
        <v>2020</v>
      </c>
      <c r="B221" t="s">
        <v>53</v>
      </c>
      <c r="C221" t="s">
        <v>28</v>
      </c>
      <c r="D221" s="1">
        <v>3965</v>
      </c>
      <c r="E221" s="1">
        <v>67885</v>
      </c>
      <c r="F221" s="2">
        <v>130541</v>
      </c>
    </row>
    <row r="222" spans="1:6" x14ac:dyDescent="0.3">
      <c r="A222">
        <v>2020</v>
      </c>
      <c r="B222" t="s">
        <v>53</v>
      </c>
      <c r="C222" t="s">
        <v>29</v>
      </c>
      <c r="D222" s="1">
        <v>1108</v>
      </c>
      <c r="E222" s="1">
        <v>9076</v>
      </c>
      <c r="F222" s="2">
        <v>62393</v>
      </c>
    </row>
    <row r="223" spans="1:6" x14ac:dyDescent="0.3">
      <c r="A223">
        <v>2020</v>
      </c>
      <c r="B223" t="s">
        <v>53</v>
      </c>
      <c r="C223" t="s">
        <v>30</v>
      </c>
      <c r="D223" s="1">
        <v>14380</v>
      </c>
      <c r="E223" s="1">
        <v>267749</v>
      </c>
      <c r="F223" s="2">
        <v>154357</v>
      </c>
    </row>
    <row r="224" spans="1:6" x14ac:dyDescent="0.3">
      <c r="A224">
        <v>2020</v>
      </c>
      <c r="B224" t="s">
        <v>53</v>
      </c>
      <c r="C224" t="s">
        <v>31</v>
      </c>
      <c r="D224" s="1">
        <v>6302</v>
      </c>
      <c r="E224" s="1">
        <v>73440</v>
      </c>
      <c r="F224" s="2">
        <v>96207</v>
      </c>
    </row>
    <row r="225" spans="1:6" x14ac:dyDescent="0.3">
      <c r="A225">
        <v>2020</v>
      </c>
      <c r="B225" t="s">
        <v>53</v>
      </c>
      <c r="C225" t="s">
        <v>32</v>
      </c>
      <c r="D225">
        <v>417</v>
      </c>
      <c r="E225" s="1">
        <v>5780</v>
      </c>
      <c r="F225" s="2">
        <v>79624</v>
      </c>
    </row>
    <row r="226" spans="1:6" x14ac:dyDescent="0.3">
      <c r="A226">
        <v>2020</v>
      </c>
      <c r="B226" t="s">
        <v>53</v>
      </c>
      <c r="C226" t="s">
        <v>33</v>
      </c>
      <c r="D226" s="1">
        <v>5303</v>
      </c>
      <c r="E226" s="1">
        <v>63865</v>
      </c>
      <c r="F226" s="2">
        <v>80052</v>
      </c>
    </row>
    <row r="227" spans="1:6" x14ac:dyDescent="0.3">
      <c r="A227">
        <v>2020</v>
      </c>
      <c r="B227" t="s">
        <v>53</v>
      </c>
      <c r="C227" t="s">
        <v>34</v>
      </c>
      <c r="D227" s="1">
        <v>1572</v>
      </c>
      <c r="E227" s="1">
        <v>18256</v>
      </c>
      <c r="F227" s="2">
        <v>63710</v>
      </c>
    </row>
    <row r="228" spans="1:6" x14ac:dyDescent="0.3">
      <c r="A228">
        <v>2020</v>
      </c>
      <c r="B228" t="s">
        <v>53</v>
      </c>
      <c r="C228" t="s">
        <v>35</v>
      </c>
      <c r="D228" s="1">
        <v>4605</v>
      </c>
      <c r="E228" s="1">
        <v>33218</v>
      </c>
      <c r="F228" s="2">
        <v>101737</v>
      </c>
    </row>
    <row r="229" spans="1:6" x14ac:dyDescent="0.3">
      <c r="A229">
        <v>2020</v>
      </c>
      <c r="B229" t="s">
        <v>53</v>
      </c>
      <c r="C229" t="s">
        <v>36</v>
      </c>
      <c r="D229" s="1">
        <v>5891</v>
      </c>
      <c r="E229" s="1">
        <v>82872</v>
      </c>
      <c r="F229" s="2">
        <v>107388</v>
      </c>
    </row>
    <row r="230" spans="1:6" x14ac:dyDescent="0.3">
      <c r="A230">
        <v>2020</v>
      </c>
      <c r="B230" t="s">
        <v>53</v>
      </c>
      <c r="C230" t="s">
        <v>37</v>
      </c>
      <c r="D230">
        <v>762</v>
      </c>
      <c r="E230" s="1">
        <v>5243</v>
      </c>
      <c r="F230" s="2">
        <v>87286</v>
      </c>
    </row>
    <row r="231" spans="1:6" x14ac:dyDescent="0.3">
      <c r="A231">
        <v>2020</v>
      </c>
      <c r="B231" t="s">
        <v>53</v>
      </c>
      <c r="C231" t="s">
        <v>38</v>
      </c>
      <c r="D231" s="1">
        <v>3216</v>
      </c>
      <c r="E231" s="1">
        <v>24744</v>
      </c>
      <c r="F231" s="2">
        <v>73562</v>
      </c>
    </row>
    <row r="232" spans="1:6" x14ac:dyDescent="0.3">
      <c r="A232">
        <v>2020</v>
      </c>
      <c r="B232" t="s">
        <v>53</v>
      </c>
      <c r="C232" t="s">
        <v>39</v>
      </c>
      <c r="D232">
        <v>606</v>
      </c>
      <c r="E232" s="1">
        <v>5074</v>
      </c>
      <c r="F232" s="2">
        <v>58069</v>
      </c>
    </row>
    <row r="233" spans="1:6" x14ac:dyDescent="0.3">
      <c r="A233">
        <v>2020</v>
      </c>
      <c r="B233" t="s">
        <v>53</v>
      </c>
      <c r="C233" t="s">
        <v>40</v>
      </c>
      <c r="D233" s="1">
        <v>4525</v>
      </c>
      <c r="E233" s="1">
        <v>42929</v>
      </c>
      <c r="F233" s="2">
        <v>81293</v>
      </c>
    </row>
    <row r="234" spans="1:6" x14ac:dyDescent="0.3">
      <c r="A234">
        <v>2020</v>
      </c>
      <c r="B234" t="s">
        <v>53</v>
      </c>
      <c r="C234" t="s">
        <v>41</v>
      </c>
      <c r="D234" s="1">
        <v>11822</v>
      </c>
      <c r="E234" s="1">
        <v>198521</v>
      </c>
      <c r="F234" s="2">
        <v>102835</v>
      </c>
    </row>
    <row r="235" spans="1:6" x14ac:dyDescent="0.3">
      <c r="A235">
        <v>2020</v>
      </c>
      <c r="B235" t="s">
        <v>53</v>
      </c>
      <c r="C235" t="s">
        <v>42</v>
      </c>
      <c r="D235" s="1">
        <v>3177</v>
      </c>
      <c r="E235" s="1">
        <v>37222</v>
      </c>
      <c r="F235" s="2">
        <v>96974</v>
      </c>
    </row>
    <row r="236" spans="1:6" x14ac:dyDescent="0.3">
      <c r="A236">
        <v>2020</v>
      </c>
      <c r="B236" t="s">
        <v>53</v>
      </c>
      <c r="C236" t="s">
        <v>43</v>
      </c>
      <c r="D236">
        <v>584</v>
      </c>
      <c r="E236" s="1">
        <v>3961</v>
      </c>
      <c r="F236" s="2">
        <v>68605</v>
      </c>
    </row>
    <row r="237" spans="1:6" x14ac:dyDescent="0.3">
      <c r="A237">
        <v>2020</v>
      </c>
      <c r="B237" t="s">
        <v>53</v>
      </c>
      <c r="C237" t="s">
        <v>44</v>
      </c>
      <c r="D237" s="1">
        <v>4875</v>
      </c>
      <c r="E237" s="1">
        <v>64840</v>
      </c>
      <c r="F237" s="2">
        <v>117848</v>
      </c>
    </row>
    <row r="238" spans="1:6" x14ac:dyDescent="0.3">
      <c r="A238">
        <v>2020</v>
      </c>
      <c r="B238" t="s">
        <v>53</v>
      </c>
      <c r="C238" t="s">
        <v>45</v>
      </c>
      <c r="D238" s="1">
        <v>5419</v>
      </c>
      <c r="E238" s="1">
        <v>148556</v>
      </c>
      <c r="F238" s="2">
        <v>242273</v>
      </c>
    </row>
    <row r="239" spans="1:6" x14ac:dyDescent="0.3">
      <c r="A239">
        <v>2020</v>
      </c>
      <c r="B239" t="s">
        <v>53</v>
      </c>
      <c r="C239" t="s">
        <v>46</v>
      </c>
      <c r="D239">
        <v>825</v>
      </c>
      <c r="E239" s="1">
        <v>7215</v>
      </c>
      <c r="F239" s="2">
        <v>58063</v>
      </c>
    </row>
    <row r="240" spans="1:6" x14ac:dyDescent="0.3">
      <c r="A240">
        <v>2020</v>
      </c>
      <c r="B240" t="s">
        <v>53</v>
      </c>
      <c r="C240" t="s">
        <v>47</v>
      </c>
      <c r="D240" s="1">
        <v>2400</v>
      </c>
      <c r="E240" s="1">
        <v>44846</v>
      </c>
      <c r="F240" s="2">
        <v>88336</v>
      </c>
    </row>
    <row r="241" spans="1:6" x14ac:dyDescent="0.3">
      <c r="A241">
        <v>2020</v>
      </c>
      <c r="B241" t="s">
        <v>53</v>
      </c>
      <c r="C241" t="s">
        <v>48</v>
      </c>
      <c r="D241">
        <v>428</v>
      </c>
      <c r="E241" s="1">
        <v>3000</v>
      </c>
      <c r="F241" s="2">
        <v>54299</v>
      </c>
    </row>
    <row r="242" spans="1:6" x14ac:dyDescent="0.3">
      <c r="A242">
        <v>2020</v>
      </c>
      <c r="B242" t="s">
        <v>56</v>
      </c>
      <c r="C242" t="s">
        <v>1</v>
      </c>
      <c r="D242" s="1">
        <v>13880</v>
      </c>
      <c r="E242" s="1">
        <v>94715</v>
      </c>
      <c r="F242" s="2">
        <v>75982</v>
      </c>
    </row>
    <row r="243" spans="1:6" x14ac:dyDescent="0.3">
      <c r="A243">
        <v>2020</v>
      </c>
      <c r="B243" t="s">
        <v>56</v>
      </c>
      <c r="C243" t="s">
        <v>2</v>
      </c>
      <c r="D243" s="1">
        <v>20707</v>
      </c>
      <c r="E243" s="1">
        <v>225922</v>
      </c>
      <c r="F243" s="2">
        <v>82956</v>
      </c>
    </row>
    <row r="244" spans="1:6" x14ac:dyDescent="0.3">
      <c r="A244">
        <v>2020</v>
      </c>
      <c r="B244" t="s">
        <v>56</v>
      </c>
      <c r="C244" t="s">
        <v>3</v>
      </c>
      <c r="D244" s="1">
        <v>8906</v>
      </c>
      <c r="E244" s="1">
        <v>51950</v>
      </c>
      <c r="F244" s="2">
        <v>65321</v>
      </c>
    </row>
    <row r="245" spans="1:6" x14ac:dyDescent="0.3">
      <c r="A245">
        <v>2020</v>
      </c>
      <c r="B245" t="s">
        <v>56</v>
      </c>
      <c r="C245" t="s">
        <v>4</v>
      </c>
      <c r="D245" s="1">
        <v>112775</v>
      </c>
      <c r="E245" s="1">
        <v>817007</v>
      </c>
      <c r="F245" s="2">
        <v>124107</v>
      </c>
    </row>
    <row r="246" spans="1:6" x14ac:dyDescent="0.3">
      <c r="A246">
        <v>2020</v>
      </c>
      <c r="B246" t="s">
        <v>56</v>
      </c>
      <c r="C246" t="s">
        <v>5</v>
      </c>
      <c r="D246" s="1">
        <v>25139</v>
      </c>
      <c r="E246" s="1">
        <v>165271</v>
      </c>
      <c r="F246" s="2">
        <v>97276</v>
      </c>
    </row>
    <row r="247" spans="1:6" x14ac:dyDescent="0.3">
      <c r="A247">
        <v>2020</v>
      </c>
      <c r="B247" t="s">
        <v>56</v>
      </c>
      <c r="C247" t="s">
        <v>6</v>
      </c>
      <c r="D247" s="1">
        <v>11223</v>
      </c>
      <c r="E247" s="1">
        <v>118168</v>
      </c>
      <c r="F247" s="2">
        <v>165086</v>
      </c>
    </row>
    <row r="248" spans="1:6" x14ac:dyDescent="0.3">
      <c r="A248">
        <v>2020</v>
      </c>
      <c r="B248" t="s">
        <v>56</v>
      </c>
      <c r="C248" t="s">
        <v>7</v>
      </c>
      <c r="D248" s="1">
        <v>3005</v>
      </c>
      <c r="E248" s="1">
        <v>47390</v>
      </c>
      <c r="F248" s="2">
        <v>103154</v>
      </c>
    </row>
    <row r="249" spans="1:6" x14ac:dyDescent="0.3">
      <c r="A249">
        <v>2020</v>
      </c>
      <c r="B249" t="s">
        <v>56</v>
      </c>
      <c r="C249" t="s">
        <v>8</v>
      </c>
      <c r="D249" s="1">
        <v>80956</v>
      </c>
      <c r="E249" s="1">
        <v>586706</v>
      </c>
      <c r="F249" s="2">
        <v>84307</v>
      </c>
    </row>
    <row r="250" spans="1:6" x14ac:dyDescent="0.3">
      <c r="A250">
        <v>2020</v>
      </c>
      <c r="B250" t="s">
        <v>56</v>
      </c>
      <c r="C250" t="s">
        <v>9</v>
      </c>
      <c r="D250" s="1">
        <v>28810</v>
      </c>
      <c r="E250" s="1">
        <v>242175</v>
      </c>
      <c r="F250" s="2">
        <v>93145</v>
      </c>
    </row>
    <row r="251" spans="1:6" x14ac:dyDescent="0.3">
      <c r="A251">
        <v>2020</v>
      </c>
      <c r="B251" t="s">
        <v>56</v>
      </c>
      <c r="C251" t="s">
        <v>10</v>
      </c>
      <c r="D251" s="1">
        <v>6508</v>
      </c>
      <c r="E251" s="1">
        <v>34249</v>
      </c>
      <c r="F251" s="2">
        <v>68833</v>
      </c>
    </row>
    <row r="252" spans="1:6" x14ac:dyDescent="0.3">
      <c r="A252">
        <v>2020</v>
      </c>
      <c r="B252" t="s">
        <v>56</v>
      </c>
      <c r="C252" t="s">
        <v>11</v>
      </c>
      <c r="D252" s="1">
        <v>33063</v>
      </c>
      <c r="E252" s="1">
        <v>376539</v>
      </c>
      <c r="F252" s="2">
        <v>121634</v>
      </c>
    </row>
    <row r="253" spans="1:6" x14ac:dyDescent="0.3">
      <c r="A253">
        <v>2020</v>
      </c>
      <c r="B253" t="s">
        <v>56</v>
      </c>
      <c r="C253" t="s">
        <v>12</v>
      </c>
      <c r="D253" s="1">
        <v>17574</v>
      </c>
      <c r="E253" s="1">
        <v>133449</v>
      </c>
      <c r="F253" s="2">
        <v>72283</v>
      </c>
    </row>
    <row r="254" spans="1:6" x14ac:dyDescent="0.3">
      <c r="A254">
        <v>2020</v>
      </c>
      <c r="B254" t="s">
        <v>56</v>
      </c>
      <c r="C254" t="s">
        <v>13</v>
      </c>
      <c r="D254" s="1">
        <v>10731</v>
      </c>
      <c r="E254" s="1">
        <v>109283</v>
      </c>
      <c r="F254" s="2">
        <v>81131</v>
      </c>
    </row>
    <row r="255" spans="1:6" x14ac:dyDescent="0.3">
      <c r="A255">
        <v>2020</v>
      </c>
      <c r="B255" t="s">
        <v>56</v>
      </c>
      <c r="C255" t="s">
        <v>14</v>
      </c>
      <c r="D255" s="1">
        <v>8752</v>
      </c>
      <c r="E255" s="1">
        <v>73310</v>
      </c>
      <c r="F255" s="2">
        <v>75889</v>
      </c>
    </row>
    <row r="256" spans="1:6" x14ac:dyDescent="0.3">
      <c r="A256">
        <v>2020</v>
      </c>
      <c r="B256" t="s">
        <v>56</v>
      </c>
      <c r="C256" t="s">
        <v>15</v>
      </c>
      <c r="D256" s="1">
        <v>11729</v>
      </c>
      <c r="E256" s="1">
        <v>92079</v>
      </c>
      <c r="F256" s="2">
        <v>75177</v>
      </c>
    </row>
    <row r="257" spans="1:6" x14ac:dyDescent="0.3">
      <c r="A257">
        <v>2020</v>
      </c>
      <c r="B257" t="s">
        <v>56</v>
      </c>
      <c r="C257" t="s">
        <v>16</v>
      </c>
      <c r="D257" s="1">
        <v>14229</v>
      </c>
      <c r="E257" s="1">
        <v>81149</v>
      </c>
      <c r="F257" s="2">
        <v>69409</v>
      </c>
    </row>
    <row r="258" spans="1:6" x14ac:dyDescent="0.3">
      <c r="A258">
        <v>2020</v>
      </c>
      <c r="B258" t="s">
        <v>56</v>
      </c>
      <c r="C258" t="s">
        <v>17</v>
      </c>
      <c r="D258" s="1">
        <v>3926</v>
      </c>
      <c r="E258" s="1">
        <v>30107</v>
      </c>
      <c r="F258" s="2">
        <v>75870</v>
      </c>
    </row>
    <row r="259" spans="1:6" x14ac:dyDescent="0.3">
      <c r="A259">
        <v>2020</v>
      </c>
      <c r="B259" t="s">
        <v>56</v>
      </c>
      <c r="C259" t="s">
        <v>18</v>
      </c>
      <c r="D259" s="1">
        <v>15692</v>
      </c>
      <c r="E259" s="1">
        <v>129771</v>
      </c>
      <c r="F259" s="2">
        <v>110159</v>
      </c>
    </row>
    <row r="260" spans="1:6" x14ac:dyDescent="0.3">
      <c r="A260">
        <v>2020</v>
      </c>
      <c r="B260" t="s">
        <v>56</v>
      </c>
      <c r="C260" t="s">
        <v>19</v>
      </c>
      <c r="D260" s="1">
        <v>18137</v>
      </c>
      <c r="E260" s="1">
        <v>212062</v>
      </c>
      <c r="F260" s="2">
        <v>159120</v>
      </c>
    </row>
    <row r="261" spans="1:6" x14ac:dyDescent="0.3">
      <c r="A261">
        <v>2020</v>
      </c>
      <c r="B261" t="s">
        <v>56</v>
      </c>
      <c r="C261" t="s">
        <v>20</v>
      </c>
      <c r="D261" s="1">
        <v>20626</v>
      </c>
      <c r="E261" s="1">
        <v>207448</v>
      </c>
      <c r="F261" s="2">
        <v>81720</v>
      </c>
    </row>
    <row r="262" spans="1:6" x14ac:dyDescent="0.3">
      <c r="A262">
        <v>2020</v>
      </c>
      <c r="B262" t="s">
        <v>56</v>
      </c>
      <c r="C262" t="s">
        <v>21</v>
      </c>
      <c r="D262" s="1">
        <v>16134</v>
      </c>
      <c r="E262" s="1">
        <v>179728</v>
      </c>
      <c r="F262" s="2">
        <v>104989</v>
      </c>
    </row>
    <row r="263" spans="1:6" x14ac:dyDescent="0.3">
      <c r="A263">
        <v>2020</v>
      </c>
      <c r="B263" t="s">
        <v>56</v>
      </c>
      <c r="C263" t="s">
        <v>22</v>
      </c>
      <c r="D263" s="1">
        <v>7984</v>
      </c>
      <c r="E263" s="1">
        <v>41912</v>
      </c>
      <c r="F263" s="2">
        <v>59263</v>
      </c>
    </row>
    <row r="264" spans="1:6" x14ac:dyDescent="0.3">
      <c r="A264">
        <v>2020</v>
      </c>
      <c r="B264" t="s">
        <v>56</v>
      </c>
      <c r="C264" t="s">
        <v>23</v>
      </c>
      <c r="D264" s="1">
        <v>18815</v>
      </c>
      <c r="E264" s="1">
        <v>165564</v>
      </c>
      <c r="F264" s="2">
        <v>82664</v>
      </c>
    </row>
    <row r="265" spans="1:6" x14ac:dyDescent="0.3">
      <c r="A265">
        <v>2020</v>
      </c>
      <c r="B265" t="s">
        <v>56</v>
      </c>
      <c r="C265" t="s">
        <v>24</v>
      </c>
      <c r="D265" s="1">
        <v>4557</v>
      </c>
      <c r="E265" s="1">
        <v>21986</v>
      </c>
      <c r="F265" s="2">
        <v>67330</v>
      </c>
    </row>
    <row r="266" spans="1:6" x14ac:dyDescent="0.3">
      <c r="A266">
        <v>2020</v>
      </c>
      <c r="B266" t="s">
        <v>56</v>
      </c>
      <c r="C266" t="s">
        <v>25</v>
      </c>
      <c r="D266" s="1">
        <v>7000</v>
      </c>
      <c r="E266" s="1">
        <v>66588</v>
      </c>
      <c r="F266" s="2">
        <v>74942</v>
      </c>
    </row>
    <row r="267" spans="1:6" x14ac:dyDescent="0.3">
      <c r="A267">
        <v>2020</v>
      </c>
      <c r="B267" t="s">
        <v>56</v>
      </c>
      <c r="C267" t="s">
        <v>26</v>
      </c>
      <c r="D267" s="1">
        <v>9293</v>
      </c>
      <c r="E267" s="1">
        <v>62325</v>
      </c>
      <c r="F267" s="2">
        <v>79236</v>
      </c>
    </row>
    <row r="268" spans="1:6" x14ac:dyDescent="0.3">
      <c r="A268">
        <v>2020</v>
      </c>
      <c r="B268" t="s">
        <v>56</v>
      </c>
      <c r="C268" t="s">
        <v>27</v>
      </c>
      <c r="D268" s="1">
        <v>3946</v>
      </c>
      <c r="E268" s="1">
        <v>33027</v>
      </c>
      <c r="F268" s="2">
        <v>109751</v>
      </c>
    </row>
    <row r="269" spans="1:6" x14ac:dyDescent="0.3">
      <c r="A269">
        <v>2020</v>
      </c>
      <c r="B269" t="s">
        <v>56</v>
      </c>
      <c r="C269" t="s">
        <v>28</v>
      </c>
      <c r="D269" s="1">
        <v>20469</v>
      </c>
      <c r="E269" s="1">
        <v>235676</v>
      </c>
      <c r="F269" s="2">
        <v>127870</v>
      </c>
    </row>
    <row r="270" spans="1:6" x14ac:dyDescent="0.3">
      <c r="A270">
        <v>2020</v>
      </c>
      <c r="B270" t="s">
        <v>56</v>
      </c>
      <c r="C270" t="s">
        <v>29</v>
      </c>
      <c r="D270" s="1">
        <v>5600</v>
      </c>
      <c r="E270" s="1">
        <v>32608</v>
      </c>
      <c r="F270" s="2">
        <v>62343</v>
      </c>
    </row>
    <row r="271" spans="1:6" x14ac:dyDescent="0.3">
      <c r="A271">
        <v>2020</v>
      </c>
      <c r="B271" t="s">
        <v>56</v>
      </c>
      <c r="C271" t="s">
        <v>30</v>
      </c>
      <c r="D271" s="1">
        <v>63948</v>
      </c>
      <c r="E271" s="1">
        <v>700031</v>
      </c>
      <c r="F271" s="2">
        <v>207014</v>
      </c>
    </row>
    <row r="272" spans="1:6" x14ac:dyDescent="0.3">
      <c r="A272">
        <v>2020</v>
      </c>
      <c r="B272" t="s">
        <v>56</v>
      </c>
      <c r="C272" t="s">
        <v>31</v>
      </c>
      <c r="D272" s="1">
        <v>30275</v>
      </c>
      <c r="E272" s="1">
        <v>251672</v>
      </c>
      <c r="F272" s="2">
        <v>97234</v>
      </c>
    </row>
    <row r="273" spans="1:6" x14ac:dyDescent="0.3">
      <c r="A273">
        <v>2020</v>
      </c>
      <c r="B273" t="s">
        <v>56</v>
      </c>
      <c r="C273" t="s">
        <v>32</v>
      </c>
      <c r="D273" s="1">
        <v>3042</v>
      </c>
      <c r="E273" s="1">
        <v>22496</v>
      </c>
      <c r="F273" s="2">
        <v>69243</v>
      </c>
    </row>
    <row r="274" spans="1:6" x14ac:dyDescent="0.3">
      <c r="A274">
        <v>2020</v>
      </c>
      <c r="B274" t="s">
        <v>56</v>
      </c>
      <c r="C274" t="s">
        <v>33</v>
      </c>
      <c r="D274" s="1">
        <v>29307</v>
      </c>
      <c r="E274" s="1">
        <v>287990</v>
      </c>
      <c r="F274" s="2">
        <v>82336</v>
      </c>
    </row>
    <row r="275" spans="1:6" x14ac:dyDescent="0.3">
      <c r="A275">
        <v>2020</v>
      </c>
      <c r="B275" t="s">
        <v>56</v>
      </c>
      <c r="C275" t="s">
        <v>34</v>
      </c>
      <c r="D275" s="1">
        <v>11701</v>
      </c>
      <c r="E275" s="1">
        <v>74614</v>
      </c>
      <c r="F275" s="2">
        <v>64030</v>
      </c>
    </row>
    <row r="276" spans="1:6" x14ac:dyDescent="0.3">
      <c r="A276">
        <v>2020</v>
      </c>
      <c r="B276" t="s">
        <v>56</v>
      </c>
      <c r="C276" t="s">
        <v>35</v>
      </c>
      <c r="D276" s="1">
        <v>13352</v>
      </c>
      <c r="E276" s="1">
        <v>83937</v>
      </c>
      <c r="F276" s="2">
        <v>80727</v>
      </c>
    </row>
    <row r="277" spans="1:6" x14ac:dyDescent="0.3">
      <c r="A277">
        <v>2020</v>
      </c>
      <c r="B277" t="s">
        <v>56</v>
      </c>
      <c r="C277" t="s">
        <v>36</v>
      </c>
      <c r="D277" s="1">
        <v>29714</v>
      </c>
      <c r="E277" s="1">
        <v>325571</v>
      </c>
      <c r="F277" s="2">
        <v>97231</v>
      </c>
    </row>
    <row r="278" spans="1:6" x14ac:dyDescent="0.3">
      <c r="A278">
        <v>2020</v>
      </c>
      <c r="B278" t="s">
        <v>56</v>
      </c>
      <c r="C278" t="s">
        <v>37</v>
      </c>
      <c r="D278" s="1">
        <v>3038</v>
      </c>
      <c r="E278" s="1">
        <v>31304</v>
      </c>
      <c r="F278" s="2">
        <v>100316</v>
      </c>
    </row>
    <row r="279" spans="1:6" x14ac:dyDescent="0.3">
      <c r="A279">
        <v>2020</v>
      </c>
      <c r="B279" t="s">
        <v>56</v>
      </c>
      <c r="C279" t="s">
        <v>38</v>
      </c>
      <c r="D279" s="1">
        <v>15078</v>
      </c>
      <c r="E279" s="1">
        <v>101637</v>
      </c>
      <c r="F279" s="2">
        <v>71361</v>
      </c>
    </row>
    <row r="280" spans="1:6" x14ac:dyDescent="0.3">
      <c r="A280">
        <v>2020</v>
      </c>
      <c r="B280" t="s">
        <v>56</v>
      </c>
      <c r="C280" t="s">
        <v>39</v>
      </c>
      <c r="D280" s="1">
        <v>3397</v>
      </c>
      <c r="E280" s="1">
        <v>27809</v>
      </c>
      <c r="F280" s="2">
        <v>69345</v>
      </c>
    </row>
    <row r="281" spans="1:6" x14ac:dyDescent="0.3">
      <c r="A281">
        <v>2020</v>
      </c>
      <c r="B281" t="s">
        <v>56</v>
      </c>
      <c r="C281" t="s">
        <v>40</v>
      </c>
      <c r="D281" s="1">
        <v>16893</v>
      </c>
      <c r="E281" s="1">
        <v>155926</v>
      </c>
      <c r="F281" s="2">
        <v>85116</v>
      </c>
    </row>
    <row r="282" spans="1:6" x14ac:dyDescent="0.3">
      <c r="A282">
        <v>2020</v>
      </c>
      <c r="B282" t="s">
        <v>56</v>
      </c>
      <c r="C282" t="s">
        <v>41</v>
      </c>
      <c r="D282" s="1">
        <v>78940</v>
      </c>
      <c r="E282" s="1">
        <v>778554</v>
      </c>
      <c r="F282" s="2">
        <v>92477</v>
      </c>
    </row>
    <row r="283" spans="1:6" x14ac:dyDescent="0.3">
      <c r="A283">
        <v>2020</v>
      </c>
      <c r="B283" t="s">
        <v>56</v>
      </c>
      <c r="C283" t="s">
        <v>42</v>
      </c>
      <c r="D283" s="1">
        <v>12580</v>
      </c>
      <c r="E283" s="1">
        <v>93379</v>
      </c>
      <c r="F283" s="2">
        <v>79806</v>
      </c>
    </row>
    <row r="284" spans="1:6" x14ac:dyDescent="0.3">
      <c r="A284">
        <v>2020</v>
      </c>
      <c r="B284" t="s">
        <v>56</v>
      </c>
      <c r="C284" t="s">
        <v>43</v>
      </c>
      <c r="D284" s="1">
        <v>1719</v>
      </c>
      <c r="E284" s="1">
        <v>11578</v>
      </c>
      <c r="F284" s="2">
        <v>80135</v>
      </c>
    </row>
    <row r="285" spans="1:6" x14ac:dyDescent="0.3">
      <c r="A285">
        <v>2020</v>
      </c>
      <c r="B285" t="s">
        <v>56</v>
      </c>
      <c r="C285" t="s">
        <v>44</v>
      </c>
      <c r="D285" s="1">
        <v>22750</v>
      </c>
      <c r="E285" s="1">
        <v>195671</v>
      </c>
      <c r="F285" s="2">
        <v>97246</v>
      </c>
    </row>
    <row r="286" spans="1:6" x14ac:dyDescent="0.3">
      <c r="A286">
        <v>2020</v>
      </c>
      <c r="B286" t="s">
        <v>56</v>
      </c>
      <c r="C286" t="s">
        <v>45</v>
      </c>
      <c r="D286" s="1">
        <v>18828</v>
      </c>
      <c r="E286" s="1">
        <v>147772</v>
      </c>
      <c r="F286" s="2">
        <v>95674</v>
      </c>
    </row>
    <row r="287" spans="1:6" x14ac:dyDescent="0.3">
      <c r="A287">
        <v>2020</v>
      </c>
      <c r="B287" t="s">
        <v>56</v>
      </c>
      <c r="C287" t="s">
        <v>46</v>
      </c>
      <c r="D287" s="1">
        <v>4042</v>
      </c>
      <c r="E287" s="1">
        <v>24190</v>
      </c>
      <c r="F287" s="2">
        <v>56764</v>
      </c>
    </row>
    <row r="288" spans="1:6" x14ac:dyDescent="0.3">
      <c r="A288">
        <v>2020</v>
      </c>
      <c r="B288" t="s">
        <v>56</v>
      </c>
      <c r="C288" t="s">
        <v>47</v>
      </c>
      <c r="D288" s="1">
        <v>14688</v>
      </c>
      <c r="E288" s="1">
        <v>148829</v>
      </c>
      <c r="F288" s="2">
        <v>80470</v>
      </c>
    </row>
    <row r="289" spans="1:6" x14ac:dyDescent="0.3">
      <c r="A289">
        <v>2020</v>
      </c>
      <c r="B289" t="s">
        <v>56</v>
      </c>
      <c r="C289" t="s">
        <v>48</v>
      </c>
      <c r="D289" s="1">
        <v>2353</v>
      </c>
      <c r="E289" s="1">
        <v>10919</v>
      </c>
      <c r="F289" s="2">
        <v>64480</v>
      </c>
    </row>
    <row r="290" spans="1:6" x14ac:dyDescent="0.3">
      <c r="A290">
        <v>2020</v>
      </c>
      <c r="B290" t="s">
        <v>57</v>
      </c>
      <c r="C290" t="s">
        <v>1</v>
      </c>
      <c r="D290" s="1">
        <v>22875</v>
      </c>
      <c r="E290" s="1">
        <v>242419</v>
      </c>
      <c r="F290" s="2">
        <v>62111</v>
      </c>
    </row>
    <row r="291" spans="1:6" x14ac:dyDescent="0.3">
      <c r="A291">
        <v>2020</v>
      </c>
      <c r="B291" t="s">
        <v>57</v>
      </c>
      <c r="C291" t="s">
        <v>2</v>
      </c>
      <c r="D291" s="1">
        <v>40867</v>
      </c>
      <c r="E291" s="1">
        <v>431379</v>
      </c>
      <c r="F291" s="2">
        <v>63180</v>
      </c>
    </row>
    <row r="292" spans="1:6" x14ac:dyDescent="0.3">
      <c r="A292">
        <v>2020</v>
      </c>
      <c r="B292" t="s">
        <v>57</v>
      </c>
      <c r="C292" t="s">
        <v>3</v>
      </c>
      <c r="D292" s="1">
        <v>15490</v>
      </c>
      <c r="E292" s="1">
        <v>139300</v>
      </c>
      <c r="F292" s="2">
        <v>68067</v>
      </c>
    </row>
    <row r="293" spans="1:6" x14ac:dyDescent="0.3">
      <c r="A293">
        <v>2020</v>
      </c>
      <c r="B293" t="s">
        <v>57</v>
      </c>
      <c r="C293" t="s">
        <v>4</v>
      </c>
      <c r="D293" s="1">
        <v>221985</v>
      </c>
      <c r="E293" s="1">
        <v>2600604</v>
      </c>
      <c r="F293" s="2">
        <v>106486</v>
      </c>
    </row>
    <row r="294" spans="1:6" x14ac:dyDescent="0.3">
      <c r="A294">
        <v>2020</v>
      </c>
      <c r="B294" t="s">
        <v>57</v>
      </c>
      <c r="C294" t="s">
        <v>5</v>
      </c>
      <c r="D294" s="1">
        <v>58286</v>
      </c>
      <c r="E294" s="1">
        <v>430367</v>
      </c>
      <c r="F294" s="2">
        <v>90744</v>
      </c>
    </row>
    <row r="295" spans="1:6" x14ac:dyDescent="0.3">
      <c r="A295">
        <v>2020</v>
      </c>
      <c r="B295" t="s">
        <v>57</v>
      </c>
      <c r="C295" t="s">
        <v>6</v>
      </c>
      <c r="D295" s="1">
        <v>24131</v>
      </c>
      <c r="E295" s="1">
        <v>206629</v>
      </c>
      <c r="F295" s="2">
        <v>95714</v>
      </c>
    </row>
    <row r="296" spans="1:6" x14ac:dyDescent="0.3">
      <c r="A296">
        <v>2020</v>
      </c>
      <c r="B296" t="s">
        <v>57</v>
      </c>
      <c r="C296" t="s">
        <v>7</v>
      </c>
      <c r="D296" s="1">
        <v>9766</v>
      </c>
      <c r="E296" s="1">
        <v>61669</v>
      </c>
      <c r="F296" s="2">
        <v>85651</v>
      </c>
    </row>
    <row r="297" spans="1:6" x14ac:dyDescent="0.3">
      <c r="A297">
        <v>2020</v>
      </c>
      <c r="B297" t="s">
        <v>57</v>
      </c>
      <c r="C297" t="s">
        <v>8</v>
      </c>
      <c r="D297" s="1">
        <v>179893</v>
      </c>
      <c r="E297" s="1">
        <v>1358317</v>
      </c>
      <c r="F297" s="2">
        <v>68223</v>
      </c>
    </row>
    <row r="298" spans="1:6" x14ac:dyDescent="0.3">
      <c r="A298">
        <v>2020</v>
      </c>
      <c r="B298" t="s">
        <v>57</v>
      </c>
      <c r="C298" t="s">
        <v>9</v>
      </c>
      <c r="D298" s="1">
        <v>60683</v>
      </c>
      <c r="E298" s="1">
        <v>692452</v>
      </c>
      <c r="F298" s="2">
        <v>76331</v>
      </c>
    </row>
    <row r="299" spans="1:6" x14ac:dyDescent="0.3">
      <c r="A299">
        <v>2020</v>
      </c>
      <c r="B299" t="s">
        <v>57</v>
      </c>
      <c r="C299" t="s">
        <v>10</v>
      </c>
      <c r="D299" s="1">
        <v>12911</v>
      </c>
      <c r="E299" s="1">
        <v>97097</v>
      </c>
      <c r="F299" s="2">
        <v>59743</v>
      </c>
    </row>
    <row r="300" spans="1:6" x14ac:dyDescent="0.3">
      <c r="A300">
        <v>2020</v>
      </c>
      <c r="B300" t="s">
        <v>57</v>
      </c>
      <c r="C300" t="s">
        <v>11</v>
      </c>
      <c r="D300" s="1">
        <v>75904</v>
      </c>
      <c r="E300" s="1">
        <v>892150</v>
      </c>
      <c r="F300" s="2">
        <v>83889</v>
      </c>
    </row>
    <row r="301" spans="1:6" x14ac:dyDescent="0.3">
      <c r="A301">
        <v>2020</v>
      </c>
      <c r="B301" t="s">
        <v>57</v>
      </c>
      <c r="C301" t="s">
        <v>12</v>
      </c>
      <c r="D301" s="1">
        <v>32143</v>
      </c>
      <c r="E301" s="1">
        <v>326745</v>
      </c>
      <c r="F301" s="2">
        <v>58578</v>
      </c>
    </row>
    <row r="302" spans="1:6" x14ac:dyDescent="0.3">
      <c r="A302">
        <v>2020</v>
      </c>
      <c r="B302" t="s">
        <v>57</v>
      </c>
      <c r="C302" t="s">
        <v>13</v>
      </c>
      <c r="D302" s="1">
        <v>16706</v>
      </c>
      <c r="E302" s="1">
        <v>134822</v>
      </c>
      <c r="F302" s="2">
        <v>61793</v>
      </c>
    </row>
    <row r="303" spans="1:6" x14ac:dyDescent="0.3">
      <c r="A303">
        <v>2020</v>
      </c>
      <c r="B303" t="s">
        <v>57</v>
      </c>
      <c r="C303" t="s">
        <v>14</v>
      </c>
      <c r="D303" s="1">
        <v>16823</v>
      </c>
      <c r="E303" s="1">
        <v>168813</v>
      </c>
      <c r="F303" s="2">
        <v>69538</v>
      </c>
    </row>
    <row r="304" spans="1:6" x14ac:dyDescent="0.3">
      <c r="A304">
        <v>2020</v>
      </c>
      <c r="B304" t="s">
        <v>57</v>
      </c>
      <c r="C304" t="s">
        <v>15</v>
      </c>
      <c r="D304" s="1">
        <v>22329</v>
      </c>
      <c r="E304" s="1">
        <v>207575</v>
      </c>
      <c r="F304" s="2">
        <v>55987</v>
      </c>
    </row>
    <row r="305" spans="1:6" x14ac:dyDescent="0.3">
      <c r="A305">
        <v>2020</v>
      </c>
      <c r="B305" t="s">
        <v>57</v>
      </c>
      <c r="C305" t="s">
        <v>16</v>
      </c>
      <c r="D305" s="1">
        <v>26262</v>
      </c>
      <c r="E305" s="1">
        <v>204729</v>
      </c>
      <c r="F305" s="2">
        <v>60136</v>
      </c>
    </row>
    <row r="306" spans="1:6" x14ac:dyDescent="0.3">
      <c r="A306">
        <v>2020</v>
      </c>
      <c r="B306" t="s">
        <v>57</v>
      </c>
      <c r="C306" t="s">
        <v>17</v>
      </c>
      <c r="D306" s="1">
        <v>11267</v>
      </c>
      <c r="E306" s="1">
        <v>68952</v>
      </c>
      <c r="F306" s="2">
        <v>66178</v>
      </c>
    </row>
    <row r="307" spans="1:6" x14ac:dyDescent="0.3">
      <c r="A307">
        <v>2020</v>
      </c>
      <c r="B307" t="s">
        <v>57</v>
      </c>
      <c r="C307" t="s">
        <v>18</v>
      </c>
      <c r="D307" s="1">
        <v>44172</v>
      </c>
      <c r="E307" s="1">
        <v>441860</v>
      </c>
      <c r="F307" s="2">
        <v>88391</v>
      </c>
    </row>
    <row r="308" spans="1:6" x14ac:dyDescent="0.3">
      <c r="A308">
        <v>2020</v>
      </c>
      <c r="B308" t="s">
        <v>57</v>
      </c>
      <c r="C308" t="s">
        <v>19</v>
      </c>
      <c r="D308" s="1">
        <v>48428</v>
      </c>
      <c r="E308" s="1">
        <v>583792</v>
      </c>
      <c r="F308" s="2">
        <v>124638</v>
      </c>
    </row>
    <row r="309" spans="1:6" x14ac:dyDescent="0.3">
      <c r="A309">
        <v>2020</v>
      </c>
      <c r="B309" t="s">
        <v>57</v>
      </c>
      <c r="C309" t="s">
        <v>20</v>
      </c>
      <c r="D309" s="1">
        <v>46269</v>
      </c>
      <c r="E309" s="1">
        <v>599657</v>
      </c>
      <c r="F309" s="2">
        <v>76432</v>
      </c>
    </row>
    <row r="310" spans="1:6" x14ac:dyDescent="0.3">
      <c r="A310">
        <v>2020</v>
      </c>
      <c r="B310" t="s">
        <v>57</v>
      </c>
      <c r="C310" t="s">
        <v>21</v>
      </c>
      <c r="D310" s="1">
        <v>33603</v>
      </c>
      <c r="E310" s="1">
        <v>361183</v>
      </c>
      <c r="F310" s="2">
        <v>91033</v>
      </c>
    </row>
    <row r="311" spans="1:6" x14ac:dyDescent="0.3">
      <c r="A311">
        <v>2020</v>
      </c>
      <c r="B311" t="s">
        <v>57</v>
      </c>
      <c r="C311" t="s">
        <v>22</v>
      </c>
      <c r="D311" s="1">
        <v>12692</v>
      </c>
      <c r="E311" s="1">
        <v>107758</v>
      </c>
      <c r="F311" s="2">
        <v>45573</v>
      </c>
    </row>
    <row r="312" spans="1:6" x14ac:dyDescent="0.3">
      <c r="A312">
        <v>2020</v>
      </c>
      <c r="B312" t="s">
        <v>57</v>
      </c>
      <c r="C312" t="s">
        <v>23</v>
      </c>
      <c r="D312" s="1">
        <v>36089</v>
      </c>
      <c r="E312" s="1">
        <v>365657</v>
      </c>
      <c r="F312" s="2">
        <v>72666</v>
      </c>
    </row>
    <row r="313" spans="1:6" x14ac:dyDescent="0.3">
      <c r="A313">
        <v>2020</v>
      </c>
      <c r="B313" t="s">
        <v>57</v>
      </c>
      <c r="C313" t="s">
        <v>24</v>
      </c>
      <c r="D313" s="1">
        <v>10331</v>
      </c>
      <c r="E313" s="1">
        <v>43549</v>
      </c>
      <c r="F313" s="2">
        <v>59785</v>
      </c>
    </row>
    <row r="314" spans="1:6" x14ac:dyDescent="0.3">
      <c r="A314">
        <v>2020</v>
      </c>
      <c r="B314" t="s">
        <v>57</v>
      </c>
      <c r="C314" t="s">
        <v>25</v>
      </c>
      <c r="D314" s="1">
        <v>11809</v>
      </c>
      <c r="E314" s="1">
        <v>117288</v>
      </c>
      <c r="F314" s="2">
        <v>65292</v>
      </c>
    </row>
    <row r="315" spans="1:6" x14ac:dyDescent="0.3">
      <c r="A315">
        <v>2020</v>
      </c>
      <c r="B315" t="s">
        <v>57</v>
      </c>
      <c r="C315" t="s">
        <v>26</v>
      </c>
      <c r="D315" s="1">
        <v>20046</v>
      </c>
      <c r="E315" s="1">
        <v>179092</v>
      </c>
      <c r="F315" s="2">
        <v>67081</v>
      </c>
    </row>
    <row r="316" spans="1:6" x14ac:dyDescent="0.3">
      <c r="A316">
        <v>2020</v>
      </c>
      <c r="B316" t="s">
        <v>57</v>
      </c>
      <c r="C316" t="s">
        <v>27</v>
      </c>
      <c r="D316" s="1">
        <v>13616</v>
      </c>
      <c r="E316" s="1">
        <v>81639</v>
      </c>
      <c r="F316" s="2">
        <v>88167</v>
      </c>
    </row>
    <row r="317" spans="1:6" x14ac:dyDescent="0.3">
      <c r="A317">
        <v>2020</v>
      </c>
      <c r="B317" t="s">
        <v>57</v>
      </c>
      <c r="C317" t="s">
        <v>28</v>
      </c>
      <c r="D317" s="1">
        <v>53304</v>
      </c>
      <c r="E317" s="1">
        <v>643507</v>
      </c>
      <c r="F317" s="2">
        <v>102666</v>
      </c>
    </row>
    <row r="318" spans="1:6" x14ac:dyDescent="0.3">
      <c r="A318">
        <v>2020</v>
      </c>
      <c r="B318" t="s">
        <v>57</v>
      </c>
      <c r="C318" t="s">
        <v>29</v>
      </c>
      <c r="D318" s="1">
        <v>11550</v>
      </c>
      <c r="E318" s="1">
        <v>107707</v>
      </c>
      <c r="F318" s="2">
        <v>69938</v>
      </c>
    </row>
    <row r="319" spans="1:6" x14ac:dyDescent="0.3">
      <c r="A319">
        <v>2020</v>
      </c>
      <c r="B319" t="s">
        <v>57</v>
      </c>
      <c r="C319" t="s">
        <v>30</v>
      </c>
      <c r="D319" s="1">
        <v>117347</v>
      </c>
      <c r="E319" s="1">
        <v>1242471</v>
      </c>
      <c r="F319" s="2">
        <v>109413</v>
      </c>
    </row>
    <row r="320" spans="1:6" x14ac:dyDescent="0.3">
      <c r="A320">
        <v>2020</v>
      </c>
      <c r="B320" t="s">
        <v>57</v>
      </c>
      <c r="C320" t="s">
        <v>31</v>
      </c>
      <c r="D320" s="1">
        <v>64843</v>
      </c>
      <c r="E320" s="1">
        <v>637719</v>
      </c>
      <c r="F320" s="2">
        <v>72078</v>
      </c>
    </row>
    <row r="321" spans="1:6" x14ac:dyDescent="0.3">
      <c r="A321">
        <v>2020</v>
      </c>
      <c r="B321" t="s">
        <v>57</v>
      </c>
      <c r="C321" t="s">
        <v>32</v>
      </c>
      <c r="D321" s="1">
        <v>5337</v>
      </c>
      <c r="E321" s="1">
        <v>31642</v>
      </c>
      <c r="F321" s="2">
        <v>65877</v>
      </c>
    </row>
    <row r="322" spans="1:6" x14ac:dyDescent="0.3">
      <c r="A322">
        <v>2020</v>
      </c>
      <c r="B322" t="s">
        <v>57</v>
      </c>
      <c r="C322" t="s">
        <v>33</v>
      </c>
      <c r="D322" s="1">
        <v>55987</v>
      </c>
      <c r="E322" s="1">
        <v>697244</v>
      </c>
      <c r="F322" s="2">
        <v>71920</v>
      </c>
    </row>
    <row r="323" spans="1:6" x14ac:dyDescent="0.3">
      <c r="A323">
        <v>2020</v>
      </c>
      <c r="B323" t="s">
        <v>57</v>
      </c>
      <c r="C323" t="s">
        <v>34</v>
      </c>
      <c r="D323" s="1">
        <v>21652</v>
      </c>
      <c r="E323" s="1">
        <v>185307</v>
      </c>
      <c r="F323" s="2">
        <v>58539</v>
      </c>
    </row>
    <row r="324" spans="1:6" x14ac:dyDescent="0.3">
      <c r="A324">
        <v>2020</v>
      </c>
      <c r="B324" t="s">
        <v>57</v>
      </c>
      <c r="C324" t="s">
        <v>35</v>
      </c>
      <c r="D324" s="1">
        <v>27033</v>
      </c>
      <c r="E324" s="1">
        <v>242218</v>
      </c>
      <c r="F324" s="2">
        <v>81224</v>
      </c>
    </row>
    <row r="325" spans="1:6" x14ac:dyDescent="0.3">
      <c r="A325">
        <v>2020</v>
      </c>
      <c r="B325" t="s">
        <v>57</v>
      </c>
      <c r="C325" t="s">
        <v>36</v>
      </c>
      <c r="D325" s="1">
        <v>66210</v>
      </c>
      <c r="E325" s="1">
        <v>766122</v>
      </c>
      <c r="F325" s="2">
        <v>86971</v>
      </c>
    </row>
    <row r="326" spans="1:6" x14ac:dyDescent="0.3">
      <c r="A326">
        <v>2020</v>
      </c>
      <c r="B326" t="s">
        <v>57</v>
      </c>
      <c r="C326" t="s">
        <v>37</v>
      </c>
      <c r="D326" s="1">
        <v>9567</v>
      </c>
      <c r="E326" s="1">
        <v>65232</v>
      </c>
      <c r="F326" s="2">
        <v>75829</v>
      </c>
    </row>
    <row r="327" spans="1:6" x14ac:dyDescent="0.3">
      <c r="A327">
        <v>2020</v>
      </c>
      <c r="B327" t="s">
        <v>57</v>
      </c>
      <c r="C327" t="s">
        <v>38</v>
      </c>
      <c r="D327" s="1">
        <v>30793</v>
      </c>
      <c r="E327" s="1">
        <v>281874</v>
      </c>
      <c r="F327" s="2">
        <v>56907</v>
      </c>
    </row>
    <row r="328" spans="1:6" x14ac:dyDescent="0.3">
      <c r="A328">
        <v>2020</v>
      </c>
      <c r="B328" t="s">
        <v>57</v>
      </c>
      <c r="C328" t="s">
        <v>39</v>
      </c>
      <c r="D328" s="1">
        <v>5876</v>
      </c>
      <c r="E328" s="1">
        <v>32771</v>
      </c>
      <c r="F328" s="2">
        <v>63709</v>
      </c>
    </row>
    <row r="329" spans="1:6" x14ac:dyDescent="0.3">
      <c r="A329">
        <v>2020</v>
      </c>
      <c r="B329" t="s">
        <v>57</v>
      </c>
      <c r="C329" t="s">
        <v>40</v>
      </c>
      <c r="D329" s="1">
        <v>32595</v>
      </c>
      <c r="E329" s="1">
        <v>414644</v>
      </c>
      <c r="F329" s="2">
        <v>66460</v>
      </c>
    </row>
    <row r="330" spans="1:6" x14ac:dyDescent="0.3">
      <c r="A330">
        <v>2020</v>
      </c>
      <c r="B330" t="s">
        <v>57</v>
      </c>
      <c r="C330" t="s">
        <v>41</v>
      </c>
      <c r="D330" s="1">
        <v>146639</v>
      </c>
      <c r="E330" s="1">
        <v>1758991</v>
      </c>
      <c r="F330" s="2">
        <v>81123</v>
      </c>
    </row>
    <row r="331" spans="1:6" x14ac:dyDescent="0.3">
      <c r="A331">
        <v>2020</v>
      </c>
      <c r="B331" t="s">
        <v>57</v>
      </c>
      <c r="C331" t="s">
        <v>42</v>
      </c>
      <c r="D331" s="1">
        <v>25941</v>
      </c>
      <c r="E331" s="1">
        <v>223284</v>
      </c>
      <c r="F331" s="2">
        <v>68355</v>
      </c>
    </row>
    <row r="332" spans="1:6" x14ac:dyDescent="0.3">
      <c r="A332">
        <v>2020</v>
      </c>
      <c r="B332" t="s">
        <v>57</v>
      </c>
      <c r="C332" t="s">
        <v>43</v>
      </c>
      <c r="D332" s="1">
        <v>6346</v>
      </c>
      <c r="E332" s="1">
        <v>28512</v>
      </c>
      <c r="F332" s="2">
        <v>74442</v>
      </c>
    </row>
    <row r="333" spans="1:6" x14ac:dyDescent="0.3">
      <c r="A333">
        <v>2020</v>
      </c>
      <c r="B333" t="s">
        <v>57</v>
      </c>
      <c r="C333" t="s">
        <v>44</v>
      </c>
      <c r="D333" s="1">
        <v>60099</v>
      </c>
      <c r="E333" s="1">
        <v>752090</v>
      </c>
      <c r="F333" s="2">
        <v>96046</v>
      </c>
    </row>
    <row r="334" spans="1:6" x14ac:dyDescent="0.3">
      <c r="A334">
        <v>2020</v>
      </c>
      <c r="B334" t="s">
        <v>57</v>
      </c>
      <c r="C334" t="s">
        <v>45</v>
      </c>
      <c r="D334" s="1">
        <v>43094</v>
      </c>
      <c r="E334" s="1">
        <v>415190</v>
      </c>
      <c r="F334" s="2">
        <v>92279</v>
      </c>
    </row>
    <row r="335" spans="1:6" x14ac:dyDescent="0.3">
      <c r="A335">
        <v>2020</v>
      </c>
      <c r="B335" t="s">
        <v>57</v>
      </c>
      <c r="C335" t="s">
        <v>46</v>
      </c>
      <c r="D335" s="1">
        <v>8599</v>
      </c>
      <c r="E335" s="1">
        <v>65715</v>
      </c>
      <c r="F335" s="2">
        <v>53557</v>
      </c>
    </row>
    <row r="336" spans="1:6" x14ac:dyDescent="0.3">
      <c r="A336">
        <v>2020</v>
      </c>
      <c r="B336" t="s">
        <v>57</v>
      </c>
      <c r="C336" t="s">
        <v>47</v>
      </c>
      <c r="D336" s="1">
        <v>27048</v>
      </c>
      <c r="E336" s="1">
        <v>309780</v>
      </c>
      <c r="F336" s="2">
        <v>67254</v>
      </c>
    </row>
    <row r="337" spans="1:6" x14ac:dyDescent="0.3">
      <c r="A337">
        <v>2020</v>
      </c>
      <c r="B337" t="s">
        <v>57</v>
      </c>
      <c r="C337" t="s">
        <v>48</v>
      </c>
      <c r="D337" s="1">
        <v>4986</v>
      </c>
      <c r="E337" s="1">
        <v>18382</v>
      </c>
      <c r="F337" s="2">
        <v>60233</v>
      </c>
    </row>
    <row r="338" spans="1:6" x14ac:dyDescent="0.3">
      <c r="A338">
        <v>2020</v>
      </c>
      <c r="B338" t="s">
        <v>58</v>
      </c>
      <c r="C338" t="s">
        <v>1</v>
      </c>
      <c r="D338" s="1">
        <v>15859</v>
      </c>
      <c r="E338" s="1">
        <v>228486</v>
      </c>
      <c r="F338" s="2">
        <v>51193</v>
      </c>
    </row>
    <row r="339" spans="1:6" x14ac:dyDescent="0.3">
      <c r="A339">
        <v>2020</v>
      </c>
      <c r="B339" t="s">
        <v>58</v>
      </c>
      <c r="C339" t="s">
        <v>2</v>
      </c>
      <c r="D339" s="1">
        <v>20727</v>
      </c>
      <c r="E339" s="1">
        <v>455356</v>
      </c>
      <c r="F339" s="2">
        <v>56159</v>
      </c>
    </row>
    <row r="340" spans="1:6" x14ac:dyDescent="0.3">
      <c r="A340">
        <v>2020</v>
      </c>
      <c r="B340" t="s">
        <v>58</v>
      </c>
      <c r="C340" t="s">
        <v>3</v>
      </c>
      <c r="D340" s="1">
        <v>15656</v>
      </c>
      <c r="E340" s="1">
        <v>181169</v>
      </c>
      <c r="F340" s="2">
        <v>47435</v>
      </c>
    </row>
    <row r="341" spans="1:6" x14ac:dyDescent="0.3">
      <c r="A341">
        <v>2020</v>
      </c>
      <c r="B341" t="s">
        <v>58</v>
      </c>
      <c r="C341" t="s">
        <v>4</v>
      </c>
      <c r="D341" s="1">
        <v>656765</v>
      </c>
      <c r="E341" s="1">
        <v>2651781</v>
      </c>
      <c r="F341" s="2">
        <v>57668</v>
      </c>
    </row>
    <row r="342" spans="1:6" x14ac:dyDescent="0.3">
      <c r="A342">
        <v>2020</v>
      </c>
      <c r="B342" t="s">
        <v>58</v>
      </c>
      <c r="C342" t="s">
        <v>5</v>
      </c>
      <c r="D342" s="1">
        <v>23475</v>
      </c>
      <c r="E342" s="1">
        <v>332209</v>
      </c>
      <c r="F342" s="2">
        <v>55198</v>
      </c>
    </row>
    <row r="343" spans="1:6" x14ac:dyDescent="0.3">
      <c r="A343">
        <v>2020</v>
      </c>
      <c r="B343" t="s">
        <v>58</v>
      </c>
      <c r="C343" t="s">
        <v>6</v>
      </c>
      <c r="D343" s="1">
        <v>19964</v>
      </c>
      <c r="E343" s="1">
        <v>319881</v>
      </c>
      <c r="F343" s="2">
        <v>61215</v>
      </c>
    </row>
    <row r="344" spans="1:6" x14ac:dyDescent="0.3">
      <c r="A344">
        <v>2020</v>
      </c>
      <c r="B344" t="s">
        <v>58</v>
      </c>
      <c r="C344" t="s">
        <v>7</v>
      </c>
      <c r="D344" s="1">
        <v>5522</v>
      </c>
      <c r="E344" s="1">
        <v>74184</v>
      </c>
      <c r="F344" s="2">
        <v>57470</v>
      </c>
    </row>
    <row r="345" spans="1:6" x14ac:dyDescent="0.3">
      <c r="A345">
        <v>2020</v>
      </c>
      <c r="B345" t="s">
        <v>58</v>
      </c>
      <c r="C345" t="s">
        <v>8</v>
      </c>
      <c r="D345" s="1">
        <v>85058</v>
      </c>
      <c r="E345" s="1">
        <v>1293582</v>
      </c>
      <c r="F345" s="2">
        <v>55114</v>
      </c>
    </row>
    <row r="346" spans="1:6" x14ac:dyDescent="0.3">
      <c r="A346">
        <v>2020</v>
      </c>
      <c r="B346" t="s">
        <v>58</v>
      </c>
      <c r="C346" t="s">
        <v>9</v>
      </c>
      <c r="D346" s="1">
        <v>31842</v>
      </c>
      <c r="E346" s="1">
        <v>561390</v>
      </c>
      <c r="F346" s="2">
        <v>57141</v>
      </c>
    </row>
    <row r="347" spans="1:6" x14ac:dyDescent="0.3">
      <c r="A347">
        <v>2020</v>
      </c>
      <c r="B347" t="s">
        <v>58</v>
      </c>
      <c r="C347" t="s">
        <v>10</v>
      </c>
      <c r="D347" s="1">
        <v>9128</v>
      </c>
      <c r="E347" s="1">
        <v>106752</v>
      </c>
      <c r="F347" s="2">
        <v>45479</v>
      </c>
    </row>
    <row r="348" spans="1:6" x14ac:dyDescent="0.3">
      <c r="A348">
        <v>2020</v>
      </c>
      <c r="B348" t="s">
        <v>58</v>
      </c>
      <c r="C348" t="s">
        <v>11</v>
      </c>
      <c r="D348" s="1">
        <v>39684</v>
      </c>
      <c r="E348" s="1">
        <v>882088</v>
      </c>
      <c r="F348" s="2">
        <v>55678</v>
      </c>
    </row>
    <row r="349" spans="1:6" x14ac:dyDescent="0.3">
      <c r="A349">
        <v>2020</v>
      </c>
      <c r="B349" t="s">
        <v>58</v>
      </c>
      <c r="C349" t="s">
        <v>12</v>
      </c>
      <c r="D349" s="1">
        <v>16899</v>
      </c>
      <c r="E349" s="1">
        <v>451743</v>
      </c>
      <c r="F349" s="2">
        <v>52802</v>
      </c>
    </row>
    <row r="350" spans="1:6" x14ac:dyDescent="0.3">
      <c r="A350">
        <v>2020</v>
      </c>
      <c r="B350" t="s">
        <v>58</v>
      </c>
      <c r="C350" t="s">
        <v>13</v>
      </c>
      <c r="D350" s="1">
        <v>13294</v>
      </c>
      <c r="E350" s="1">
        <v>209301</v>
      </c>
      <c r="F350" s="2">
        <v>47222</v>
      </c>
    </row>
    <row r="351" spans="1:6" x14ac:dyDescent="0.3">
      <c r="A351">
        <v>2020</v>
      </c>
      <c r="B351" t="s">
        <v>58</v>
      </c>
      <c r="C351" t="s">
        <v>14</v>
      </c>
      <c r="D351" s="1">
        <v>10330</v>
      </c>
      <c r="E351" s="1">
        <v>194569</v>
      </c>
      <c r="F351" s="2">
        <v>48486</v>
      </c>
    </row>
    <row r="352" spans="1:6" x14ac:dyDescent="0.3">
      <c r="A352">
        <v>2020</v>
      </c>
      <c r="B352" t="s">
        <v>58</v>
      </c>
      <c r="C352" t="s">
        <v>15</v>
      </c>
      <c r="D352" s="1">
        <v>20809</v>
      </c>
      <c r="E352" s="1">
        <v>263195</v>
      </c>
      <c r="F352" s="2">
        <v>52098</v>
      </c>
    </row>
    <row r="353" spans="1:6" x14ac:dyDescent="0.3">
      <c r="A353">
        <v>2020</v>
      </c>
      <c r="B353" t="s">
        <v>58</v>
      </c>
      <c r="C353" t="s">
        <v>16</v>
      </c>
      <c r="D353" s="1">
        <v>16834</v>
      </c>
      <c r="E353" s="1">
        <v>296324</v>
      </c>
      <c r="F353" s="2">
        <v>48222</v>
      </c>
    </row>
    <row r="354" spans="1:6" x14ac:dyDescent="0.3">
      <c r="A354">
        <v>2020</v>
      </c>
      <c r="B354" t="s">
        <v>58</v>
      </c>
      <c r="C354" t="s">
        <v>17</v>
      </c>
      <c r="D354" s="1">
        <v>5591</v>
      </c>
      <c r="E354" s="1">
        <v>115511</v>
      </c>
      <c r="F354" s="2">
        <v>53739</v>
      </c>
    </row>
    <row r="355" spans="1:6" x14ac:dyDescent="0.3">
      <c r="A355">
        <v>2020</v>
      </c>
      <c r="B355" t="s">
        <v>58</v>
      </c>
      <c r="C355" t="s">
        <v>18</v>
      </c>
      <c r="D355" s="1">
        <v>21505</v>
      </c>
      <c r="E355" s="1">
        <v>420463</v>
      </c>
      <c r="F355" s="2">
        <v>59854</v>
      </c>
    </row>
    <row r="356" spans="1:6" x14ac:dyDescent="0.3">
      <c r="A356">
        <v>2020</v>
      </c>
      <c r="B356" t="s">
        <v>58</v>
      </c>
      <c r="C356" t="s">
        <v>19</v>
      </c>
      <c r="D356" s="1">
        <v>71270</v>
      </c>
      <c r="E356" s="1">
        <v>742606</v>
      </c>
      <c r="F356" s="2">
        <v>64556</v>
      </c>
    </row>
    <row r="357" spans="1:6" x14ac:dyDescent="0.3">
      <c r="A357">
        <v>2020</v>
      </c>
      <c r="B357" t="s">
        <v>58</v>
      </c>
      <c r="C357" t="s">
        <v>20</v>
      </c>
      <c r="D357" s="1">
        <v>32965</v>
      </c>
      <c r="E357" s="1">
        <v>622119</v>
      </c>
      <c r="F357" s="2">
        <v>54163</v>
      </c>
    </row>
    <row r="358" spans="1:6" x14ac:dyDescent="0.3">
      <c r="A358">
        <v>2020</v>
      </c>
      <c r="B358" t="s">
        <v>58</v>
      </c>
      <c r="C358" t="s">
        <v>21</v>
      </c>
      <c r="D358" s="1">
        <v>22985</v>
      </c>
      <c r="E358" s="1">
        <v>513228</v>
      </c>
      <c r="F358" s="2">
        <v>55127</v>
      </c>
    </row>
    <row r="359" spans="1:6" x14ac:dyDescent="0.3">
      <c r="A359">
        <v>2020</v>
      </c>
      <c r="B359" t="s">
        <v>58</v>
      </c>
      <c r="C359" t="s">
        <v>22</v>
      </c>
      <c r="D359" s="1">
        <v>7693</v>
      </c>
      <c r="E359" s="1">
        <v>138876</v>
      </c>
      <c r="F359" s="2">
        <v>45670</v>
      </c>
    </row>
    <row r="360" spans="1:6" x14ac:dyDescent="0.3">
      <c r="A360">
        <v>2020</v>
      </c>
      <c r="B360" t="s">
        <v>58</v>
      </c>
      <c r="C360" t="s">
        <v>23</v>
      </c>
      <c r="D360" s="1">
        <v>56134</v>
      </c>
      <c r="E360" s="1">
        <v>448355</v>
      </c>
      <c r="F360" s="2">
        <v>50460</v>
      </c>
    </row>
    <row r="361" spans="1:6" x14ac:dyDescent="0.3">
      <c r="A361">
        <v>2020</v>
      </c>
      <c r="B361" t="s">
        <v>58</v>
      </c>
      <c r="C361" t="s">
        <v>24</v>
      </c>
      <c r="D361" s="1">
        <v>5112</v>
      </c>
      <c r="E361" s="1">
        <v>73374</v>
      </c>
      <c r="F361" s="2">
        <v>52612</v>
      </c>
    </row>
    <row r="362" spans="1:6" x14ac:dyDescent="0.3">
      <c r="A362">
        <v>2020</v>
      </c>
      <c r="B362" t="s">
        <v>58</v>
      </c>
      <c r="C362" t="s">
        <v>25</v>
      </c>
      <c r="D362" s="1">
        <v>10522</v>
      </c>
      <c r="E362" s="1">
        <v>135205</v>
      </c>
      <c r="F362" s="2">
        <v>51740</v>
      </c>
    </row>
    <row r="363" spans="1:6" x14ac:dyDescent="0.3">
      <c r="A363">
        <v>2020</v>
      </c>
      <c r="B363" t="s">
        <v>58</v>
      </c>
      <c r="C363" t="s">
        <v>26</v>
      </c>
      <c r="D363" s="1">
        <v>9126</v>
      </c>
      <c r="E363" s="1">
        <v>139696</v>
      </c>
      <c r="F363" s="2">
        <v>58047</v>
      </c>
    </row>
    <row r="364" spans="1:6" x14ac:dyDescent="0.3">
      <c r="A364">
        <v>2020</v>
      </c>
      <c r="B364" t="s">
        <v>58</v>
      </c>
      <c r="C364" t="s">
        <v>27</v>
      </c>
      <c r="D364" s="1">
        <v>4900</v>
      </c>
      <c r="E364" s="1">
        <v>108757</v>
      </c>
      <c r="F364" s="2">
        <v>63675</v>
      </c>
    </row>
    <row r="365" spans="1:6" x14ac:dyDescent="0.3">
      <c r="A365">
        <v>2020</v>
      </c>
      <c r="B365" t="s">
        <v>58</v>
      </c>
      <c r="C365" t="s">
        <v>28</v>
      </c>
      <c r="D365" s="1">
        <v>43568</v>
      </c>
      <c r="E365" s="1">
        <v>622420</v>
      </c>
      <c r="F365" s="2">
        <v>60044</v>
      </c>
    </row>
    <row r="366" spans="1:6" x14ac:dyDescent="0.3">
      <c r="A366">
        <v>2020</v>
      </c>
      <c r="B366" t="s">
        <v>58</v>
      </c>
      <c r="C366" t="s">
        <v>29</v>
      </c>
      <c r="D366" s="1">
        <v>11448</v>
      </c>
      <c r="E366" s="1">
        <v>126459</v>
      </c>
      <c r="F366" s="2">
        <v>45191</v>
      </c>
    </row>
    <row r="367" spans="1:6" x14ac:dyDescent="0.3">
      <c r="A367">
        <v>2020</v>
      </c>
      <c r="B367" t="s">
        <v>58</v>
      </c>
      <c r="C367" t="s">
        <v>30</v>
      </c>
      <c r="D367" s="1">
        <v>67893</v>
      </c>
      <c r="E367" s="1">
        <v>1872526</v>
      </c>
      <c r="F367" s="2">
        <v>58936</v>
      </c>
    </row>
    <row r="368" spans="1:6" x14ac:dyDescent="0.3">
      <c r="A368">
        <v>2020</v>
      </c>
      <c r="B368" t="s">
        <v>58</v>
      </c>
      <c r="C368" t="s">
        <v>31</v>
      </c>
      <c r="D368" s="1">
        <v>29514</v>
      </c>
      <c r="E368" s="1">
        <v>584896</v>
      </c>
      <c r="F368" s="2">
        <v>53252</v>
      </c>
    </row>
    <row r="369" spans="1:6" x14ac:dyDescent="0.3">
      <c r="A369">
        <v>2020</v>
      </c>
      <c r="B369" t="s">
        <v>58</v>
      </c>
      <c r="C369" t="s">
        <v>32</v>
      </c>
      <c r="D369" s="1">
        <v>2737</v>
      </c>
      <c r="E369" s="1">
        <v>64418</v>
      </c>
      <c r="F369" s="2">
        <v>55234</v>
      </c>
    </row>
    <row r="370" spans="1:6" x14ac:dyDescent="0.3">
      <c r="A370">
        <v>2020</v>
      </c>
      <c r="B370" t="s">
        <v>58</v>
      </c>
      <c r="C370" t="s">
        <v>33</v>
      </c>
      <c r="D370" s="1">
        <v>35930</v>
      </c>
      <c r="E370" s="1">
        <v>868191</v>
      </c>
      <c r="F370" s="2">
        <v>51366</v>
      </c>
    </row>
    <row r="371" spans="1:6" x14ac:dyDescent="0.3">
      <c r="A371">
        <v>2020</v>
      </c>
      <c r="B371" t="s">
        <v>58</v>
      </c>
      <c r="C371" t="s">
        <v>34</v>
      </c>
      <c r="D371" s="1">
        <v>13656</v>
      </c>
      <c r="E371" s="1">
        <v>209679</v>
      </c>
      <c r="F371" s="2">
        <v>49095</v>
      </c>
    </row>
    <row r="372" spans="1:6" x14ac:dyDescent="0.3">
      <c r="A372">
        <v>2020</v>
      </c>
      <c r="B372" t="s">
        <v>58</v>
      </c>
      <c r="C372" t="s">
        <v>35</v>
      </c>
      <c r="D372" s="1">
        <v>28106</v>
      </c>
      <c r="E372" s="1">
        <v>292631</v>
      </c>
      <c r="F372" s="2">
        <v>54216</v>
      </c>
    </row>
    <row r="373" spans="1:6" x14ac:dyDescent="0.3">
      <c r="A373">
        <v>2020</v>
      </c>
      <c r="B373" t="s">
        <v>58</v>
      </c>
      <c r="C373" t="s">
        <v>36</v>
      </c>
      <c r="D373" s="1">
        <v>57935</v>
      </c>
      <c r="E373" s="1">
        <v>1179840</v>
      </c>
      <c r="F373" s="2">
        <v>57087</v>
      </c>
    </row>
    <row r="374" spans="1:6" x14ac:dyDescent="0.3">
      <c r="A374">
        <v>2020</v>
      </c>
      <c r="B374" t="s">
        <v>58</v>
      </c>
      <c r="C374" t="s">
        <v>37</v>
      </c>
      <c r="D374" s="1">
        <v>4907</v>
      </c>
      <c r="E374" s="1">
        <v>95079</v>
      </c>
      <c r="F374" s="2">
        <v>54510</v>
      </c>
    </row>
    <row r="375" spans="1:6" x14ac:dyDescent="0.3">
      <c r="A375">
        <v>2020</v>
      </c>
      <c r="B375" t="s">
        <v>58</v>
      </c>
      <c r="C375" t="s">
        <v>38</v>
      </c>
      <c r="D375" s="1">
        <v>15612</v>
      </c>
      <c r="E375" s="1">
        <v>231072</v>
      </c>
      <c r="F375" s="2">
        <v>50055</v>
      </c>
    </row>
    <row r="376" spans="1:6" x14ac:dyDescent="0.3">
      <c r="A376">
        <v>2020</v>
      </c>
      <c r="B376" t="s">
        <v>58</v>
      </c>
      <c r="C376" t="s">
        <v>39</v>
      </c>
      <c r="D376" s="1">
        <v>2934</v>
      </c>
      <c r="E376" s="1">
        <v>68990</v>
      </c>
      <c r="F376" s="2">
        <v>57054</v>
      </c>
    </row>
    <row r="377" spans="1:6" x14ac:dyDescent="0.3">
      <c r="A377">
        <v>2020</v>
      </c>
      <c r="B377" t="s">
        <v>58</v>
      </c>
      <c r="C377" t="s">
        <v>40</v>
      </c>
      <c r="D377" s="1">
        <v>21213</v>
      </c>
      <c r="E377" s="1">
        <v>421097</v>
      </c>
      <c r="F377" s="2">
        <v>56401</v>
      </c>
    </row>
    <row r="378" spans="1:6" x14ac:dyDescent="0.3">
      <c r="A378">
        <v>2020</v>
      </c>
      <c r="B378" t="s">
        <v>58</v>
      </c>
      <c r="C378" t="s">
        <v>41</v>
      </c>
      <c r="D378" s="1">
        <v>98681</v>
      </c>
      <c r="E378" s="1">
        <v>1646144</v>
      </c>
      <c r="F378" s="2">
        <v>51856</v>
      </c>
    </row>
    <row r="379" spans="1:6" x14ac:dyDescent="0.3">
      <c r="A379">
        <v>2020</v>
      </c>
      <c r="B379" t="s">
        <v>58</v>
      </c>
      <c r="C379" t="s">
        <v>42</v>
      </c>
      <c r="D379" s="1">
        <v>13463</v>
      </c>
      <c r="E379" s="1">
        <v>193157</v>
      </c>
      <c r="F379" s="2">
        <v>48260</v>
      </c>
    </row>
    <row r="380" spans="1:6" x14ac:dyDescent="0.3">
      <c r="A380">
        <v>2020</v>
      </c>
      <c r="B380" t="s">
        <v>58</v>
      </c>
      <c r="C380" t="s">
        <v>43</v>
      </c>
      <c r="D380" s="1">
        <v>2516</v>
      </c>
      <c r="E380" s="1">
        <v>58443</v>
      </c>
      <c r="F380" s="2">
        <v>52779</v>
      </c>
    </row>
    <row r="381" spans="1:6" x14ac:dyDescent="0.3">
      <c r="A381">
        <v>2020</v>
      </c>
      <c r="B381" t="s">
        <v>58</v>
      </c>
      <c r="C381" t="s">
        <v>44</v>
      </c>
      <c r="D381" s="1">
        <v>49705</v>
      </c>
      <c r="E381" s="1">
        <v>492598</v>
      </c>
      <c r="F381" s="2">
        <v>54119</v>
      </c>
    </row>
    <row r="382" spans="1:6" x14ac:dyDescent="0.3">
      <c r="A382">
        <v>2020</v>
      </c>
      <c r="B382" t="s">
        <v>58</v>
      </c>
      <c r="C382" t="s">
        <v>45</v>
      </c>
      <c r="D382" s="1">
        <v>74944</v>
      </c>
      <c r="E382" s="1">
        <v>468495</v>
      </c>
      <c r="F382" s="2">
        <v>55544</v>
      </c>
    </row>
    <row r="383" spans="1:6" x14ac:dyDescent="0.3">
      <c r="A383">
        <v>2020</v>
      </c>
      <c r="B383" t="s">
        <v>58</v>
      </c>
      <c r="C383" t="s">
        <v>46</v>
      </c>
      <c r="D383" s="1">
        <v>8500</v>
      </c>
      <c r="E383" s="1">
        <v>124604</v>
      </c>
      <c r="F383" s="2">
        <v>50597</v>
      </c>
    </row>
    <row r="384" spans="1:6" x14ac:dyDescent="0.3">
      <c r="A384">
        <v>2020</v>
      </c>
      <c r="B384" t="s">
        <v>58</v>
      </c>
      <c r="C384" t="s">
        <v>47</v>
      </c>
      <c r="D384" s="1">
        <v>31125</v>
      </c>
      <c r="E384" s="1">
        <v>427152</v>
      </c>
      <c r="F384" s="2">
        <v>52993</v>
      </c>
    </row>
    <row r="385" spans="1:6" x14ac:dyDescent="0.3">
      <c r="A385">
        <v>2020</v>
      </c>
      <c r="B385" t="s">
        <v>58</v>
      </c>
      <c r="C385" t="s">
        <v>48</v>
      </c>
      <c r="D385" s="1">
        <v>3485</v>
      </c>
      <c r="E385" s="1">
        <v>26942</v>
      </c>
      <c r="F385" s="2">
        <v>46334</v>
      </c>
    </row>
    <row r="386" spans="1:6" x14ac:dyDescent="0.3">
      <c r="A386">
        <v>2020</v>
      </c>
      <c r="B386" t="s">
        <v>59</v>
      </c>
      <c r="C386" t="s">
        <v>1</v>
      </c>
      <c r="D386" s="1">
        <v>11221</v>
      </c>
      <c r="E386" s="1">
        <v>178057</v>
      </c>
      <c r="F386" s="2">
        <v>18554</v>
      </c>
    </row>
    <row r="387" spans="1:6" x14ac:dyDescent="0.3">
      <c r="A387">
        <v>2020</v>
      </c>
      <c r="B387" t="s">
        <v>59</v>
      </c>
      <c r="C387" t="s">
        <v>2</v>
      </c>
      <c r="D387" s="1">
        <v>14444</v>
      </c>
      <c r="E387" s="1">
        <v>274985</v>
      </c>
      <c r="F387" s="2">
        <v>26810</v>
      </c>
    </row>
    <row r="388" spans="1:6" x14ac:dyDescent="0.3">
      <c r="A388">
        <v>2020</v>
      </c>
      <c r="B388" t="s">
        <v>59</v>
      </c>
      <c r="C388" t="s">
        <v>3</v>
      </c>
      <c r="D388" s="1">
        <v>7458</v>
      </c>
      <c r="E388" s="1">
        <v>106295</v>
      </c>
      <c r="F388" s="2">
        <v>18414</v>
      </c>
    </row>
    <row r="389" spans="1:6" x14ac:dyDescent="0.3">
      <c r="A389">
        <v>2020</v>
      </c>
      <c r="B389" t="s">
        <v>59</v>
      </c>
      <c r="C389" t="s">
        <v>4</v>
      </c>
      <c r="D389" s="1">
        <v>117833</v>
      </c>
      <c r="E389" s="1">
        <v>1482600</v>
      </c>
      <c r="F389" s="2">
        <v>36090</v>
      </c>
    </row>
    <row r="390" spans="1:6" x14ac:dyDescent="0.3">
      <c r="A390">
        <v>2020</v>
      </c>
      <c r="B390" t="s">
        <v>59</v>
      </c>
      <c r="C390" t="s">
        <v>5</v>
      </c>
      <c r="D390" s="1">
        <v>17650</v>
      </c>
      <c r="E390" s="1">
        <v>271680</v>
      </c>
      <c r="F390" s="2">
        <v>28424</v>
      </c>
    </row>
    <row r="391" spans="1:6" x14ac:dyDescent="0.3">
      <c r="A391">
        <v>2020</v>
      </c>
      <c r="B391" t="s">
        <v>59</v>
      </c>
      <c r="C391" t="s">
        <v>6</v>
      </c>
      <c r="D391" s="1">
        <v>10916</v>
      </c>
      <c r="E391" s="1">
        <v>117365</v>
      </c>
      <c r="F391" s="2">
        <v>26295</v>
      </c>
    </row>
    <row r="392" spans="1:6" x14ac:dyDescent="0.3">
      <c r="A392">
        <v>2020</v>
      </c>
      <c r="B392" t="s">
        <v>59</v>
      </c>
      <c r="C392" t="s">
        <v>7</v>
      </c>
      <c r="D392" s="1">
        <v>2698</v>
      </c>
      <c r="E392" s="1">
        <v>41103</v>
      </c>
      <c r="F392" s="2">
        <v>22228</v>
      </c>
    </row>
    <row r="393" spans="1:6" x14ac:dyDescent="0.3">
      <c r="A393">
        <v>2020</v>
      </c>
      <c r="B393" t="s">
        <v>59</v>
      </c>
      <c r="C393" t="s">
        <v>8</v>
      </c>
      <c r="D393" s="1">
        <v>59645</v>
      </c>
      <c r="E393" s="1">
        <v>1007574</v>
      </c>
      <c r="F393" s="2">
        <v>27709</v>
      </c>
    </row>
    <row r="394" spans="1:6" x14ac:dyDescent="0.3">
      <c r="A394">
        <v>2020</v>
      </c>
      <c r="B394" t="s">
        <v>59</v>
      </c>
      <c r="C394" t="s">
        <v>9</v>
      </c>
      <c r="D394" s="1">
        <v>26741</v>
      </c>
      <c r="E394" s="1">
        <v>414059</v>
      </c>
      <c r="F394" s="2">
        <v>22009</v>
      </c>
    </row>
    <row r="395" spans="1:6" x14ac:dyDescent="0.3">
      <c r="A395">
        <v>2020</v>
      </c>
      <c r="B395" t="s">
        <v>59</v>
      </c>
      <c r="C395" t="s">
        <v>10</v>
      </c>
      <c r="D395" s="1">
        <v>5242</v>
      </c>
      <c r="E395" s="1">
        <v>74574</v>
      </c>
      <c r="F395" s="2">
        <v>18637</v>
      </c>
    </row>
    <row r="396" spans="1:6" x14ac:dyDescent="0.3">
      <c r="A396">
        <v>2020</v>
      </c>
      <c r="B396" t="s">
        <v>59</v>
      </c>
      <c r="C396" t="s">
        <v>11</v>
      </c>
      <c r="D396" s="1">
        <v>32842</v>
      </c>
      <c r="E396" s="1">
        <v>462216</v>
      </c>
      <c r="F396" s="2">
        <v>25054</v>
      </c>
    </row>
    <row r="397" spans="1:6" x14ac:dyDescent="0.3">
      <c r="A397">
        <v>2020</v>
      </c>
      <c r="B397" t="s">
        <v>59</v>
      </c>
      <c r="C397" t="s">
        <v>12</v>
      </c>
      <c r="D397" s="1">
        <v>16068</v>
      </c>
      <c r="E397" s="1">
        <v>263892</v>
      </c>
      <c r="F397" s="2">
        <v>20493</v>
      </c>
    </row>
    <row r="398" spans="1:6" x14ac:dyDescent="0.3">
      <c r="A398">
        <v>2020</v>
      </c>
      <c r="B398" t="s">
        <v>59</v>
      </c>
      <c r="C398" t="s">
        <v>13</v>
      </c>
      <c r="D398" s="1">
        <v>8734</v>
      </c>
      <c r="E398" s="1">
        <v>118383</v>
      </c>
      <c r="F398" s="2">
        <v>18002</v>
      </c>
    </row>
    <row r="399" spans="1:6" x14ac:dyDescent="0.3">
      <c r="A399">
        <v>2020</v>
      </c>
      <c r="B399" t="s">
        <v>59</v>
      </c>
      <c r="C399" t="s">
        <v>14</v>
      </c>
      <c r="D399" s="1">
        <v>6792</v>
      </c>
      <c r="E399" s="1">
        <v>110526</v>
      </c>
      <c r="F399" s="2">
        <v>18088</v>
      </c>
    </row>
    <row r="400" spans="1:6" x14ac:dyDescent="0.3">
      <c r="A400">
        <v>2020</v>
      </c>
      <c r="B400" t="s">
        <v>59</v>
      </c>
      <c r="C400" t="s">
        <v>15</v>
      </c>
      <c r="D400" s="1">
        <v>10331</v>
      </c>
      <c r="E400" s="1">
        <v>165335</v>
      </c>
      <c r="F400" s="2">
        <v>19522</v>
      </c>
    </row>
    <row r="401" spans="1:6" x14ac:dyDescent="0.3">
      <c r="A401">
        <v>2020</v>
      </c>
      <c r="B401" t="s">
        <v>59</v>
      </c>
      <c r="C401" t="s">
        <v>16</v>
      </c>
      <c r="D401" s="1">
        <v>13351</v>
      </c>
      <c r="E401" s="1">
        <v>188383</v>
      </c>
      <c r="F401" s="2">
        <v>22216</v>
      </c>
    </row>
    <row r="402" spans="1:6" x14ac:dyDescent="0.3">
      <c r="A402">
        <v>2020</v>
      </c>
      <c r="B402" t="s">
        <v>59</v>
      </c>
      <c r="C402" t="s">
        <v>17</v>
      </c>
      <c r="D402" s="1">
        <v>5172</v>
      </c>
      <c r="E402" s="1">
        <v>51781</v>
      </c>
      <c r="F402" s="2">
        <v>25112</v>
      </c>
    </row>
    <row r="403" spans="1:6" x14ac:dyDescent="0.3">
      <c r="A403">
        <v>2020</v>
      </c>
      <c r="B403" t="s">
        <v>59</v>
      </c>
      <c r="C403" t="s">
        <v>18</v>
      </c>
      <c r="D403" s="1">
        <v>14823</v>
      </c>
      <c r="E403" s="1">
        <v>210848</v>
      </c>
      <c r="F403" s="2">
        <v>26383</v>
      </c>
    </row>
    <row r="404" spans="1:6" x14ac:dyDescent="0.3">
      <c r="A404">
        <v>2020</v>
      </c>
      <c r="B404" t="s">
        <v>59</v>
      </c>
      <c r="C404" t="s">
        <v>19</v>
      </c>
      <c r="D404" s="1">
        <v>20158</v>
      </c>
      <c r="E404" s="1">
        <v>262049</v>
      </c>
      <c r="F404" s="2">
        <v>30457</v>
      </c>
    </row>
    <row r="405" spans="1:6" x14ac:dyDescent="0.3">
      <c r="A405">
        <v>2020</v>
      </c>
      <c r="B405" t="s">
        <v>59</v>
      </c>
      <c r="C405" t="s">
        <v>20</v>
      </c>
      <c r="D405" s="1">
        <v>23032</v>
      </c>
      <c r="E405" s="1">
        <v>323435</v>
      </c>
      <c r="F405" s="2">
        <v>22254</v>
      </c>
    </row>
    <row r="406" spans="1:6" x14ac:dyDescent="0.3">
      <c r="A406">
        <v>2020</v>
      </c>
      <c r="B406" t="s">
        <v>59</v>
      </c>
      <c r="C406" t="s">
        <v>21</v>
      </c>
      <c r="D406" s="1">
        <v>15355</v>
      </c>
      <c r="E406" s="1">
        <v>204519</v>
      </c>
      <c r="F406" s="2">
        <v>24167</v>
      </c>
    </row>
    <row r="407" spans="1:6" x14ac:dyDescent="0.3">
      <c r="A407">
        <v>2020</v>
      </c>
      <c r="B407" t="s">
        <v>59</v>
      </c>
      <c r="C407" t="s">
        <v>22</v>
      </c>
      <c r="D407" s="1">
        <v>6644</v>
      </c>
      <c r="E407" s="1">
        <v>118107</v>
      </c>
      <c r="F407" s="2">
        <v>18380</v>
      </c>
    </row>
    <row r="408" spans="1:6" x14ac:dyDescent="0.3">
      <c r="A408">
        <v>2020</v>
      </c>
      <c r="B408" t="s">
        <v>59</v>
      </c>
      <c r="C408" t="s">
        <v>23</v>
      </c>
      <c r="D408" s="1">
        <v>15398</v>
      </c>
      <c r="E408" s="1">
        <v>253244</v>
      </c>
      <c r="F408" s="2">
        <v>22154</v>
      </c>
    </row>
    <row r="409" spans="1:6" x14ac:dyDescent="0.3">
      <c r="A409">
        <v>2020</v>
      </c>
      <c r="B409" t="s">
        <v>59</v>
      </c>
      <c r="C409" t="s">
        <v>24</v>
      </c>
      <c r="D409" s="1">
        <v>5182</v>
      </c>
      <c r="E409" s="1">
        <v>58811</v>
      </c>
      <c r="F409" s="2">
        <v>21078</v>
      </c>
    </row>
    <row r="410" spans="1:6" x14ac:dyDescent="0.3">
      <c r="A410">
        <v>2020</v>
      </c>
      <c r="B410" t="s">
        <v>59</v>
      </c>
      <c r="C410" t="s">
        <v>25</v>
      </c>
      <c r="D410" s="1">
        <v>5552</v>
      </c>
      <c r="E410" s="1">
        <v>79529</v>
      </c>
      <c r="F410" s="2">
        <v>18131</v>
      </c>
    </row>
    <row r="411" spans="1:6" x14ac:dyDescent="0.3">
      <c r="A411">
        <v>2020</v>
      </c>
      <c r="B411" t="s">
        <v>59</v>
      </c>
      <c r="C411" t="s">
        <v>26</v>
      </c>
      <c r="D411" s="1">
        <v>8698</v>
      </c>
      <c r="E411" s="1">
        <v>255447</v>
      </c>
      <c r="F411" s="2">
        <v>34061</v>
      </c>
    </row>
    <row r="412" spans="1:6" x14ac:dyDescent="0.3">
      <c r="A412">
        <v>2020</v>
      </c>
      <c r="B412" t="s">
        <v>59</v>
      </c>
      <c r="C412" t="s">
        <v>27</v>
      </c>
      <c r="D412" s="1">
        <v>4677</v>
      </c>
      <c r="E412" s="1">
        <v>57132</v>
      </c>
      <c r="F412" s="2">
        <v>24729</v>
      </c>
    </row>
    <row r="413" spans="1:6" x14ac:dyDescent="0.3">
      <c r="A413">
        <v>2020</v>
      </c>
      <c r="B413" t="s">
        <v>59</v>
      </c>
      <c r="C413" t="s">
        <v>28</v>
      </c>
      <c r="D413" s="1">
        <v>24584</v>
      </c>
      <c r="E413" s="1">
        <v>281546</v>
      </c>
      <c r="F413" s="2">
        <v>28639</v>
      </c>
    </row>
    <row r="414" spans="1:6" x14ac:dyDescent="0.3">
      <c r="A414">
        <v>2020</v>
      </c>
      <c r="B414" t="s">
        <v>59</v>
      </c>
      <c r="C414" t="s">
        <v>29</v>
      </c>
      <c r="D414" s="1">
        <v>5276</v>
      </c>
      <c r="E414" s="1">
        <v>78539</v>
      </c>
      <c r="F414" s="2">
        <v>19988</v>
      </c>
    </row>
    <row r="415" spans="1:6" x14ac:dyDescent="0.3">
      <c r="A415">
        <v>2020</v>
      </c>
      <c r="B415" t="s">
        <v>59</v>
      </c>
      <c r="C415" t="s">
        <v>30</v>
      </c>
      <c r="D415" s="1">
        <v>64959</v>
      </c>
      <c r="E415" s="1">
        <v>632760</v>
      </c>
      <c r="F415" s="2">
        <v>36986</v>
      </c>
    </row>
    <row r="416" spans="1:6" x14ac:dyDescent="0.3">
      <c r="A416">
        <v>2020</v>
      </c>
      <c r="B416" t="s">
        <v>59</v>
      </c>
      <c r="C416" t="s">
        <v>31</v>
      </c>
      <c r="D416" s="1">
        <v>27015</v>
      </c>
      <c r="E416" s="1">
        <v>420420</v>
      </c>
      <c r="F416" s="2">
        <v>21462</v>
      </c>
    </row>
    <row r="417" spans="1:6" x14ac:dyDescent="0.3">
      <c r="A417">
        <v>2020</v>
      </c>
      <c r="B417" t="s">
        <v>59</v>
      </c>
      <c r="C417" t="s">
        <v>32</v>
      </c>
      <c r="D417" s="1">
        <v>2621</v>
      </c>
      <c r="E417" s="1">
        <v>34228</v>
      </c>
      <c r="F417" s="2">
        <v>19193</v>
      </c>
    </row>
    <row r="418" spans="1:6" x14ac:dyDescent="0.3">
      <c r="A418">
        <v>2020</v>
      </c>
      <c r="B418" t="s">
        <v>59</v>
      </c>
      <c r="C418" t="s">
        <v>33</v>
      </c>
      <c r="D418" s="1">
        <v>29197</v>
      </c>
      <c r="E418" s="1">
        <v>466069</v>
      </c>
      <c r="F418" s="2">
        <v>21027</v>
      </c>
    </row>
    <row r="419" spans="1:6" x14ac:dyDescent="0.3">
      <c r="A419">
        <v>2020</v>
      </c>
      <c r="B419" t="s">
        <v>59</v>
      </c>
      <c r="C419" t="s">
        <v>34</v>
      </c>
      <c r="D419" s="1">
        <v>9364</v>
      </c>
      <c r="E419" s="1">
        <v>156230</v>
      </c>
      <c r="F419" s="2">
        <v>19310</v>
      </c>
    </row>
    <row r="420" spans="1:6" x14ac:dyDescent="0.3">
      <c r="A420">
        <v>2020</v>
      </c>
      <c r="B420" t="s">
        <v>59</v>
      </c>
      <c r="C420" t="s">
        <v>35</v>
      </c>
      <c r="D420" s="1">
        <v>13993</v>
      </c>
      <c r="E420" s="1">
        <v>161570</v>
      </c>
      <c r="F420" s="2">
        <v>24338</v>
      </c>
    </row>
    <row r="421" spans="1:6" x14ac:dyDescent="0.3">
      <c r="A421">
        <v>2020</v>
      </c>
      <c r="B421" t="s">
        <v>59</v>
      </c>
      <c r="C421" t="s">
        <v>36</v>
      </c>
      <c r="D421" s="1">
        <v>33532</v>
      </c>
      <c r="E421" s="1">
        <v>424092</v>
      </c>
      <c r="F421" s="2">
        <v>22945</v>
      </c>
    </row>
    <row r="422" spans="1:6" x14ac:dyDescent="0.3">
      <c r="A422">
        <v>2020</v>
      </c>
      <c r="B422" t="s">
        <v>59</v>
      </c>
      <c r="C422" t="s">
        <v>37</v>
      </c>
      <c r="D422" s="1">
        <v>3890</v>
      </c>
      <c r="E422" s="1">
        <v>44621</v>
      </c>
      <c r="F422" s="2">
        <v>24733</v>
      </c>
    </row>
    <row r="423" spans="1:6" x14ac:dyDescent="0.3">
      <c r="A423">
        <v>2020</v>
      </c>
      <c r="B423" t="s">
        <v>59</v>
      </c>
      <c r="C423" t="s">
        <v>38</v>
      </c>
      <c r="D423" s="1">
        <v>13676</v>
      </c>
      <c r="E423" s="1">
        <v>226959</v>
      </c>
      <c r="F423" s="2">
        <v>19677</v>
      </c>
    </row>
    <row r="424" spans="1:6" x14ac:dyDescent="0.3">
      <c r="A424">
        <v>2020</v>
      </c>
      <c r="B424" t="s">
        <v>59</v>
      </c>
      <c r="C424" t="s">
        <v>39</v>
      </c>
      <c r="D424" s="1">
        <v>3184</v>
      </c>
      <c r="E424" s="1">
        <v>41000</v>
      </c>
      <c r="F424" s="2">
        <v>18829</v>
      </c>
    </row>
    <row r="425" spans="1:6" x14ac:dyDescent="0.3">
      <c r="A425">
        <v>2020</v>
      </c>
      <c r="B425" t="s">
        <v>59</v>
      </c>
      <c r="C425" t="s">
        <v>40</v>
      </c>
      <c r="D425" s="1">
        <v>17443</v>
      </c>
      <c r="E425" s="1">
        <v>293033</v>
      </c>
      <c r="F425" s="2">
        <v>23771</v>
      </c>
    </row>
    <row r="426" spans="1:6" x14ac:dyDescent="0.3">
      <c r="A426">
        <v>2020</v>
      </c>
      <c r="B426" t="s">
        <v>59</v>
      </c>
      <c r="C426" t="s">
        <v>41</v>
      </c>
      <c r="D426" s="1">
        <v>66777</v>
      </c>
      <c r="E426" s="1">
        <v>1178456</v>
      </c>
      <c r="F426" s="2">
        <v>23001</v>
      </c>
    </row>
    <row r="427" spans="1:6" x14ac:dyDescent="0.3">
      <c r="A427">
        <v>2020</v>
      </c>
      <c r="B427" t="s">
        <v>59</v>
      </c>
      <c r="C427" t="s">
        <v>42</v>
      </c>
      <c r="D427" s="1">
        <v>7766</v>
      </c>
      <c r="E427" s="1">
        <v>133375</v>
      </c>
      <c r="F427" s="2">
        <v>21580</v>
      </c>
    </row>
    <row r="428" spans="1:6" x14ac:dyDescent="0.3">
      <c r="A428">
        <v>2020</v>
      </c>
      <c r="B428" t="s">
        <v>59</v>
      </c>
      <c r="C428" t="s">
        <v>43</v>
      </c>
      <c r="D428" s="1">
        <v>2220</v>
      </c>
      <c r="E428" s="1">
        <v>25985</v>
      </c>
      <c r="F428" s="2">
        <v>26068</v>
      </c>
    </row>
    <row r="429" spans="1:6" x14ac:dyDescent="0.3">
      <c r="A429">
        <v>2020</v>
      </c>
      <c r="B429" t="s">
        <v>59</v>
      </c>
      <c r="C429" t="s">
        <v>44</v>
      </c>
      <c r="D429" s="1">
        <v>20954</v>
      </c>
      <c r="E429" s="1">
        <v>322216</v>
      </c>
      <c r="F429" s="2">
        <v>22634</v>
      </c>
    </row>
    <row r="430" spans="1:6" x14ac:dyDescent="0.3">
      <c r="A430">
        <v>2020</v>
      </c>
      <c r="B430" t="s">
        <v>59</v>
      </c>
      <c r="C430" t="s">
        <v>45</v>
      </c>
      <c r="D430" s="1">
        <v>20710</v>
      </c>
      <c r="E430" s="1">
        <v>255412</v>
      </c>
      <c r="F430" s="2">
        <v>26657</v>
      </c>
    </row>
    <row r="431" spans="1:6" x14ac:dyDescent="0.3">
      <c r="A431">
        <v>2020</v>
      </c>
      <c r="B431" t="s">
        <v>59</v>
      </c>
      <c r="C431" t="s">
        <v>46</v>
      </c>
      <c r="D431" s="1">
        <v>4602</v>
      </c>
      <c r="E431" s="1">
        <v>61253</v>
      </c>
      <c r="F431" s="2">
        <v>18945</v>
      </c>
    </row>
    <row r="432" spans="1:6" x14ac:dyDescent="0.3">
      <c r="A432">
        <v>2020</v>
      </c>
      <c r="B432" t="s">
        <v>59</v>
      </c>
      <c r="C432" t="s">
        <v>47</v>
      </c>
      <c r="D432" s="1">
        <v>16783</v>
      </c>
      <c r="E432" s="1">
        <v>227495</v>
      </c>
      <c r="F432" s="2">
        <v>19473</v>
      </c>
    </row>
    <row r="433" spans="1:6" x14ac:dyDescent="0.3">
      <c r="A433">
        <v>2020</v>
      </c>
      <c r="B433" t="s">
        <v>59</v>
      </c>
      <c r="C433" t="s">
        <v>48</v>
      </c>
      <c r="D433" s="1">
        <v>2418</v>
      </c>
      <c r="E433" s="1">
        <v>32312</v>
      </c>
      <c r="F433" s="2">
        <v>23041</v>
      </c>
    </row>
    <row r="434" spans="1:6" x14ac:dyDescent="0.3">
      <c r="A434">
        <v>2020</v>
      </c>
      <c r="B434" t="s">
        <v>60</v>
      </c>
      <c r="C434" t="s">
        <v>1</v>
      </c>
      <c r="D434" s="1">
        <v>9048</v>
      </c>
      <c r="E434" s="1">
        <v>42367</v>
      </c>
      <c r="F434" s="2">
        <v>41437</v>
      </c>
    </row>
    <row r="435" spans="1:6" x14ac:dyDescent="0.3">
      <c r="A435">
        <v>2020</v>
      </c>
      <c r="B435" t="s">
        <v>60</v>
      </c>
      <c r="C435" t="s">
        <v>2</v>
      </c>
      <c r="D435" s="1">
        <v>10878</v>
      </c>
      <c r="E435" s="1">
        <v>69183</v>
      </c>
      <c r="F435" s="2">
        <v>42482</v>
      </c>
    </row>
    <row r="436" spans="1:6" x14ac:dyDescent="0.3">
      <c r="A436">
        <v>2020</v>
      </c>
      <c r="B436" t="s">
        <v>60</v>
      </c>
      <c r="C436" t="s">
        <v>3</v>
      </c>
      <c r="D436" s="1">
        <v>5464</v>
      </c>
      <c r="E436" s="1">
        <v>23724</v>
      </c>
      <c r="F436" s="2">
        <v>38111</v>
      </c>
    </row>
    <row r="437" spans="1:6" x14ac:dyDescent="0.3">
      <c r="A437">
        <v>2020</v>
      </c>
      <c r="B437" t="s">
        <v>60</v>
      </c>
      <c r="C437" t="s">
        <v>4</v>
      </c>
      <c r="D437" s="1">
        <v>97116</v>
      </c>
      <c r="E437" s="1">
        <v>452175</v>
      </c>
      <c r="F437" s="2">
        <v>47080</v>
      </c>
    </row>
    <row r="438" spans="1:6" x14ac:dyDescent="0.3">
      <c r="A438">
        <v>2020</v>
      </c>
      <c r="B438" t="s">
        <v>60</v>
      </c>
      <c r="C438" t="s">
        <v>5</v>
      </c>
      <c r="D438" s="1">
        <v>16860</v>
      </c>
      <c r="E438" s="1">
        <v>76766</v>
      </c>
      <c r="F438" s="2">
        <v>45642</v>
      </c>
    </row>
    <row r="439" spans="1:6" x14ac:dyDescent="0.3">
      <c r="A439">
        <v>2020</v>
      </c>
      <c r="B439" t="s">
        <v>60</v>
      </c>
      <c r="C439" t="s">
        <v>6</v>
      </c>
      <c r="D439" s="1">
        <v>12480</v>
      </c>
      <c r="E439" s="1">
        <v>48120</v>
      </c>
      <c r="F439" s="2">
        <v>42136</v>
      </c>
    </row>
    <row r="440" spans="1:6" x14ac:dyDescent="0.3">
      <c r="A440">
        <v>2020</v>
      </c>
      <c r="B440" t="s">
        <v>60</v>
      </c>
      <c r="C440" t="s">
        <v>7</v>
      </c>
      <c r="D440" s="1">
        <v>2088</v>
      </c>
      <c r="E440" s="1">
        <v>10706</v>
      </c>
      <c r="F440" s="2">
        <v>38135</v>
      </c>
    </row>
    <row r="441" spans="1:6" x14ac:dyDescent="0.3">
      <c r="A441">
        <v>2020</v>
      </c>
      <c r="B441" t="s">
        <v>60</v>
      </c>
      <c r="C441" t="s">
        <v>8</v>
      </c>
      <c r="D441" s="1">
        <v>54871</v>
      </c>
      <c r="E441" s="1">
        <v>254577</v>
      </c>
      <c r="F441" s="2">
        <v>41154</v>
      </c>
    </row>
    <row r="442" spans="1:6" x14ac:dyDescent="0.3">
      <c r="A442">
        <v>2020</v>
      </c>
      <c r="B442" t="s">
        <v>60</v>
      </c>
      <c r="C442" t="s">
        <v>9</v>
      </c>
      <c r="D442" s="1">
        <v>19294</v>
      </c>
      <c r="E442" s="1">
        <v>101509</v>
      </c>
      <c r="F442" s="2">
        <v>41319</v>
      </c>
    </row>
    <row r="443" spans="1:6" x14ac:dyDescent="0.3">
      <c r="A443">
        <v>2020</v>
      </c>
      <c r="B443" t="s">
        <v>60</v>
      </c>
      <c r="C443" t="s">
        <v>10</v>
      </c>
      <c r="D443" s="1">
        <v>4119</v>
      </c>
      <c r="E443" s="1">
        <v>18237</v>
      </c>
      <c r="F443" s="2">
        <v>35029</v>
      </c>
    </row>
    <row r="444" spans="1:6" x14ac:dyDescent="0.3">
      <c r="A444">
        <v>2020</v>
      </c>
      <c r="B444" t="s">
        <v>60</v>
      </c>
      <c r="C444" t="s">
        <v>11</v>
      </c>
      <c r="D444" s="1">
        <v>35477</v>
      </c>
      <c r="E444" s="1">
        <v>184359</v>
      </c>
      <c r="F444" s="2">
        <v>48230</v>
      </c>
    </row>
    <row r="445" spans="1:6" x14ac:dyDescent="0.3">
      <c r="A445">
        <v>2020</v>
      </c>
      <c r="B445" t="s">
        <v>60</v>
      </c>
      <c r="C445" t="s">
        <v>12</v>
      </c>
      <c r="D445" s="1">
        <v>13233</v>
      </c>
      <c r="E445" s="1">
        <v>80627</v>
      </c>
      <c r="F445" s="2">
        <v>36636</v>
      </c>
    </row>
    <row r="446" spans="1:6" x14ac:dyDescent="0.3">
      <c r="A446">
        <v>2020</v>
      </c>
      <c r="B446" t="s">
        <v>60</v>
      </c>
      <c r="C446" t="s">
        <v>13</v>
      </c>
      <c r="D446" s="1">
        <v>7585</v>
      </c>
      <c r="E446" s="1">
        <v>37229</v>
      </c>
      <c r="F446" s="2">
        <v>40163</v>
      </c>
    </row>
    <row r="447" spans="1:6" x14ac:dyDescent="0.3">
      <c r="A447">
        <v>2020</v>
      </c>
      <c r="B447" t="s">
        <v>60</v>
      </c>
      <c r="C447" t="s">
        <v>14</v>
      </c>
      <c r="D447" s="1">
        <v>5873</v>
      </c>
      <c r="E447" s="1">
        <v>31183</v>
      </c>
      <c r="F447" s="2">
        <v>38965</v>
      </c>
    </row>
    <row r="448" spans="1:6" x14ac:dyDescent="0.3">
      <c r="A448">
        <v>2020</v>
      </c>
      <c r="B448" t="s">
        <v>60</v>
      </c>
      <c r="C448" t="s">
        <v>15</v>
      </c>
      <c r="D448" s="1">
        <v>9084</v>
      </c>
      <c r="E448" s="1">
        <v>40228</v>
      </c>
      <c r="F448" s="2">
        <v>38895</v>
      </c>
    </row>
    <row r="449" spans="1:6" x14ac:dyDescent="0.3">
      <c r="A449">
        <v>2020</v>
      </c>
      <c r="B449" t="s">
        <v>60</v>
      </c>
      <c r="C449" t="s">
        <v>16</v>
      </c>
      <c r="D449" s="1">
        <v>9437</v>
      </c>
      <c r="E449" s="1">
        <v>41500</v>
      </c>
      <c r="F449" s="2">
        <v>41226</v>
      </c>
    </row>
    <row r="450" spans="1:6" x14ac:dyDescent="0.3">
      <c r="A450">
        <v>2020</v>
      </c>
      <c r="B450" t="s">
        <v>60</v>
      </c>
      <c r="C450" t="s">
        <v>17</v>
      </c>
      <c r="D450" s="1">
        <v>3830</v>
      </c>
      <c r="E450" s="1">
        <v>16120</v>
      </c>
      <c r="F450" s="2">
        <v>39497</v>
      </c>
    </row>
    <row r="451" spans="1:6" x14ac:dyDescent="0.3">
      <c r="A451">
        <v>2020</v>
      </c>
      <c r="B451" t="s">
        <v>60</v>
      </c>
      <c r="C451" t="s">
        <v>18</v>
      </c>
      <c r="D451" s="1">
        <v>19028</v>
      </c>
      <c r="E451" s="1">
        <v>78236</v>
      </c>
      <c r="F451" s="2">
        <v>48238</v>
      </c>
    </row>
    <row r="452" spans="1:6" x14ac:dyDescent="0.3">
      <c r="A452">
        <v>2020</v>
      </c>
      <c r="B452" t="s">
        <v>60</v>
      </c>
      <c r="C452" t="s">
        <v>19</v>
      </c>
      <c r="D452" s="1">
        <v>21927</v>
      </c>
      <c r="E452" s="1">
        <v>98276</v>
      </c>
      <c r="F452" s="2">
        <v>46345</v>
      </c>
    </row>
    <row r="453" spans="1:6" x14ac:dyDescent="0.3">
      <c r="A453">
        <v>2020</v>
      </c>
      <c r="B453" t="s">
        <v>60</v>
      </c>
      <c r="C453" t="s">
        <v>20</v>
      </c>
      <c r="D453" s="1">
        <v>25486</v>
      </c>
      <c r="E453" s="1">
        <v>114074</v>
      </c>
      <c r="F453" s="2">
        <v>39650</v>
      </c>
    </row>
    <row r="454" spans="1:6" x14ac:dyDescent="0.3">
      <c r="A454">
        <v>2020</v>
      </c>
      <c r="B454" t="s">
        <v>60</v>
      </c>
      <c r="C454" t="s">
        <v>21</v>
      </c>
      <c r="D454" s="1">
        <v>17118</v>
      </c>
      <c r="E454" s="1">
        <v>77083</v>
      </c>
      <c r="F454" s="2">
        <v>39485</v>
      </c>
    </row>
    <row r="455" spans="1:6" x14ac:dyDescent="0.3">
      <c r="A455">
        <v>2020</v>
      </c>
      <c r="B455" t="s">
        <v>60</v>
      </c>
      <c r="C455" t="s">
        <v>22</v>
      </c>
      <c r="D455" s="1">
        <v>4625</v>
      </c>
      <c r="E455" s="1">
        <v>19993</v>
      </c>
      <c r="F455" s="2">
        <v>38520</v>
      </c>
    </row>
    <row r="456" spans="1:6" x14ac:dyDescent="0.3">
      <c r="A456">
        <v>2020</v>
      </c>
      <c r="B456" t="s">
        <v>60</v>
      </c>
      <c r="C456" t="s">
        <v>23</v>
      </c>
      <c r="D456" s="1">
        <v>13399</v>
      </c>
      <c r="E456" s="1">
        <v>68557</v>
      </c>
      <c r="F456" s="2">
        <v>38496</v>
      </c>
    </row>
    <row r="457" spans="1:6" x14ac:dyDescent="0.3">
      <c r="A457">
        <v>2020</v>
      </c>
      <c r="B457" t="s">
        <v>60</v>
      </c>
      <c r="C457" t="s">
        <v>24</v>
      </c>
      <c r="D457" s="1">
        <v>4199</v>
      </c>
      <c r="E457" s="1">
        <v>17236</v>
      </c>
      <c r="F457" s="2">
        <v>34349</v>
      </c>
    </row>
    <row r="458" spans="1:6" x14ac:dyDescent="0.3">
      <c r="A458">
        <v>2020</v>
      </c>
      <c r="B458" t="s">
        <v>60</v>
      </c>
      <c r="C458" t="s">
        <v>25</v>
      </c>
      <c r="D458" s="1">
        <v>4602</v>
      </c>
      <c r="E458" s="1">
        <v>24061</v>
      </c>
      <c r="F458" s="2">
        <v>36266</v>
      </c>
    </row>
    <row r="459" spans="1:6" x14ac:dyDescent="0.3">
      <c r="A459">
        <v>2020</v>
      </c>
      <c r="B459" t="s">
        <v>60</v>
      </c>
      <c r="C459" t="s">
        <v>26</v>
      </c>
      <c r="D459" s="1">
        <v>5067</v>
      </c>
      <c r="E459" s="1">
        <v>30593</v>
      </c>
      <c r="F459" s="2">
        <v>41698</v>
      </c>
    </row>
    <row r="460" spans="1:6" x14ac:dyDescent="0.3">
      <c r="A460">
        <v>2020</v>
      </c>
      <c r="B460" t="s">
        <v>60</v>
      </c>
      <c r="C460" t="s">
        <v>27</v>
      </c>
      <c r="D460" s="1">
        <v>4109</v>
      </c>
      <c r="E460" s="1">
        <v>18869</v>
      </c>
      <c r="F460" s="2">
        <v>43107</v>
      </c>
    </row>
    <row r="461" spans="1:6" x14ac:dyDescent="0.3">
      <c r="A461">
        <v>2020</v>
      </c>
      <c r="B461" t="s">
        <v>60</v>
      </c>
      <c r="C461" t="s">
        <v>28</v>
      </c>
      <c r="D461" s="1">
        <v>24307</v>
      </c>
      <c r="E461" s="1">
        <v>114130</v>
      </c>
      <c r="F461" s="2">
        <v>41197</v>
      </c>
    </row>
    <row r="462" spans="1:6" x14ac:dyDescent="0.3">
      <c r="A462">
        <v>2020</v>
      </c>
      <c r="B462" t="s">
        <v>60</v>
      </c>
      <c r="C462" t="s">
        <v>29</v>
      </c>
      <c r="D462" s="1">
        <v>4261</v>
      </c>
      <c r="E462" s="1">
        <v>18424</v>
      </c>
      <c r="F462" s="2">
        <v>38699</v>
      </c>
    </row>
    <row r="463" spans="1:6" x14ac:dyDescent="0.3">
      <c r="A463">
        <v>2020</v>
      </c>
      <c r="B463" t="s">
        <v>60</v>
      </c>
      <c r="C463" t="s">
        <v>30</v>
      </c>
      <c r="D463" s="1">
        <v>70935</v>
      </c>
      <c r="E463" s="1">
        <v>307026</v>
      </c>
      <c r="F463" s="2">
        <v>49001</v>
      </c>
    </row>
    <row r="464" spans="1:6" x14ac:dyDescent="0.3">
      <c r="A464">
        <v>2020</v>
      </c>
      <c r="B464" t="s">
        <v>60</v>
      </c>
      <c r="C464" t="s">
        <v>31</v>
      </c>
      <c r="D464" s="1">
        <v>26011</v>
      </c>
      <c r="E464" s="1">
        <v>107703</v>
      </c>
      <c r="F464" s="2">
        <v>39794</v>
      </c>
    </row>
    <row r="465" spans="1:6" x14ac:dyDescent="0.3">
      <c r="A465">
        <v>2020</v>
      </c>
      <c r="B465" t="s">
        <v>60</v>
      </c>
      <c r="C465" t="s">
        <v>32</v>
      </c>
      <c r="D465" s="1">
        <v>2141</v>
      </c>
      <c r="E465" s="1">
        <v>10645</v>
      </c>
      <c r="F465" s="2">
        <v>40484</v>
      </c>
    </row>
    <row r="466" spans="1:6" x14ac:dyDescent="0.3">
      <c r="A466">
        <v>2020</v>
      </c>
      <c r="B466" t="s">
        <v>60</v>
      </c>
      <c r="C466" t="s">
        <v>33</v>
      </c>
      <c r="D466" s="1">
        <v>23929</v>
      </c>
      <c r="E466" s="1">
        <v>138448</v>
      </c>
      <c r="F466" s="2">
        <v>38332</v>
      </c>
    </row>
    <row r="467" spans="1:6" x14ac:dyDescent="0.3">
      <c r="A467">
        <v>2020</v>
      </c>
      <c r="B467" t="s">
        <v>60</v>
      </c>
      <c r="C467" t="s">
        <v>34</v>
      </c>
      <c r="D467" s="1">
        <v>6600</v>
      </c>
      <c r="E467" s="1">
        <v>34047</v>
      </c>
      <c r="F467" s="2">
        <v>37686</v>
      </c>
    </row>
    <row r="468" spans="1:6" x14ac:dyDescent="0.3">
      <c r="A468">
        <v>2020</v>
      </c>
      <c r="B468" t="s">
        <v>60</v>
      </c>
      <c r="C468" t="s">
        <v>35</v>
      </c>
      <c r="D468" s="1">
        <v>14853</v>
      </c>
      <c r="E468" s="1">
        <v>60924</v>
      </c>
      <c r="F468" s="2">
        <v>41296</v>
      </c>
    </row>
    <row r="469" spans="1:6" x14ac:dyDescent="0.3">
      <c r="A469">
        <v>2020</v>
      </c>
      <c r="B469" t="s">
        <v>60</v>
      </c>
      <c r="C469" t="s">
        <v>36</v>
      </c>
      <c r="D469" s="1">
        <v>33590</v>
      </c>
      <c r="E469" s="1">
        <v>169772</v>
      </c>
      <c r="F469" s="2">
        <v>39396</v>
      </c>
    </row>
    <row r="470" spans="1:6" x14ac:dyDescent="0.3">
      <c r="A470">
        <v>2020</v>
      </c>
      <c r="B470" t="s">
        <v>60</v>
      </c>
      <c r="C470" t="s">
        <v>37</v>
      </c>
      <c r="D470" s="1">
        <v>3576</v>
      </c>
      <c r="E470" s="1">
        <v>15156</v>
      </c>
      <c r="F470" s="2">
        <v>38763</v>
      </c>
    </row>
    <row r="471" spans="1:6" x14ac:dyDescent="0.3">
      <c r="A471">
        <v>2020</v>
      </c>
      <c r="B471" t="s">
        <v>60</v>
      </c>
      <c r="C471" t="s">
        <v>38</v>
      </c>
      <c r="D471" s="1">
        <v>10267</v>
      </c>
      <c r="E471" s="1">
        <v>49710</v>
      </c>
      <c r="F471" s="2">
        <v>38110</v>
      </c>
    </row>
    <row r="472" spans="1:6" x14ac:dyDescent="0.3">
      <c r="A472">
        <v>2020</v>
      </c>
      <c r="B472" t="s">
        <v>60</v>
      </c>
      <c r="C472" t="s">
        <v>39</v>
      </c>
      <c r="D472" s="1">
        <v>2313</v>
      </c>
      <c r="E472" s="1">
        <v>11077</v>
      </c>
      <c r="F472" s="2">
        <v>38165</v>
      </c>
    </row>
    <row r="473" spans="1:6" x14ac:dyDescent="0.3">
      <c r="A473">
        <v>2020</v>
      </c>
      <c r="B473" t="s">
        <v>60</v>
      </c>
      <c r="C473" t="s">
        <v>40</v>
      </c>
      <c r="D473" s="1">
        <v>12651</v>
      </c>
      <c r="E473" s="1">
        <v>70977</v>
      </c>
      <c r="F473" s="2">
        <v>40323</v>
      </c>
    </row>
    <row r="474" spans="1:6" x14ac:dyDescent="0.3">
      <c r="A474">
        <v>2020</v>
      </c>
      <c r="B474" t="s">
        <v>60</v>
      </c>
      <c r="C474" t="s">
        <v>41</v>
      </c>
      <c r="D474" s="1">
        <v>57936</v>
      </c>
      <c r="E474" s="1">
        <v>310244</v>
      </c>
      <c r="F474" s="2">
        <v>44055</v>
      </c>
    </row>
    <row r="475" spans="1:6" x14ac:dyDescent="0.3">
      <c r="A475">
        <v>2020</v>
      </c>
      <c r="B475" t="s">
        <v>60</v>
      </c>
      <c r="C475" t="s">
        <v>42</v>
      </c>
      <c r="D475" s="1">
        <v>6849</v>
      </c>
      <c r="E475" s="1">
        <v>35002</v>
      </c>
      <c r="F475" s="2">
        <v>39528</v>
      </c>
    </row>
    <row r="476" spans="1:6" x14ac:dyDescent="0.3">
      <c r="A476">
        <v>2020</v>
      </c>
      <c r="B476" t="s">
        <v>60</v>
      </c>
      <c r="C476" t="s">
        <v>43</v>
      </c>
      <c r="D476" s="1">
        <v>1995</v>
      </c>
      <c r="E476" s="1">
        <v>7681</v>
      </c>
      <c r="F476" s="2">
        <v>41304</v>
      </c>
    </row>
    <row r="477" spans="1:6" x14ac:dyDescent="0.3">
      <c r="A477">
        <v>2020</v>
      </c>
      <c r="B477" t="s">
        <v>60</v>
      </c>
      <c r="C477" t="s">
        <v>44</v>
      </c>
      <c r="D477" s="1">
        <v>29516</v>
      </c>
      <c r="E477" s="1">
        <v>121622</v>
      </c>
      <c r="F477" s="2">
        <v>50744</v>
      </c>
    </row>
    <row r="478" spans="1:6" x14ac:dyDescent="0.3">
      <c r="A478">
        <v>2020</v>
      </c>
      <c r="B478" t="s">
        <v>60</v>
      </c>
      <c r="C478" t="s">
        <v>45</v>
      </c>
      <c r="D478" s="1">
        <v>20259</v>
      </c>
      <c r="E478" s="1">
        <v>89105</v>
      </c>
      <c r="F478" s="2">
        <v>46691</v>
      </c>
    </row>
    <row r="479" spans="1:6" x14ac:dyDescent="0.3">
      <c r="A479">
        <v>2020</v>
      </c>
      <c r="B479" t="s">
        <v>60</v>
      </c>
      <c r="C479" t="s">
        <v>46</v>
      </c>
      <c r="D479" s="1">
        <v>3442</v>
      </c>
      <c r="E479" s="1">
        <v>15621</v>
      </c>
      <c r="F479" s="2">
        <v>35759</v>
      </c>
    </row>
    <row r="480" spans="1:6" x14ac:dyDescent="0.3">
      <c r="A480">
        <v>2020</v>
      </c>
      <c r="B480" t="s">
        <v>60</v>
      </c>
      <c r="C480" t="s">
        <v>47</v>
      </c>
      <c r="D480" s="1">
        <v>13143</v>
      </c>
      <c r="E480" s="1">
        <v>74028</v>
      </c>
      <c r="F480" s="2">
        <v>36058</v>
      </c>
    </row>
    <row r="481" spans="1:6" x14ac:dyDescent="0.3">
      <c r="A481">
        <v>2020</v>
      </c>
      <c r="B481" t="s">
        <v>60</v>
      </c>
      <c r="C481" t="s">
        <v>48</v>
      </c>
      <c r="D481" s="1">
        <v>1669</v>
      </c>
      <c r="E481" s="1">
        <v>6769</v>
      </c>
      <c r="F481" s="2">
        <v>40253</v>
      </c>
    </row>
    <row r="482" spans="1:6" x14ac:dyDescent="0.3">
      <c r="A482">
        <v>2019</v>
      </c>
      <c r="B482" t="s">
        <v>55</v>
      </c>
      <c r="C482" t="s">
        <v>1</v>
      </c>
      <c r="D482" s="1">
        <v>1846</v>
      </c>
      <c r="E482" s="1">
        <v>18939</v>
      </c>
      <c r="F482" s="2">
        <v>56529</v>
      </c>
    </row>
    <row r="483" spans="1:6" x14ac:dyDescent="0.3">
      <c r="A483">
        <v>2019</v>
      </c>
      <c r="B483" t="s">
        <v>55</v>
      </c>
      <c r="C483" t="s">
        <v>2</v>
      </c>
      <c r="D483" s="1">
        <v>1358</v>
      </c>
      <c r="E483" s="1">
        <v>37970</v>
      </c>
      <c r="F483" s="2">
        <v>52262</v>
      </c>
    </row>
    <row r="484" spans="1:6" x14ac:dyDescent="0.3">
      <c r="A484">
        <v>2019</v>
      </c>
      <c r="B484" t="s">
        <v>55</v>
      </c>
      <c r="C484" t="s">
        <v>3</v>
      </c>
      <c r="D484" s="1">
        <v>2577</v>
      </c>
      <c r="E484" s="1">
        <v>16390</v>
      </c>
      <c r="F484" s="2">
        <v>48299</v>
      </c>
    </row>
    <row r="485" spans="1:6" x14ac:dyDescent="0.3">
      <c r="A485">
        <v>2019</v>
      </c>
      <c r="B485" t="s">
        <v>55</v>
      </c>
      <c r="C485" t="s">
        <v>4</v>
      </c>
      <c r="D485" s="1">
        <v>17663</v>
      </c>
      <c r="E485" s="1">
        <v>443581</v>
      </c>
      <c r="F485" s="2">
        <v>40246</v>
      </c>
    </row>
    <row r="486" spans="1:6" x14ac:dyDescent="0.3">
      <c r="A486">
        <v>2019</v>
      </c>
      <c r="B486" t="s">
        <v>55</v>
      </c>
      <c r="C486" t="s">
        <v>5</v>
      </c>
      <c r="D486" s="1">
        <v>3279</v>
      </c>
      <c r="E486" s="1">
        <v>48392</v>
      </c>
      <c r="F486" s="2">
        <v>90328</v>
      </c>
    </row>
    <row r="487" spans="1:6" x14ac:dyDescent="0.3">
      <c r="A487">
        <v>2019</v>
      </c>
      <c r="B487" t="s">
        <v>55</v>
      </c>
      <c r="C487" t="s">
        <v>6</v>
      </c>
      <c r="D487">
        <v>437</v>
      </c>
      <c r="E487" s="1">
        <v>5258</v>
      </c>
      <c r="F487" s="2">
        <v>41449</v>
      </c>
    </row>
    <row r="488" spans="1:6" x14ac:dyDescent="0.3">
      <c r="A488">
        <v>2019</v>
      </c>
      <c r="B488" t="s">
        <v>55</v>
      </c>
      <c r="C488" t="s">
        <v>7</v>
      </c>
      <c r="D488">
        <v>180</v>
      </c>
      <c r="E488" s="1">
        <v>1471</v>
      </c>
      <c r="F488" s="2">
        <v>42123</v>
      </c>
    </row>
    <row r="489" spans="1:6" x14ac:dyDescent="0.3">
      <c r="A489">
        <v>2019</v>
      </c>
      <c r="B489" t="s">
        <v>55</v>
      </c>
      <c r="C489" t="s">
        <v>8</v>
      </c>
      <c r="D489" s="1">
        <v>5304</v>
      </c>
      <c r="E489" s="1">
        <v>71329</v>
      </c>
      <c r="F489" s="2">
        <v>35645</v>
      </c>
    </row>
    <row r="490" spans="1:6" x14ac:dyDescent="0.3">
      <c r="A490">
        <v>2019</v>
      </c>
      <c r="B490" t="s">
        <v>55</v>
      </c>
      <c r="C490" t="s">
        <v>9</v>
      </c>
      <c r="D490" s="1">
        <v>2662</v>
      </c>
      <c r="E490" s="1">
        <v>29910</v>
      </c>
      <c r="F490" s="2">
        <v>43258</v>
      </c>
    </row>
    <row r="491" spans="1:6" x14ac:dyDescent="0.3">
      <c r="A491">
        <v>2019</v>
      </c>
      <c r="B491" t="s">
        <v>55</v>
      </c>
      <c r="C491" t="s">
        <v>10</v>
      </c>
      <c r="D491" s="1">
        <v>2401</v>
      </c>
      <c r="E491" s="1">
        <v>26555</v>
      </c>
      <c r="F491" s="2">
        <v>41105</v>
      </c>
    </row>
    <row r="492" spans="1:6" x14ac:dyDescent="0.3">
      <c r="A492">
        <v>2019</v>
      </c>
      <c r="B492" t="s">
        <v>55</v>
      </c>
      <c r="C492" t="s">
        <v>11</v>
      </c>
      <c r="D492" s="1">
        <v>2825</v>
      </c>
      <c r="E492" s="1">
        <v>26828</v>
      </c>
      <c r="F492" s="2">
        <v>52197</v>
      </c>
    </row>
    <row r="493" spans="1:6" x14ac:dyDescent="0.3">
      <c r="A493">
        <v>2019</v>
      </c>
      <c r="B493" t="s">
        <v>55</v>
      </c>
      <c r="C493" t="s">
        <v>12</v>
      </c>
      <c r="D493" s="1">
        <v>2255</v>
      </c>
      <c r="E493" s="1">
        <v>21475</v>
      </c>
      <c r="F493" s="2">
        <v>50243</v>
      </c>
    </row>
    <row r="494" spans="1:6" x14ac:dyDescent="0.3">
      <c r="A494">
        <v>2019</v>
      </c>
      <c r="B494" t="s">
        <v>55</v>
      </c>
      <c r="C494" t="s">
        <v>13</v>
      </c>
      <c r="D494" s="1">
        <v>2916</v>
      </c>
      <c r="E494" s="1">
        <v>23431</v>
      </c>
      <c r="F494" s="2">
        <v>44087</v>
      </c>
    </row>
    <row r="495" spans="1:6" x14ac:dyDescent="0.3">
      <c r="A495">
        <v>2019</v>
      </c>
      <c r="B495" t="s">
        <v>55</v>
      </c>
      <c r="C495" t="s">
        <v>14</v>
      </c>
      <c r="D495" s="1">
        <v>2612</v>
      </c>
      <c r="E495" s="1">
        <v>19353</v>
      </c>
      <c r="F495" s="2">
        <v>47802</v>
      </c>
    </row>
    <row r="496" spans="1:6" x14ac:dyDescent="0.3">
      <c r="A496">
        <v>2019</v>
      </c>
      <c r="B496" t="s">
        <v>55</v>
      </c>
      <c r="C496" t="s">
        <v>15</v>
      </c>
      <c r="D496" s="1">
        <v>1561</v>
      </c>
      <c r="E496" s="1">
        <v>18911</v>
      </c>
      <c r="F496" s="2">
        <v>56448</v>
      </c>
    </row>
    <row r="497" spans="1:6" x14ac:dyDescent="0.3">
      <c r="A497">
        <v>2019</v>
      </c>
      <c r="B497" t="s">
        <v>55</v>
      </c>
      <c r="C497" t="s">
        <v>16</v>
      </c>
      <c r="D497" s="1">
        <v>3133</v>
      </c>
      <c r="E497" s="1">
        <v>44052</v>
      </c>
      <c r="F497" s="2">
        <v>87820</v>
      </c>
    </row>
    <row r="498" spans="1:6" x14ac:dyDescent="0.3">
      <c r="A498">
        <v>2019</v>
      </c>
      <c r="B498" t="s">
        <v>55</v>
      </c>
      <c r="C498" t="s">
        <v>17</v>
      </c>
      <c r="D498" s="1">
        <v>1447</v>
      </c>
      <c r="E498" s="1">
        <v>7281</v>
      </c>
      <c r="F498" s="2">
        <v>41157</v>
      </c>
    </row>
    <row r="499" spans="1:6" x14ac:dyDescent="0.3">
      <c r="A499">
        <v>2019</v>
      </c>
      <c r="B499" t="s">
        <v>55</v>
      </c>
      <c r="C499" t="s">
        <v>18</v>
      </c>
      <c r="D499">
        <v>723</v>
      </c>
      <c r="E499" s="1">
        <v>7194</v>
      </c>
      <c r="F499" s="2">
        <v>44642</v>
      </c>
    </row>
    <row r="500" spans="1:6" x14ac:dyDescent="0.3">
      <c r="A500">
        <v>2019</v>
      </c>
      <c r="B500" t="s">
        <v>55</v>
      </c>
      <c r="C500" t="s">
        <v>19</v>
      </c>
      <c r="D500" s="1">
        <v>1007</v>
      </c>
      <c r="E500" s="1">
        <v>10500</v>
      </c>
      <c r="F500" s="2">
        <v>63846</v>
      </c>
    </row>
    <row r="501" spans="1:6" x14ac:dyDescent="0.3">
      <c r="A501">
        <v>2019</v>
      </c>
      <c r="B501" t="s">
        <v>55</v>
      </c>
      <c r="C501" t="s">
        <v>20</v>
      </c>
      <c r="D501" s="1">
        <v>3480</v>
      </c>
      <c r="E501" s="1">
        <v>35622</v>
      </c>
      <c r="F501" s="2">
        <v>41799</v>
      </c>
    </row>
    <row r="502" spans="1:6" x14ac:dyDescent="0.3">
      <c r="A502">
        <v>2019</v>
      </c>
      <c r="B502" t="s">
        <v>55</v>
      </c>
      <c r="C502" t="s">
        <v>21</v>
      </c>
      <c r="D502" s="1">
        <v>3094</v>
      </c>
      <c r="E502" s="1">
        <v>28134</v>
      </c>
      <c r="F502" s="2">
        <v>51107</v>
      </c>
    </row>
    <row r="503" spans="1:6" x14ac:dyDescent="0.3">
      <c r="A503">
        <v>2019</v>
      </c>
      <c r="B503" t="s">
        <v>55</v>
      </c>
      <c r="C503" t="s">
        <v>22</v>
      </c>
      <c r="D503" s="1">
        <v>2110</v>
      </c>
      <c r="E503" s="1">
        <v>15777</v>
      </c>
      <c r="F503" s="2">
        <v>49263</v>
      </c>
    </row>
    <row r="504" spans="1:6" x14ac:dyDescent="0.3">
      <c r="A504">
        <v>2019</v>
      </c>
      <c r="B504" t="s">
        <v>55</v>
      </c>
      <c r="C504" t="s">
        <v>23</v>
      </c>
      <c r="D504" s="1">
        <v>2031</v>
      </c>
      <c r="E504" s="1">
        <v>16899</v>
      </c>
      <c r="F504" s="2">
        <v>44815</v>
      </c>
    </row>
    <row r="505" spans="1:6" x14ac:dyDescent="0.3">
      <c r="A505">
        <v>2019</v>
      </c>
      <c r="B505" t="s">
        <v>55</v>
      </c>
      <c r="C505" t="s">
        <v>24</v>
      </c>
      <c r="D505" s="1">
        <v>1789</v>
      </c>
      <c r="E505" s="1">
        <v>12792</v>
      </c>
      <c r="F505" s="2">
        <v>67162</v>
      </c>
    </row>
    <row r="506" spans="1:6" x14ac:dyDescent="0.3">
      <c r="A506">
        <v>2019</v>
      </c>
      <c r="B506" t="s">
        <v>55</v>
      </c>
      <c r="C506" t="s">
        <v>25</v>
      </c>
      <c r="D506" s="1">
        <v>2414</v>
      </c>
      <c r="E506" s="1">
        <v>15761</v>
      </c>
      <c r="F506" s="2">
        <v>42685</v>
      </c>
    </row>
    <row r="507" spans="1:6" x14ac:dyDescent="0.3">
      <c r="A507">
        <v>2019</v>
      </c>
      <c r="B507" t="s">
        <v>55</v>
      </c>
      <c r="C507" t="s">
        <v>26</v>
      </c>
      <c r="D507">
        <v>618</v>
      </c>
      <c r="E507" s="1">
        <v>19841</v>
      </c>
      <c r="F507" s="2">
        <v>86362</v>
      </c>
    </row>
    <row r="508" spans="1:6" x14ac:dyDescent="0.3">
      <c r="A508">
        <v>2019</v>
      </c>
      <c r="B508" t="s">
        <v>55</v>
      </c>
      <c r="C508" t="s">
        <v>27</v>
      </c>
      <c r="D508">
        <v>350</v>
      </c>
      <c r="E508" s="1">
        <v>2627</v>
      </c>
      <c r="F508" s="2">
        <v>44073</v>
      </c>
    </row>
    <row r="509" spans="1:6" x14ac:dyDescent="0.3">
      <c r="A509">
        <v>2019</v>
      </c>
      <c r="B509" t="s">
        <v>55</v>
      </c>
      <c r="C509" t="s">
        <v>28</v>
      </c>
      <c r="D509">
        <v>998</v>
      </c>
      <c r="E509" s="1">
        <v>12407</v>
      </c>
      <c r="F509" s="2">
        <v>41732</v>
      </c>
    </row>
    <row r="510" spans="1:6" x14ac:dyDescent="0.3">
      <c r="A510">
        <v>2019</v>
      </c>
      <c r="B510" t="s">
        <v>55</v>
      </c>
      <c r="C510" t="s">
        <v>29</v>
      </c>
      <c r="D510" s="1">
        <v>2100</v>
      </c>
      <c r="E510" s="1">
        <v>36949</v>
      </c>
      <c r="F510" s="2">
        <v>68427</v>
      </c>
    </row>
    <row r="511" spans="1:6" x14ac:dyDescent="0.3">
      <c r="A511">
        <v>2019</v>
      </c>
      <c r="B511" t="s">
        <v>55</v>
      </c>
      <c r="C511" t="s">
        <v>30</v>
      </c>
      <c r="D511" s="1">
        <v>3053</v>
      </c>
      <c r="E511" s="1">
        <v>31787</v>
      </c>
      <c r="F511" s="2">
        <v>42992</v>
      </c>
    </row>
    <row r="512" spans="1:6" x14ac:dyDescent="0.3">
      <c r="A512">
        <v>2019</v>
      </c>
      <c r="B512" t="s">
        <v>55</v>
      </c>
      <c r="C512" t="s">
        <v>31</v>
      </c>
      <c r="D512" s="1">
        <v>3378</v>
      </c>
      <c r="E512" s="1">
        <v>29828</v>
      </c>
      <c r="F512" s="2">
        <v>40862</v>
      </c>
    </row>
    <row r="513" spans="1:6" x14ac:dyDescent="0.3">
      <c r="A513">
        <v>2019</v>
      </c>
      <c r="B513" t="s">
        <v>55</v>
      </c>
      <c r="C513" t="s">
        <v>32</v>
      </c>
      <c r="D513" s="1">
        <v>1784</v>
      </c>
      <c r="E513" s="1">
        <v>25973</v>
      </c>
      <c r="F513" s="2">
        <v>97355</v>
      </c>
    </row>
    <row r="514" spans="1:6" x14ac:dyDescent="0.3">
      <c r="A514">
        <v>2019</v>
      </c>
      <c r="B514" t="s">
        <v>55</v>
      </c>
      <c r="C514" t="s">
        <v>33</v>
      </c>
      <c r="D514" s="1">
        <v>2531</v>
      </c>
      <c r="E514" s="1">
        <v>28532</v>
      </c>
      <c r="F514" s="2">
        <v>51860</v>
      </c>
    </row>
    <row r="515" spans="1:6" x14ac:dyDescent="0.3">
      <c r="A515">
        <v>2019</v>
      </c>
      <c r="B515" t="s">
        <v>55</v>
      </c>
      <c r="C515" t="s">
        <v>34</v>
      </c>
      <c r="D515" s="1">
        <v>4402</v>
      </c>
      <c r="E515" s="1">
        <v>56786</v>
      </c>
      <c r="F515" s="2">
        <v>91249</v>
      </c>
    </row>
    <row r="516" spans="1:6" x14ac:dyDescent="0.3">
      <c r="A516">
        <v>2019</v>
      </c>
      <c r="B516" t="s">
        <v>55</v>
      </c>
      <c r="C516" t="s">
        <v>35</v>
      </c>
      <c r="D516" s="1">
        <v>4633</v>
      </c>
      <c r="E516" s="1">
        <v>54550</v>
      </c>
      <c r="F516" s="2">
        <v>37586</v>
      </c>
    </row>
    <row r="517" spans="1:6" x14ac:dyDescent="0.3">
      <c r="A517">
        <v>2019</v>
      </c>
      <c r="B517" t="s">
        <v>55</v>
      </c>
      <c r="C517" t="s">
        <v>36</v>
      </c>
      <c r="D517" s="1">
        <v>3616</v>
      </c>
      <c r="E517" s="1">
        <v>52904</v>
      </c>
      <c r="F517" s="2">
        <v>65014</v>
      </c>
    </row>
    <row r="518" spans="1:6" x14ac:dyDescent="0.3">
      <c r="A518">
        <v>2019</v>
      </c>
      <c r="B518" t="s">
        <v>55</v>
      </c>
      <c r="C518" t="s">
        <v>37</v>
      </c>
      <c r="D518">
        <v>198</v>
      </c>
      <c r="E518" s="1">
        <v>1121</v>
      </c>
      <c r="F518" s="2">
        <v>39917</v>
      </c>
    </row>
    <row r="519" spans="1:6" x14ac:dyDescent="0.3">
      <c r="A519">
        <v>2019</v>
      </c>
      <c r="B519" t="s">
        <v>55</v>
      </c>
      <c r="C519" t="s">
        <v>38</v>
      </c>
      <c r="D519" s="1">
        <v>1345</v>
      </c>
      <c r="E519" s="1">
        <v>12552</v>
      </c>
      <c r="F519" s="2">
        <v>43952</v>
      </c>
    </row>
    <row r="520" spans="1:6" x14ac:dyDescent="0.3">
      <c r="A520">
        <v>2019</v>
      </c>
      <c r="B520" t="s">
        <v>55</v>
      </c>
      <c r="C520" t="s">
        <v>39</v>
      </c>
      <c r="D520" s="1">
        <v>1063</v>
      </c>
      <c r="E520" s="1">
        <v>6986</v>
      </c>
      <c r="F520" s="2">
        <v>43642</v>
      </c>
    </row>
    <row r="521" spans="1:6" x14ac:dyDescent="0.3">
      <c r="A521">
        <v>2019</v>
      </c>
      <c r="B521" t="s">
        <v>55</v>
      </c>
      <c r="C521" t="s">
        <v>40</v>
      </c>
      <c r="D521" s="1">
        <v>1107</v>
      </c>
      <c r="E521" s="1">
        <v>11568</v>
      </c>
      <c r="F521" s="2">
        <v>46865</v>
      </c>
    </row>
    <row r="522" spans="1:6" x14ac:dyDescent="0.3">
      <c r="A522">
        <v>2019</v>
      </c>
      <c r="B522" t="s">
        <v>55</v>
      </c>
      <c r="C522" t="s">
        <v>41</v>
      </c>
      <c r="D522" s="1">
        <v>19971</v>
      </c>
      <c r="E522" s="1">
        <v>307800</v>
      </c>
      <c r="F522" s="2">
        <v>114918</v>
      </c>
    </row>
    <row r="523" spans="1:6" x14ac:dyDescent="0.3">
      <c r="A523">
        <v>2019</v>
      </c>
      <c r="B523" t="s">
        <v>55</v>
      </c>
      <c r="C523" t="s">
        <v>42</v>
      </c>
      <c r="D523" s="1">
        <v>1032</v>
      </c>
      <c r="E523" s="1">
        <v>15160</v>
      </c>
      <c r="F523" s="2">
        <v>63604</v>
      </c>
    </row>
    <row r="524" spans="1:6" x14ac:dyDescent="0.3">
      <c r="A524">
        <v>2019</v>
      </c>
      <c r="B524" t="s">
        <v>55</v>
      </c>
      <c r="C524" t="s">
        <v>43</v>
      </c>
      <c r="D524">
        <v>564</v>
      </c>
      <c r="E524" s="1">
        <v>4130</v>
      </c>
      <c r="F524" s="2">
        <v>39607</v>
      </c>
    </row>
    <row r="525" spans="1:6" x14ac:dyDescent="0.3">
      <c r="A525">
        <v>2019</v>
      </c>
      <c r="B525" t="s">
        <v>55</v>
      </c>
      <c r="C525" t="s">
        <v>44</v>
      </c>
      <c r="D525" s="1">
        <v>2095</v>
      </c>
      <c r="E525" s="1">
        <v>18691</v>
      </c>
      <c r="F525" s="2">
        <v>48704</v>
      </c>
    </row>
    <row r="526" spans="1:6" x14ac:dyDescent="0.3">
      <c r="A526">
        <v>2019</v>
      </c>
      <c r="B526" t="s">
        <v>55</v>
      </c>
      <c r="C526" t="s">
        <v>45</v>
      </c>
      <c r="D526" s="1">
        <v>7117</v>
      </c>
      <c r="E526" s="1">
        <v>105362</v>
      </c>
      <c r="F526" s="2">
        <v>34547</v>
      </c>
    </row>
    <row r="527" spans="1:6" x14ac:dyDescent="0.3">
      <c r="A527">
        <v>2019</v>
      </c>
      <c r="B527" t="s">
        <v>55</v>
      </c>
      <c r="C527" t="s">
        <v>46</v>
      </c>
      <c r="D527" s="1">
        <v>1166</v>
      </c>
      <c r="E527" s="1">
        <v>23333</v>
      </c>
      <c r="F527" s="2">
        <v>80470</v>
      </c>
    </row>
    <row r="528" spans="1:6" x14ac:dyDescent="0.3">
      <c r="A528">
        <v>2019</v>
      </c>
      <c r="B528" t="s">
        <v>55</v>
      </c>
      <c r="C528" t="s">
        <v>47</v>
      </c>
      <c r="D528" s="1">
        <v>2876</v>
      </c>
      <c r="E528" s="1">
        <v>31424</v>
      </c>
      <c r="F528" s="2">
        <v>40225</v>
      </c>
    </row>
    <row r="529" spans="1:6" x14ac:dyDescent="0.3">
      <c r="A529">
        <v>2019</v>
      </c>
      <c r="B529" t="s">
        <v>55</v>
      </c>
      <c r="C529" t="s">
        <v>48</v>
      </c>
      <c r="D529" s="1">
        <v>1463</v>
      </c>
      <c r="E529" s="1">
        <v>23524</v>
      </c>
      <c r="F529" s="2">
        <v>86467</v>
      </c>
    </row>
    <row r="530" spans="1:6" x14ac:dyDescent="0.3">
      <c r="A530">
        <v>2019</v>
      </c>
      <c r="B530" t="s">
        <v>51</v>
      </c>
      <c r="C530" t="s">
        <v>1</v>
      </c>
      <c r="D530" s="1">
        <v>10069</v>
      </c>
      <c r="E530" s="1">
        <v>93619</v>
      </c>
      <c r="F530" s="2">
        <v>56141</v>
      </c>
    </row>
    <row r="531" spans="1:6" x14ac:dyDescent="0.3">
      <c r="A531">
        <v>2019</v>
      </c>
      <c r="B531" t="s">
        <v>51</v>
      </c>
      <c r="C531" t="s">
        <v>2</v>
      </c>
      <c r="D531" s="1">
        <v>13677</v>
      </c>
      <c r="E531" s="1">
        <v>171309</v>
      </c>
      <c r="F531" s="2">
        <v>58621</v>
      </c>
    </row>
    <row r="532" spans="1:6" x14ac:dyDescent="0.3">
      <c r="A532">
        <v>2019</v>
      </c>
      <c r="B532" t="s">
        <v>51</v>
      </c>
      <c r="C532" t="s">
        <v>3</v>
      </c>
      <c r="D532" s="1">
        <v>7093</v>
      </c>
      <c r="E532" s="1">
        <v>52538</v>
      </c>
      <c r="F532" s="2">
        <v>49541</v>
      </c>
    </row>
    <row r="533" spans="1:6" x14ac:dyDescent="0.3">
      <c r="A533">
        <v>2019</v>
      </c>
      <c r="B533" t="s">
        <v>51</v>
      </c>
      <c r="C533" t="s">
        <v>4</v>
      </c>
      <c r="D533" s="1">
        <v>84247</v>
      </c>
      <c r="E533" s="1">
        <v>885668</v>
      </c>
      <c r="F533" s="2">
        <v>73343</v>
      </c>
    </row>
    <row r="534" spans="1:6" x14ac:dyDescent="0.3">
      <c r="A534">
        <v>2019</v>
      </c>
      <c r="B534" t="s">
        <v>51</v>
      </c>
      <c r="C534" t="s">
        <v>5</v>
      </c>
      <c r="D534" s="1">
        <v>20430</v>
      </c>
      <c r="E534" s="1">
        <v>178880</v>
      </c>
      <c r="F534" s="2">
        <v>64603</v>
      </c>
    </row>
    <row r="535" spans="1:6" x14ac:dyDescent="0.3">
      <c r="A535">
        <v>2019</v>
      </c>
      <c r="B535" t="s">
        <v>51</v>
      </c>
      <c r="C535" t="s">
        <v>6</v>
      </c>
      <c r="D535" s="1">
        <v>9496</v>
      </c>
      <c r="E535" s="1">
        <v>59731</v>
      </c>
      <c r="F535" s="2">
        <v>72413</v>
      </c>
    </row>
    <row r="536" spans="1:6" x14ac:dyDescent="0.3">
      <c r="A536">
        <v>2019</v>
      </c>
      <c r="B536" t="s">
        <v>51</v>
      </c>
      <c r="C536" t="s">
        <v>7</v>
      </c>
      <c r="D536" s="1">
        <v>3007</v>
      </c>
      <c r="E536" s="1">
        <v>22909</v>
      </c>
      <c r="F536" s="2">
        <v>62481</v>
      </c>
    </row>
    <row r="537" spans="1:6" x14ac:dyDescent="0.3">
      <c r="A537">
        <v>2019</v>
      </c>
      <c r="B537" t="s">
        <v>51</v>
      </c>
      <c r="C537" t="s">
        <v>8</v>
      </c>
      <c r="D537" s="1">
        <v>74711</v>
      </c>
      <c r="E537" s="1">
        <v>563526</v>
      </c>
      <c r="F537" s="2">
        <v>52893</v>
      </c>
    </row>
    <row r="538" spans="1:6" x14ac:dyDescent="0.3">
      <c r="A538">
        <v>2019</v>
      </c>
      <c r="B538" t="s">
        <v>51</v>
      </c>
      <c r="C538" t="s">
        <v>9</v>
      </c>
      <c r="D538" s="1">
        <v>21408</v>
      </c>
      <c r="E538" s="1">
        <v>203951</v>
      </c>
      <c r="F538" s="2">
        <v>63683</v>
      </c>
    </row>
    <row r="539" spans="1:6" x14ac:dyDescent="0.3">
      <c r="A539">
        <v>2019</v>
      </c>
      <c r="B539" t="s">
        <v>51</v>
      </c>
      <c r="C539" t="s">
        <v>10</v>
      </c>
      <c r="D539" s="1">
        <v>8175</v>
      </c>
      <c r="E539" s="1">
        <v>50684</v>
      </c>
      <c r="F539" s="2">
        <v>46258</v>
      </c>
    </row>
    <row r="540" spans="1:6" x14ac:dyDescent="0.3">
      <c r="A540">
        <v>2019</v>
      </c>
      <c r="B540" t="s">
        <v>51</v>
      </c>
      <c r="C540" t="s">
        <v>11</v>
      </c>
      <c r="D540" s="1">
        <v>32686</v>
      </c>
      <c r="E540" s="1">
        <v>227968</v>
      </c>
      <c r="F540" s="2">
        <v>73799</v>
      </c>
    </row>
    <row r="541" spans="1:6" x14ac:dyDescent="0.3">
      <c r="A541">
        <v>2019</v>
      </c>
      <c r="B541" t="s">
        <v>51</v>
      </c>
      <c r="C541" t="s">
        <v>12</v>
      </c>
      <c r="D541" s="1">
        <v>15232</v>
      </c>
      <c r="E541" s="1">
        <v>145851</v>
      </c>
      <c r="F541" s="2">
        <v>60057</v>
      </c>
    </row>
    <row r="542" spans="1:6" x14ac:dyDescent="0.3">
      <c r="A542">
        <v>2019</v>
      </c>
      <c r="B542" t="s">
        <v>51</v>
      </c>
      <c r="C542" t="s">
        <v>13</v>
      </c>
      <c r="D542" s="1">
        <v>9462</v>
      </c>
      <c r="E542" s="1">
        <v>78134</v>
      </c>
      <c r="F542" s="2">
        <v>58962</v>
      </c>
    </row>
    <row r="543" spans="1:6" x14ac:dyDescent="0.3">
      <c r="A543">
        <v>2019</v>
      </c>
      <c r="B543" t="s">
        <v>51</v>
      </c>
      <c r="C543" t="s">
        <v>14</v>
      </c>
      <c r="D543" s="1">
        <v>7399</v>
      </c>
      <c r="E543" s="1">
        <v>63735</v>
      </c>
      <c r="F543" s="2">
        <v>57030</v>
      </c>
    </row>
    <row r="544" spans="1:6" x14ac:dyDescent="0.3">
      <c r="A544">
        <v>2019</v>
      </c>
      <c r="B544" t="s">
        <v>51</v>
      </c>
      <c r="C544" t="s">
        <v>15</v>
      </c>
      <c r="D544" s="1">
        <v>9517</v>
      </c>
      <c r="E544" s="1">
        <v>80463</v>
      </c>
      <c r="F544" s="2">
        <v>55601</v>
      </c>
    </row>
    <row r="545" spans="1:6" x14ac:dyDescent="0.3">
      <c r="A545">
        <v>2019</v>
      </c>
      <c r="B545" t="s">
        <v>51</v>
      </c>
      <c r="C545" t="s">
        <v>16</v>
      </c>
      <c r="D545" s="1">
        <v>10991</v>
      </c>
      <c r="E545" s="1">
        <v>142033</v>
      </c>
      <c r="F545" s="2">
        <v>64940</v>
      </c>
    </row>
    <row r="546" spans="1:6" x14ac:dyDescent="0.3">
      <c r="A546">
        <v>2019</v>
      </c>
      <c r="B546" t="s">
        <v>51</v>
      </c>
      <c r="C546" t="s">
        <v>17</v>
      </c>
      <c r="D546" s="1">
        <v>5605</v>
      </c>
      <c r="E546" s="1">
        <v>29987</v>
      </c>
      <c r="F546" s="2">
        <v>51654</v>
      </c>
    </row>
    <row r="547" spans="1:6" x14ac:dyDescent="0.3">
      <c r="A547">
        <v>2019</v>
      </c>
      <c r="B547" t="s">
        <v>51</v>
      </c>
      <c r="C547" t="s">
        <v>18</v>
      </c>
      <c r="D547" s="1">
        <v>16694</v>
      </c>
      <c r="E547" s="1">
        <v>166132</v>
      </c>
      <c r="F547" s="2">
        <v>67799</v>
      </c>
    </row>
    <row r="548" spans="1:6" x14ac:dyDescent="0.3">
      <c r="A548">
        <v>2019</v>
      </c>
      <c r="B548" t="s">
        <v>51</v>
      </c>
      <c r="C548" t="s">
        <v>19</v>
      </c>
      <c r="D548" s="1">
        <v>21309</v>
      </c>
      <c r="E548" s="1">
        <v>163062</v>
      </c>
      <c r="F548" s="2">
        <v>81436</v>
      </c>
    </row>
    <row r="549" spans="1:6" x14ac:dyDescent="0.3">
      <c r="A549">
        <v>2019</v>
      </c>
      <c r="B549" t="s">
        <v>51</v>
      </c>
      <c r="C549" t="s">
        <v>20</v>
      </c>
      <c r="D549" s="1">
        <v>21106</v>
      </c>
      <c r="E549" s="1">
        <v>173015</v>
      </c>
      <c r="F549" s="2">
        <v>63588</v>
      </c>
    </row>
    <row r="550" spans="1:6" x14ac:dyDescent="0.3">
      <c r="A550">
        <v>2019</v>
      </c>
      <c r="B550" t="s">
        <v>51</v>
      </c>
      <c r="C550" t="s">
        <v>21</v>
      </c>
      <c r="D550" s="1">
        <v>16700</v>
      </c>
      <c r="E550" s="1">
        <v>127092</v>
      </c>
      <c r="F550" s="2">
        <v>69734</v>
      </c>
    </row>
    <row r="551" spans="1:6" x14ac:dyDescent="0.3">
      <c r="A551">
        <v>2019</v>
      </c>
      <c r="B551" t="s">
        <v>51</v>
      </c>
      <c r="C551" t="s">
        <v>22</v>
      </c>
      <c r="D551" s="1">
        <v>5771</v>
      </c>
      <c r="E551" s="1">
        <v>44543</v>
      </c>
      <c r="F551" s="2">
        <v>50925</v>
      </c>
    </row>
    <row r="552" spans="1:6" x14ac:dyDescent="0.3">
      <c r="A552">
        <v>2019</v>
      </c>
      <c r="B552" t="s">
        <v>51</v>
      </c>
      <c r="C552" t="s">
        <v>23</v>
      </c>
      <c r="D552" s="1">
        <v>15133</v>
      </c>
      <c r="E552" s="1">
        <v>126641</v>
      </c>
      <c r="F552" s="2">
        <v>61762</v>
      </c>
    </row>
    <row r="553" spans="1:6" x14ac:dyDescent="0.3">
      <c r="A553">
        <v>2019</v>
      </c>
      <c r="B553" t="s">
        <v>51</v>
      </c>
      <c r="C553" t="s">
        <v>24</v>
      </c>
      <c r="D553" s="1">
        <v>6432</v>
      </c>
      <c r="E553" s="1">
        <v>29914</v>
      </c>
      <c r="F553" s="2">
        <v>53962</v>
      </c>
    </row>
    <row r="554" spans="1:6" x14ac:dyDescent="0.3">
      <c r="A554">
        <v>2019</v>
      </c>
      <c r="B554" t="s">
        <v>51</v>
      </c>
      <c r="C554" t="s">
        <v>25</v>
      </c>
      <c r="D554" s="1">
        <v>7038</v>
      </c>
      <c r="E554" s="1">
        <v>53732</v>
      </c>
      <c r="F554" s="2">
        <v>53794</v>
      </c>
    </row>
    <row r="555" spans="1:6" x14ac:dyDescent="0.3">
      <c r="A555">
        <v>2019</v>
      </c>
      <c r="B555" t="s">
        <v>51</v>
      </c>
      <c r="C555" t="s">
        <v>26</v>
      </c>
      <c r="D555" s="1">
        <v>5852</v>
      </c>
      <c r="E555" s="1">
        <v>95939</v>
      </c>
      <c r="F555" s="2">
        <v>64365</v>
      </c>
    </row>
    <row r="556" spans="1:6" x14ac:dyDescent="0.3">
      <c r="A556">
        <v>2019</v>
      </c>
      <c r="B556" t="s">
        <v>51</v>
      </c>
      <c r="C556" t="s">
        <v>27</v>
      </c>
      <c r="D556" s="1">
        <v>4692</v>
      </c>
      <c r="E556" s="1">
        <v>27825</v>
      </c>
      <c r="F556" s="2">
        <v>64868</v>
      </c>
    </row>
    <row r="557" spans="1:6" x14ac:dyDescent="0.3">
      <c r="A557">
        <v>2019</v>
      </c>
      <c r="B557" t="s">
        <v>51</v>
      </c>
      <c r="C557" t="s">
        <v>28</v>
      </c>
      <c r="D557" s="1">
        <v>22556</v>
      </c>
      <c r="E557" s="1">
        <v>159462</v>
      </c>
      <c r="F557" s="2">
        <v>74644</v>
      </c>
    </row>
    <row r="558" spans="1:6" x14ac:dyDescent="0.3">
      <c r="A558">
        <v>2019</v>
      </c>
      <c r="B558" t="s">
        <v>51</v>
      </c>
      <c r="C558" t="s">
        <v>29</v>
      </c>
      <c r="D558" s="1">
        <v>5571</v>
      </c>
      <c r="E558" s="1">
        <v>50153</v>
      </c>
      <c r="F558" s="2">
        <v>52091</v>
      </c>
    </row>
    <row r="559" spans="1:6" x14ac:dyDescent="0.3">
      <c r="A559">
        <v>2019</v>
      </c>
      <c r="B559" t="s">
        <v>51</v>
      </c>
      <c r="C559" t="s">
        <v>30</v>
      </c>
      <c r="D559" s="1">
        <v>50432</v>
      </c>
      <c r="E559" s="1">
        <v>405650</v>
      </c>
      <c r="F559" s="2">
        <v>75570</v>
      </c>
    </row>
    <row r="560" spans="1:6" x14ac:dyDescent="0.3">
      <c r="A560">
        <v>2019</v>
      </c>
      <c r="B560" t="s">
        <v>51</v>
      </c>
      <c r="C560" t="s">
        <v>31</v>
      </c>
      <c r="D560" s="1">
        <v>27974</v>
      </c>
      <c r="E560" s="1">
        <v>231739</v>
      </c>
      <c r="F560" s="2">
        <v>56974</v>
      </c>
    </row>
    <row r="561" spans="1:6" x14ac:dyDescent="0.3">
      <c r="A561">
        <v>2019</v>
      </c>
      <c r="B561" t="s">
        <v>51</v>
      </c>
      <c r="C561" t="s">
        <v>32</v>
      </c>
      <c r="D561" s="1">
        <v>3692</v>
      </c>
      <c r="E561" s="1">
        <v>27961</v>
      </c>
      <c r="F561" s="2">
        <v>68153</v>
      </c>
    </row>
    <row r="562" spans="1:6" x14ac:dyDescent="0.3">
      <c r="A562">
        <v>2019</v>
      </c>
      <c r="B562" t="s">
        <v>51</v>
      </c>
      <c r="C562" t="s">
        <v>33</v>
      </c>
      <c r="D562" s="1">
        <v>23405</v>
      </c>
      <c r="E562" s="1">
        <v>226563</v>
      </c>
      <c r="F562" s="2">
        <v>62383</v>
      </c>
    </row>
    <row r="563" spans="1:6" x14ac:dyDescent="0.3">
      <c r="A563">
        <v>2019</v>
      </c>
      <c r="B563" t="s">
        <v>51</v>
      </c>
      <c r="C563" t="s">
        <v>34</v>
      </c>
      <c r="D563" s="1">
        <v>9801</v>
      </c>
      <c r="E563" s="1">
        <v>82834</v>
      </c>
      <c r="F563" s="2">
        <v>54435</v>
      </c>
    </row>
    <row r="564" spans="1:6" x14ac:dyDescent="0.3">
      <c r="A564">
        <v>2019</v>
      </c>
      <c r="B564" t="s">
        <v>51</v>
      </c>
      <c r="C564" t="s">
        <v>35</v>
      </c>
      <c r="D564" s="1">
        <v>14626</v>
      </c>
      <c r="E564" s="1">
        <v>108871</v>
      </c>
      <c r="F564" s="2">
        <v>63148</v>
      </c>
    </row>
    <row r="565" spans="1:6" x14ac:dyDescent="0.3">
      <c r="A565">
        <v>2019</v>
      </c>
      <c r="B565" t="s">
        <v>51</v>
      </c>
      <c r="C565" t="s">
        <v>36</v>
      </c>
      <c r="D565" s="1">
        <v>29139</v>
      </c>
      <c r="E565" s="1">
        <v>260895</v>
      </c>
      <c r="F565" s="2">
        <v>68612</v>
      </c>
    </row>
    <row r="566" spans="1:6" x14ac:dyDescent="0.3">
      <c r="A566">
        <v>2019</v>
      </c>
      <c r="B566" t="s">
        <v>51</v>
      </c>
      <c r="C566" t="s">
        <v>37</v>
      </c>
      <c r="D566" s="1">
        <v>3833</v>
      </c>
      <c r="E566" s="1">
        <v>19980</v>
      </c>
      <c r="F566" s="2">
        <v>63414</v>
      </c>
    </row>
    <row r="567" spans="1:6" x14ac:dyDescent="0.3">
      <c r="A567">
        <v>2019</v>
      </c>
      <c r="B567" t="s">
        <v>51</v>
      </c>
      <c r="C567" t="s">
        <v>38</v>
      </c>
      <c r="D567" s="1">
        <v>12956</v>
      </c>
      <c r="E567" s="1">
        <v>107028</v>
      </c>
      <c r="F567" s="2">
        <v>55230</v>
      </c>
    </row>
    <row r="568" spans="1:6" x14ac:dyDescent="0.3">
      <c r="A568">
        <v>2019</v>
      </c>
      <c r="B568" t="s">
        <v>51</v>
      </c>
      <c r="C568" t="s">
        <v>39</v>
      </c>
      <c r="D568" s="1">
        <v>3897</v>
      </c>
      <c r="E568" s="1">
        <v>23609</v>
      </c>
      <c r="F568" s="2">
        <v>50997</v>
      </c>
    </row>
    <row r="569" spans="1:6" x14ac:dyDescent="0.3">
      <c r="A569">
        <v>2019</v>
      </c>
      <c r="B569" t="s">
        <v>51</v>
      </c>
      <c r="C569" t="s">
        <v>40</v>
      </c>
      <c r="D569" s="1">
        <v>12487</v>
      </c>
      <c r="E569" s="1">
        <v>130126</v>
      </c>
      <c r="F569" s="2">
        <v>58777</v>
      </c>
    </row>
    <row r="570" spans="1:6" x14ac:dyDescent="0.3">
      <c r="A570">
        <v>2019</v>
      </c>
      <c r="B570" t="s">
        <v>51</v>
      </c>
      <c r="C570" t="s">
        <v>41</v>
      </c>
      <c r="D570" s="1">
        <v>53248</v>
      </c>
      <c r="E570" s="1">
        <v>774190</v>
      </c>
      <c r="F570" s="2">
        <v>67564</v>
      </c>
    </row>
    <row r="571" spans="1:6" x14ac:dyDescent="0.3">
      <c r="A571">
        <v>2019</v>
      </c>
      <c r="B571" t="s">
        <v>51</v>
      </c>
      <c r="C571" t="s">
        <v>42</v>
      </c>
      <c r="D571" s="1">
        <v>12212</v>
      </c>
      <c r="E571" s="1">
        <v>109486</v>
      </c>
      <c r="F571" s="2">
        <v>53428</v>
      </c>
    </row>
    <row r="572" spans="1:6" x14ac:dyDescent="0.3">
      <c r="A572">
        <v>2019</v>
      </c>
      <c r="B572" t="s">
        <v>51</v>
      </c>
      <c r="C572" t="s">
        <v>43</v>
      </c>
      <c r="D572" s="1">
        <v>2846</v>
      </c>
      <c r="E572" s="1">
        <v>15283</v>
      </c>
      <c r="F572" s="2">
        <v>52585</v>
      </c>
    </row>
    <row r="573" spans="1:6" x14ac:dyDescent="0.3">
      <c r="A573">
        <v>2019</v>
      </c>
      <c r="B573" t="s">
        <v>51</v>
      </c>
      <c r="C573" t="s">
        <v>44</v>
      </c>
      <c r="D573" s="1">
        <v>21468</v>
      </c>
      <c r="E573" s="1">
        <v>202134</v>
      </c>
      <c r="F573" s="2">
        <v>60504</v>
      </c>
    </row>
    <row r="574" spans="1:6" x14ac:dyDescent="0.3">
      <c r="A574">
        <v>2019</v>
      </c>
      <c r="B574" t="s">
        <v>51</v>
      </c>
      <c r="C574" t="s">
        <v>45</v>
      </c>
      <c r="D574" s="1">
        <v>26472</v>
      </c>
      <c r="E574" s="1">
        <v>205717</v>
      </c>
      <c r="F574" s="2">
        <v>67833</v>
      </c>
    </row>
    <row r="575" spans="1:6" x14ac:dyDescent="0.3">
      <c r="A575">
        <v>2019</v>
      </c>
      <c r="B575" t="s">
        <v>51</v>
      </c>
      <c r="C575" t="s">
        <v>46</v>
      </c>
      <c r="D575" s="1">
        <v>4338</v>
      </c>
      <c r="E575" s="1">
        <v>35459</v>
      </c>
      <c r="F575" s="2">
        <v>64460</v>
      </c>
    </row>
    <row r="576" spans="1:6" x14ac:dyDescent="0.3">
      <c r="A576">
        <v>2019</v>
      </c>
      <c r="B576" t="s">
        <v>51</v>
      </c>
      <c r="C576" t="s">
        <v>47</v>
      </c>
      <c r="D576" s="1">
        <v>14823</v>
      </c>
      <c r="E576" s="1">
        <v>124384</v>
      </c>
      <c r="F576" s="2">
        <v>63874</v>
      </c>
    </row>
    <row r="577" spans="1:6" x14ac:dyDescent="0.3">
      <c r="A577">
        <v>2019</v>
      </c>
      <c r="B577" t="s">
        <v>51</v>
      </c>
      <c r="C577" t="s">
        <v>48</v>
      </c>
      <c r="D577" s="1">
        <v>3427</v>
      </c>
      <c r="E577" s="1">
        <v>22875</v>
      </c>
      <c r="F577" s="2">
        <v>57417</v>
      </c>
    </row>
    <row r="578" spans="1:6" x14ac:dyDescent="0.3">
      <c r="A578">
        <v>2019</v>
      </c>
      <c r="B578" t="s">
        <v>52</v>
      </c>
      <c r="C578" t="s">
        <v>1</v>
      </c>
      <c r="D578" s="1">
        <v>5677</v>
      </c>
      <c r="E578" s="1">
        <v>268948</v>
      </c>
      <c r="F578" s="2">
        <v>58532</v>
      </c>
    </row>
    <row r="579" spans="1:6" x14ac:dyDescent="0.3">
      <c r="A579">
        <v>2019</v>
      </c>
      <c r="B579" t="s">
        <v>52</v>
      </c>
      <c r="C579" t="s">
        <v>2</v>
      </c>
      <c r="D579" s="1">
        <v>5157</v>
      </c>
      <c r="E579" s="1">
        <v>177610</v>
      </c>
      <c r="F579" s="2">
        <v>78966</v>
      </c>
    </row>
    <row r="580" spans="1:6" x14ac:dyDescent="0.3">
      <c r="A580">
        <v>2019</v>
      </c>
      <c r="B580" t="s">
        <v>52</v>
      </c>
      <c r="C580" t="s">
        <v>3</v>
      </c>
      <c r="D580" s="1">
        <v>2930</v>
      </c>
      <c r="E580" s="1">
        <v>162214</v>
      </c>
      <c r="F580" s="2">
        <v>49202</v>
      </c>
    </row>
    <row r="581" spans="1:6" x14ac:dyDescent="0.3">
      <c r="A581">
        <v>2019</v>
      </c>
      <c r="B581" t="s">
        <v>52</v>
      </c>
      <c r="C581" t="s">
        <v>4</v>
      </c>
      <c r="D581" s="1">
        <v>44539</v>
      </c>
      <c r="E581" s="1">
        <v>1322455</v>
      </c>
      <c r="F581" s="2">
        <v>98222</v>
      </c>
    </row>
    <row r="582" spans="1:6" x14ac:dyDescent="0.3">
      <c r="A582">
        <v>2019</v>
      </c>
      <c r="B582" t="s">
        <v>52</v>
      </c>
      <c r="C582" t="s">
        <v>5</v>
      </c>
      <c r="D582" s="1">
        <v>5849</v>
      </c>
      <c r="E582" s="1">
        <v>150109</v>
      </c>
      <c r="F582" s="2">
        <v>73935</v>
      </c>
    </row>
    <row r="583" spans="1:6" x14ac:dyDescent="0.3">
      <c r="A583">
        <v>2019</v>
      </c>
      <c r="B583" t="s">
        <v>52</v>
      </c>
      <c r="C583" t="s">
        <v>6</v>
      </c>
      <c r="D583" s="1">
        <v>4405</v>
      </c>
      <c r="E583" s="1">
        <v>161899</v>
      </c>
      <c r="F583" s="2">
        <v>85024</v>
      </c>
    </row>
    <row r="584" spans="1:6" x14ac:dyDescent="0.3">
      <c r="A584">
        <v>2019</v>
      </c>
      <c r="B584" t="s">
        <v>52</v>
      </c>
      <c r="C584" t="s">
        <v>7</v>
      </c>
      <c r="D584">
        <v>663</v>
      </c>
      <c r="E584" s="1">
        <v>27298</v>
      </c>
      <c r="F584" s="2">
        <v>66194</v>
      </c>
    </row>
    <row r="585" spans="1:6" x14ac:dyDescent="0.3">
      <c r="A585">
        <v>2019</v>
      </c>
      <c r="B585" t="s">
        <v>52</v>
      </c>
      <c r="C585" t="s">
        <v>8</v>
      </c>
      <c r="D585" s="1">
        <v>20799</v>
      </c>
      <c r="E585" s="1">
        <v>383956</v>
      </c>
      <c r="F585" s="2">
        <v>63877</v>
      </c>
    </row>
    <row r="586" spans="1:6" x14ac:dyDescent="0.3">
      <c r="A586">
        <v>2019</v>
      </c>
      <c r="B586" t="s">
        <v>52</v>
      </c>
      <c r="C586" t="s">
        <v>9</v>
      </c>
      <c r="D586" s="1">
        <v>10066</v>
      </c>
      <c r="E586" s="1">
        <v>404085</v>
      </c>
      <c r="F586" s="2">
        <v>58246</v>
      </c>
    </row>
    <row r="587" spans="1:6" x14ac:dyDescent="0.3">
      <c r="A587">
        <v>2019</v>
      </c>
      <c r="B587" t="s">
        <v>52</v>
      </c>
      <c r="C587" t="s">
        <v>10</v>
      </c>
      <c r="D587" s="1">
        <v>2680</v>
      </c>
      <c r="E587" s="1">
        <v>68404</v>
      </c>
      <c r="F587" s="2">
        <v>62480</v>
      </c>
    </row>
    <row r="588" spans="1:6" x14ac:dyDescent="0.3">
      <c r="A588">
        <v>2019</v>
      </c>
      <c r="B588" t="s">
        <v>52</v>
      </c>
      <c r="C588" t="s">
        <v>11</v>
      </c>
      <c r="D588" s="1">
        <v>18066</v>
      </c>
      <c r="E588" s="1">
        <v>585894</v>
      </c>
      <c r="F588" s="2">
        <v>72819</v>
      </c>
    </row>
    <row r="589" spans="1:6" x14ac:dyDescent="0.3">
      <c r="A589">
        <v>2019</v>
      </c>
      <c r="B589" t="s">
        <v>52</v>
      </c>
      <c r="C589" t="s">
        <v>12</v>
      </c>
      <c r="D589" s="1">
        <v>9083</v>
      </c>
      <c r="E589" s="1">
        <v>541099</v>
      </c>
      <c r="F589" s="2">
        <v>63320</v>
      </c>
    </row>
    <row r="590" spans="1:6" x14ac:dyDescent="0.3">
      <c r="A590">
        <v>2019</v>
      </c>
      <c r="B590" t="s">
        <v>52</v>
      </c>
      <c r="C590" t="s">
        <v>13</v>
      </c>
      <c r="D590" s="1">
        <v>4132</v>
      </c>
      <c r="E590" s="1">
        <v>226152</v>
      </c>
      <c r="F590" s="2">
        <v>60185</v>
      </c>
    </row>
    <row r="591" spans="1:6" x14ac:dyDescent="0.3">
      <c r="A591">
        <v>2019</v>
      </c>
      <c r="B591" t="s">
        <v>52</v>
      </c>
      <c r="C591" t="s">
        <v>14</v>
      </c>
      <c r="D591" s="1">
        <v>3105</v>
      </c>
      <c r="E591" s="1">
        <v>167196</v>
      </c>
      <c r="F591" s="2">
        <v>59652</v>
      </c>
    </row>
    <row r="592" spans="1:6" x14ac:dyDescent="0.3">
      <c r="A592">
        <v>2019</v>
      </c>
      <c r="B592" t="s">
        <v>52</v>
      </c>
      <c r="C592" t="s">
        <v>15</v>
      </c>
      <c r="D592" s="1">
        <v>4583</v>
      </c>
      <c r="E592" s="1">
        <v>252626</v>
      </c>
      <c r="F592" s="2">
        <v>61167</v>
      </c>
    </row>
    <row r="593" spans="1:6" x14ac:dyDescent="0.3">
      <c r="A593">
        <v>2019</v>
      </c>
      <c r="B593" t="s">
        <v>52</v>
      </c>
      <c r="C593" t="s">
        <v>16</v>
      </c>
      <c r="D593" s="1">
        <v>4453</v>
      </c>
      <c r="E593" s="1">
        <v>137729</v>
      </c>
      <c r="F593" s="2">
        <v>77600</v>
      </c>
    </row>
    <row r="594" spans="1:6" x14ac:dyDescent="0.3">
      <c r="A594">
        <v>2019</v>
      </c>
      <c r="B594" t="s">
        <v>52</v>
      </c>
      <c r="C594" t="s">
        <v>17</v>
      </c>
      <c r="D594" s="1">
        <v>1870</v>
      </c>
      <c r="E594" s="1">
        <v>53047</v>
      </c>
      <c r="F594" s="2">
        <v>57227</v>
      </c>
    </row>
    <row r="595" spans="1:6" x14ac:dyDescent="0.3">
      <c r="A595">
        <v>2019</v>
      </c>
      <c r="B595" t="s">
        <v>52</v>
      </c>
      <c r="C595" t="s">
        <v>18</v>
      </c>
      <c r="D595" s="1">
        <v>4145</v>
      </c>
      <c r="E595" s="1">
        <v>112273</v>
      </c>
      <c r="F595" s="2">
        <v>79016</v>
      </c>
    </row>
    <row r="596" spans="1:6" x14ac:dyDescent="0.3">
      <c r="A596">
        <v>2019</v>
      </c>
      <c r="B596" t="s">
        <v>52</v>
      </c>
      <c r="C596" t="s">
        <v>19</v>
      </c>
      <c r="D596" s="1">
        <v>6682</v>
      </c>
      <c r="E596" s="1">
        <v>244258</v>
      </c>
      <c r="F596" s="2">
        <v>89698</v>
      </c>
    </row>
    <row r="597" spans="1:6" x14ac:dyDescent="0.3">
      <c r="A597">
        <v>2019</v>
      </c>
      <c r="B597" t="s">
        <v>52</v>
      </c>
      <c r="C597" t="s">
        <v>20</v>
      </c>
      <c r="D597" s="1">
        <v>16948</v>
      </c>
      <c r="E597" s="1">
        <v>625676</v>
      </c>
      <c r="F597" s="2">
        <v>68465</v>
      </c>
    </row>
    <row r="598" spans="1:6" x14ac:dyDescent="0.3">
      <c r="A598">
        <v>2019</v>
      </c>
      <c r="B598" t="s">
        <v>52</v>
      </c>
      <c r="C598" t="s">
        <v>21</v>
      </c>
      <c r="D598" s="1">
        <v>8265</v>
      </c>
      <c r="E598" s="1">
        <v>324018</v>
      </c>
      <c r="F598" s="2">
        <v>68082</v>
      </c>
    </row>
    <row r="599" spans="1:6" x14ac:dyDescent="0.3">
      <c r="A599">
        <v>2019</v>
      </c>
      <c r="B599" t="s">
        <v>52</v>
      </c>
      <c r="C599" t="s">
        <v>22</v>
      </c>
      <c r="D599" s="1">
        <v>2396</v>
      </c>
      <c r="E599" s="1">
        <v>146775</v>
      </c>
      <c r="F599" s="2">
        <v>50065</v>
      </c>
    </row>
    <row r="600" spans="1:6" x14ac:dyDescent="0.3">
      <c r="A600">
        <v>2019</v>
      </c>
      <c r="B600" t="s">
        <v>52</v>
      </c>
      <c r="C600" t="s">
        <v>23</v>
      </c>
      <c r="D600" s="1">
        <v>6681</v>
      </c>
      <c r="E600" s="1">
        <v>277104</v>
      </c>
      <c r="F600" s="2">
        <v>59758</v>
      </c>
    </row>
    <row r="601" spans="1:6" x14ac:dyDescent="0.3">
      <c r="A601">
        <v>2019</v>
      </c>
      <c r="B601" t="s">
        <v>52</v>
      </c>
      <c r="C601" t="s">
        <v>24</v>
      </c>
      <c r="D601" s="1">
        <v>1625</v>
      </c>
      <c r="E601" s="1">
        <v>20972</v>
      </c>
      <c r="F601" s="2">
        <v>51666</v>
      </c>
    </row>
    <row r="602" spans="1:6" x14ac:dyDescent="0.3">
      <c r="A602">
        <v>2019</v>
      </c>
      <c r="B602" t="s">
        <v>52</v>
      </c>
      <c r="C602" t="s">
        <v>25</v>
      </c>
      <c r="D602" s="1">
        <v>1974</v>
      </c>
      <c r="E602" s="1">
        <v>99914</v>
      </c>
      <c r="F602" s="2">
        <v>52716</v>
      </c>
    </row>
    <row r="603" spans="1:6" x14ac:dyDescent="0.3">
      <c r="A603">
        <v>2019</v>
      </c>
      <c r="B603" t="s">
        <v>52</v>
      </c>
      <c r="C603" t="s">
        <v>26</v>
      </c>
      <c r="D603" s="1">
        <v>2069</v>
      </c>
      <c r="E603" s="1">
        <v>59279</v>
      </c>
      <c r="F603" s="2">
        <v>59498</v>
      </c>
    </row>
    <row r="604" spans="1:6" x14ac:dyDescent="0.3">
      <c r="A604">
        <v>2019</v>
      </c>
      <c r="B604" t="s">
        <v>52</v>
      </c>
      <c r="C604" t="s">
        <v>27</v>
      </c>
      <c r="D604" s="1">
        <v>2012</v>
      </c>
      <c r="E604" s="1">
        <v>71459</v>
      </c>
      <c r="F604" s="2">
        <v>73007</v>
      </c>
    </row>
    <row r="605" spans="1:6" x14ac:dyDescent="0.3">
      <c r="A605">
        <v>2019</v>
      </c>
      <c r="B605" t="s">
        <v>52</v>
      </c>
      <c r="C605" t="s">
        <v>28</v>
      </c>
      <c r="D605" s="1">
        <v>8994</v>
      </c>
      <c r="E605" s="1">
        <v>249464</v>
      </c>
      <c r="F605" s="2">
        <v>81649</v>
      </c>
    </row>
    <row r="606" spans="1:6" x14ac:dyDescent="0.3">
      <c r="A606">
        <v>2019</v>
      </c>
      <c r="B606" t="s">
        <v>52</v>
      </c>
      <c r="C606" t="s">
        <v>29</v>
      </c>
      <c r="D606" s="1">
        <v>1810</v>
      </c>
      <c r="E606" s="1">
        <v>28514</v>
      </c>
      <c r="F606" s="2">
        <v>55737</v>
      </c>
    </row>
    <row r="607" spans="1:6" x14ac:dyDescent="0.3">
      <c r="A607">
        <v>2019</v>
      </c>
      <c r="B607" t="s">
        <v>52</v>
      </c>
      <c r="C607" t="s">
        <v>30</v>
      </c>
      <c r="D607" s="1">
        <v>16457</v>
      </c>
      <c r="E607" s="1">
        <v>437040</v>
      </c>
      <c r="F607" s="2">
        <v>69154</v>
      </c>
    </row>
    <row r="608" spans="1:6" x14ac:dyDescent="0.3">
      <c r="A608">
        <v>2019</v>
      </c>
      <c r="B608" t="s">
        <v>52</v>
      </c>
      <c r="C608" t="s">
        <v>31</v>
      </c>
      <c r="D608" s="1">
        <v>10247</v>
      </c>
      <c r="E608" s="1">
        <v>477086</v>
      </c>
      <c r="F608" s="2">
        <v>61095</v>
      </c>
    </row>
    <row r="609" spans="1:6" x14ac:dyDescent="0.3">
      <c r="A609">
        <v>2019</v>
      </c>
      <c r="B609" t="s">
        <v>52</v>
      </c>
      <c r="C609" t="s">
        <v>32</v>
      </c>
      <c r="D609">
        <v>808</v>
      </c>
      <c r="E609" s="1">
        <v>26471</v>
      </c>
      <c r="F609" s="2">
        <v>55179</v>
      </c>
    </row>
    <row r="610" spans="1:6" x14ac:dyDescent="0.3">
      <c r="A610">
        <v>2019</v>
      </c>
      <c r="B610" t="s">
        <v>52</v>
      </c>
      <c r="C610" t="s">
        <v>33</v>
      </c>
      <c r="D610" s="1">
        <v>15486</v>
      </c>
      <c r="E610" s="1">
        <v>700786</v>
      </c>
      <c r="F610" s="2">
        <v>62878</v>
      </c>
    </row>
    <row r="611" spans="1:6" x14ac:dyDescent="0.3">
      <c r="A611">
        <v>2019</v>
      </c>
      <c r="B611" t="s">
        <v>52</v>
      </c>
      <c r="C611" t="s">
        <v>34</v>
      </c>
      <c r="D611" s="1">
        <v>4213</v>
      </c>
      <c r="E611" s="1">
        <v>140812</v>
      </c>
      <c r="F611" s="2">
        <v>59951</v>
      </c>
    </row>
    <row r="612" spans="1:6" x14ac:dyDescent="0.3">
      <c r="A612">
        <v>2019</v>
      </c>
      <c r="B612" t="s">
        <v>52</v>
      </c>
      <c r="C612" t="s">
        <v>35</v>
      </c>
      <c r="D612" s="1">
        <v>6396</v>
      </c>
      <c r="E612" s="1">
        <v>197626</v>
      </c>
      <c r="F612" s="2">
        <v>71436</v>
      </c>
    </row>
    <row r="613" spans="1:6" x14ac:dyDescent="0.3">
      <c r="A613">
        <v>2019</v>
      </c>
      <c r="B613" t="s">
        <v>52</v>
      </c>
      <c r="C613" t="s">
        <v>36</v>
      </c>
      <c r="D613" s="1">
        <v>14432</v>
      </c>
      <c r="E613" s="1">
        <v>574751</v>
      </c>
      <c r="F613" s="2">
        <v>64231</v>
      </c>
    </row>
    <row r="614" spans="1:6" x14ac:dyDescent="0.3">
      <c r="A614">
        <v>2019</v>
      </c>
      <c r="B614" t="s">
        <v>52</v>
      </c>
      <c r="C614" t="s">
        <v>37</v>
      </c>
      <c r="D614" s="1">
        <v>1636</v>
      </c>
      <c r="E614" s="1">
        <v>39736</v>
      </c>
      <c r="F614" s="2">
        <v>60286</v>
      </c>
    </row>
    <row r="615" spans="1:6" x14ac:dyDescent="0.3">
      <c r="A615">
        <v>2019</v>
      </c>
      <c r="B615" t="s">
        <v>52</v>
      </c>
      <c r="C615" t="s">
        <v>38</v>
      </c>
      <c r="D615" s="1">
        <v>6414</v>
      </c>
      <c r="E615" s="1">
        <v>258252</v>
      </c>
      <c r="F615" s="2">
        <v>60850</v>
      </c>
    </row>
    <row r="616" spans="1:6" x14ac:dyDescent="0.3">
      <c r="A616">
        <v>2019</v>
      </c>
      <c r="B616" t="s">
        <v>52</v>
      </c>
      <c r="C616" t="s">
        <v>39</v>
      </c>
      <c r="D616" s="1">
        <v>1067</v>
      </c>
      <c r="E616" s="1">
        <v>44972</v>
      </c>
      <c r="F616" s="2">
        <v>50219</v>
      </c>
    </row>
    <row r="617" spans="1:6" x14ac:dyDescent="0.3">
      <c r="A617">
        <v>2019</v>
      </c>
      <c r="B617" t="s">
        <v>52</v>
      </c>
      <c r="C617" t="s">
        <v>40</v>
      </c>
      <c r="D617" s="1">
        <v>7272</v>
      </c>
      <c r="E617" s="1">
        <v>354961</v>
      </c>
      <c r="F617" s="2">
        <v>60305</v>
      </c>
    </row>
    <row r="618" spans="1:6" x14ac:dyDescent="0.3">
      <c r="A618">
        <v>2019</v>
      </c>
      <c r="B618" t="s">
        <v>52</v>
      </c>
      <c r="C618" t="s">
        <v>41</v>
      </c>
      <c r="D618" s="1">
        <v>25577</v>
      </c>
      <c r="E618" s="1">
        <v>905953</v>
      </c>
      <c r="F618" s="2">
        <v>79766</v>
      </c>
    </row>
    <row r="619" spans="1:6" x14ac:dyDescent="0.3">
      <c r="A619">
        <v>2019</v>
      </c>
      <c r="B619" t="s">
        <v>52</v>
      </c>
      <c r="C619" t="s">
        <v>42</v>
      </c>
      <c r="D619" s="1">
        <v>4547</v>
      </c>
      <c r="E619" s="1">
        <v>136085</v>
      </c>
      <c r="F619" s="2">
        <v>59426</v>
      </c>
    </row>
    <row r="620" spans="1:6" x14ac:dyDescent="0.3">
      <c r="A620">
        <v>2019</v>
      </c>
      <c r="B620" t="s">
        <v>52</v>
      </c>
      <c r="C620" t="s">
        <v>43</v>
      </c>
      <c r="D620" s="1">
        <v>1108</v>
      </c>
      <c r="E620" s="1">
        <v>30091</v>
      </c>
      <c r="F620" s="2">
        <v>60807</v>
      </c>
    </row>
    <row r="621" spans="1:6" x14ac:dyDescent="0.3">
      <c r="A621">
        <v>2019</v>
      </c>
      <c r="B621" t="s">
        <v>52</v>
      </c>
      <c r="C621" t="s">
        <v>44</v>
      </c>
      <c r="D621" s="1">
        <v>6864</v>
      </c>
      <c r="E621" s="1">
        <v>242160</v>
      </c>
      <c r="F621" s="2">
        <v>61341</v>
      </c>
    </row>
    <row r="622" spans="1:6" x14ac:dyDescent="0.3">
      <c r="A622">
        <v>2019</v>
      </c>
      <c r="B622" t="s">
        <v>52</v>
      </c>
      <c r="C622" t="s">
        <v>45</v>
      </c>
      <c r="D622" s="1">
        <v>7824</v>
      </c>
      <c r="E622" s="1">
        <v>290326</v>
      </c>
      <c r="F622" s="2">
        <v>81228</v>
      </c>
    </row>
    <row r="623" spans="1:6" x14ac:dyDescent="0.3">
      <c r="A623">
        <v>2019</v>
      </c>
      <c r="B623" t="s">
        <v>52</v>
      </c>
      <c r="C623" t="s">
        <v>46</v>
      </c>
      <c r="D623" s="1">
        <v>1251</v>
      </c>
      <c r="E623" s="1">
        <v>46979</v>
      </c>
      <c r="F623" s="2">
        <v>61074</v>
      </c>
    </row>
    <row r="624" spans="1:6" x14ac:dyDescent="0.3">
      <c r="A624">
        <v>2019</v>
      </c>
      <c r="B624" t="s">
        <v>52</v>
      </c>
      <c r="C624" t="s">
        <v>47</v>
      </c>
      <c r="D624" s="1">
        <v>9333</v>
      </c>
      <c r="E624" s="1">
        <v>483196</v>
      </c>
      <c r="F624" s="2">
        <v>59083</v>
      </c>
    </row>
    <row r="625" spans="1:6" x14ac:dyDescent="0.3">
      <c r="A625">
        <v>2019</v>
      </c>
      <c r="B625" t="s">
        <v>52</v>
      </c>
      <c r="C625" t="s">
        <v>48</v>
      </c>
      <c r="D625">
        <v>615</v>
      </c>
      <c r="E625" s="1">
        <v>10043</v>
      </c>
      <c r="F625" s="2">
        <v>68738</v>
      </c>
    </row>
    <row r="626" spans="1:6" x14ac:dyDescent="0.3">
      <c r="A626">
        <v>2019</v>
      </c>
      <c r="B626" t="s">
        <v>54</v>
      </c>
      <c r="C626" t="s">
        <v>1</v>
      </c>
      <c r="D626" s="1">
        <v>32423</v>
      </c>
      <c r="E626" s="1">
        <v>380193</v>
      </c>
      <c r="F626" s="2">
        <v>43426</v>
      </c>
    </row>
    <row r="627" spans="1:6" x14ac:dyDescent="0.3">
      <c r="A627">
        <v>2019</v>
      </c>
      <c r="B627" t="s">
        <v>54</v>
      </c>
      <c r="C627" t="s">
        <v>2</v>
      </c>
      <c r="D627" s="1">
        <v>33190</v>
      </c>
      <c r="E627" s="1">
        <v>541793</v>
      </c>
      <c r="F627" s="2">
        <v>48023</v>
      </c>
    </row>
    <row r="628" spans="1:6" x14ac:dyDescent="0.3">
      <c r="A628">
        <v>2019</v>
      </c>
      <c r="B628" t="s">
        <v>54</v>
      </c>
      <c r="C628" t="s">
        <v>3</v>
      </c>
      <c r="D628" s="1">
        <v>21821</v>
      </c>
      <c r="E628" s="1">
        <v>248631</v>
      </c>
      <c r="F628" s="2">
        <v>42897</v>
      </c>
    </row>
    <row r="629" spans="1:6" x14ac:dyDescent="0.3">
      <c r="A629">
        <v>2019</v>
      </c>
      <c r="B629" t="s">
        <v>54</v>
      </c>
      <c r="C629" t="s">
        <v>4</v>
      </c>
      <c r="D629" s="1">
        <v>198955</v>
      </c>
      <c r="E629" s="1">
        <v>3042089</v>
      </c>
      <c r="F629" s="2">
        <v>54908</v>
      </c>
    </row>
    <row r="630" spans="1:6" x14ac:dyDescent="0.3">
      <c r="A630">
        <v>2019</v>
      </c>
      <c r="B630" t="s">
        <v>54</v>
      </c>
      <c r="C630" t="s">
        <v>5</v>
      </c>
      <c r="D630" s="1">
        <v>36041</v>
      </c>
      <c r="E630" s="1">
        <v>474011</v>
      </c>
      <c r="F630" s="2">
        <v>52675</v>
      </c>
    </row>
    <row r="631" spans="1:6" x14ac:dyDescent="0.3">
      <c r="A631">
        <v>2019</v>
      </c>
      <c r="B631" t="s">
        <v>54</v>
      </c>
      <c r="C631" t="s">
        <v>6</v>
      </c>
      <c r="D631" s="1">
        <v>24868</v>
      </c>
      <c r="E631" s="1">
        <v>291966</v>
      </c>
      <c r="F631" s="2">
        <v>52540</v>
      </c>
    </row>
    <row r="632" spans="1:6" x14ac:dyDescent="0.3">
      <c r="A632">
        <v>2019</v>
      </c>
      <c r="B632" t="s">
        <v>54</v>
      </c>
      <c r="C632" t="s">
        <v>7</v>
      </c>
      <c r="D632" s="1">
        <v>7005</v>
      </c>
      <c r="E632" s="1">
        <v>79487</v>
      </c>
      <c r="F632" s="2">
        <v>42440</v>
      </c>
    </row>
    <row r="633" spans="1:6" x14ac:dyDescent="0.3">
      <c r="A633">
        <v>2019</v>
      </c>
      <c r="B633" t="s">
        <v>54</v>
      </c>
      <c r="C633" t="s">
        <v>8</v>
      </c>
      <c r="D633" s="1">
        <v>140278</v>
      </c>
      <c r="E633" s="1">
        <v>1799930</v>
      </c>
      <c r="F633" s="2">
        <v>46232</v>
      </c>
    </row>
    <row r="634" spans="1:6" x14ac:dyDescent="0.3">
      <c r="A634">
        <v>2019</v>
      </c>
      <c r="B634" t="s">
        <v>54</v>
      </c>
      <c r="C634" t="s">
        <v>9</v>
      </c>
      <c r="D634" s="1">
        <v>61774</v>
      </c>
      <c r="E634" s="1">
        <v>938063</v>
      </c>
      <c r="F634" s="2">
        <v>49817</v>
      </c>
    </row>
    <row r="635" spans="1:6" x14ac:dyDescent="0.3">
      <c r="A635">
        <v>2019</v>
      </c>
      <c r="B635" t="s">
        <v>54</v>
      </c>
      <c r="C635" t="s">
        <v>10</v>
      </c>
      <c r="D635" s="1">
        <v>11892</v>
      </c>
      <c r="E635" s="1">
        <v>142186</v>
      </c>
      <c r="F635" s="2">
        <v>41533</v>
      </c>
    </row>
    <row r="636" spans="1:6" x14ac:dyDescent="0.3">
      <c r="A636">
        <v>2019</v>
      </c>
      <c r="B636" t="s">
        <v>54</v>
      </c>
      <c r="C636" t="s">
        <v>11</v>
      </c>
      <c r="D636" s="1">
        <v>78822</v>
      </c>
      <c r="E636" s="1">
        <v>1187941</v>
      </c>
      <c r="F636" s="2">
        <v>53573</v>
      </c>
    </row>
    <row r="637" spans="1:6" x14ac:dyDescent="0.3">
      <c r="A637">
        <v>2019</v>
      </c>
      <c r="B637" t="s">
        <v>54</v>
      </c>
      <c r="C637" t="s">
        <v>12</v>
      </c>
      <c r="D637" s="1">
        <v>40283</v>
      </c>
      <c r="E637" s="1">
        <v>594348</v>
      </c>
      <c r="F637" s="2">
        <v>43345</v>
      </c>
    </row>
    <row r="638" spans="1:6" x14ac:dyDescent="0.3">
      <c r="A638">
        <v>2019</v>
      </c>
      <c r="B638" t="s">
        <v>54</v>
      </c>
      <c r="C638" t="s">
        <v>13</v>
      </c>
      <c r="D638" s="1">
        <v>23557</v>
      </c>
      <c r="E638" s="1">
        <v>307822</v>
      </c>
      <c r="F638" s="2">
        <v>41407</v>
      </c>
    </row>
    <row r="639" spans="1:6" x14ac:dyDescent="0.3">
      <c r="A639">
        <v>2019</v>
      </c>
      <c r="B639" t="s">
        <v>54</v>
      </c>
      <c r="C639" t="s">
        <v>14</v>
      </c>
      <c r="D639" s="1">
        <v>19844</v>
      </c>
      <c r="E639" s="1">
        <v>262383</v>
      </c>
      <c r="F639" s="2">
        <v>43539</v>
      </c>
    </row>
    <row r="640" spans="1:6" x14ac:dyDescent="0.3">
      <c r="A640">
        <v>2019</v>
      </c>
      <c r="B640" t="s">
        <v>54</v>
      </c>
      <c r="C640" t="s">
        <v>15</v>
      </c>
      <c r="D640" s="1">
        <v>27892</v>
      </c>
      <c r="E640" s="1">
        <v>401804</v>
      </c>
      <c r="F640" s="2">
        <v>44163</v>
      </c>
    </row>
    <row r="641" spans="1:6" x14ac:dyDescent="0.3">
      <c r="A641">
        <v>2019</v>
      </c>
      <c r="B641" t="s">
        <v>54</v>
      </c>
      <c r="C641" t="s">
        <v>16</v>
      </c>
      <c r="D641" s="1">
        <v>30876</v>
      </c>
      <c r="E641" s="1">
        <v>376026</v>
      </c>
      <c r="F641" s="2">
        <v>43579</v>
      </c>
    </row>
    <row r="642" spans="1:6" x14ac:dyDescent="0.3">
      <c r="A642">
        <v>2019</v>
      </c>
      <c r="B642" t="s">
        <v>54</v>
      </c>
      <c r="C642" t="s">
        <v>17</v>
      </c>
      <c r="D642" s="1">
        <v>10676</v>
      </c>
      <c r="E642" s="1">
        <v>117746</v>
      </c>
      <c r="F642" s="2">
        <v>39115</v>
      </c>
    </row>
    <row r="643" spans="1:6" x14ac:dyDescent="0.3">
      <c r="A643">
        <v>2019</v>
      </c>
      <c r="B643" t="s">
        <v>54</v>
      </c>
      <c r="C643" t="s">
        <v>18</v>
      </c>
      <c r="D643" s="1">
        <v>32640</v>
      </c>
      <c r="E643" s="1">
        <v>463647</v>
      </c>
      <c r="F643" s="2">
        <v>47503</v>
      </c>
    </row>
    <row r="644" spans="1:6" x14ac:dyDescent="0.3">
      <c r="A644">
        <v>2019</v>
      </c>
      <c r="B644" t="s">
        <v>54</v>
      </c>
      <c r="C644" t="s">
        <v>19</v>
      </c>
      <c r="D644" s="1">
        <v>41620</v>
      </c>
      <c r="E644" s="1">
        <v>577282</v>
      </c>
      <c r="F644" s="2">
        <v>55423</v>
      </c>
    </row>
    <row r="645" spans="1:6" x14ac:dyDescent="0.3">
      <c r="A645">
        <v>2019</v>
      </c>
      <c r="B645" t="s">
        <v>54</v>
      </c>
      <c r="C645" t="s">
        <v>20</v>
      </c>
      <c r="D645" s="1">
        <v>55150</v>
      </c>
      <c r="E645" s="1">
        <v>791177</v>
      </c>
      <c r="F645" s="2">
        <v>48357</v>
      </c>
    </row>
    <row r="646" spans="1:6" x14ac:dyDescent="0.3">
      <c r="A646">
        <v>2019</v>
      </c>
      <c r="B646" t="s">
        <v>54</v>
      </c>
      <c r="C646" t="s">
        <v>21</v>
      </c>
      <c r="D646" s="1">
        <v>37323</v>
      </c>
      <c r="E646" s="1">
        <v>525857</v>
      </c>
      <c r="F646" s="2">
        <v>50523</v>
      </c>
    </row>
    <row r="647" spans="1:6" x14ac:dyDescent="0.3">
      <c r="A647">
        <v>2019</v>
      </c>
      <c r="B647" t="s">
        <v>54</v>
      </c>
      <c r="C647" t="s">
        <v>22</v>
      </c>
      <c r="D647" s="1">
        <v>19568</v>
      </c>
      <c r="E647" s="1">
        <v>229039</v>
      </c>
      <c r="F647" s="2">
        <v>37621</v>
      </c>
    </row>
    <row r="648" spans="1:6" x14ac:dyDescent="0.3">
      <c r="A648">
        <v>2019</v>
      </c>
      <c r="B648" t="s">
        <v>54</v>
      </c>
      <c r="C648" t="s">
        <v>23</v>
      </c>
      <c r="D648" s="1">
        <v>39400</v>
      </c>
      <c r="E648" s="1">
        <v>536753</v>
      </c>
      <c r="F648" s="2">
        <v>43646</v>
      </c>
    </row>
    <row r="649" spans="1:6" x14ac:dyDescent="0.3">
      <c r="A649">
        <v>2019</v>
      </c>
      <c r="B649" t="s">
        <v>54</v>
      </c>
      <c r="C649" t="s">
        <v>24</v>
      </c>
      <c r="D649" s="1">
        <v>9112</v>
      </c>
      <c r="E649" s="1">
        <v>90946</v>
      </c>
      <c r="F649" s="2">
        <v>40937</v>
      </c>
    </row>
    <row r="650" spans="1:6" x14ac:dyDescent="0.3">
      <c r="A650">
        <v>2019</v>
      </c>
      <c r="B650" t="s">
        <v>54</v>
      </c>
      <c r="C650" t="s">
        <v>25</v>
      </c>
      <c r="D650" s="1">
        <v>14969</v>
      </c>
      <c r="E650" s="1">
        <v>188094</v>
      </c>
      <c r="F650" s="2">
        <v>41557</v>
      </c>
    </row>
    <row r="651" spans="1:6" x14ac:dyDescent="0.3">
      <c r="A651">
        <v>2019</v>
      </c>
      <c r="B651" t="s">
        <v>54</v>
      </c>
      <c r="C651" t="s">
        <v>26</v>
      </c>
      <c r="D651" s="1">
        <v>15866</v>
      </c>
      <c r="E651" s="1">
        <v>261018</v>
      </c>
      <c r="F651" s="2">
        <v>45452</v>
      </c>
    </row>
    <row r="652" spans="1:6" x14ac:dyDescent="0.3">
      <c r="A652">
        <v>2019</v>
      </c>
      <c r="B652" t="s">
        <v>54</v>
      </c>
      <c r="C652" t="s">
        <v>27</v>
      </c>
      <c r="D652" s="1">
        <v>12448</v>
      </c>
      <c r="E652" s="1">
        <v>139278</v>
      </c>
      <c r="F652" s="2">
        <v>49409</v>
      </c>
    </row>
    <row r="653" spans="1:6" x14ac:dyDescent="0.3">
      <c r="A653">
        <v>2019</v>
      </c>
      <c r="B653" t="s">
        <v>54</v>
      </c>
      <c r="C653" t="s">
        <v>28</v>
      </c>
      <c r="D653" s="1">
        <v>54227</v>
      </c>
      <c r="E653" s="1">
        <v>876452</v>
      </c>
      <c r="F653" s="2">
        <v>55204</v>
      </c>
    </row>
    <row r="654" spans="1:6" x14ac:dyDescent="0.3">
      <c r="A654">
        <v>2019</v>
      </c>
      <c r="B654" t="s">
        <v>54</v>
      </c>
      <c r="C654" t="s">
        <v>29</v>
      </c>
      <c r="D654" s="1">
        <v>10974</v>
      </c>
      <c r="E654" s="1">
        <v>135131</v>
      </c>
      <c r="F654" s="2">
        <v>39275</v>
      </c>
    </row>
    <row r="655" spans="1:6" x14ac:dyDescent="0.3">
      <c r="A655">
        <v>2019</v>
      </c>
      <c r="B655" t="s">
        <v>54</v>
      </c>
      <c r="C655" t="s">
        <v>30</v>
      </c>
      <c r="D655" s="1">
        <v>120950</v>
      </c>
      <c r="E655" s="1">
        <v>1543991</v>
      </c>
      <c r="F655" s="2">
        <v>53710</v>
      </c>
    </row>
    <row r="656" spans="1:6" x14ac:dyDescent="0.3">
      <c r="A656">
        <v>2019</v>
      </c>
      <c r="B656" t="s">
        <v>54</v>
      </c>
      <c r="C656" t="s">
        <v>31</v>
      </c>
      <c r="D656" s="1">
        <v>62397</v>
      </c>
      <c r="E656" s="1">
        <v>846177</v>
      </c>
      <c r="F656" s="2">
        <v>44579</v>
      </c>
    </row>
    <row r="657" spans="1:6" x14ac:dyDescent="0.3">
      <c r="A657">
        <v>2019</v>
      </c>
      <c r="B657" t="s">
        <v>54</v>
      </c>
      <c r="C657" t="s">
        <v>32</v>
      </c>
      <c r="D657" s="1">
        <v>7738</v>
      </c>
      <c r="E657" s="1">
        <v>91333</v>
      </c>
      <c r="F657" s="2">
        <v>51925</v>
      </c>
    </row>
    <row r="658" spans="1:6" x14ac:dyDescent="0.3">
      <c r="A658">
        <v>2019</v>
      </c>
      <c r="B658" t="s">
        <v>54</v>
      </c>
      <c r="C658" t="s">
        <v>33</v>
      </c>
      <c r="D658" s="1">
        <v>68958</v>
      </c>
      <c r="E658" s="1">
        <v>1021890</v>
      </c>
      <c r="F658" s="2">
        <v>45569</v>
      </c>
    </row>
    <row r="659" spans="1:6" x14ac:dyDescent="0.3">
      <c r="A659">
        <v>2019</v>
      </c>
      <c r="B659" t="s">
        <v>54</v>
      </c>
      <c r="C659" t="s">
        <v>34</v>
      </c>
      <c r="D659" s="1">
        <v>23883</v>
      </c>
      <c r="E659" s="1">
        <v>300268</v>
      </c>
      <c r="F659" s="2">
        <v>43049</v>
      </c>
    </row>
    <row r="660" spans="1:6" x14ac:dyDescent="0.3">
      <c r="A660">
        <v>2019</v>
      </c>
      <c r="B660" t="s">
        <v>54</v>
      </c>
      <c r="C660" t="s">
        <v>35</v>
      </c>
      <c r="D660" s="1">
        <v>26460</v>
      </c>
      <c r="E660" s="1">
        <v>354168</v>
      </c>
      <c r="F660" s="2">
        <v>45879</v>
      </c>
    </row>
    <row r="661" spans="1:6" x14ac:dyDescent="0.3">
      <c r="A661">
        <v>2019</v>
      </c>
      <c r="B661" t="s">
        <v>54</v>
      </c>
      <c r="C661" t="s">
        <v>36</v>
      </c>
      <c r="D661" s="1">
        <v>74684</v>
      </c>
      <c r="E661" s="1">
        <v>1117033</v>
      </c>
      <c r="F661" s="2">
        <v>46296</v>
      </c>
    </row>
    <row r="662" spans="1:6" x14ac:dyDescent="0.3">
      <c r="A662">
        <v>2019</v>
      </c>
      <c r="B662" t="s">
        <v>54</v>
      </c>
      <c r="C662" t="s">
        <v>37</v>
      </c>
      <c r="D662" s="1">
        <v>7648</v>
      </c>
      <c r="E662" s="1">
        <v>76672</v>
      </c>
      <c r="F662" s="2">
        <v>45232</v>
      </c>
    </row>
    <row r="663" spans="1:6" x14ac:dyDescent="0.3">
      <c r="A663">
        <v>2019</v>
      </c>
      <c r="B663" t="s">
        <v>54</v>
      </c>
      <c r="C663" t="s">
        <v>38</v>
      </c>
      <c r="D663" s="1">
        <v>31073</v>
      </c>
      <c r="E663" s="1">
        <v>406455</v>
      </c>
      <c r="F663" s="2">
        <v>41048</v>
      </c>
    </row>
    <row r="664" spans="1:6" x14ac:dyDescent="0.3">
      <c r="A664">
        <v>2019</v>
      </c>
      <c r="B664" t="s">
        <v>54</v>
      </c>
      <c r="C664" t="s">
        <v>39</v>
      </c>
      <c r="D664" s="1">
        <v>8027</v>
      </c>
      <c r="E664" s="1">
        <v>85125</v>
      </c>
      <c r="F664" s="2">
        <v>40980</v>
      </c>
    </row>
    <row r="665" spans="1:6" x14ac:dyDescent="0.3">
      <c r="A665">
        <v>2019</v>
      </c>
      <c r="B665" t="s">
        <v>54</v>
      </c>
      <c r="C665" t="s">
        <v>40</v>
      </c>
      <c r="D665" s="1">
        <v>40380</v>
      </c>
      <c r="E665" s="1">
        <v>633819</v>
      </c>
      <c r="F665" s="2">
        <v>46991</v>
      </c>
    </row>
    <row r="666" spans="1:6" x14ac:dyDescent="0.3">
      <c r="A666">
        <v>2019</v>
      </c>
      <c r="B666" t="s">
        <v>54</v>
      </c>
      <c r="C666" t="s">
        <v>41</v>
      </c>
      <c r="D666" s="1">
        <v>150310</v>
      </c>
      <c r="E666" s="1">
        <v>2496193</v>
      </c>
      <c r="F666" s="2">
        <v>54323</v>
      </c>
    </row>
    <row r="667" spans="1:6" x14ac:dyDescent="0.3">
      <c r="A667">
        <v>2019</v>
      </c>
      <c r="B667" t="s">
        <v>54</v>
      </c>
      <c r="C667" t="s">
        <v>42</v>
      </c>
      <c r="D667" s="1">
        <v>20066</v>
      </c>
      <c r="E667" s="1">
        <v>289140</v>
      </c>
      <c r="F667" s="2">
        <v>45785</v>
      </c>
    </row>
    <row r="668" spans="1:6" x14ac:dyDescent="0.3">
      <c r="A668">
        <v>2019</v>
      </c>
      <c r="B668" t="s">
        <v>54</v>
      </c>
      <c r="C668" t="s">
        <v>43</v>
      </c>
      <c r="D668" s="1">
        <v>5040</v>
      </c>
      <c r="E668" s="1">
        <v>53817</v>
      </c>
      <c r="F668" s="2">
        <v>41456</v>
      </c>
    </row>
    <row r="669" spans="1:6" x14ac:dyDescent="0.3">
      <c r="A669">
        <v>2019</v>
      </c>
      <c r="B669" t="s">
        <v>54</v>
      </c>
      <c r="C669" t="s">
        <v>44</v>
      </c>
      <c r="D669" s="1">
        <v>42839</v>
      </c>
      <c r="E669" s="1">
        <v>650148</v>
      </c>
      <c r="F669" s="2">
        <v>45486</v>
      </c>
    </row>
    <row r="670" spans="1:6" x14ac:dyDescent="0.3">
      <c r="A670">
        <v>2019</v>
      </c>
      <c r="B670" t="s">
        <v>54</v>
      </c>
      <c r="C670" t="s">
        <v>45</v>
      </c>
      <c r="D670" s="1">
        <v>38692</v>
      </c>
      <c r="E670" s="1">
        <v>628543</v>
      </c>
      <c r="F670" s="2">
        <v>67312</v>
      </c>
    </row>
    <row r="671" spans="1:6" x14ac:dyDescent="0.3">
      <c r="A671">
        <v>2019</v>
      </c>
      <c r="B671" t="s">
        <v>54</v>
      </c>
      <c r="C671" t="s">
        <v>46</v>
      </c>
      <c r="D671" s="1">
        <v>10709</v>
      </c>
      <c r="E671" s="1">
        <v>125470</v>
      </c>
      <c r="F671" s="2">
        <v>40148</v>
      </c>
    </row>
    <row r="672" spans="1:6" x14ac:dyDescent="0.3">
      <c r="A672">
        <v>2019</v>
      </c>
      <c r="B672" t="s">
        <v>54</v>
      </c>
      <c r="C672" t="s">
        <v>47</v>
      </c>
      <c r="D672" s="1">
        <v>36253</v>
      </c>
      <c r="E672" s="1">
        <v>533175</v>
      </c>
      <c r="F672" s="2">
        <v>42647</v>
      </c>
    </row>
    <row r="673" spans="1:6" x14ac:dyDescent="0.3">
      <c r="A673">
        <v>2019</v>
      </c>
      <c r="B673" t="s">
        <v>54</v>
      </c>
      <c r="C673" t="s">
        <v>48</v>
      </c>
      <c r="D673" s="1">
        <v>4819</v>
      </c>
      <c r="E673" s="1">
        <v>49901</v>
      </c>
      <c r="F673" s="2">
        <v>44408</v>
      </c>
    </row>
    <row r="674" spans="1:6" x14ac:dyDescent="0.3">
      <c r="A674">
        <v>2019</v>
      </c>
      <c r="B674" t="s">
        <v>53</v>
      </c>
      <c r="C674" t="s">
        <v>1</v>
      </c>
      <c r="D674" s="1">
        <v>2309</v>
      </c>
      <c r="E674" s="1">
        <v>21296</v>
      </c>
      <c r="F674" s="2">
        <v>62845</v>
      </c>
    </row>
    <row r="675" spans="1:6" x14ac:dyDescent="0.3">
      <c r="A675">
        <v>2019</v>
      </c>
      <c r="B675" t="s">
        <v>53</v>
      </c>
      <c r="C675" t="s">
        <v>2</v>
      </c>
      <c r="D675" s="1">
        <v>3691</v>
      </c>
      <c r="E675" s="1">
        <v>49188</v>
      </c>
      <c r="F675" s="2">
        <v>77822</v>
      </c>
    </row>
    <row r="676" spans="1:6" x14ac:dyDescent="0.3">
      <c r="A676">
        <v>2019</v>
      </c>
      <c r="B676" t="s">
        <v>53</v>
      </c>
      <c r="C676" t="s">
        <v>3</v>
      </c>
      <c r="D676" s="1">
        <v>1303</v>
      </c>
      <c r="E676" s="1">
        <v>10974</v>
      </c>
      <c r="F676" s="2">
        <v>57981</v>
      </c>
    </row>
    <row r="677" spans="1:6" x14ac:dyDescent="0.3">
      <c r="A677">
        <v>2019</v>
      </c>
      <c r="B677" t="s">
        <v>53</v>
      </c>
      <c r="C677" t="s">
        <v>4</v>
      </c>
      <c r="D677" s="1">
        <v>28529</v>
      </c>
      <c r="E677" s="1">
        <v>550084</v>
      </c>
      <c r="F677" s="2">
        <v>191278</v>
      </c>
    </row>
    <row r="678" spans="1:6" x14ac:dyDescent="0.3">
      <c r="A678">
        <v>2019</v>
      </c>
      <c r="B678" t="s">
        <v>53</v>
      </c>
      <c r="C678" t="s">
        <v>5</v>
      </c>
      <c r="D678" s="1">
        <v>4330</v>
      </c>
      <c r="E678" s="1">
        <v>76292</v>
      </c>
      <c r="F678" s="2">
        <v>109380</v>
      </c>
    </row>
    <row r="679" spans="1:6" x14ac:dyDescent="0.3">
      <c r="A679">
        <v>2019</v>
      </c>
      <c r="B679" t="s">
        <v>53</v>
      </c>
      <c r="C679" t="s">
        <v>6</v>
      </c>
      <c r="D679" s="1">
        <v>2551</v>
      </c>
      <c r="E679" s="1">
        <v>31469</v>
      </c>
      <c r="F679" s="2">
        <v>120406</v>
      </c>
    </row>
    <row r="680" spans="1:6" x14ac:dyDescent="0.3">
      <c r="A680">
        <v>2019</v>
      </c>
      <c r="B680" t="s">
        <v>53</v>
      </c>
      <c r="C680" t="s">
        <v>7</v>
      </c>
      <c r="D680">
        <v>497</v>
      </c>
      <c r="E680" s="1">
        <v>3905</v>
      </c>
      <c r="F680" s="2">
        <v>70031</v>
      </c>
    </row>
    <row r="681" spans="1:6" x14ac:dyDescent="0.3">
      <c r="A681">
        <v>2019</v>
      </c>
      <c r="B681" t="s">
        <v>53</v>
      </c>
      <c r="C681" t="s">
        <v>8</v>
      </c>
      <c r="D681" s="1">
        <v>11744</v>
      </c>
      <c r="E681" s="1">
        <v>138845</v>
      </c>
      <c r="F681" s="2">
        <v>86153</v>
      </c>
    </row>
    <row r="682" spans="1:6" x14ac:dyDescent="0.3">
      <c r="A682">
        <v>2019</v>
      </c>
      <c r="B682" t="s">
        <v>53</v>
      </c>
      <c r="C682" t="s">
        <v>9</v>
      </c>
      <c r="D682" s="1">
        <v>5380</v>
      </c>
      <c r="E682" s="1">
        <v>116215</v>
      </c>
      <c r="F682" s="2">
        <v>100462</v>
      </c>
    </row>
    <row r="683" spans="1:6" x14ac:dyDescent="0.3">
      <c r="A683">
        <v>2019</v>
      </c>
      <c r="B683" t="s">
        <v>53</v>
      </c>
      <c r="C683" t="s">
        <v>10</v>
      </c>
      <c r="D683" s="1">
        <v>1231</v>
      </c>
      <c r="E683" s="1">
        <v>8802</v>
      </c>
      <c r="F683" s="2">
        <v>56211</v>
      </c>
    </row>
    <row r="684" spans="1:6" x14ac:dyDescent="0.3">
      <c r="A684">
        <v>2019</v>
      </c>
      <c r="B684" t="s">
        <v>53</v>
      </c>
      <c r="C684" t="s">
        <v>11</v>
      </c>
      <c r="D684" s="1">
        <v>6998</v>
      </c>
      <c r="E684" s="1">
        <v>94879</v>
      </c>
      <c r="F684" s="2">
        <v>96732</v>
      </c>
    </row>
    <row r="685" spans="1:6" x14ac:dyDescent="0.3">
      <c r="A685">
        <v>2019</v>
      </c>
      <c r="B685" t="s">
        <v>53</v>
      </c>
      <c r="C685" t="s">
        <v>12</v>
      </c>
      <c r="D685" s="1">
        <v>2278</v>
      </c>
      <c r="E685" s="1">
        <v>28628</v>
      </c>
      <c r="F685" s="2">
        <v>62444</v>
      </c>
    </row>
    <row r="686" spans="1:6" x14ac:dyDescent="0.3">
      <c r="A686">
        <v>2019</v>
      </c>
      <c r="B686" t="s">
        <v>53</v>
      </c>
      <c r="C686" t="s">
        <v>13</v>
      </c>
      <c r="D686" s="1">
        <v>1778</v>
      </c>
      <c r="E686" s="1">
        <v>21356</v>
      </c>
      <c r="F686" s="2">
        <v>60664</v>
      </c>
    </row>
    <row r="687" spans="1:6" x14ac:dyDescent="0.3">
      <c r="A687">
        <v>2019</v>
      </c>
      <c r="B687" t="s">
        <v>53</v>
      </c>
      <c r="C687" t="s">
        <v>14</v>
      </c>
      <c r="D687" s="1">
        <v>1386</v>
      </c>
      <c r="E687" s="1">
        <v>18137</v>
      </c>
      <c r="F687" s="2">
        <v>66434</v>
      </c>
    </row>
    <row r="688" spans="1:6" x14ac:dyDescent="0.3">
      <c r="A688">
        <v>2019</v>
      </c>
      <c r="B688" t="s">
        <v>53</v>
      </c>
      <c r="C688" t="s">
        <v>15</v>
      </c>
      <c r="D688" s="1">
        <v>1924</v>
      </c>
      <c r="E688" s="1">
        <v>21670</v>
      </c>
      <c r="F688" s="2">
        <v>58590</v>
      </c>
    </row>
    <row r="689" spans="1:6" x14ac:dyDescent="0.3">
      <c r="A689">
        <v>2019</v>
      </c>
      <c r="B689" t="s">
        <v>53</v>
      </c>
      <c r="C689" t="s">
        <v>16</v>
      </c>
      <c r="D689" s="1">
        <v>1801</v>
      </c>
      <c r="E689" s="1">
        <v>22427</v>
      </c>
      <c r="F689" s="2">
        <v>60638</v>
      </c>
    </row>
    <row r="690" spans="1:6" x14ac:dyDescent="0.3">
      <c r="A690">
        <v>2019</v>
      </c>
      <c r="B690" t="s">
        <v>53</v>
      </c>
      <c r="C690" t="s">
        <v>17</v>
      </c>
      <c r="D690">
        <v>869</v>
      </c>
      <c r="E690" s="1">
        <v>7158</v>
      </c>
      <c r="F690" s="2">
        <v>57442</v>
      </c>
    </row>
    <row r="691" spans="1:6" x14ac:dyDescent="0.3">
      <c r="A691">
        <v>2019</v>
      </c>
      <c r="B691" t="s">
        <v>53</v>
      </c>
      <c r="C691" t="s">
        <v>18</v>
      </c>
      <c r="D691" s="1">
        <v>2846</v>
      </c>
      <c r="E691" s="1">
        <v>35678</v>
      </c>
      <c r="F691" s="2">
        <v>98834</v>
      </c>
    </row>
    <row r="692" spans="1:6" x14ac:dyDescent="0.3">
      <c r="A692">
        <v>2019</v>
      </c>
      <c r="B692" t="s">
        <v>53</v>
      </c>
      <c r="C692" t="s">
        <v>19</v>
      </c>
      <c r="D692" s="1">
        <v>5717</v>
      </c>
      <c r="E692" s="1">
        <v>93033</v>
      </c>
      <c r="F692" s="2">
        <v>128022</v>
      </c>
    </row>
    <row r="693" spans="1:6" x14ac:dyDescent="0.3">
      <c r="A693">
        <v>2019</v>
      </c>
      <c r="B693" t="s">
        <v>53</v>
      </c>
      <c r="C693" t="s">
        <v>20</v>
      </c>
      <c r="D693" s="1">
        <v>7146</v>
      </c>
      <c r="E693" s="1">
        <v>55298</v>
      </c>
      <c r="F693" s="2">
        <v>77504</v>
      </c>
    </row>
    <row r="694" spans="1:6" x14ac:dyDescent="0.3">
      <c r="A694">
        <v>2019</v>
      </c>
      <c r="B694" t="s">
        <v>53</v>
      </c>
      <c r="C694" t="s">
        <v>21</v>
      </c>
      <c r="D694" s="1">
        <v>4133</v>
      </c>
      <c r="E694" s="1">
        <v>46906</v>
      </c>
      <c r="F694" s="2">
        <v>83846</v>
      </c>
    </row>
    <row r="695" spans="1:6" x14ac:dyDescent="0.3">
      <c r="A695">
        <v>2019</v>
      </c>
      <c r="B695" t="s">
        <v>53</v>
      </c>
      <c r="C695" t="s">
        <v>22</v>
      </c>
      <c r="D695">
        <v>944</v>
      </c>
      <c r="E695" s="1">
        <v>10695</v>
      </c>
      <c r="F695" s="2">
        <v>49438</v>
      </c>
    </row>
    <row r="696" spans="1:6" x14ac:dyDescent="0.3">
      <c r="A696">
        <v>2019</v>
      </c>
      <c r="B696" t="s">
        <v>53</v>
      </c>
      <c r="C696" t="s">
        <v>23</v>
      </c>
      <c r="D696" s="1">
        <v>3310</v>
      </c>
      <c r="E696" s="1">
        <v>46729</v>
      </c>
      <c r="F696" s="2">
        <v>85960</v>
      </c>
    </row>
    <row r="697" spans="1:6" x14ac:dyDescent="0.3">
      <c r="A697">
        <v>2019</v>
      </c>
      <c r="B697" t="s">
        <v>53</v>
      </c>
      <c r="C697" t="s">
        <v>24</v>
      </c>
      <c r="D697">
        <v>799</v>
      </c>
      <c r="E697" s="1">
        <v>6210</v>
      </c>
      <c r="F697" s="2">
        <v>56592</v>
      </c>
    </row>
    <row r="698" spans="1:6" x14ac:dyDescent="0.3">
      <c r="A698">
        <v>2019</v>
      </c>
      <c r="B698" t="s">
        <v>53</v>
      </c>
      <c r="C698" t="s">
        <v>25</v>
      </c>
      <c r="D698" s="1">
        <v>1015</v>
      </c>
      <c r="E698" s="1">
        <v>17258</v>
      </c>
      <c r="F698" s="2">
        <v>66732</v>
      </c>
    </row>
    <row r="699" spans="1:6" x14ac:dyDescent="0.3">
      <c r="A699">
        <v>2019</v>
      </c>
      <c r="B699" t="s">
        <v>53</v>
      </c>
      <c r="C699" t="s">
        <v>26</v>
      </c>
      <c r="D699" s="1">
        <v>1664</v>
      </c>
      <c r="E699" s="1">
        <v>15847</v>
      </c>
      <c r="F699" s="2">
        <v>73213</v>
      </c>
    </row>
    <row r="700" spans="1:6" x14ac:dyDescent="0.3">
      <c r="A700">
        <v>2019</v>
      </c>
      <c r="B700" t="s">
        <v>53</v>
      </c>
      <c r="C700" t="s">
        <v>27</v>
      </c>
      <c r="D700" s="1">
        <v>1037</v>
      </c>
      <c r="E700" s="1">
        <v>12334</v>
      </c>
      <c r="F700" s="2">
        <v>97212</v>
      </c>
    </row>
    <row r="701" spans="1:6" x14ac:dyDescent="0.3">
      <c r="A701">
        <v>2019</v>
      </c>
      <c r="B701" t="s">
        <v>53</v>
      </c>
      <c r="C701" t="s">
        <v>28</v>
      </c>
      <c r="D701" s="1">
        <v>3724</v>
      </c>
      <c r="E701" s="1">
        <v>67578</v>
      </c>
      <c r="F701" s="2">
        <v>117433</v>
      </c>
    </row>
    <row r="702" spans="1:6" x14ac:dyDescent="0.3">
      <c r="A702">
        <v>2019</v>
      </c>
      <c r="B702" t="s">
        <v>53</v>
      </c>
      <c r="C702" t="s">
        <v>29</v>
      </c>
      <c r="D702" s="1">
        <v>1074</v>
      </c>
      <c r="E702" s="1">
        <v>11166</v>
      </c>
      <c r="F702" s="2">
        <v>57554</v>
      </c>
    </row>
    <row r="703" spans="1:6" x14ac:dyDescent="0.3">
      <c r="A703">
        <v>2019</v>
      </c>
      <c r="B703" t="s">
        <v>53</v>
      </c>
      <c r="C703" t="s">
        <v>30</v>
      </c>
      <c r="D703" s="1">
        <v>12812</v>
      </c>
      <c r="E703" s="1">
        <v>277408</v>
      </c>
      <c r="F703" s="2">
        <v>135959</v>
      </c>
    </row>
    <row r="704" spans="1:6" x14ac:dyDescent="0.3">
      <c r="A704">
        <v>2019</v>
      </c>
      <c r="B704" t="s">
        <v>53</v>
      </c>
      <c r="C704" t="s">
        <v>31</v>
      </c>
      <c r="D704" s="1">
        <v>5669</v>
      </c>
      <c r="E704" s="1">
        <v>75919</v>
      </c>
      <c r="F704" s="2">
        <v>87039</v>
      </c>
    </row>
    <row r="705" spans="1:6" x14ac:dyDescent="0.3">
      <c r="A705">
        <v>2019</v>
      </c>
      <c r="B705" t="s">
        <v>53</v>
      </c>
      <c r="C705" t="s">
        <v>32</v>
      </c>
      <c r="D705">
        <v>402</v>
      </c>
      <c r="E705" s="1">
        <v>6093</v>
      </c>
      <c r="F705" s="2">
        <v>71543</v>
      </c>
    </row>
    <row r="706" spans="1:6" x14ac:dyDescent="0.3">
      <c r="A706">
        <v>2019</v>
      </c>
      <c r="B706" t="s">
        <v>53</v>
      </c>
      <c r="C706" t="s">
        <v>33</v>
      </c>
      <c r="D706" s="1">
        <v>4915</v>
      </c>
      <c r="E706" s="1">
        <v>69330</v>
      </c>
      <c r="F706" s="2">
        <v>72613</v>
      </c>
    </row>
    <row r="707" spans="1:6" x14ac:dyDescent="0.3">
      <c r="A707">
        <v>2019</v>
      </c>
      <c r="B707" t="s">
        <v>53</v>
      </c>
      <c r="C707" t="s">
        <v>34</v>
      </c>
      <c r="D707" s="1">
        <v>1550</v>
      </c>
      <c r="E707" s="1">
        <v>19627</v>
      </c>
      <c r="F707" s="2">
        <v>60407</v>
      </c>
    </row>
    <row r="708" spans="1:6" x14ac:dyDescent="0.3">
      <c r="A708">
        <v>2019</v>
      </c>
      <c r="B708" t="s">
        <v>53</v>
      </c>
      <c r="C708" t="s">
        <v>35</v>
      </c>
      <c r="D708" s="1">
        <v>4135</v>
      </c>
      <c r="E708" s="1">
        <v>35053</v>
      </c>
      <c r="F708" s="2">
        <v>89633</v>
      </c>
    </row>
    <row r="709" spans="1:6" x14ac:dyDescent="0.3">
      <c r="A709">
        <v>2019</v>
      </c>
      <c r="B709" t="s">
        <v>53</v>
      </c>
      <c r="C709" t="s">
        <v>36</v>
      </c>
      <c r="D709" s="1">
        <v>5348</v>
      </c>
      <c r="E709" s="1">
        <v>87043</v>
      </c>
      <c r="F709" s="2">
        <v>94900</v>
      </c>
    </row>
    <row r="710" spans="1:6" x14ac:dyDescent="0.3">
      <c r="A710">
        <v>2019</v>
      </c>
      <c r="B710" t="s">
        <v>53</v>
      </c>
      <c r="C710" t="s">
        <v>37</v>
      </c>
      <c r="D710">
        <v>714</v>
      </c>
      <c r="E710" s="1">
        <v>5878</v>
      </c>
      <c r="F710" s="2">
        <v>76409</v>
      </c>
    </row>
    <row r="711" spans="1:6" x14ac:dyDescent="0.3">
      <c r="A711">
        <v>2019</v>
      </c>
      <c r="B711" t="s">
        <v>53</v>
      </c>
      <c r="C711" t="s">
        <v>38</v>
      </c>
      <c r="D711" s="1">
        <v>2883</v>
      </c>
      <c r="E711" s="1">
        <v>26869</v>
      </c>
      <c r="F711" s="2">
        <v>66032</v>
      </c>
    </row>
    <row r="712" spans="1:6" x14ac:dyDescent="0.3">
      <c r="A712">
        <v>2019</v>
      </c>
      <c r="B712" t="s">
        <v>53</v>
      </c>
      <c r="C712" t="s">
        <v>39</v>
      </c>
      <c r="D712">
        <v>589</v>
      </c>
      <c r="E712" s="1">
        <v>5500</v>
      </c>
      <c r="F712" s="2">
        <v>51535</v>
      </c>
    </row>
    <row r="713" spans="1:6" x14ac:dyDescent="0.3">
      <c r="A713">
        <v>2019</v>
      </c>
      <c r="B713" t="s">
        <v>53</v>
      </c>
      <c r="C713" t="s">
        <v>40</v>
      </c>
      <c r="D713" s="1">
        <v>3981</v>
      </c>
      <c r="E713" s="1">
        <v>45042</v>
      </c>
      <c r="F713" s="2">
        <v>75375</v>
      </c>
    </row>
    <row r="714" spans="1:6" x14ac:dyDescent="0.3">
      <c r="A714">
        <v>2019</v>
      </c>
      <c r="B714" t="s">
        <v>53</v>
      </c>
      <c r="C714" t="s">
        <v>41</v>
      </c>
      <c r="D714" s="1">
        <v>10627</v>
      </c>
      <c r="E714" s="1">
        <v>208591</v>
      </c>
      <c r="F714" s="2">
        <v>90857</v>
      </c>
    </row>
    <row r="715" spans="1:6" x14ac:dyDescent="0.3">
      <c r="A715">
        <v>2019</v>
      </c>
      <c r="B715" t="s">
        <v>53</v>
      </c>
      <c r="C715" t="s">
        <v>42</v>
      </c>
      <c r="D715" s="1">
        <v>2776</v>
      </c>
      <c r="E715" s="1">
        <v>38323</v>
      </c>
      <c r="F715" s="2">
        <v>84735</v>
      </c>
    </row>
    <row r="716" spans="1:6" x14ac:dyDescent="0.3">
      <c r="A716">
        <v>2019</v>
      </c>
      <c r="B716" t="s">
        <v>53</v>
      </c>
      <c r="C716" t="s">
        <v>43</v>
      </c>
      <c r="D716">
        <v>527</v>
      </c>
      <c r="E716" s="1">
        <v>4322</v>
      </c>
      <c r="F716" s="2">
        <v>62861</v>
      </c>
    </row>
    <row r="717" spans="1:6" x14ac:dyDescent="0.3">
      <c r="A717">
        <v>2019</v>
      </c>
      <c r="B717" t="s">
        <v>53</v>
      </c>
      <c r="C717" t="s">
        <v>44</v>
      </c>
      <c r="D717" s="1">
        <v>4600</v>
      </c>
      <c r="E717" s="1">
        <v>67714</v>
      </c>
      <c r="F717" s="2">
        <v>107966</v>
      </c>
    </row>
    <row r="718" spans="1:6" x14ac:dyDescent="0.3">
      <c r="A718">
        <v>2019</v>
      </c>
      <c r="B718" t="s">
        <v>53</v>
      </c>
      <c r="C718" t="s">
        <v>45</v>
      </c>
      <c r="D718" s="1">
        <v>5007</v>
      </c>
      <c r="E718" s="1">
        <v>143883</v>
      </c>
      <c r="F718" s="2">
        <v>207135</v>
      </c>
    </row>
    <row r="719" spans="1:6" x14ac:dyDescent="0.3">
      <c r="A719">
        <v>2019</v>
      </c>
      <c r="B719" t="s">
        <v>53</v>
      </c>
      <c r="C719" t="s">
        <v>46</v>
      </c>
      <c r="D719">
        <v>818</v>
      </c>
      <c r="E719" s="1">
        <v>8072</v>
      </c>
      <c r="F719" s="2">
        <v>53281</v>
      </c>
    </row>
    <row r="720" spans="1:6" x14ac:dyDescent="0.3">
      <c r="A720">
        <v>2019</v>
      </c>
      <c r="B720" t="s">
        <v>53</v>
      </c>
      <c r="C720" t="s">
        <v>47</v>
      </c>
      <c r="D720" s="1">
        <v>2335</v>
      </c>
      <c r="E720" s="1">
        <v>46993</v>
      </c>
      <c r="F720" s="2">
        <v>82512</v>
      </c>
    </row>
    <row r="721" spans="1:6" x14ac:dyDescent="0.3">
      <c r="A721">
        <v>2019</v>
      </c>
      <c r="B721" t="s">
        <v>53</v>
      </c>
      <c r="C721" t="s">
        <v>48</v>
      </c>
      <c r="D721">
        <v>417</v>
      </c>
      <c r="E721" s="1">
        <v>3424</v>
      </c>
      <c r="F721" s="2">
        <v>49035</v>
      </c>
    </row>
    <row r="722" spans="1:6" x14ac:dyDescent="0.3">
      <c r="A722">
        <v>2019</v>
      </c>
      <c r="B722" t="s">
        <v>56</v>
      </c>
      <c r="C722" t="s">
        <v>1</v>
      </c>
      <c r="D722" s="1">
        <v>13590</v>
      </c>
      <c r="E722" s="1">
        <v>95053</v>
      </c>
      <c r="F722" s="2">
        <v>71076</v>
      </c>
    </row>
    <row r="723" spans="1:6" x14ac:dyDescent="0.3">
      <c r="A723">
        <v>2019</v>
      </c>
      <c r="B723" t="s">
        <v>56</v>
      </c>
      <c r="C723" t="s">
        <v>2</v>
      </c>
      <c r="D723" s="1">
        <v>19357</v>
      </c>
      <c r="E723" s="1">
        <v>223263</v>
      </c>
      <c r="F723" s="2">
        <v>74627</v>
      </c>
    </row>
    <row r="724" spans="1:6" x14ac:dyDescent="0.3">
      <c r="A724">
        <v>2019</v>
      </c>
      <c r="B724" t="s">
        <v>56</v>
      </c>
      <c r="C724" t="s">
        <v>3</v>
      </c>
      <c r="D724" s="1">
        <v>8591</v>
      </c>
      <c r="E724" s="1">
        <v>51934</v>
      </c>
      <c r="F724" s="2">
        <v>60198</v>
      </c>
    </row>
    <row r="725" spans="1:6" x14ac:dyDescent="0.3">
      <c r="A725">
        <v>2019</v>
      </c>
      <c r="B725" t="s">
        <v>56</v>
      </c>
      <c r="C725" t="s">
        <v>4</v>
      </c>
      <c r="D725" s="1">
        <v>109980</v>
      </c>
      <c r="E725" s="1">
        <v>841829</v>
      </c>
      <c r="F725" s="2">
        <v>112757</v>
      </c>
    </row>
    <row r="726" spans="1:6" x14ac:dyDescent="0.3">
      <c r="A726">
        <v>2019</v>
      </c>
      <c r="B726" t="s">
        <v>56</v>
      </c>
      <c r="C726" t="s">
        <v>5</v>
      </c>
      <c r="D726" s="1">
        <v>24028</v>
      </c>
      <c r="E726" s="1">
        <v>167272</v>
      </c>
      <c r="F726" s="2">
        <v>88613</v>
      </c>
    </row>
    <row r="727" spans="1:6" x14ac:dyDescent="0.3">
      <c r="A727">
        <v>2019</v>
      </c>
      <c r="B727" t="s">
        <v>56</v>
      </c>
      <c r="C727" t="s">
        <v>6</v>
      </c>
      <c r="D727" s="1">
        <v>11028</v>
      </c>
      <c r="E727" s="1">
        <v>121869</v>
      </c>
      <c r="F727" s="2">
        <v>157629</v>
      </c>
    </row>
    <row r="728" spans="1:6" x14ac:dyDescent="0.3">
      <c r="A728">
        <v>2019</v>
      </c>
      <c r="B728" t="s">
        <v>56</v>
      </c>
      <c r="C728" t="s">
        <v>7</v>
      </c>
      <c r="D728" s="1">
        <v>2907</v>
      </c>
      <c r="E728" s="1">
        <v>48162</v>
      </c>
      <c r="F728" s="2">
        <v>97426</v>
      </c>
    </row>
    <row r="729" spans="1:6" x14ac:dyDescent="0.3">
      <c r="A729">
        <v>2019</v>
      </c>
      <c r="B729" t="s">
        <v>56</v>
      </c>
      <c r="C729" t="s">
        <v>8</v>
      </c>
      <c r="D729" s="1">
        <v>76648</v>
      </c>
      <c r="E729" s="1">
        <v>585959</v>
      </c>
      <c r="F729" s="2">
        <v>77025</v>
      </c>
    </row>
    <row r="730" spans="1:6" x14ac:dyDescent="0.3">
      <c r="A730">
        <v>2019</v>
      </c>
      <c r="B730" t="s">
        <v>56</v>
      </c>
      <c r="C730" t="s">
        <v>9</v>
      </c>
      <c r="D730" s="1">
        <v>26961</v>
      </c>
      <c r="E730" s="1">
        <v>242468</v>
      </c>
      <c r="F730" s="2">
        <v>86701</v>
      </c>
    </row>
    <row r="731" spans="1:6" x14ac:dyDescent="0.3">
      <c r="A731">
        <v>2019</v>
      </c>
      <c r="B731" t="s">
        <v>56</v>
      </c>
      <c r="C731" t="s">
        <v>10</v>
      </c>
      <c r="D731" s="1">
        <v>5859</v>
      </c>
      <c r="E731" s="1">
        <v>33273</v>
      </c>
      <c r="F731" s="2">
        <v>59504</v>
      </c>
    </row>
    <row r="732" spans="1:6" x14ac:dyDescent="0.3">
      <c r="A732">
        <v>2019</v>
      </c>
      <c r="B732" t="s">
        <v>56</v>
      </c>
      <c r="C732" t="s">
        <v>11</v>
      </c>
      <c r="D732" s="1">
        <v>32792</v>
      </c>
      <c r="E732" s="1">
        <v>381941</v>
      </c>
      <c r="F732" s="2">
        <v>113091</v>
      </c>
    </row>
    <row r="733" spans="1:6" x14ac:dyDescent="0.3">
      <c r="A733">
        <v>2019</v>
      </c>
      <c r="B733" t="s">
        <v>56</v>
      </c>
      <c r="C733" t="s">
        <v>12</v>
      </c>
      <c r="D733" s="1">
        <v>16940</v>
      </c>
      <c r="E733" s="1">
        <v>135547</v>
      </c>
      <c r="F733" s="2">
        <v>67469</v>
      </c>
    </row>
    <row r="734" spans="1:6" x14ac:dyDescent="0.3">
      <c r="A734">
        <v>2019</v>
      </c>
      <c r="B734" t="s">
        <v>56</v>
      </c>
      <c r="C734" t="s">
        <v>13</v>
      </c>
      <c r="D734" s="1">
        <v>10414</v>
      </c>
      <c r="E734" s="1">
        <v>110010</v>
      </c>
      <c r="F734" s="2">
        <v>76212</v>
      </c>
    </row>
    <row r="735" spans="1:6" x14ac:dyDescent="0.3">
      <c r="A735">
        <v>2019</v>
      </c>
      <c r="B735" t="s">
        <v>56</v>
      </c>
      <c r="C735" t="s">
        <v>14</v>
      </c>
      <c r="D735" s="1">
        <v>8744</v>
      </c>
      <c r="E735" s="1">
        <v>74336</v>
      </c>
      <c r="F735" s="2">
        <v>68950</v>
      </c>
    </row>
    <row r="736" spans="1:6" x14ac:dyDescent="0.3">
      <c r="A736">
        <v>2019</v>
      </c>
      <c r="B736" t="s">
        <v>56</v>
      </c>
      <c r="C736" t="s">
        <v>15</v>
      </c>
      <c r="D736" s="1">
        <v>11201</v>
      </c>
      <c r="E736" s="1">
        <v>93556</v>
      </c>
      <c r="F736" s="2">
        <v>69885</v>
      </c>
    </row>
    <row r="737" spans="1:6" x14ac:dyDescent="0.3">
      <c r="A737">
        <v>2019</v>
      </c>
      <c r="B737" t="s">
        <v>56</v>
      </c>
      <c r="C737" t="s">
        <v>16</v>
      </c>
      <c r="D737" s="1">
        <v>13852</v>
      </c>
      <c r="E737" s="1">
        <v>84791</v>
      </c>
      <c r="F737" s="2">
        <v>63590</v>
      </c>
    </row>
    <row r="738" spans="1:6" x14ac:dyDescent="0.3">
      <c r="A738">
        <v>2019</v>
      </c>
      <c r="B738" t="s">
        <v>56</v>
      </c>
      <c r="C738" t="s">
        <v>17</v>
      </c>
      <c r="D738" s="1">
        <v>3854</v>
      </c>
      <c r="E738" s="1">
        <v>30481</v>
      </c>
      <c r="F738" s="2">
        <v>70030</v>
      </c>
    </row>
    <row r="739" spans="1:6" x14ac:dyDescent="0.3">
      <c r="A739">
        <v>2019</v>
      </c>
      <c r="B739" t="s">
        <v>56</v>
      </c>
      <c r="C739" t="s">
        <v>18</v>
      </c>
      <c r="D739" s="1">
        <v>15512</v>
      </c>
      <c r="E739" s="1">
        <v>135216</v>
      </c>
      <c r="F739" s="2">
        <v>98024</v>
      </c>
    </row>
    <row r="740" spans="1:6" x14ac:dyDescent="0.3">
      <c r="A740">
        <v>2019</v>
      </c>
      <c r="B740" t="s">
        <v>56</v>
      </c>
      <c r="C740" t="s">
        <v>19</v>
      </c>
      <c r="D740" s="1">
        <v>17883</v>
      </c>
      <c r="E740" s="1">
        <v>218858</v>
      </c>
      <c r="F740" s="2">
        <v>147565</v>
      </c>
    </row>
    <row r="741" spans="1:6" x14ac:dyDescent="0.3">
      <c r="A741">
        <v>2019</v>
      </c>
      <c r="B741" t="s">
        <v>56</v>
      </c>
      <c r="C741" t="s">
        <v>20</v>
      </c>
      <c r="D741" s="1">
        <v>19641</v>
      </c>
      <c r="E741" s="1">
        <v>208812</v>
      </c>
      <c r="F741" s="2">
        <v>73691</v>
      </c>
    </row>
    <row r="742" spans="1:6" x14ac:dyDescent="0.3">
      <c r="A742">
        <v>2019</v>
      </c>
      <c r="B742" t="s">
        <v>56</v>
      </c>
      <c r="C742" t="s">
        <v>21</v>
      </c>
      <c r="D742" s="1">
        <v>15855</v>
      </c>
      <c r="E742" s="1">
        <v>182914</v>
      </c>
      <c r="F742" s="2">
        <v>97673</v>
      </c>
    </row>
    <row r="743" spans="1:6" x14ac:dyDescent="0.3">
      <c r="A743">
        <v>2019</v>
      </c>
      <c r="B743" t="s">
        <v>56</v>
      </c>
      <c r="C743" t="s">
        <v>22</v>
      </c>
      <c r="D743" s="1">
        <v>7944</v>
      </c>
      <c r="E743" s="1">
        <v>43109</v>
      </c>
      <c r="F743" s="2">
        <v>54672</v>
      </c>
    </row>
    <row r="744" spans="1:6" x14ac:dyDescent="0.3">
      <c r="A744">
        <v>2019</v>
      </c>
      <c r="B744" t="s">
        <v>56</v>
      </c>
      <c r="C744" t="s">
        <v>23</v>
      </c>
      <c r="D744" s="1">
        <v>17951</v>
      </c>
      <c r="E744" s="1">
        <v>166025</v>
      </c>
      <c r="F744" s="2">
        <v>75387</v>
      </c>
    </row>
    <row r="745" spans="1:6" x14ac:dyDescent="0.3">
      <c r="A745">
        <v>2019</v>
      </c>
      <c r="B745" t="s">
        <v>56</v>
      </c>
      <c r="C745" t="s">
        <v>24</v>
      </c>
      <c r="D745" s="1">
        <v>4314</v>
      </c>
      <c r="E745" s="1">
        <v>22199</v>
      </c>
      <c r="F745" s="2">
        <v>60907</v>
      </c>
    </row>
    <row r="746" spans="1:6" x14ac:dyDescent="0.3">
      <c r="A746">
        <v>2019</v>
      </c>
      <c r="B746" t="s">
        <v>56</v>
      </c>
      <c r="C746" t="s">
        <v>25</v>
      </c>
      <c r="D746" s="1">
        <v>6842</v>
      </c>
      <c r="E746" s="1">
        <v>67425</v>
      </c>
      <c r="F746" s="2">
        <v>69072</v>
      </c>
    </row>
    <row r="747" spans="1:6" x14ac:dyDescent="0.3">
      <c r="A747">
        <v>2019</v>
      </c>
      <c r="B747" t="s">
        <v>56</v>
      </c>
      <c r="C747" t="s">
        <v>26</v>
      </c>
      <c r="D747" s="1">
        <v>9324</v>
      </c>
      <c r="E747" s="1">
        <v>64932</v>
      </c>
      <c r="F747" s="2">
        <v>70204</v>
      </c>
    </row>
    <row r="748" spans="1:6" x14ac:dyDescent="0.3">
      <c r="A748">
        <v>2019</v>
      </c>
      <c r="B748" t="s">
        <v>56</v>
      </c>
      <c r="C748" t="s">
        <v>27</v>
      </c>
      <c r="D748" s="1">
        <v>3881</v>
      </c>
      <c r="E748" s="1">
        <v>33418</v>
      </c>
      <c r="F748" s="2">
        <v>100104</v>
      </c>
    </row>
    <row r="749" spans="1:6" x14ac:dyDescent="0.3">
      <c r="A749">
        <v>2019</v>
      </c>
      <c r="B749" t="s">
        <v>56</v>
      </c>
      <c r="C749" t="s">
        <v>28</v>
      </c>
      <c r="D749" s="1">
        <v>20037</v>
      </c>
      <c r="E749" s="1">
        <v>243892</v>
      </c>
      <c r="F749" s="2">
        <v>117277</v>
      </c>
    </row>
    <row r="750" spans="1:6" x14ac:dyDescent="0.3">
      <c r="A750">
        <v>2019</v>
      </c>
      <c r="B750" t="s">
        <v>56</v>
      </c>
      <c r="C750" t="s">
        <v>29</v>
      </c>
      <c r="D750" s="1">
        <v>5460</v>
      </c>
      <c r="E750" s="1">
        <v>33799</v>
      </c>
      <c r="F750" s="2">
        <v>57768</v>
      </c>
    </row>
    <row r="751" spans="1:6" x14ac:dyDescent="0.3">
      <c r="A751">
        <v>2019</v>
      </c>
      <c r="B751" t="s">
        <v>56</v>
      </c>
      <c r="C751" t="s">
        <v>30</v>
      </c>
      <c r="D751" s="1">
        <v>63310</v>
      </c>
      <c r="E751" s="1">
        <v>720818</v>
      </c>
      <c r="F751" s="2">
        <v>191494</v>
      </c>
    </row>
    <row r="752" spans="1:6" x14ac:dyDescent="0.3">
      <c r="A752">
        <v>2019</v>
      </c>
      <c r="B752" t="s">
        <v>56</v>
      </c>
      <c r="C752" t="s">
        <v>31</v>
      </c>
      <c r="D752" s="1">
        <v>28672</v>
      </c>
      <c r="E752" s="1">
        <v>245903</v>
      </c>
      <c r="F752" s="2">
        <v>89886</v>
      </c>
    </row>
    <row r="753" spans="1:6" x14ac:dyDescent="0.3">
      <c r="A753">
        <v>2019</v>
      </c>
      <c r="B753" t="s">
        <v>56</v>
      </c>
      <c r="C753" t="s">
        <v>32</v>
      </c>
      <c r="D753" s="1">
        <v>2985</v>
      </c>
      <c r="E753" s="1">
        <v>23264</v>
      </c>
      <c r="F753" s="2">
        <v>65784</v>
      </c>
    </row>
    <row r="754" spans="1:6" x14ac:dyDescent="0.3">
      <c r="A754">
        <v>2019</v>
      </c>
      <c r="B754" t="s">
        <v>56</v>
      </c>
      <c r="C754" t="s">
        <v>33</v>
      </c>
      <c r="D754" s="1">
        <v>29119</v>
      </c>
      <c r="E754" s="1">
        <v>292556</v>
      </c>
      <c r="F754" s="2">
        <v>75683</v>
      </c>
    </row>
    <row r="755" spans="1:6" x14ac:dyDescent="0.3">
      <c r="A755">
        <v>2019</v>
      </c>
      <c r="B755" t="s">
        <v>56</v>
      </c>
      <c r="C755" t="s">
        <v>34</v>
      </c>
      <c r="D755" s="1">
        <v>11672</v>
      </c>
      <c r="E755" s="1">
        <v>77324</v>
      </c>
      <c r="F755" s="2">
        <v>59814</v>
      </c>
    </row>
    <row r="756" spans="1:6" x14ac:dyDescent="0.3">
      <c r="A756">
        <v>2019</v>
      </c>
      <c r="B756" t="s">
        <v>56</v>
      </c>
      <c r="C756" t="s">
        <v>35</v>
      </c>
      <c r="D756" s="1">
        <v>13190</v>
      </c>
      <c r="E756" s="1">
        <v>85425</v>
      </c>
      <c r="F756" s="2">
        <v>73291</v>
      </c>
    </row>
    <row r="757" spans="1:6" x14ac:dyDescent="0.3">
      <c r="A757">
        <v>2019</v>
      </c>
      <c r="B757" t="s">
        <v>56</v>
      </c>
      <c r="C757" t="s">
        <v>36</v>
      </c>
      <c r="D757" s="1">
        <v>29264</v>
      </c>
      <c r="E757" s="1">
        <v>329745</v>
      </c>
      <c r="F757" s="2">
        <v>90778</v>
      </c>
    </row>
    <row r="758" spans="1:6" x14ac:dyDescent="0.3">
      <c r="A758">
        <v>2019</v>
      </c>
      <c r="B758" t="s">
        <v>56</v>
      </c>
      <c r="C758" t="s">
        <v>37</v>
      </c>
      <c r="D758" s="1">
        <v>2934</v>
      </c>
      <c r="E758" s="1">
        <v>32223</v>
      </c>
      <c r="F758" s="2">
        <v>91537</v>
      </c>
    </row>
    <row r="759" spans="1:6" x14ac:dyDescent="0.3">
      <c r="A759">
        <v>2019</v>
      </c>
      <c r="B759" t="s">
        <v>56</v>
      </c>
      <c r="C759" t="s">
        <v>38</v>
      </c>
      <c r="D759" s="1">
        <v>14196</v>
      </c>
      <c r="E759" s="1">
        <v>101755</v>
      </c>
      <c r="F759" s="2">
        <v>64481</v>
      </c>
    </row>
    <row r="760" spans="1:6" x14ac:dyDescent="0.3">
      <c r="A760">
        <v>2019</v>
      </c>
      <c r="B760" t="s">
        <v>56</v>
      </c>
      <c r="C760" t="s">
        <v>39</v>
      </c>
      <c r="D760" s="1">
        <v>3315</v>
      </c>
      <c r="E760" s="1">
        <v>28483</v>
      </c>
      <c r="F760" s="2">
        <v>63499</v>
      </c>
    </row>
    <row r="761" spans="1:6" x14ac:dyDescent="0.3">
      <c r="A761">
        <v>2019</v>
      </c>
      <c r="B761" t="s">
        <v>56</v>
      </c>
      <c r="C761" t="s">
        <v>40</v>
      </c>
      <c r="D761" s="1">
        <v>16270</v>
      </c>
      <c r="E761" s="1">
        <v>157388</v>
      </c>
      <c r="F761" s="2">
        <v>77805</v>
      </c>
    </row>
    <row r="762" spans="1:6" x14ac:dyDescent="0.3">
      <c r="A762">
        <v>2019</v>
      </c>
      <c r="B762" t="s">
        <v>56</v>
      </c>
      <c r="C762" t="s">
        <v>41</v>
      </c>
      <c r="D762" s="1">
        <v>76169</v>
      </c>
      <c r="E762" s="1">
        <v>777574</v>
      </c>
      <c r="F762" s="2">
        <v>86718</v>
      </c>
    </row>
    <row r="763" spans="1:6" x14ac:dyDescent="0.3">
      <c r="A763">
        <v>2019</v>
      </c>
      <c r="B763" t="s">
        <v>56</v>
      </c>
      <c r="C763" t="s">
        <v>42</v>
      </c>
      <c r="D763" s="1">
        <v>11885</v>
      </c>
      <c r="E763" s="1">
        <v>90007</v>
      </c>
      <c r="F763" s="2">
        <v>70967</v>
      </c>
    </row>
    <row r="764" spans="1:6" x14ac:dyDescent="0.3">
      <c r="A764">
        <v>2019</v>
      </c>
      <c r="B764" t="s">
        <v>56</v>
      </c>
      <c r="C764" t="s">
        <v>43</v>
      </c>
      <c r="D764" s="1">
        <v>1709</v>
      </c>
      <c r="E764" s="1">
        <v>11948</v>
      </c>
      <c r="F764" s="2">
        <v>74642</v>
      </c>
    </row>
    <row r="765" spans="1:6" x14ac:dyDescent="0.3">
      <c r="A765">
        <v>2019</v>
      </c>
      <c r="B765" t="s">
        <v>56</v>
      </c>
      <c r="C765" t="s">
        <v>44</v>
      </c>
      <c r="D765" s="1">
        <v>22249</v>
      </c>
      <c r="E765" s="1">
        <v>198459</v>
      </c>
      <c r="F765" s="2">
        <v>88029</v>
      </c>
    </row>
    <row r="766" spans="1:6" x14ac:dyDescent="0.3">
      <c r="A766">
        <v>2019</v>
      </c>
      <c r="B766" t="s">
        <v>56</v>
      </c>
      <c r="C766" t="s">
        <v>45</v>
      </c>
      <c r="D766" s="1">
        <v>17624</v>
      </c>
      <c r="E766" s="1">
        <v>150178</v>
      </c>
      <c r="F766" s="2">
        <v>85242</v>
      </c>
    </row>
    <row r="767" spans="1:6" x14ac:dyDescent="0.3">
      <c r="A767">
        <v>2019</v>
      </c>
      <c r="B767" t="s">
        <v>56</v>
      </c>
      <c r="C767" t="s">
        <v>46</v>
      </c>
      <c r="D767" s="1">
        <v>4003</v>
      </c>
      <c r="E767" s="1">
        <v>24569</v>
      </c>
      <c r="F767" s="2">
        <v>54528</v>
      </c>
    </row>
    <row r="768" spans="1:6" x14ac:dyDescent="0.3">
      <c r="A768">
        <v>2019</v>
      </c>
      <c r="B768" t="s">
        <v>56</v>
      </c>
      <c r="C768" t="s">
        <v>47</v>
      </c>
      <c r="D768" s="1">
        <v>14066</v>
      </c>
      <c r="E768" s="1">
        <v>150327</v>
      </c>
      <c r="F768" s="2">
        <v>74040</v>
      </c>
    </row>
    <row r="769" spans="1:6" x14ac:dyDescent="0.3">
      <c r="A769">
        <v>2019</v>
      </c>
      <c r="B769" t="s">
        <v>56</v>
      </c>
      <c r="C769" t="s">
        <v>48</v>
      </c>
      <c r="D769" s="1">
        <v>2306</v>
      </c>
      <c r="E769" s="1">
        <v>11180</v>
      </c>
      <c r="F769" s="2">
        <v>60849</v>
      </c>
    </row>
    <row r="770" spans="1:6" x14ac:dyDescent="0.3">
      <c r="A770">
        <v>2019</v>
      </c>
      <c r="B770" t="s">
        <v>57</v>
      </c>
      <c r="C770" t="s">
        <v>1</v>
      </c>
      <c r="D770" s="1">
        <v>22186</v>
      </c>
      <c r="E770" s="1">
        <v>251073</v>
      </c>
      <c r="F770" s="2">
        <v>57061</v>
      </c>
    </row>
    <row r="771" spans="1:6" x14ac:dyDescent="0.3">
      <c r="A771">
        <v>2019</v>
      </c>
      <c r="B771" t="s">
        <v>57</v>
      </c>
      <c r="C771" t="s">
        <v>2</v>
      </c>
      <c r="D771" s="1">
        <v>38940</v>
      </c>
      <c r="E771" s="1">
        <v>445648</v>
      </c>
      <c r="F771" s="2">
        <v>58892</v>
      </c>
    </row>
    <row r="772" spans="1:6" x14ac:dyDescent="0.3">
      <c r="A772">
        <v>2019</v>
      </c>
      <c r="B772" t="s">
        <v>57</v>
      </c>
      <c r="C772" t="s">
        <v>3</v>
      </c>
      <c r="D772" s="1">
        <v>14911</v>
      </c>
      <c r="E772" s="1">
        <v>145841</v>
      </c>
      <c r="F772" s="2">
        <v>63354</v>
      </c>
    </row>
    <row r="773" spans="1:6" x14ac:dyDescent="0.3">
      <c r="A773">
        <v>2019</v>
      </c>
      <c r="B773" t="s">
        <v>57</v>
      </c>
      <c r="C773" t="s">
        <v>4</v>
      </c>
      <c r="D773" s="1">
        <v>215691</v>
      </c>
      <c r="E773" s="1">
        <v>2723437</v>
      </c>
      <c r="F773" s="2">
        <v>95348</v>
      </c>
    </row>
    <row r="774" spans="1:6" x14ac:dyDescent="0.3">
      <c r="A774">
        <v>2019</v>
      </c>
      <c r="B774" t="s">
        <v>57</v>
      </c>
      <c r="C774" t="s">
        <v>5</v>
      </c>
      <c r="D774" s="1">
        <v>55003</v>
      </c>
      <c r="E774" s="1">
        <v>439613</v>
      </c>
      <c r="F774" s="2">
        <v>86477</v>
      </c>
    </row>
    <row r="775" spans="1:6" x14ac:dyDescent="0.3">
      <c r="A775">
        <v>2019</v>
      </c>
      <c r="B775" t="s">
        <v>57</v>
      </c>
      <c r="C775" t="s">
        <v>6</v>
      </c>
      <c r="D775" s="1">
        <v>23755</v>
      </c>
      <c r="E775" s="1">
        <v>218815</v>
      </c>
      <c r="F775" s="2">
        <v>92139</v>
      </c>
    </row>
    <row r="776" spans="1:6" x14ac:dyDescent="0.3">
      <c r="A776">
        <v>2019</v>
      </c>
      <c r="B776" t="s">
        <v>57</v>
      </c>
      <c r="C776" t="s">
        <v>7</v>
      </c>
      <c r="D776" s="1">
        <v>9421</v>
      </c>
      <c r="E776" s="1">
        <v>63844</v>
      </c>
      <c r="F776" s="2">
        <v>82658</v>
      </c>
    </row>
    <row r="777" spans="1:6" x14ac:dyDescent="0.3">
      <c r="A777">
        <v>2019</v>
      </c>
      <c r="B777" t="s">
        <v>57</v>
      </c>
      <c r="C777" t="s">
        <v>8</v>
      </c>
      <c r="D777" s="1">
        <v>170397</v>
      </c>
      <c r="E777" s="1">
        <v>1391050</v>
      </c>
      <c r="F777" s="2">
        <v>63740</v>
      </c>
    </row>
    <row r="778" spans="1:6" x14ac:dyDescent="0.3">
      <c r="A778">
        <v>2019</v>
      </c>
      <c r="B778" t="s">
        <v>57</v>
      </c>
      <c r="C778" t="s">
        <v>9</v>
      </c>
      <c r="D778" s="1">
        <v>56304</v>
      </c>
      <c r="E778" s="1">
        <v>717238</v>
      </c>
      <c r="F778" s="2">
        <v>71861</v>
      </c>
    </row>
    <row r="779" spans="1:6" x14ac:dyDescent="0.3">
      <c r="A779">
        <v>2019</v>
      </c>
      <c r="B779" t="s">
        <v>57</v>
      </c>
      <c r="C779" t="s">
        <v>10</v>
      </c>
      <c r="D779" s="1">
        <v>11359</v>
      </c>
      <c r="E779" s="1">
        <v>94181</v>
      </c>
      <c r="F779" s="2">
        <v>55072</v>
      </c>
    </row>
    <row r="780" spans="1:6" x14ac:dyDescent="0.3">
      <c r="A780">
        <v>2019</v>
      </c>
      <c r="B780" t="s">
        <v>57</v>
      </c>
      <c r="C780" t="s">
        <v>11</v>
      </c>
      <c r="D780" s="1">
        <v>75870</v>
      </c>
      <c r="E780" s="1">
        <v>948055</v>
      </c>
      <c r="F780" s="2">
        <v>78228</v>
      </c>
    </row>
    <row r="781" spans="1:6" x14ac:dyDescent="0.3">
      <c r="A781">
        <v>2019</v>
      </c>
      <c r="B781" t="s">
        <v>57</v>
      </c>
      <c r="C781" t="s">
        <v>12</v>
      </c>
      <c r="D781" s="1">
        <v>30165</v>
      </c>
      <c r="E781" s="1">
        <v>346667</v>
      </c>
      <c r="F781" s="2">
        <v>53817</v>
      </c>
    </row>
    <row r="782" spans="1:6" x14ac:dyDescent="0.3">
      <c r="A782">
        <v>2019</v>
      </c>
      <c r="B782" t="s">
        <v>57</v>
      </c>
      <c r="C782" t="s">
        <v>13</v>
      </c>
      <c r="D782" s="1">
        <v>16421</v>
      </c>
      <c r="E782" s="1">
        <v>139337</v>
      </c>
      <c r="F782" s="2">
        <v>56755</v>
      </c>
    </row>
    <row r="783" spans="1:6" x14ac:dyDescent="0.3">
      <c r="A783">
        <v>2019</v>
      </c>
      <c r="B783" t="s">
        <v>57</v>
      </c>
      <c r="C783" t="s">
        <v>14</v>
      </c>
      <c r="D783" s="1">
        <v>16598</v>
      </c>
      <c r="E783" s="1">
        <v>179211</v>
      </c>
      <c r="F783" s="2">
        <v>64554</v>
      </c>
    </row>
    <row r="784" spans="1:6" x14ac:dyDescent="0.3">
      <c r="A784">
        <v>2019</v>
      </c>
      <c r="B784" t="s">
        <v>57</v>
      </c>
      <c r="C784" t="s">
        <v>15</v>
      </c>
      <c r="D784" s="1">
        <v>20866</v>
      </c>
      <c r="E784" s="1">
        <v>216049</v>
      </c>
      <c r="F784" s="2">
        <v>52511</v>
      </c>
    </row>
    <row r="785" spans="1:6" x14ac:dyDescent="0.3">
      <c r="A785">
        <v>2019</v>
      </c>
      <c r="B785" t="s">
        <v>57</v>
      </c>
      <c r="C785" t="s">
        <v>16</v>
      </c>
      <c r="D785" s="1">
        <v>25304</v>
      </c>
      <c r="E785" s="1">
        <v>216009</v>
      </c>
      <c r="F785" s="2">
        <v>57624</v>
      </c>
    </row>
    <row r="786" spans="1:6" x14ac:dyDescent="0.3">
      <c r="A786">
        <v>2019</v>
      </c>
      <c r="B786" t="s">
        <v>57</v>
      </c>
      <c r="C786" t="s">
        <v>17</v>
      </c>
      <c r="D786" s="1">
        <v>10504</v>
      </c>
      <c r="E786" s="1">
        <v>69931</v>
      </c>
      <c r="F786" s="2">
        <v>60893</v>
      </c>
    </row>
    <row r="787" spans="1:6" x14ac:dyDescent="0.3">
      <c r="A787">
        <v>2019</v>
      </c>
      <c r="B787" t="s">
        <v>57</v>
      </c>
      <c r="C787" t="s">
        <v>18</v>
      </c>
      <c r="D787" s="1">
        <v>44172</v>
      </c>
      <c r="E787" s="1">
        <v>461724</v>
      </c>
      <c r="F787" s="2">
        <v>82573</v>
      </c>
    </row>
    <row r="788" spans="1:6" x14ac:dyDescent="0.3">
      <c r="A788">
        <v>2019</v>
      </c>
      <c r="B788" t="s">
        <v>57</v>
      </c>
      <c r="C788" t="s">
        <v>19</v>
      </c>
      <c r="D788" s="1">
        <v>47892</v>
      </c>
      <c r="E788" s="1">
        <v>605822</v>
      </c>
      <c r="F788" s="2">
        <v>113872</v>
      </c>
    </row>
    <row r="789" spans="1:6" x14ac:dyDescent="0.3">
      <c r="A789">
        <v>2019</v>
      </c>
      <c r="B789" t="s">
        <v>57</v>
      </c>
      <c r="C789" t="s">
        <v>20</v>
      </c>
      <c r="D789" s="1">
        <v>44483</v>
      </c>
      <c r="E789" s="1">
        <v>655188</v>
      </c>
      <c r="F789" s="2">
        <v>70805</v>
      </c>
    </row>
    <row r="790" spans="1:6" x14ac:dyDescent="0.3">
      <c r="A790">
        <v>2019</v>
      </c>
      <c r="B790" t="s">
        <v>57</v>
      </c>
      <c r="C790" t="s">
        <v>21</v>
      </c>
      <c r="D790" s="1">
        <v>32903</v>
      </c>
      <c r="E790" s="1">
        <v>383591</v>
      </c>
      <c r="F790" s="2">
        <v>85736</v>
      </c>
    </row>
    <row r="791" spans="1:6" x14ac:dyDescent="0.3">
      <c r="A791">
        <v>2019</v>
      </c>
      <c r="B791" t="s">
        <v>57</v>
      </c>
      <c r="C791" t="s">
        <v>22</v>
      </c>
      <c r="D791" s="1">
        <v>12421</v>
      </c>
      <c r="E791" s="1">
        <v>108490</v>
      </c>
      <c r="F791" s="2">
        <v>43023</v>
      </c>
    </row>
    <row r="792" spans="1:6" x14ac:dyDescent="0.3">
      <c r="A792">
        <v>2019</v>
      </c>
      <c r="B792" t="s">
        <v>57</v>
      </c>
      <c r="C792" t="s">
        <v>23</v>
      </c>
      <c r="D792" s="1">
        <v>34349</v>
      </c>
      <c r="E792" s="1">
        <v>382484</v>
      </c>
      <c r="F792" s="2">
        <v>68700</v>
      </c>
    </row>
    <row r="793" spans="1:6" x14ac:dyDescent="0.3">
      <c r="A793">
        <v>2019</v>
      </c>
      <c r="B793" t="s">
        <v>57</v>
      </c>
      <c r="C793" t="s">
        <v>24</v>
      </c>
      <c r="D793" s="1">
        <v>9482</v>
      </c>
      <c r="E793" s="1">
        <v>43417</v>
      </c>
      <c r="F793" s="2">
        <v>54553</v>
      </c>
    </row>
    <row r="794" spans="1:6" x14ac:dyDescent="0.3">
      <c r="A794">
        <v>2019</v>
      </c>
      <c r="B794" t="s">
        <v>57</v>
      </c>
      <c r="C794" t="s">
        <v>25</v>
      </c>
      <c r="D794" s="1">
        <v>11737</v>
      </c>
      <c r="E794" s="1">
        <v>120560</v>
      </c>
      <c r="F794" s="2">
        <v>60603</v>
      </c>
    </row>
    <row r="795" spans="1:6" x14ac:dyDescent="0.3">
      <c r="A795">
        <v>2019</v>
      </c>
      <c r="B795" t="s">
        <v>57</v>
      </c>
      <c r="C795" t="s">
        <v>26</v>
      </c>
      <c r="D795" s="1">
        <v>20106</v>
      </c>
      <c r="E795" s="1">
        <v>196204</v>
      </c>
      <c r="F795" s="2">
        <v>62008</v>
      </c>
    </row>
    <row r="796" spans="1:6" x14ac:dyDescent="0.3">
      <c r="A796">
        <v>2019</v>
      </c>
      <c r="B796" t="s">
        <v>57</v>
      </c>
      <c r="C796" t="s">
        <v>27</v>
      </c>
      <c r="D796" s="1">
        <v>12808</v>
      </c>
      <c r="E796" s="1">
        <v>83513</v>
      </c>
      <c r="F796" s="2">
        <v>80647</v>
      </c>
    </row>
    <row r="797" spans="1:6" x14ac:dyDescent="0.3">
      <c r="A797">
        <v>2019</v>
      </c>
      <c r="B797" t="s">
        <v>57</v>
      </c>
      <c r="C797" t="s">
        <v>28</v>
      </c>
      <c r="D797" s="1">
        <v>52040</v>
      </c>
      <c r="E797" s="1">
        <v>677810</v>
      </c>
      <c r="F797" s="2">
        <v>94022</v>
      </c>
    </row>
    <row r="798" spans="1:6" x14ac:dyDescent="0.3">
      <c r="A798">
        <v>2019</v>
      </c>
      <c r="B798" t="s">
        <v>57</v>
      </c>
      <c r="C798" t="s">
        <v>29</v>
      </c>
      <c r="D798" s="1">
        <v>11347</v>
      </c>
      <c r="E798" s="1">
        <v>111478</v>
      </c>
      <c r="F798" s="2">
        <v>64156</v>
      </c>
    </row>
    <row r="799" spans="1:6" x14ac:dyDescent="0.3">
      <c r="A799">
        <v>2019</v>
      </c>
      <c r="B799" t="s">
        <v>57</v>
      </c>
      <c r="C799" t="s">
        <v>30</v>
      </c>
      <c r="D799" s="1">
        <v>112890</v>
      </c>
      <c r="E799" s="1">
        <v>1368950</v>
      </c>
      <c r="F799" s="2">
        <v>99615</v>
      </c>
    </row>
    <row r="800" spans="1:6" x14ac:dyDescent="0.3">
      <c r="A800">
        <v>2019</v>
      </c>
      <c r="B800" t="s">
        <v>57</v>
      </c>
      <c r="C800" t="s">
        <v>31</v>
      </c>
      <c r="D800" s="1">
        <v>61321</v>
      </c>
      <c r="E800" s="1">
        <v>649747</v>
      </c>
      <c r="F800" s="2">
        <v>67705</v>
      </c>
    </row>
    <row r="801" spans="1:6" x14ac:dyDescent="0.3">
      <c r="A801">
        <v>2019</v>
      </c>
      <c r="B801" t="s">
        <v>57</v>
      </c>
      <c r="C801" t="s">
        <v>32</v>
      </c>
      <c r="D801" s="1">
        <v>5198</v>
      </c>
      <c r="E801" s="1">
        <v>32856</v>
      </c>
      <c r="F801" s="2">
        <v>63897</v>
      </c>
    </row>
    <row r="802" spans="1:6" x14ac:dyDescent="0.3">
      <c r="A802">
        <v>2019</v>
      </c>
      <c r="B802" t="s">
        <v>57</v>
      </c>
      <c r="C802" t="s">
        <v>33</v>
      </c>
      <c r="D802" s="1">
        <v>54330</v>
      </c>
      <c r="E802" s="1">
        <v>734963</v>
      </c>
      <c r="F802" s="2">
        <v>66752</v>
      </c>
    </row>
    <row r="803" spans="1:6" x14ac:dyDescent="0.3">
      <c r="A803">
        <v>2019</v>
      </c>
      <c r="B803" t="s">
        <v>57</v>
      </c>
      <c r="C803" t="s">
        <v>34</v>
      </c>
      <c r="D803" s="1">
        <v>21148</v>
      </c>
      <c r="E803" s="1">
        <v>194601</v>
      </c>
      <c r="F803" s="2">
        <v>54841</v>
      </c>
    </row>
    <row r="804" spans="1:6" x14ac:dyDescent="0.3">
      <c r="A804">
        <v>2019</v>
      </c>
      <c r="B804" t="s">
        <v>57</v>
      </c>
      <c r="C804" t="s">
        <v>35</v>
      </c>
      <c r="D804" s="1">
        <v>26161</v>
      </c>
      <c r="E804" s="1">
        <v>253667</v>
      </c>
      <c r="F804" s="2">
        <v>73460</v>
      </c>
    </row>
    <row r="805" spans="1:6" x14ac:dyDescent="0.3">
      <c r="A805">
        <v>2019</v>
      </c>
      <c r="B805" t="s">
        <v>57</v>
      </c>
      <c r="C805" t="s">
        <v>36</v>
      </c>
      <c r="D805" s="1">
        <v>64541</v>
      </c>
      <c r="E805" s="1">
        <v>816358</v>
      </c>
      <c r="F805" s="2">
        <v>81681</v>
      </c>
    </row>
    <row r="806" spans="1:6" x14ac:dyDescent="0.3">
      <c r="A806">
        <v>2019</v>
      </c>
      <c r="B806" t="s">
        <v>57</v>
      </c>
      <c r="C806" t="s">
        <v>37</v>
      </c>
      <c r="D806" s="1">
        <v>9043</v>
      </c>
      <c r="E806" s="1">
        <v>68259</v>
      </c>
      <c r="F806" s="2">
        <v>68454</v>
      </c>
    </row>
    <row r="807" spans="1:6" x14ac:dyDescent="0.3">
      <c r="A807">
        <v>2019</v>
      </c>
      <c r="B807" t="s">
        <v>57</v>
      </c>
      <c r="C807" t="s">
        <v>38</v>
      </c>
      <c r="D807" s="1">
        <v>29329</v>
      </c>
      <c r="E807" s="1">
        <v>298404</v>
      </c>
      <c r="F807" s="2">
        <v>52492</v>
      </c>
    </row>
    <row r="808" spans="1:6" x14ac:dyDescent="0.3">
      <c r="A808">
        <v>2019</v>
      </c>
      <c r="B808" t="s">
        <v>57</v>
      </c>
      <c r="C808" t="s">
        <v>39</v>
      </c>
      <c r="D808" s="1">
        <v>5498</v>
      </c>
      <c r="E808" s="1">
        <v>33117</v>
      </c>
      <c r="F808" s="2">
        <v>58619</v>
      </c>
    </row>
    <row r="809" spans="1:6" x14ac:dyDescent="0.3">
      <c r="A809">
        <v>2019</v>
      </c>
      <c r="B809" t="s">
        <v>57</v>
      </c>
      <c r="C809" t="s">
        <v>40</v>
      </c>
      <c r="D809" s="1">
        <v>30774</v>
      </c>
      <c r="E809" s="1">
        <v>425933</v>
      </c>
      <c r="F809" s="2">
        <v>62990</v>
      </c>
    </row>
    <row r="810" spans="1:6" x14ac:dyDescent="0.3">
      <c r="A810">
        <v>2019</v>
      </c>
      <c r="B810" t="s">
        <v>57</v>
      </c>
      <c r="C810" t="s">
        <v>41</v>
      </c>
      <c r="D810" s="1">
        <v>139953</v>
      </c>
      <c r="E810" s="1">
        <v>1794316</v>
      </c>
      <c r="F810" s="2">
        <v>77197</v>
      </c>
    </row>
    <row r="811" spans="1:6" x14ac:dyDescent="0.3">
      <c r="A811">
        <v>2019</v>
      </c>
      <c r="B811" t="s">
        <v>57</v>
      </c>
      <c r="C811" t="s">
        <v>42</v>
      </c>
      <c r="D811" s="1">
        <v>24485</v>
      </c>
      <c r="E811" s="1">
        <v>221851</v>
      </c>
      <c r="F811" s="2">
        <v>64641</v>
      </c>
    </row>
    <row r="812" spans="1:6" x14ac:dyDescent="0.3">
      <c r="A812">
        <v>2019</v>
      </c>
      <c r="B812" t="s">
        <v>57</v>
      </c>
      <c r="C812" t="s">
        <v>43</v>
      </c>
      <c r="D812" s="1">
        <v>5970</v>
      </c>
      <c r="E812" s="1">
        <v>29394</v>
      </c>
      <c r="F812" s="2">
        <v>68986</v>
      </c>
    </row>
    <row r="813" spans="1:6" x14ac:dyDescent="0.3">
      <c r="A813">
        <v>2019</v>
      </c>
      <c r="B813" t="s">
        <v>57</v>
      </c>
      <c r="C813" t="s">
        <v>44</v>
      </c>
      <c r="D813" s="1">
        <v>59342</v>
      </c>
      <c r="E813" s="1">
        <v>762590</v>
      </c>
      <c r="F813" s="2">
        <v>90327</v>
      </c>
    </row>
    <row r="814" spans="1:6" x14ac:dyDescent="0.3">
      <c r="A814">
        <v>2019</v>
      </c>
      <c r="B814" t="s">
        <v>57</v>
      </c>
      <c r="C814" t="s">
        <v>45</v>
      </c>
      <c r="D814" s="1">
        <v>41249</v>
      </c>
      <c r="E814" s="1">
        <v>425615</v>
      </c>
      <c r="F814" s="2">
        <v>85460</v>
      </c>
    </row>
    <row r="815" spans="1:6" x14ac:dyDescent="0.3">
      <c r="A815">
        <v>2019</v>
      </c>
      <c r="B815" t="s">
        <v>57</v>
      </c>
      <c r="C815" t="s">
        <v>46</v>
      </c>
      <c r="D815" s="1">
        <v>8381</v>
      </c>
      <c r="E815" s="1">
        <v>69069</v>
      </c>
      <c r="F815" s="2">
        <v>52180</v>
      </c>
    </row>
    <row r="816" spans="1:6" x14ac:dyDescent="0.3">
      <c r="A816">
        <v>2019</v>
      </c>
      <c r="B816" t="s">
        <v>57</v>
      </c>
      <c r="C816" t="s">
        <v>47</v>
      </c>
      <c r="D816" s="1">
        <v>26927</v>
      </c>
      <c r="E816" s="1">
        <v>326120</v>
      </c>
      <c r="F816" s="2">
        <v>63192</v>
      </c>
    </row>
    <row r="817" spans="1:6" x14ac:dyDescent="0.3">
      <c r="A817">
        <v>2019</v>
      </c>
      <c r="B817" t="s">
        <v>57</v>
      </c>
      <c r="C817" t="s">
        <v>48</v>
      </c>
      <c r="D817" s="1">
        <v>4728</v>
      </c>
      <c r="E817" s="1">
        <v>19196</v>
      </c>
      <c r="F817" s="2">
        <v>56253</v>
      </c>
    </row>
    <row r="818" spans="1:6" x14ac:dyDescent="0.3">
      <c r="A818">
        <v>2019</v>
      </c>
      <c r="B818" t="s">
        <v>58</v>
      </c>
      <c r="C818" t="s">
        <v>1</v>
      </c>
      <c r="D818" s="1">
        <v>13692</v>
      </c>
      <c r="E818" s="1">
        <v>238078</v>
      </c>
      <c r="F818" s="2">
        <v>47785</v>
      </c>
    </row>
    <row r="819" spans="1:6" x14ac:dyDescent="0.3">
      <c r="A819">
        <v>2019</v>
      </c>
      <c r="B819" t="s">
        <v>58</v>
      </c>
      <c r="C819" t="s">
        <v>2</v>
      </c>
      <c r="D819" s="1">
        <v>19924</v>
      </c>
      <c r="E819" s="1">
        <v>457984</v>
      </c>
      <c r="F819" s="2">
        <v>52632</v>
      </c>
    </row>
    <row r="820" spans="1:6" x14ac:dyDescent="0.3">
      <c r="A820">
        <v>2019</v>
      </c>
      <c r="B820" t="s">
        <v>58</v>
      </c>
      <c r="C820" t="s">
        <v>3</v>
      </c>
      <c r="D820" s="1">
        <v>15780</v>
      </c>
      <c r="E820" s="1">
        <v>187607</v>
      </c>
      <c r="F820" s="2">
        <v>43983</v>
      </c>
    </row>
    <row r="821" spans="1:6" x14ac:dyDescent="0.3">
      <c r="A821">
        <v>2019</v>
      </c>
      <c r="B821" t="s">
        <v>58</v>
      </c>
      <c r="C821" t="s">
        <v>4</v>
      </c>
      <c r="D821" s="1">
        <v>639529</v>
      </c>
      <c r="E821" s="1">
        <v>2734574</v>
      </c>
      <c r="F821" s="2">
        <v>53909</v>
      </c>
    </row>
    <row r="822" spans="1:6" x14ac:dyDescent="0.3">
      <c r="A822">
        <v>2019</v>
      </c>
      <c r="B822" t="s">
        <v>58</v>
      </c>
      <c r="C822" t="s">
        <v>5</v>
      </c>
      <c r="D822" s="1">
        <v>21747</v>
      </c>
      <c r="E822" s="1">
        <v>341496</v>
      </c>
      <c r="F822" s="2">
        <v>51600</v>
      </c>
    </row>
    <row r="823" spans="1:6" x14ac:dyDescent="0.3">
      <c r="A823">
        <v>2019</v>
      </c>
      <c r="B823" t="s">
        <v>58</v>
      </c>
      <c r="C823" t="s">
        <v>6</v>
      </c>
      <c r="D823" s="1">
        <v>13478</v>
      </c>
      <c r="E823" s="1">
        <v>330418</v>
      </c>
      <c r="F823" s="2">
        <v>57419</v>
      </c>
    </row>
    <row r="824" spans="1:6" x14ac:dyDescent="0.3">
      <c r="A824">
        <v>2019</v>
      </c>
      <c r="B824" t="s">
        <v>58</v>
      </c>
      <c r="C824" t="s">
        <v>7</v>
      </c>
      <c r="D824" s="1">
        <v>5386</v>
      </c>
      <c r="E824" s="1">
        <v>76932</v>
      </c>
      <c r="F824" s="2">
        <v>55284</v>
      </c>
    </row>
    <row r="825" spans="1:6" x14ac:dyDescent="0.3">
      <c r="A825">
        <v>2019</v>
      </c>
      <c r="B825" t="s">
        <v>58</v>
      </c>
      <c r="C825" t="s">
        <v>8</v>
      </c>
      <c r="D825" s="1">
        <v>76615</v>
      </c>
      <c r="E825" s="1">
        <v>1324281</v>
      </c>
      <c r="F825" s="2">
        <v>52039</v>
      </c>
    </row>
    <row r="826" spans="1:6" x14ac:dyDescent="0.3">
      <c r="A826">
        <v>2019</v>
      </c>
      <c r="B826" t="s">
        <v>58</v>
      </c>
      <c r="C826" t="s">
        <v>9</v>
      </c>
      <c r="D826" s="1">
        <v>29998</v>
      </c>
      <c r="E826" s="1">
        <v>580134</v>
      </c>
      <c r="F826" s="2">
        <v>53810</v>
      </c>
    </row>
    <row r="827" spans="1:6" x14ac:dyDescent="0.3">
      <c r="A827">
        <v>2019</v>
      </c>
      <c r="B827" t="s">
        <v>58</v>
      </c>
      <c r="C827" t="s">
        <v>10</v>
      </c>
      <c r="D827" s="1">
        <v>8163</v>
      </c>
      <c r="E827" s="1">
        <v>105424</v>
      </c>
      <c r="F827" s="2">
        <v>43475</v>
      </c>
    </row>
    <row r="828" spans="1:6" x14ac:dyDescent="0.3">
      <c r="A828">
        <v>2019</v>
      </c>
      <c r="B828" t="s">
        <v>58</v>
      </c>
      <c r="C828" t="s">
        <v>11</v>
      </c>
      <c r="D828" s="1">
        <v>35102</v>
      </c>
      <c r="E828" s="1">
        <v>924699</v>
      </c>
      <c r="F828" s="2">
        <v>52038</v>
      </c>
    </row>
    <row r="829" spans="1:6" x14ac:dyDescent="0.3">
      <c r="A829">
        <v>2019</v>
      </c>
      <c r="B829" t="s">
        <v>58</v>
      </c>
      <c r="C829" t="s">
        <v>12</v>
      </c>
      <c r="D829" s="1">
        <v>16247</v>
      </c>
      <c r="E829" s="1">
        <v>468491</v>
      </c>
      <c r="F829" s="2">
        <v>49107</v>
      </c>
    </row>
    <row r="830" spans="1:6" x14ac:dyDescent="0.3">
      <c r="A830">
        <v>2019</v>
      </c>
      <c r="B830" t="s">
        <v>58</v>
      </c>
      <c r="C830" t="s">
        <v>13</v>
      </c>
      <c r="D830" s="1">
        <v>11966</v>
      </c>
      <c r="E830" s="1">
        <v>219013</v>
      </c>
      <c r="F830" s="2">
        <v>44392</v>
      </c>
    </row>
    <row r="831" spans="1:6" x14ac:dyDescent="0.3">
      <c r="A831">
        <v>2019</v>
      </c>
      <c r="B831" t="s">
        <v>58</v>
      </c>
      <c r="C831" t="s">
        <v>14</v>
      </c>
      <c r="D831" s="1">
        <v>10085</v>
      </c>
      <c r="E831" s="1">
        <v>197874</v>
      </c>
      <c r="F831" s="2">
        <v>43909</v>
      </c>
    </row>
    <row r="832" spans="1:6" x14ac:dyDescent="0.3">
      <c r="A832">
        <v>2019</v>
      </c>
      <c r="B832" t="s">
        <v>58</v>
      </c>
      <c r="C832" t="s">
        <v>15</v>
      </c>
      <c r="D832" s="1">
        <v>18442</v>
      </c>
      <c r="E832" s="1">
        <v>272579</v>
      </c>
      <c r="F832" s="2">
        <v>49141</v>
      </c>
    </row>
    <row r="833" spans="1:6" x14ac:dyDescent="0.3">
      <c r="A833">
        <v>2019</v>
      </c>
      <c r="B833" t="s">
        <v>58</v>
      </c>
      <c r="C833" t="s">
        <v>16</v>
      </c>
      <c r="D833" s="1">
        <v>16110</v>
      </c>
      <c r="E833" s="1">
        <v>305742</v>
      </c>
      <c r="F833" s="2">
        <v>44832</v>
      </c>
    </row>
    <row r="834" spans="1:6" x14ac:dyDescent="0.3">
      <c r="A834">
        <v>2019</v>
      </c>
      <c r="B834" t="s">
        <v>58</v>
      </c>
      <c r="C834" t="s">
        <v>17</v>
      </c>
      <c r="D834" s="1">
        <v>5474</v>
      </c>
      <c r="E834" s="1">
        <v>120085</v>
      </c>
      <c r="F834" s="2">
        <v>49342</v>
      </c>
    </row>
    <row r="835" spans="1:6" x14ac:dyDescent="0.3">
      <c r="A835">
        <v>2019</v>
      </c>
      <c r="B835" t="s">
        <v>58</v>
      </c>
      <c r="C835" t="s">
        <v>18</v>
      </c>
      <c r="D835" s="1">
        <v>21419</v>
      </c>
      <c r="E835" s="1">
        <v>451332</v>
      </c>
      <c r="F835" s="2">
        <v>55476</v>
      </c>
    </row>
    <row r="836" spans="1:6" x14ac:dyDescent="0.3">
      <c r="A836">
        <v>2019</v>
      </c>
      <c r="B836" t="s">
        <v>58</v>
      </c>
      <c r="C836" t="s">
        <v>19</v>
      </c>
      <c r="D836" s="1">
        <v>68761</v>
      </c>
      <c r="E836" s="1">
        <v>790552</v>
      </c>
      <c r="F836" s="2">
        <v>59886</v>
      </c>
    </row>
    <row r="837" spans="1:6" x14ac:dyDescent="0.3">
      <c r="A837">
        <v>2019</v>
      </c>
      <c r="B837" t="s">
        <v>58</v>
      </c>
      <c r="C837" t="s">
        <v>20</v>
      </c>
      <c r="D837" s="1">
        <v>25357</v>
      </c>
      <c r="E837" s="1">
        <v>661203</v>
      </c>
      <c r="F837" s="2">
        <v>50845</v>
      </c>
    </row>
    <row r="838" spans="1:6" x14ac:dyDescent="0.3">
      <c r="A838">
        <v>2019</v>
      </c>
      <c r="B838" t="s">
        <v>58</v>
      </c>
      <c r="C838" t="s">
        <v>21</v>
      </c>
      <c r="D838" s="1">
        <v>20728</v>
      </c>
      <c r="E838" s="1">
        <v>530749</v>
      </c>
      <c r="F838" s="2">
        <v>52656</v>
      </c>
    </row>
    <row r="839" spans="1:6" x14ac:dyDescent="0.3">
      <c r="A839">
        <v>2019</v>
      </c>
      <c r="B839" t="s">
        <v>58</v>
      </c>
      <c r="C839" t="s">
        <v>22</v>
      </c>
      <c r="D839" s="1">
        <v>7557</v>
      </c>
      <c r="E839" s="1">
        <v>146077</v>
      </c>
      <c r="F839" s="2">
        <v>42620</v>
      </c>
    </row>
    <row r="840" spans="1:6" x14ac:dyDescent="0.3">
      <c r="A840">
        <v>2019</v>
      </c>
      <c r="B840" t="s">
        <v>58</v>
      </c>
      <c r="C840" t="s">
        <v>23</v>
      </c>
      <c r="D840" s="1">
        <v>52078</v>
      </c>
      <c r="E840" s="1">
        <v>462462</v>
      </c>
      <c r="F840" s="2">
        <v>47562</v>
      </c>
    </row>
    <row r="841" spans="1:6" x14ac:dyDescent="0.3">
      <c r="A841">
        <v>2019</v>
      </c>
      <c r="B841" t="s">
        <v>58</v>
      </c>
      <c r="C841" t="s">
        <v>24</v>
      </c>
      <c r="D841" s="1">
        <v>4834</v>
      </c>
      <c r="E841" s="1">
        <v>74646</v>
      </c>
      <c r="F841" s="2">
        <v>49258</v>
      </c>
    </row>
    <row r="842" spans="1:6" x14ac:dyDescent="0.3">
      <c r="A842">
        <v>2019</v>
      </c>
      <c r="B842" t="s">
        <v>58</v>
      </c>
      <c r="C842" t="s">
        <v>25</v>
      </c>
      <c r="D842" s="1">
        <v>11559</v>
      </c>
      <c r="E842" s="1">
        <v>139275</v>
      </c>
      <c r="F842" s="2">
        <v>48735</v>
      </c>
    </row>
    <row r="843" spans="1:6" x14ac:dyDescent="0.3">
      <c r="A843">
        <v>2019</v>
      </c>
      <c r="B843" t="s">
        <v>58</v>
      </c>
      <c r="C843" t="s">
        <v>26</v>
      </c>
      <c r="D843" s="1">
        <v>8934</v>
      </c>
      <c r="E843" s="1">
        <v>143417</v>
      </c>
      <c r="F843" s="2">
        <v>54808</v>
      </c>
    </row>
    <row r="844" spans="1:6" x14ac:dyDescent="0.3">
      <c r="A844">
        <v>2019</v>
      </c>
      <c r="B844" t="s">
        <v>58</v>
      </c>
      <c r="C844" t="s">
        <v>27</v>
      </c>
      <c r="D844" s="1">
        <v>4773</v>
      </c>
      <c r="E844" s="1">
        <v>114430</v>
      </c>
      <c r="F844" s="2">
        <v>58363</v>
      </c>
    </row>
    <row r="845" spans="1:6" x14ac:dyDescent="0.3">
      <c r="A845">
        <v>2019</v>
      </c>
      <c r="B845" t="s">
        <v>58</v>
      </c>
      <c r="C845" t="s">
        <v>28</v>
      </c>
      <c r="D845" s="1">
        <v>40687</v>
      </c>
      <c r="E845" s="1">
        <v>670070</v>
      </c>
      <c r="F845" s="2">
        <v>55124</v>
      </c>
    </row>
    <row r="846" spans="1:6" x14ac:dyDescent="0.3">
      <c r="A846">
        <v>2019</v>
      </c>
      <c r="B846" t="s">
        <v>58</v>
      </c>
      <c r="C846" t="s">
        <v>29</v>
      </c>
      <c r="D846" s="1">
        <v>10974</v>
      </c>
      <c r="E846" s="1">
        <v>130181</v>
      </c>
      <c r="F846" s="2">
        <v>42852</v>
      </c>
    </row>
    <row r="847" spans="1:6" x14ac:dyDescent="0.3">
      <c r="A847">
        <v>2019</v>
      </c>
      <c r="B847" t="s">
        <v>58</v>
      </c>
      <c r="C847" t="s">
        <v>30</v>
      </c>
      <c r="D847" s="1">
        <v>67202</v>
      </c>
      <c r="E847" s="1">
        <v>1981493</v>
      </c>
      <c r="F847" s="2">
        <v>54638</v>
      </c>
    </row>
    <row r="848" spans="1:6" x14ac:dyDescent="0.3">
      <c r="A848">
        <v>2019</v>
      </c>
      <c r="B848" t="s">
        <v>58</v>
      </c>
      <c r="C848" t="s">
        <v>31</v>
      </c>
      <c r="D848" s="1">
        <v>28199</v>
      </c>
      <c r="E848" s="1">
        <v>606564</v>
      </c>
      <c r="F848" s="2">
        <v>50123</v>
      </c>
    </row>
    <row r="849" spans="1:6" x14ac:dyDescent="0.3">
      <c r="A849">
        <v>2019</v>
      </c>
      <c r="B849" t="s">
        <v>58</v>
      </c>
      <c r="C849" t="s">
        <v>32</v>
      </c>
      <c r="D849" s="1">
        <v>2581</v>
      </c>
      <c r="E849" s="1">
        <v>65771</v>
      </c>
      <c r="F849" s="2">
        <v>52585</v>
      </c>
    </row>
    <row r="850" spans="1:6" x14ac:dyDescent="0.3">
      <c r="A850">
        <v>2019</v>
      </c>
      <c r="B850" t="s">
        <v>58</v>
      </c>
      <c r="C850" t="s">
        <v>33</v>
      </c>
      <c r="D850" s="1">
        <v>35525</v>
      </c>
      <c r="E850" s="1">
        <v>908891</v>
      </c>
      <c r="F850" s="2">
        <v>47891</v>
      </c>
    </row>
    <row r="851" spans="1:6" x14ac:dyDescent="0.3">
      <c r="A851">
        <v>2019</v>
      </c>
      <c r="B851" t="s">
        <v>58</v>
      </c>
      <c r="C851" t="s">
        <v>34</v>
      </c>
      <c r="D851" s="1">
        <v>13345</v>
      </c>
      <c r="E851" s="1">
        <v>213244</v>
      </c>
      <c r="F851" s="2">
        <v>46841</v>
      </c>
    </row>
    <row r="852" spans="1:6" x14ac:dyDescent="0.3">
      <c r="A852">
        <v>2019</v>
      </c>
      <c r="B852" t="s">
        <v>58</v>
      </c>
      <c r="C852" t="s">
        <v>35</v>
      </c>
      <c r="D852" s="1">
        <v>16113</v>
      </c>
      <c r="E852" s="1">
        <v>295311</v>
      </c>
      <c r="F852" s="2">
        <v>51842</v>
      </c>
    </row>
    <row r="853" spans="1:6" x14ac:dyDescent="0.3">
      <c r="A853">
        <v>2019</v>
      </c>
      <c r="B853" t="s">
        <v>58</v>
      </c>
      <c r="C853" t="s">
        <v>36</v>
      </c>
      <c r="D853" s="1">
        <v>57945</v>
      </c>
      <c r="E853" s="1">
        <v>1230922</v>
      </c>
      <c r="F853" s="2">
        <v>53416</v>
      </c>
    </row>
    <row r="854" spans="1:6" x14ac:dyDescent="0.3">
      <c r="A854">
        <v>2019</v>
      </c>
      <c r="B854" t="s">
        <v>58</v>
      </c>
      <c r="C854" t="s">
        <v>37</v>
      </c>
      <c r="D854" s="1">
        <v>4664</v>
      </c>
      <c r="E854" s="1">
        <v>102395</v>
      </c>
      <c r="F854" s="2">
        <v>50458</v>
      </c>
    </row>
    <row r="855" spans="1:6" x14ac:dyDescent="0.3">
      <c r="A855">
        <v>2019</v>
      </c>
      <c r="B855" t="s">
        <v>58</v>
      </c>
      <c r="C855" t="s">
        <v>38</v>
      </c>
      <c r="D855" s="1">
        <v>12757</v>
      </c>
      <c r="E855" s="1">
        <v>237600</v>
      </c>
      <c r="F855" s="2">
        <v>47296</v>
      </c>
    </row>
    <row r="856" spans="1:6" x14ac:dyDescent="0.3">
      <c r="A856">
        <v>2019</v>
      </c>
      <c r="B856" t="s">
        <v>58</v>
      </c>
      <c r="C856" t="s">
        <v>39</v>
      </c>
      <c r="D856" s="1">
        <v>2904</v>
      </c>
      <c r="E856" s="1">
        <v>68913</v>
      </c>
      <c r="F856" s="2">
        <v>52412</v>
      </c>
    </row>
    <row r="857" spans="1:6" x14ac:dyDescent="0.3">
      <c r="A857">
        <v>2019</v>
      </c>
      <c r="B857" t="s">
        <v>58</v>
      </c>
      <c r="C857" t="s">
        <v>40</v>
      </c>
      <c r="D857" s="1">
        <v>16563</v>
      </c>
      <c r="E857" s="1">
        <v>427328</v>
      </c>
      <c r="F857" s="2">
        <v>53183</v>
      </c>
    </row>
    <row r="858" spans="1:6" x14ac:dyDescent="0.3">
      <c r="A858">
        <v>2019</v>
      </c>
      <c r="B858" t="s">
        <v>58</v>
      </c>
      <c r="C858" t="s">
        <v>41</v>
      </c>
      <c r="D858" s="1">
        <v>94237</v>
      </c>
      <c r="E858" s="1">
        <v>1684606</v>
      </c>
      <c r="F858" s="2">
        <v>49322</v>
      </c>
    </row>
    <row r="859" spans="1:6" x14ac:dyDescent="0.3">
      <c r="A859">
        <v>2019</v>
      </c>
      <c r="B859" t="s">
        <v>58</v>
      </c>
      <c r="C859" t="s">
        <v>42</v>
      </c>
      <c r="D859" s="1">
        <v>12857</v>
      </c>
      <c r="E859" s="1">
        <v>193373</v>
      </c>
      <c r="F859" s="2">
        <v>44983</v>
      </c>
    </row>
    <row r="860" spans="1:6" x14ac:dyDescent="0.3">
      <c r="A860">
        <v>2019</v>
      </c>
      <c r="B860" t="s">
        <v>58</v>
      </c>
      <c r="C860" t="s">
        <v>43</v>
      </c>
      <c r="D860" s="1">
        <v>2503</v>
      </c>
      <c r="E860" s="1">
        <v>62317</v>
      </c>
      <c r="F860" s="2">
        <v>48501</v>
      </c>
    </row>
    <row r="861" spans="1:6" x14ac:dyDescent="0.3">
      <c r="A861">
        <v>2019</v>
      </c>
      <c r="B861" t="s">
        <v>58</v>
      </c>
      <c r="C861" t="s">
        <v>44</v>
      </c>
      <c r="D861" s="1">
        <v>50144</v>
      </c>
      <c r="E861" s="1">
        <v>517645</v>
      </c>
      <c r="F861" s="2">
        <v>50876</v>
      </c>
    </row>
    <row r="862" spans="1:6" x14ac:dyDescent="0.3">
      <c r="A862">
        <v>2019</v>
      </c>
      <c r="B862" t="s">
        <v>58</v>
      </c>
      <c r="C862" t="s">
        <v>45</v>
      </c>
      <c r="D862" s="1">
        <v>64023</v>
      </c>
      <c r="E862" s="1">
        <v>478274</v>
      </c>
      <c r="F862" s="2">
        <v>53267</v>
      </c>
    </row>
    <row r="863" spans="1:6" x14ac:dyDescent="0.3">
      <c r="A863">
        <v>2019</v>
      </c>
      <c r="B863" t="s">
        <v>58</v>
      </c>
      <c r="C863" t="s">
        <v>46</v>
      </c>
      <c r="D863" s="1">
        <v>5755</v>
      </c>
      <c r="E863" s="1">
        <v>125528</v>
      </c>
      <c r="F863" s="2">
        <v>47876</v>
      </c>
    </row>
    <row r="864" spans="1:6" x14ac:dyDescent="0.3">
      <c r="A864">
        <v>2019</v>
      </c>
      <c r="B864" t="s">
        <v>58</v>
      </c>
      <c r="C864" t="s">
        <v>47</v>
      </c>
      <c r="D864" s="1">
        <v>29257</v>
      </c>
      <c r="E864" s="1">
        <v>440255</v>
      </c>
      <c r="F864" s="2">
        <v>50951</v>
      </c>
    </row>
    <row r="865" spans="1:6" x14ac:dyDescent="0.3">
      <c r="A865">
        <v>2019</v>
      </c>
      <c r="B865" t="s">
        <v>58</v>
      </c>
      <c r="C865" t="s">
        <v>48</v>
      </c>
      <c r="D865" s="1">
        <v>3384</v>
      </c>
      <c r="E865" s="1">
        <v>27323</v>
      </c>
      <c r="F865" s="2">
        <v>44083</v>
      </c>
    </row>
    <row r="866" spans="1:6" x14ac:dyDescent="0.3">
      <c r="A866">
        <v>2019</v>
      </c>
      <c r="B866" t="s">
        <v>59</v>
      </c>
      <c r="C866" t="s">
        <v>1</v>
      </c>
      <c r="D866" s="1">
        <v>11180</v>
      </c>
      <c r="E866" s="1">
        <v>208446</v>
      </c>
      <c r="F866" s="2">
        <v>17618</v>
      </c>
    </row>
    <row r="867" spans="1:6" x14ac:dyDescent="0.3">
      <c r="A867">
        <v>2019</v>
      </c>
      <c r="B867" t="s">
        <v>59</v>
      </c>
      <c r="C867" t="s">
        <v>2</v>
      </c>
      <c r="D867" s="1">
        <v>14256</v>
      </c>
      <c r="E867" s="1">
        <v>331295</v>
      </c>
      <c r="F867" s="2">
        <v>25557</v>
      </c>
    </row>
    <row r="868" spans="1:6" x14ac:dyDescent="0.3">
      <c r="A868">
        <v>2019</v>
      </c>
      <c r="B868" t="s">
        <v>59</v>
      </c>
      <c r="C868" t="s">
        <v>3</v>
      </c>
      <c r="D868" s="1">
        <v>7315</v>
      </c>
      <c r="E868" s="1">
        <v>120644</v>
      </c>
      <c r="F868" s="2">
        <v>17299</v>
      </c>
    </row>
    <row r="869" spans="1:6" x14ac:dyDescent="0.3">
      <c r="A869">
        <v>2019</v>
      </c>
      <c r="B869" t="s">
        <v>59</v>
      </c>
      <c r="C869" t="s">
        <v>4</v>
      </c>
      <c r="D869" s="1">
        <v>116191</v>
      </c>
      <c r="E869" s="1">
        <v>2034920</v>
      </c>
      <c r="F869" s="2">
        <v>32379</v>
      </c>
    </row>
    <row r="870" spans="1:6" x14ac:dyDescent="0.3">
      <c r="A870">
        <v>2019</v>
      </c>
      <c r="B870" t="s">
        <v>59</v>
      </c>
      <c r="C870" t="s">
        <v>5</v>
      </c>
      <c r="D870" s="1">
        <v>17317</v>
      </c>
      <c r="E870" s="1">
        <v>344935</v>
      </c>
      <c r="F870" s="2">
        <v>27131</v>
      </c>
    </row>
    <row r="871" spans="1:6" x14ac:dyDescent="0.3">
      <c r="A871">
        <v>2019</v>
      </c>
      <c r="B871" t="s">
        <v>59</v>
      </c>
      <c r="C871" t="s">
        <v>6</v>
      </c>
      <c r="D871" s="1">
        <v>10917</v>
      </c>
      <c r="E871" s="1">
        <v>157574</v>
      </c>
      <c r="F871" s="2">
        <v>24451</v>
      </c>
    </row>
    <row r="872" spans="1:6" x14ac:dyDescent="0.3">
      <c r="A872">
        <v>2019</v>
      </c>
      <c r="B872" t="s">
        <v>59</v>
      </c>
      <c r="C872" t="s">
        <v>7</v>
      </c>
      <c r="D872" s="1">
        <v>2710</v>
      </c>
      <c r="E872" s="1">
        <v>53038</v>
      </c>
      <c r="F872" s="2">
        <v>21264</v>
      </c>
    </row>
    <row r="873" spans="1:6" x14ac:dyDescent="0.3">
      <c r="A873">
        <v>2019</v>
      </c>
      <c r="B873" t="s">
        <v>59</v>
      </c>
      <c r="C873" t="s">
        <v>8</v>
      </c>
      <c r="D873" s="1">
        <v>58596</v>
      </c>
      <c r="E873" s="1">
        <v>1257201</v>
      </c>
      <c r="F873" s="2">
        <v>26675</v>
      </c>
    </row>
    <row r="874" spans="1:6" x14ac:dyDescent="0.3">
      <c r="A874">
        <v>2019</v>
      </c>
      <c r="B874" t="s">
        <v>59</v>
      </c>
      <c r="C874" t="s">
        <v>9</v>
      </c>
      <c r="D874" s="1">
        <v>25254</v>
      </c>
      <c r="E874" s="1">
        <v>498529</v>
      </c>
      <c r="F874" s="2">
        <v>21342</v>
      </c>
    </row>
    <row r="875" spans="1:6" x14ac:dyDescent="0.3">
      <c r="A875">
        <v>2019</v>
      </c>
      <c r="B875" t="s">
        <v>59</v>
      </c>
      <c r="C875" t="s">
        <v>10</v>
      </c>
      <c r="D875" s="1">
        <v>5038</v>
      </c>
      <c r="E875" s="1">
        <v>82521</v>
      </c>
      <c r="F875" s="2">
        <v>17770</v>
      </c>
    </row>
    <row r="876" spans="1:6" x14ac:dyDescent="0.3">
      <c r="A876">
        <v>2019</v>
      </c>
      <c r="B876" t="s">
        <v>59</v>
      </c>
      <c r="C876" t="s">
        <v>11</v>
      </c>
      <c r="D876" s="1">
        <v>33183</v>
      </c>
      <c r="E876" s="1">
        <v>622987</v>
      </c>
      <c r="F876" s="2">
        <v>24703</v>
      </c>
    </row>
    <row r="877" spans="1:6" x14ac:dyDescent="0.3">
      <c r="A877">
        <v>2019</v>
      </c>
      <c r="B877" t="s">
        <v>59</v>
      </c>
      <c r="C877" t="s">
        <v>12</v>
      </c>
      <c r="D877" s="1">
        <v>15776</v>
      </c>
      <c r="E877" s="1">
        <v>313889</v>
      </c>
      <c r="F877" s="2">
        <v>19660</v>
      </c>
    </row>
    <row r="878" spans="1:6" x14ac:dyDescent="0.3">
      <c r="A878">
        <v>2019</v>
      </c>
      <c r="B878" t="s">
        <v>59</v>
      </c>
      <c r="C878" t="s">
        <v>13</v>
      </c>
      <c r="D878" s="1">
        <v>8796</v>
      </c>
      <c r="E878" s="1">
        <v>144265</v>
      </c>
      <c r="F878" s="2">
        <v>17261</v>
      </c>
    </row>
    <row r="879" spans="1:6" x14ac:dyDescent="0.3">
      <c r="A879">
        <v>2019</v>
      </c>
      <c r="B879" t="s">
        <v>59</v>
      </c>
      <c r="C879" t="s">
        <v>14</v>
      </c>
      <c r="D879" s="1">
        <v>6871</v>
      </c>
      <c r="E879" s="1">
        <v>130101</v>
      </c>
      <c r="F879" s="2">
        <v>17333</v>
      </c>
    </row>
    <row r="880" spans="1:6" x14ac:dyDescent="0.3">
      <c r="A880">
        <v>2019</v>
      </c>
      <c r="B880" t="s">
        <v>59</v>
      </c>
      <c r="C880" t="s">
        <v>15</v>
      </c>
      <c r="D880" s="1">
        <v>10118</v>
      </c>
      <c r="E880" s="1">
        <v>201748</v>
      </c>
      <c r="F880" s="2">
        <v>18350</v>
      </c>
    </row>
    <row r="881" spans="1:6" x14ac:dyDescent="0.3">
      <c r="A881">
        <v>2019</v>
      </c>
      <c r="B881" t="s">
        <v>59</v>
      </c>
      <c r="C881" t="s">
        <v>16</v>
      </c>
      <c r="D881" s="1">
        <v>12912</v>
      </c>
      <c r="E881" s="1">
        <v>237469</v>
      </c>
      <c r="F881" s="2">
        <v>21789</v>
      </c>
    </row>
    <row r="882" spans="1:6" x14ac:dyDescent="0.3">
      <c r="A882">
        <v>2019</v>
      </c>
      <c r="B882" t="s">
        <v>59</v>
      </c>
      <c r="C882" t="s">
        <v>17</v>
      </c>
      <c r="D882" s="1">
        <v>5132</v>
      </c>
      <c r="E882" s="1">
        <v>69501</v>
      </c>
      <c r="F882" s="2">
        <v>23169</v>
      </c>
    </row>
    <row r="883" spans="1:6" x14ac:dyDescent="0.3">
      <c r="A883">
        <v>2019</v>
      </c>
      <c r="B883" t="s">
        <v>59</v>
      </c>
      <c r="C883" t="s">
        <v>18</v>
      </c>
      <c r="D883" s="1">
        <v>15043</v>
      </c>
      <c r="E883" s="1">
        <v>282746</v>
      </c>
      <c r="F883" s="2">
        <v>24758</v>
      </c>
    </row>
    <row r="884" spans="1:6" x14ac:dyDescent="0.3">
      <c r="A884">
        <v>2019</v>
      </c>
      <c r="B884" t="s">
        <v>59</v>
      </c>
      <c r="C884" t="s">
        <v>19</v>
      </c>
      <c r="D884" s="1">
        <v>20740</v>
      </c>
      <c r="E884" s="1">
        <v>379863</v>
      </c>
      <c r="F884" s="2">
        <v>29500</v>
      </c>
    </row>
    <row r="885" spans="1:6" x14ac:dyDescent="0.3">
      <c r="A885">
        <v>2019</v>
      </c>
      <c r="B885" t="s">
        <v>59</v>
      </c>
      <c r="C885" t="s">
        <v>20</v>
      </c>
      <c r="D885" s="1">
        <v>23113</v>
      </c>
      <c r="E885" s="1">
        <v>434299</v>
      </c>
      <c r="F885" s="2">
        <v>21121</v>
      </c>
    </row>
    <row r="886" spans="1:6" x14ac:dyDescent="0.3">
      <c r="A886">
        <v>2019</v>
      </c>
      <c r="B886" t="s">
        <v>59</v>
      </c>
      <c r="C886" t="s">
        <v>21</v>
      </c>
      <c r="D886" s="1">
        <v>15325</v>
      </c>
      <c r="E886" s="1">
        <v>275608</v>
      </c>
      <c r="F886" s="2">
        <v>23261</v>
      </c>
    </row>
    <row r="887" spans="1:6" x14ac:dyDescent="0.3">
      <c r="A887">
        <v>2019</v>
      </c>
      <c r="B887" t="s">
        <v>59</v>
      </c>
      <c r="C887" t="s">
        <v>22</v>
      </c>
      <c r="D887" s="1">
        <v>6514</v>
      </c>
      <c r="E887" s="1">
        <v>136282</v>
      </c>
      <c r="F887" s="2">
        <v>17817</v>
      </c>
    </row>
    <row r="888" spans="1:6" x14ac:dyDescent="0.3">
      <c r="A888">
        <v>2019</v>
      </c>
      <c r="B888" t="s">
        <v>59</v>
      </c>
      <c r="C888" t="s">
        <v>23</v>
      </c>
      <c r="D888" s="1">
        <v>15195</v>
      </c>
      <c r="E888" s="1">
        <v>308646</v>
      </c>
      <c r="F888" s="2">
        <v>21614</v>
      </c>
    </row>
    <row r="889" spans="1:6" x14ac:dyDescent="0.3">
      <c r="A889">
        <v>2019</v>
      </c>
      <c r="B889" t="s">
        <v>59</v>
      </c>
      <c r="C889" t="s">
        <v>24</v>
      </c>
      <c r="D889" s="1">
        <v>5052</v>
      </c>
      <c r="E889" s="1">
        <v>67008</v>
      </c>
      <c r="F889" s="2">
        <v>19955</v>
      </c>
    </row>
    <row r="890" spans="1:6" x14ac:dyDescent="0.3">
      <c r="A890">
        <v>2019</v>
      </c>
      <c r="B890" t="s">
        <v>59</v>
      </c>
      <c r="C890" t="s">
        <v>25</v>
      </c>
      <c r="D890" s="1">
        <v>5609</v>
      </c>
      <c r="E890" s="1">
        <v>93856</v>
      </c>
      <c r="F890" s="2">
        <v>17213</v>
      </c>
    </row>
    <row r="891" spans="1:6" x14ac:dyDescent="0.3">
      <c r="A891">
        <v>2019</v>
      </c>
      <c r="B891" t="s">
        <v>59</v>
      </c>
      <c r="C891" t="s">
        <v>26</v>
      </c>
      <c r="D891" s="1">
        <v>8716</v>
      </c>
      <c r="E891" s="1">
        <v>355178</v>
      </c>
      <c r="F891" s="2">
        <v>34432</v>
      </c>
    </row>
    <row r="892" spans="1:6" x14ac:dyDescent="0.3">
      <c r="A892">
        <v>2019</v>
      </c>
      <c r="B892" t="s">
        <v>59</v>
      </c>
      <c r="C892" t="s">
        <v>27</v>
      </c>
      <c r="D892" s="1">
        <v>4675</v>
      </c>
      <c r="E892" s="1">
        <v>73214</v>
      </c>
      <c r="F892" s="2">
        <v>22783</v>
      </c>
    </row>
    <row r="893" spans="1:6" x14ac:dyDescent="0.3">
      <c r="A893">
        <v>2019</v>
      </c>
      <c r="B893" t="s">
        <v>59</v>
      </c>
      <c r="C893" t="s">
        <v>28</v>
      </c>
      <c r="D893" s="1">
        <v>24526</v>
      </c>
      <c r="E893" s="1">
        <v>391519</v>
      </c>
      <c r="F893" s="2">
        <v>26347</v>
      </c>
    </row>
    <row r="894" spans="1:6" x14ac:dyDescent="0.3">
      <c r="A894">
        <v>2019</v>
      </c>
      <c r="B894" t="s">
        <v>59</v>
      </c>
      <c r="C894" t="s">
        <v>29</v>
      </c>
      <c r="D894" s="1">
        <v>5277</v>
      </c>
      <c r="E894" s="1">
        <v>99656</v>
      </c>
      <c r="F894" s="2">
        <v>19571</v>
      </c>
    </row>
    <row r="895" spans="1:6" x14ac:dyDescent="0.3">
      <c r="A895">
        <v>2019</v>
      </c>
      <c r="B895" t="s">
        <v>59</v>
      </c>
      <c r="C895" t="s">
        <v>30</v>
      </c>
      <c r="D895" s="1">
        <v>65868</v>
      </c>
      <c r="E895" s="1">
        <v>957897</v>
      </c>
      <c r="F895" s="2">
        <v>35828</v>
      </c>
    </row>
    <row r="896" spans="1:6" x14ac:dyDescent="0.3">
      <c r="A896">
        <v>2019</v>
      </c>
      <c r="B896" t="s">
        <v>59</v>
      </c>
      <c r="C896" t="s">
        <v>31</v>
      </c>
      <c r="D896" s="1">
        <v>26474</v>
      </c>
      <c r="E896" s="1">
        <v>515152</v>
      </c>
      <c r="F896" s="2">
        <v>20460</v>
      </c>
    </row>
    <row r="897" spans="1:6" x14ac:dyDescent="0.3">
      <c r="A897">
        <v>2019</v>
      </c>
      <c r="B897" t="s">
        <v>59</v>
      </c>
      <c r="C897" t="s">
        <v>32</v>
      </c>
      <c r="D897" s="1">
        <v>2610</v>
      </c>
      <c r="E897" s="1">
        <v>40423</v>
      </c>
      <c r="F897" s="2">
        <v>18573</v>
      </c>
    </row>
    <row r="898" spans="1:6" x14ac:dyDescent="0.3">
      <c r="A898">
        <v>2019</v>
      </c>
      <c r="B898" t="s">
        <v>59</v>
      </c>
      <c r="C898" t="s">
        <v>33</v>
      </c>
      <c r="D898" s="1">
        <v>29035</v>
      </c>
      <c r="E898" s="1">
        <v>570254</v>
      </c>
      <c r="F898" s="2">
        <v>20197</v>
      </c>
    </row>
    <row r="899" spans="1:6" x14ac:dyDescent="0.3">
      <c r="A899">
        <v>2019</v>
      </c>
      <c r="B899" t="s">
        <v>59</v>
      </c>
      <c r="C899" t="s">
        <v>34</v>
      </c>
      <c r="D899" s="1">
        <v>9209</v>
      </c>
      <c r="E899" s="1">
        <v>174213</v>
      </c>
      <c r="F899" s="2">
        <v>18600</v>
      </c>
    </row>
    <row r="900" spans="1:6" x14ac:dyDescent="0.3">
      <c r="A900">
        <v>2019</v>
      </c>
      <c r="B900" t="s">
        <v>59</v>
      </c>
      <c r="C900" t="s">
        <v>35</v>
      </c>
      <c r="D900" s="1">
        <v>14116</v>
      </c>
      <c r="E900" s="1">
        <v>213454</v>
      </c>
      <c r="F900" s="2">
        <v>23818</v>
      </c>
    </row>
    <row r="901" spans="1:6" x14ac:dyDescent="0.3">
      <c r="A901">
        <v>2019</v>
      </c>
      <c r="B901" t="s">
        <v>59</v>
      </c>
      <c r="C901" t="s">
        <v>36</v>
      </c>
      <c r="D901" s="1">
        <v>33729</v>
      </c>
      <c r="E901" s="1">
        <v>577911</v>
      </c>
      <c r="F901" s="2">
        <v>22011</v>
      </c>
    </row>
    <row r="902" spans="1:6" x14ac:dyDescent="0.3">
      <c r="A902">
        <v>2019</v>
      </c>
      <c r="B902" t="s">
        <v>59</v>
      </c>
      <c r="C902" t="s">
        <v>37</v>
      </c>
      <c r="D902" s="1">
        <v>3873</v>
      </c>
      <c r="E902" s="1">
        <v>60008</v>
      </c>
      <c r="F902" s="2">
        <v>23680</v>
      </c>
    </row>
    <row r="903" spans="1:6" x14ac:dyDescent="0.3">
      <c r="A903">
        <v>2019</v>
      </c>
      <c r="B903" t="s">
        <v>59</v>
      </c>
      <c r="C903" t="s">
        <v>38</v>
      </c>
      <c r="D903" s="1">
        <v>13400</v>
      </c>
      <c r="E903" s="1">
        <v>270473</v>
      </c>
      <c r="F903" s="2">
        <v>18816</v>
      </c>
    </row>
    <row r="904" spans="1:6" x14ac:dyDescent="0.3">
      <c r="A904">
        <v>2019</v>
      </c>
      <c r="B904" t="s">
        <v>59</v>
      </c>
      <c r="C904" t="s">
        <v>39</v>
      </c>
      <c r="D904" s="1">
        <v>3191</v>
      </c>
      <c r="E904" s="1">
        <v>47413</v>
      </c>
      <c r="F904" s="2">
        <v>17519</v>
      </c>
    </row>
    <row r="905" spans="1:6" x14ac:dyDescent="0.3">
      <c r="A905">
        <v>2019</v>
      </c>
      <c r="B905" t="s">
        <v>59</v>
      </c>
      <c r="C905" t="s">
        <v>40</v>
      </c>
      <c r="D905" s="1">
        <v>16924</v>
      </c>
      <c r="E905" s="1">
        <v>347181</v>
      </c>
      <c r="F905" s="2">
        <v>23878</v>
      </c>
    </row>
    <row r="906" spans="1:6" x14ac:dyDescent="0.3">
      <c r="A906">
        <v>2019</v>
      </c>
      <c r="B906" t="s">
        <v>59</v>
      </c>
      <c r="C906" t="s">
        <v>41</v>
      </c>
      <c r="D906" s="1">
        <v>65057</v>
      </c>
      <c r="E906" s="1">
        <v>1394036</v>
      </c>
      <c r="F906" s="2">
        <v>22762</v>
      </c>
    </row>
    <row r="907" spans="1:6" x14ac:dyDescent="0.3">
      <c r="A907">
        <v>2019</v>
      </c>
      <c r="B907" t="s">
        <v>59</v>
      </c>
      <c r="C907" t="s">
        <v>42</v>
      </c>
      <c r="D907" s="1">
        <v>7570</v>
      </c>
      <c r="E907" s="1">
        <v>153412</v>
      </c>
      <c r="F907" s="2">
        <v>20955</v>
      </c>
    </row>
    <row r="908" spans="1:6" x14ac:dyDescent="0.3">
      <c r="A908">
        <v>2019</v>
      </c>
      <c r="B908" t="s">
        <v>59</v>
      </c>
      <c r="C908" t="s">
        <v>43</v>
      </c>
      <c r="D908" s="1">
        <v>2268</v>
      </c>
      <c r="E908" s="1">
        <v>37208</v>
      </c>
      <c r="F908" s="2">
        <v>23863</v>
      </c>
    </row>
    <row r="909" spans="1:6" x14ac:dyDescent="0.3">
      <c r="A909">
        <v>2019</v>
      </c>
      <c r="B909" t="s">
        <v>59</v>
      </c>
      <c r="C909" t="s">
        <v>44</v>
      </c>
      <c r="D909" s="1">
        <v>20743</v>
      </c>
      <c r="E909" s="1">
        <v>408354</v>
      </c>
      <c r="F909" s="2">
        <v>21582</v>
      </c>
    </row>
    <row r="910" spans="1:6" x14ac:dyDescent="0.3">
      <c r="A910">
        <v>2019</v>
      </c>
      <c r="B910" t="s">
        <v>59</v>
      </c>
      <c r="C910" t="s">
        <v>45</v>
      </c>
      <c r="D910" s="1">
        <v>20637</v>
      </c>
      <c r="E910" s="1">
        <v>341265</v>
      </c>
      <c r="F910" s="2">
        <v>26566</v>
      </c>
    </row>
    <row r="911" spans="1:6" x14ac:dyDescent="0.3">
      <c r="A911">
        <v>2019</v>
      </c>
      <c r="B911" t="s">
        <v>59</v>
      </c>
      <c r="C911" t="s">
        <v>46</v>
      </c>
      <c r="D911" s="1">
        <v>4658</v>
      </c>
      <c r="E911" s="1">
        <v>75027</v>
      </c>
      <c r="F911" s="2">
        <v>18256</v>
      </c>
    </row>
    <row r="912" spans="1:6" x14ac:dyDescent="0.3">
      <c r="A912">
        <v>2019</v>
      </c>
      <c r="B912" t="s">
        <v>59</v>
      </c>
      <c r="C912" t="s">
        <v>47</v>
      </c>
      <c r="D912" s="1">
        <v>17015</v>
      </c>
      <c r="E912" s="1">
        <v>285279</v>
      </c>
      <c r="F912" s="2">
        <v>18758</v>
      </c>
    </row>
    <row r="913" spans="1:6" x14ac:dyDescent="0.3">
      <c r="A913">
        <v>2019</v>
      </c>
      <c r="B913" t="s">
        <v>59</v>
      </c>
      <c r="C913" t="s">
        <v>48</v>
      </c>
      <c r="D913" s="1">
        <v>2398</v>
      </c>
      <c r="E913" s="1">
        <v>37041</v>
      </c>
      <c r="F913" s="2">
        <v>21994</v>
      </c>
    </row>
    <row r="914" spans="1:6" x14ac:dyDescent="0.3">
      <c r="A914">
        <v>2019</v>
      </c>
      <c r="B914" t="s">
        <v>60</v>
      </c>
      <c r="C914" t="s">
        <v>1</v>
      </c>
      <c r="D914" s="1">
        <v>10189</v>
      </c>
      <c r="E914" s="1">
        <v>46816</v>
      </c>
      <c r="F914" s="2">
        <v>38607</v>
      </c>
    </row>
    <row r="915" spans="1:6" x14ac:dyDescent="0.3">
      <c r="A915">
        <v>2019</v>
      </c>
      <c r="B915" t="s">
        <v>60</v>
      </c>
      <c r="C915" t="s">
        <v>2</v>
      </c>
      <c r="D915" s="1">
        <v>10674</v>
      </c>
      <c r="E915" s="1">
        <v>75782</v>
      </c>
      <c r="F915" s="2">
        <v>39965</v>
      </c>
    </row>
    <row r="916" spans="1:6" x14ac:dyDescent="0.3">
      <c r="A916">
        <v>2019</v>
      </c>
      <c r="B916" t="s">
        <v>60</v>
      </c>
      <c r="C916" t="s">
        <v>3</v>
      </c>
      <c r="D916" s="1">
        <v>5359</v>
      </c>
      <c r="E916" s="1">
        <v>25279</v>
      </c>
      <c r="F916" s="2">
        <v>36115</v>
      </c>
    </row>
    <row r="917" spans="1:6" x14ac:dyDescent="0.3">
      <c r="A917">
        <v>2019</v>
      </c>
      <c r="B917" t="s">
        <v>60</v>
      </c>
      <c r="C917" t="s">
        <v>4</v>
      </c>
      <c r="D917" s="1">
        <v>97442</v>
      </c>
      <c r="E917" s="1">
        <v>547972</v>
      </c>
      <c r="F917" s="2">
        <v>42293</v>
      </c>
    </row>
    <row r="918" spans="1:6" x14ac:dyDescent="0.3">
      <c r="A918">
        <v>2019</v>
      </c>
      <c r="B918" t="s">
        <v>60</v>
      </c>
      <c r="C918" t="s">
        <v>5</v>
      </c>
      <c r="D918" s="1">
        <v>17008</v>
      </c>
      <c r="E918" s="1">
        <v>84571</v>
      </c>
      <c r="F918" s="2">
        <v>42381</v>
      </c>
    </row>
    <row r="919" spans="1:6" x14ac:dyDescent="0.3">
      <c r="A919">
        <v>2019</v>
      </c>
      <c r="B919" t="s">
        <v>60</v>
      </c>
      <c r="C919" t="s">
        <v>6</v>
      </c>
      <c r="D919" s="1">
        <v>18146</v>
      </c>
      <c r="E919" s="1">
        <v>66497</v>
      </c>
      <c r="F919" s="2">
        <v>34861</v>
      </c>
    </row>
    <row r="920" spans="1:6" x14ac:dyDescent="0.3">
      <c r="A920">
        <v>2019</v>
      </c>
      <c r="B920" t="s">
        <v>60</v>
      </c>
      <c r="C920" t="s">
        <v>7</v>
      </c>
      <c r="D920" s="1">
        <v>2052</v>
      </c>
      <c r="E920" s="1">
        <v>12125</v>
      </c>
      <c r="F920" s="2">
        <v>35636</v>
      </c>
    </row>
    <row r="921" spans="1:6" x14ac:dyDescent="0.3">
      <c r="A921">
        <v>2019</v>
      </c>
      <c r="B921" t="s">
        <v>60</v>
      </c>
      <c r="C921" t="s">
        <v>8</v>
      </c>
      <c r="D921" s="1">
        <v>56765</v>
      </c>
      <c r="E921" s="1">
        <v>281975</v>
      </c>
      <c r="F921" s="2">
        <v>37969</v>
      </c>
    </row>
    <row r="922" spans="1:6" x14ac:dyDescent="0.3">
      <c r="A922">
        <v>2019</v>
      </c>
      <c r="B922" t="s">
        <v>60</v>
      </c>
      <c r="C922" t="s">
        <v>9</v>
      </c>
      <c r="D922" s="1">
        <v>18227</v>
      </c>
      <c r="E922" s="1">
        <v>111902</v>
      </c>
      <c r="F922" s="2">
        <v>37971</v>
      </c>
    </row>
    <row r="923" spans="1:6" x14ac:dyDescent="0.3">
      <c r="A923">
        <v>2019</v>
      </c>
      <c r="B923" t="s">
        <v>60</v>
      </c>
      <c r="C923" t="s">
        <v>10</v>
      </c>
      <c r="D923" s="1">
        <v>3845</v>
      </c>
      <c r="E923" s="1">
        <v>19414</v>
      </c>
      <c r="F923" s="2">
        <v>32615</v>
      </c>
    </row>
    <row r="924" spans="1:6" x14ac:dyDescent="0.3">
      <c r="A924">
        <v>2019</v>
      </c>
      <c r="B924" t="s">
        <v>60</v>
      </c>
      <c r="C924" t="s">
        <v>11</v>
      </c>
      <c r="D924" s="1">
        <v>39884</v>
      </c>
      <c r="E924" s="1">
        <v>209967</v>
      </c>
      <c r="F924" s="2">
        <v>43714</v>
      </c>
    </row>
    <row r="925" spans="1:6" x14ac:dyDescent="0.3">
      <c r="A925">
        <v>2019</v>
      </c>
      <c r="B925" t="s">
        <v>60</v>
      </c>
      <c r="C925" t="s">
        <v>12</v>
      </c>
      <c r="D925" s="1">
        <v>12916</v>
      </c>
      <c r="E925" s="1">
        <v>89273</v>
      </c>
      <c r="F925" s="2">
        <v>33759</v>
      </c>
    </row>
    <row r="926" spans="1:6" x14ac:dyDescent="0.3">
      <c r="A926">
        <v>2019</v>
      </c>
      <c r="B926" t="s">
        <v>60</v>
      </c>
      <c r="C926" t="s">
        <v>13</v>
      </c>
      <c r="D926" s="1">
        <v>8547</v>
      </c>
      <c r="E926" s="1">
        <v>42519</v>
      </c>
      <c r="F926" s="2">
        <v>36534</v>
      </c>
    </row>
    <row r="927" spans="1:6" x14ac:dyDescent="0.3">
      <c r="A927">
        <v>2019</v>
      </c>
      <c r="B927" t="s">
        <v>60</v>
      </c>
      <c r="C927" t="s">
        <v>14</v>
      </c>
      <c r="D927" s="1">
        <v>5938</v>
      </c>
      <c r="E927" s="1">
        <v>34833</v>
      </c>
      <c r="F927" s="2">
        <v>35624</v>
      </c>
    </row>
    <row r="928" spans="1:6" x14ac:dyDescent="0.3">
      <c r="A928">
        <v>2019</v>
      </c>
      <c r="B928" t="s">
        <v>60</v>
      </c>
      <c r="C928" t="s">
        <v>15</v>
      </c>
      <c r="D928" s="1">
        <v>10404</v>
      </c>
      <c r="E928" s="1">
        <v>46571</v>
      </c>
      <c r="F928" s="2">
        <v>34846</v>
      </c>
    </row>
    <row r="929" spans="1:6" x14ac:dyDescent="0.3">
      <c r="A929">
        <v>2019</v>
      </c>
      <c r="B929" t="s">
        <v>60</v>
      </c>
      <c r="C929" t="s">
        <v>16</v>
      </c>
      <c r="D929" s="1">
        <v>9280</v>
      </c>
      <c r="E929" s="1">
        <v>46391</v>
      </c>
      <c r="F929" s="2">
        <v>38963</v>
      </c>
    </row>
    <row r="930" spans="1:6" x14ac:dyDescent="0.3">
      <c r="A930">
        <v>2019</v>
      </c>
      <c r="B930" t="s">
        <v>60</v>
      </c>
      <c r="C930" t="s">
        <v>17</v>
      </c>
      <c r="D930" s="1">
        <v>3777</v>
      </c>
      <c r="E930" s="1">
        <v>17863</v>
      </c>
      <c r="F930" s="2">
        <v>35322</v>
      </c>
    </row>
    <row r="931" spans="1:6" x14ac:dyDescent="0.3">
      <c r="A931">
        <v>2019</v>
      </c>
      <c r="B931" t="s">
        <v>60</v>
      </c>
      <c r="C931" t="s">
        <v>18</v>
      </c>
      <c r="D931" s="1">
        <v>19358</v>
      </c>
      <c r="E931" s="1">
        <v>91545</v>
      </c>
      <c r="F931" s="2">
        <v>44150</v>
      </c>
    </row>
    <row r="932" spans="1:6" x14ac:dyDescent="0.3">
      <c r="A932">
        <v>2019</v>
      </c>
      <c r="B932" t="s">
        <v>60</v>
      </c>
      <c r="C932" t="s">
        <v>19</v>
      </c>
      <c r="D932" s="1">
        <v>22046</v>
      </c>
      <c r="E932" s="1">
        <v>121404</v>
      </c>
      <c r="F932" s="2">
        <v>40421</v>
      </c>
    </row>
    <row r="933" spans="1:6" x14ac:dyDescent="0.3">
      <c r="A933">
        <v>2019</v>
      </c>
      <c r="B933" t="s">
        <v>60</v>
      </c>
      <c r="C933" t="s">
        <v>20</v>
      </c>
      <c r="D933" s="1">
        <v>32480</v>
      </c>
      <c r="E933" s="1">
        <v>140352</v>
      </c>
      <c r="F933" s="2">
        <v>34330</v>
      </c>
    </row>
    <row r="934" spans="1:6" x14ac:dyDescent="0.3">
      <c r="A934">
        <v>2019</v>
      </c>
      <c r="B934" t="s">
        <v>60</v>
      </c>
      <c r="C934" t="s">
        <v>21</v>
      </c>
      <c r="D934" s="1">
        <v>17266</v>
      </c>
      <c r="E934" s="1">
        <v>91238</v>
      </c>
      <c r="F934" s="2">
        <v>35478</v>
      </c>
    </row>
    <row r="935" spans="1:6" x14ac:dyDescent="0.3">
      <c r="A935">
        <v>2019</v>
      </c>
      <c r="B935" t="s">
        <v>60</v>
      </c>
      <c r="C935" t="s">
        <v>22</v>
      </c>
      <c r="D935" s="1">
        <v>4589</v>
      </c>
      <c r="E935" s="1">
        <v>21043</v>
      </c>
      <c r="F935" s="2">
        <v>36243</v>
      </c>
    </row>
    <row r="936" spans="1:6" x14ac:dyDescent="0.3">
      <c r="A936">
        <v>2019</v>
      </c>
      <c r="B936" t="s">
        <v>60</v>
      </c>
      <c r="C936" t="s">
        <v>23</v>
      </c>
      <c r="D936" s="1">
        <v>13240</v>
      </c>
      <c r="E936" s="1">
        <v>75829</v>
      </c>
      <c r="F936" s="2">
        <v>35224</v>
      </c>
    </row>
    <row r="937" spans="1:6" x14ac:dyDescent="0.3">
      <c r="A937">
        <v>2019</v>
      </c>
      <c r="B937" t="s">
        <v>60</v>
      </c>
      <c r="C937" t="s">
        <v>24</v>
      </c>
      <c r="D937" s="1">
        <v>4153</v>
      </c>
      <c r="E937" s="1">
        <v>18442</v>
      </c>
      <c r="F937" s="2">
        <v>31791</v>
      </c>
    </row>
    <row r="938" spans="1:6" x14ac:dyDescent="0.3">
      <c r="A938">
        <v>2019</v>
      </c>
      <c r="B938" t="s">
        <v>60</v>
      </c>
      <c r="C938" t="s">
        <v>25</v>
      </c>
      <c r="D938" s="1">
        <v>4572</v>
      </c>
      <c r="E938" s="1">
        <v>25509</v>
      </c>
      <c r="F938" s="2">
        <v>33587</v>
      </c>
    </row>
    <row r="939" spans="1:6" x14ac:dyDescent="0.3">
      <c r="A939">
        <v>2019</v>
      </c>
      <c r="B939" t="s">
        <v>60</v>
      </c>
      <c r="C939" t="s">
        <v>26</v>
      </c>
      <c r="D939" s="1">
        <v>5140</v>
      </c>
      <c r="E939" s="1">
        <v>35449</v>
      </c>
      <c r="F939" s="2">
        <v>38479</v>
      </c>
    </row>
    <row r="940" spans="1:6" x14ac:dyDescent="0.3">
      <c r="A940">
        <v>2019</v>
      </c>
      <c r="B940" t="s">
        <v>60</v>
      </c>
      <c r="C940" t="s">
        <v>27</v>
      </c>
      <c r="D940" s="1">
        <v>4011</v>
      </c>
      <c r="E940" s="1">
        <v>21600</v>
      </c>
      <c r="F940" s="2">
        <v>39236</v>
      </c>
    </row>
    <row r="941" spans="1:6" x14ac:dyDescent="0.3">
      <c r="A941">
        <v>2019</v>
      </c>
      <c r="B941" t="s">
        <v>60</v>
      </c>
      <c r="C941" t="s">
        <v>28</v>
      </c>
      <c r="D941" s="1">
        <v>24469</v>
      </c>
      <c r="E941" s="1">
        <v>138255</v>
      </c>
      <c r="F941" s="2">
        <v>37373</v>
      </c>
    </row>
    <row r="942" spans="1:6" x14ac:dyDescent="0.3">
      <c r="A942">
        <v>2019</v>
      </c>
      <c r="B942" t="s">
        <v>60</v>
      </c>
      <c r="C942" t="s">
        <v>29</v>
      </c>
      <c r="D942" s="1">
        <v>4216</v>
      </c>
      <c r="E942" s="1">
        <v>21214</v>
      </c>
      <c r="F942" s="2">
        <v>35417</v>
      </c>
    </row>
    <row r="943" spans="1:6" x14ac:dyDescent="0.3">
      <c r="A943">
        <v>2019</v>
      </c>
      <c r="B943" t="s">
        <v>60</v>
      </c>
      <c r="C943" t="s">
        <v>30</v>
      </c>
      <c r="D943" s="1">
        <v>72430</v>
      </c>
      <c r="E943" s="1">
        <v>371218</v>
      </c>
      <c r="F943" s="2">
        <v>43410</v>
      </c>
    </row>
    <row r="944" spans="1:6" x14ac:dyDescent="0.3">
      <c r="A944">
        <v>2019</v>
      </c>
      <c r="B944" t="s">
        <v>60</v>
      </c>
      <c r="C944" t="s">
        <v>31</v>
      </c>
      <c r="D944" s="1">
        <v>24457</v>
      </c>
      <c r="E944" s="1">
        <v>115119</v>
      </c>
      <c r="F944" s="2">
        <v>36624</v>
      </c>
    </row>
    <row r="945" spans="1:6" x14ac:dyDescent="0.3">
      <c r="A945">
        <v>2019</v>
      </c>
      <c r="B945" t="s">
        <v>60</v>
      </c>
      <c r="C945" t="s">
        <v>32</v>
      </c>
      <c r="D945" s="1">
        <v>2047</v>
      </c>
      <c r="E945" s="1">
        <v>11337</v>
      </c>
      <c r="F945" s="2">
        <v>38696</v>
      </c>
    </row>
    <row r="946" spans="1:6" x14ac:dyDescent="0.3">
      <c r="A946">
        <v>2019</v>
      </c>
      <c r="B946" t="s">
        <v>60</v>
      </c>
      <c r="C946" t="s">
        <v>33</v>
      </c>
      <c r="D946" s="1">
        <v>23639</v>
      </c>
      <c r="E946" s="1">
        <v>157001</v>
      </c>
      <c r="F946" s="2">
        <v>35006</v>
      </c>
    </row>
    <row r="947" spans="1:6" x14ac:dyDescent="0.3">
      <c r="A947">
        <v>2019</v>
      </c>
      <c r="B947" t="s">
        <v>60</v>
      </c>
      <c r="C947" t="s">
        <v>34</v>
      </c>
      <c r="D947" s="1">
        <v>6589</v>
      </c>
      <c r="E947" s="1">
        <v>36706</v>
      </c>
      <c r="F947" s="2">
        <v>36151</v>
      </c>
    </row>
    <row r="948" spans="1:6" x14ac:dyDescent="0.3">
      <c r="A948">
        <v>2019</v>
      </c>
      <c r="B948" t="s">
        <v>60</v>
      </c>
      <c r="C948" t="s">
        <v>35</v>
      </c>
      <c r="D948" s="1">
        <v>25468</v>
      </c>
      <c r="E948" s="1">
        <v>78423</v>
      </c>
      <c r="F948" s="2">
        <v>35467</v>
      </c>
    </row>
    <row r="949" spans="1:6" x14ac:dyDescent="0.3">
      <c r="A949">
        <v>2019</v>
      </c>
      <c r="B949" t="s">
        <v>60</v>
      </c>
      <c r="C949" t="s">
        <v>36</v>
      </c>
      <c r="D949" s="1">
        <v>33082</v>
      </c>
      <c r="E949" s="1">
        <v>202171</v>
      </c>
      <c r="F949" s="2">
        <v>35131</v>
      </c>
    </row>
    <row r="950" spans="1:6" x14ac:dyDescent="0.3">
      <c r="A950">
        <v>2019</v>
      </c>
      <c r="B950" t="s">
        <v>60</v>
      </c>
      <c r="C950" t="s">
        <v>37</v>
      </c>
      <c r="D950" s="1">
        <v>3537</v>
      </c>
      <c r="E950" s="1">
        <v>18157</v>
      </c>
      <c r="F950" s="2">
        <v>34466</v>
      </c>
    </row>
    <row r="951" spans="1:6" x14ac:dyDescent="0.3">
      <c r="A951">
        <v>2019</v>
      </c>
      <c r="B951" t="s">
        <v>60</v>
      </c>
      <c r="C951" t="s">
        <v>38</v>
      </c>
      <c r="D951" s="1">
        <v>12142</v>
      </c>
      <c r="E951" s="1">
        <v>54906</v>
      </c>
      <c r="F951" s="2">
        <v>34386</v>
      </c>
    </row>
    <row r="952" spans="1:6" x14ac:dyDescent="0.3">
      <c r="A952">
        <v>2019</v>
      </c>
      <c r="B952" t="s">
        <v>60</v>
      </c>
      <c r="C952" t="s">
        <v>39</v>
      </c>
      <c r="D952" s="1">
        <v>2223</v>
      </c>
      <c r="E952" s="1">
        <v>11326</v>
      </c>
      <c r="F952" s="2">
        <v>34233</v>
      </c>
    </row>
    <row r="953" spans="1:6" x14ac:dyDescent="0.3">
      <c r="A953">
        <v>2019</v>
      </c>
      <c r="B953" t="s">
        <v>60</v>
      </c>
      <c r="C953" t="s">
        <v>40</v>
      </c>
      <c r="D953" s="1">
        <v>15931</v>
      </c>
      <c r="E953" s="1">
        <v>80484</v>
      </c>
      <c r="F953" s="2">
        <v>36227</v>
      </c>
    </row>
    <row r="954" spans="1:6" x14ac:dyDescent="0.3">
      <c r="A954">
        <v>2019</v>
      </c>
      <c r="B954" t="s">
        <v>60</v>
      </c>
      <c r="C954" t="s">
        <v>41</v>
      </c>
      <c r="D954" s="1">
        <v>57504</v>
      </c>
      <c r="E954" s="1">
        <v>343287</v>
      </c>
      <c r="F954" s="2">
        <v>41110</v>
      </c>
    </row>
    <row r="955" spans="1:6" x14ac:dyDescent="0.3">
      <c r="A955">
        <v>2019</v>
      </c>
      <c r="B955" t="s">
        <v>60</v>
      </c>
      <c r="C955" t="s">
        <v>42</v>
      </c>
      <c r="D955" s="1">
        <v>6492</v>
      </c>
      <c r="E955" s="1">
        <v>37200</v>
      </c>
      <c r="F955" s="2">
        <v>37389</v>
      </c>
    </row>
    <row r="956" spans="1:6" x14ac:dyDescent="0.3">
      <c r="A956">
        <v>2019</v>
      </c>
      <c r="B956" t="s">
        <v>60</v>
      </c>
      <c r="C956" t="s">
        <v>43</v>
      </c>
      <c r="D956" s="1">
        <v>1990</v>
      </c>
      <c r="E956" s="1">
        <v>8772</v>
      </c>
      <c r="F956" s="2">
        <v>37394</v>
      </c>
    </row>
    <row r="957" spans="1:6" x14ac:dyDescent="0.3">
      <c r="A957">
        <v>2019</v>
      </c>
      <c r="B957" t="s">
        <v>60</v>
      </c>
      <c r="C957" t="s">
        <v>44</v>
      </c>
      <c r="D957" s="1">
        <v>29777</v>
      </c>
      <c r="E957" s="1">
        <v>140456</v>
      </c>
      <c r="F957" s="2">
        <v>45136</v>
      </c>
    </row>
    <row r="958" spans="1:6" x14ac:dyDescent="0.3">
      <c r="A958">
        <v>2019</v>
      </c>
      <c r="B958" t="s">
        <v>60</v>
      </c>
      <c r="C958" t="s">
        <v>45</v>
      </c>
      <c r="D958" s="1">
        <v>19915</v>
      </c>
      <c r="E958" s="1">
        <v>102632</v>
      </c>
      <c r="F958" s="2">
        <v>42585</v>
      </c>
    </row>
    <row r="959" spans="1:6" x14ac:dyDescent="0.3">
      <c r="A959">
        <v>2019</v>
      </c>
      <c r="B959" t="s">
        <v>60</v>
      </c>
      <c r="C959" t="s">
        <v>46</v>
      </c>
      <c r="D959" s="1">
        <v>5797</v>
      </c>
      <c r="E959" s="1">
        <v>20164</v>
      </c>
      <c r="F959" s="2">
        <v>32080</v>
      </c>
    </row>
    <row r="960" spans="1:6" x14ac:dyDescent="0.3">
      <c r="A960">
        <v>2019</v>
      </c>
      <c r="B960" t="s">
        <v>60</v>
      </c>
      <c r="C960" t="s">
        <v>47</v>
      </c>
      <c r="D960" s="1">
        <v>13757</v>
      </c>
      <c r="E960" s="1">
        <v>84267</v>
      </c>
      <c r="F960" s="2">
        <v>31908</v>
      </c>
    </row>
    <row r="961" spans="1:6" x14ac:dyDescent="0.3">
      <c r="A961">
        <v>2019</v>
      </c>
      <c r="B961" t="s">
        <v>60</v>
      </c>
      <c r="C961" t="s">
        <v>48</v>
      </c>
      <c r="D961" s="1">
        <v>1655</v>
      </c>
      <c r="E961" s="1">
        <v>7188</v>
      </c>
      <c r="F961" s="2">
        <v>39255</v>
      </c>
    </row>
    <row r="962" spans="1:6" x14ac:dyDescent="0.3">
      <c r="A962">
        <v>2018</v>
      </c>
      <c r="B962" t="s">
        <v>55</v>
      </c>
      <c r="C962" t="s">
        <v>1</v>
      </c>
      <c r="D962" s="1">
        <v>1843</v>
      </c>
      <c r="E962" s="1">
        <v>18397</v>
      </c>
      <c r="F962" s="2">
        <v>56388</v>
      </c>
    </row>
    <row r="963" spans="1:6" x14ac:dyDescent="0.3">
      <c r="A963">
        <v>2018</v>
      </c>
      <c r="B963" t="s">
        <v>55</v>
      </c>
      <c r="C963" t="s">
        <v>2</v>
      </c>
      <c r="D963" s="1">
        <v>1328</v>
      </c>
      <c r="E963" s="1">
        <v>38653</v>
      </c>
      <c r="F963" s="2">
        <v>50854</v>
      </c>
    </row>
    <row r="964" spans="1:6" x14ac:dyDescent="0.3">
      <c r="A964">
        <v>2018</v>
      </c>
      <c r="B964" t="s">
        <v>55</v>
      </c>
      <c r="C964" t="s">
        <v>3</v>
      </c>
      <c r="D964" s="1">
        <v>2525</v>
      </c>
      <c r="E964" s="1">
        <v>16334</v>
      </c>
      <c r="F964" s="2">
        <v>47616</v>
      </c>
    </row>
    <row r="965" spans="1:6" x14ac:dyDescent="0.3">
      <c r="A965">
        <v>2018</v>
      </c>
      <c r="B965" t="s">
        <v>55</v>
      </c>
      <c r="C965" t="s">
        <v>4</v>
      </c>
      <c r="D965" s="1">
        <v>17605</v>
      </c>
      <c r="E965" s="1">
        <v>443542</v>
      </c>
      <c r="F965" s="2">
        <v>38595</v>
      </c>
    </row>
    <row r="966" spans="1:6" x14ac:dyDescent="0.3">
      <c r="A966">
        <v>2018</v>
      </c>
      <c r="B966" t="s">
        <v>55</v>
      </c>
      <c r="C966" t="s">
        <v>5</v>
      </c>
      <c r="D966" s="1">
        <v>3256</v>
      </c>
      <c r="E966" s="1">
        <v>46357</v>
      </c>
      <c r="F966" s="2">
        <v>88489</v>
      </c>
    </row>
    <row r="967" spans="1:6" x14ac:dyDescent="0.3">
      <c r="A967">
        <v>2018</v>
      </c>
      <c r="B967" t="s">
        <v>55</v>
      </c>
      <c r="C967" t="s">
        <v>6</v>
      </c>
      <c r="D967">
        <v>441</v>
      </c>
      <c r="E967" s="1">
        <v>5272</v>
      </c>
      <c r="F967" s="2">
        <v>40054</v>
      </c>
    </row>
    <row r="968" spans="1:6" x14ac:dyDescent="0.3">
      <c r="A968">
        <v>2018</v>
      </c>
      <c r="B968" t="s">
        <v>55</v>
      </c>
      <c r="C968" t="s">
        <v>7</v>
      </c>
      <c r="D968">
        <v>177</v>
      </c>
      <c r="E968" s="1">
        <v>1535</v>
      </c>
      <c r="F968" s="2">
        <v>39987</v>
      </c>
    </row>
    <row r="969" spans="1:6" x14ac:dyDescent="0.3">
      <c r="A969">
        <v>2018</v>
      </c>
      <c r="B969" t="s">
        <v>55</v>
      </c>
      <c r="C969" t="s">
        <v>8</v>
      </c>
      <c r="D969" s="1">
        <v>5289</v>
      </c>
      <c r="E969" s="1">
        <v>72507</v>
      </c>
      <c r="F969" s="2">
        <v>34681</v>
      </c>
    </row>
    <row r="970" spans="1:6" x14ac:dyDescent="0.3">
      <c r="A970">
        <v>2018</v>
      </c>
      <c r="B970" t="s">
        <v>55</v>
      </c>
      <c r="C970" t="s">
        <v>9</v>
      </c>
      <c r="D970" s="1">
        <v>2630</v>
      </c>
      <c r="E970" s="1">
        <v>29395</v>
      </c>
      <c r="F970" s="2">
        <v>42010</v>
      </c>
    </row>
    <row r="971" spans="1:6" x14ac:dyDescent="0.3">
      <c r="A971">
        <v>2018</v>
      </c>
      <c r="B971" t="s">
        <v>55</v>
      </c>
      <c r="C971" t="s">
        <v>10</v>
      </c>
      <c r="D971" s="1">
        <v>2500</v>
      </c>
      <c r="E971" s="1">
        <v>26636</v>
      </c>
      <c r="F971" s="2">
        <v>39998</v>
      </c>
    </row>
    <row r="972" spans="1:6" x14ac:dyDescent="0.3">
      <c r="A972">
        <v>2018</v>
      </c>
      <c r="B972" t="s">
        <v>55</v>
      </c>
      <c r="C972" t="s">
        <v>11</v>
      </c>
      <c r="D972" s="1">
        <v>2785</v>
      </c>
      <c r="E972" s="1">
        <v>26452</v>
      </c>
      <c r="F972" s="2">
        <v>50101</v>
      </c>
    </row>
    <row r="973" spans="1:6" x14ac:dyDescent="0.3">
      <c r="A973">
        <v>2018</v>
      </c>
      <c r="B973" t="s">
        <v>55</v>
      </c>
      <c r="C973" t="s">
        <v>12</v>
      </c>
      <c r="D973" s="1">
        <v>2217</v>
      </c>
      <c r="E973" s="1">
        <v>21236</v>
      </c>
      <c r="F973" s="2">
        <v>48605</v>
      </c>
    </row>
    <row r="974" spans="1:6" x14ac:dyDescent="0.3">
      <c r="A974">
        <v>2018</v>
      </c>
      <c r="B974" t="s">
        <v>55</v>
      </c>
      <c r="C974" t="s">
        <v>13</v>
      </c>
      <c r="D974" s="1">
        <v>2830</v>
      </c>
      <c r="E974" s="1">
        <v>23077</v>
      </c>
      <c r="F974" s="2">
        <v>42989</v>
      </c>
    </row>
    <row r="975" spans="1:6" x14ac:dyDescent="0.3">
      <c r="A975">
        <v>2018</v>
      </c>
      <c r="B975" t="s">
        <v>55</v>
      </c>
      <c r="C975" t="s">
        <v>14</v>
      </c>
      <c r="D975" s="1">
        <v>2658</v>
      </c>
      <c r="E975" s="1">
        <v>19284</v>
      </c>
      <c r="F975" s="2">
        <v>47004</v>
      </c>
    </row>
    <row r="976" spans="1:6" x14ac:dyDescent="0.3">
      <c r="A976">
        <v>2018</v>
      </c>
      <c r="B976" t="s">
        <v>55</v>
      </c>
      <c r="C976" t="s">
        <v>15</v>
      </c>
      <c r="D976" s="1">
        <v>1559</v>
      </c>
      <c r="E976" s="1">
        <v>18569</v>
      </c>
      <c r="F976" s="2">
        <v>56223</v>
      </c>
    </row>
    <row r="977" spans="1:6" x14ac:dyDescent="0.3">
      <c r="A977">
        <v>2018</v>
      </c>
      <c r="B977" t="s">
        <v>55</v>
      </c>
      <c r="C977" t="s">
        <v>16</v>
      </c>
      <c r="D977" s="1">
        <v>3089</v>
      </c>
      <c r="E977" s="1">
        <v>43598</v>
      </c>
      <c r="F977" s="2">
        <v>84277</v>
      </c>
    </row>
    <row r="978" spans="1:6" x14ac:dyDescent="0.3">
      <c r="A978">
        <v>2018</v>
      </c>
      <c r="B978" t="s">
        <v>55</v>
      </c>
      <c r="C978" t="s">
        <v>17</v>
      </c>
      <c r="D978" s="1">
        <v>1372</v>
      </c>
      <c r="E978" s="1">
        <v>7143</v>
      </c>
      <c r="F978" s="2">
        <v>41187</v>
      </c>
    </row>
    <row r="979" spans="1:6" x14ac:dyDescent="0.3">
      <c r="A979">
        <v>2018</v>
      </c>
      <c r="B979" t="s">
        <v>55</v>
      </c>
      <c r="C979" t="s">
        <v>18</v>
      </c>
      <c r="D979">
        <v>723</v>
      </c>
      <c r="E979" s="1">
        <v>6447</v>
      </c>
      <c r="F979" s="2">
        <v>43100</v>
      </c>
    </row>
    <row r="980" spans="1:6" x14ac:dyDescent="0.3">
      <c r="A980">
        <v>2018</v>
      </c>
      <c r="B980" t="s">
        <v>55</v>
      </c>
      <c r="C980" t="s">
        <v>19</v>
      </c>
      <c r="D980">
        <v>985</v>
      </c>
      <c r="E980" s="1">
        <v>9626</v>
      </c>
      <c r="F980" s="2">
        <v>61244</v>
      </c>
    </row>
    <row r="981" spans="1:6" x14ac:dyDescent="0.3">
      <c r="A981">
        <v>2018</v>
      </c>
      <c r="B981" t="s">
        <v>55</v>
      </c>
      <c r="C981" t="s">
        <v>20</v>
      </c>
      <c r="D981" s="1">
        <v>3282</v>
      </c>
      <c r="E981" s="1">
        <v>35874</v>
      </c>
      <c r="F981" s="2">
        <v>40516</v>
      </c>
    </row>
    <row r="982" spans="1:6" x14ac:dyDescent="0.3">
      <c r="A982">
        <v>2018</v>
      </c>
      <c r="B982" t="s">
        <v>55</v>
      </c>
      <c r="C982" t="s">
        <v>21</v>
      </c>
      <c r="D982" s="1">
        <v>3071</v>
      </c>
      <c r="E982" s="1">
        <v>27642</v>
      </c>
      <c r="F982" s="2">
        <v>50521</v>
      </c>
    </row>
    <row r="983" spans="1:6" x14ac:dyDescent="0.3">
      <c r="A983">
        <v>2018</v>
      </c>
      <c r="B983" t="s">
        <v>55</v>
      </c>
      <c r="C983" t="s">
        <v>22</v>
      </c>
      <c r="D983" s="1">
        <v>2153</v>
      </c>
      <c r="E983" s="1">
        <v>16234</v>
      </c>
      <c r="F983" s="2">
        <v>47028</v>
      </c>
    </row>
    <row r="984" spans="1:6" x14ac:dyDescent="0.3">
      <c r="A984">
        <v>2018</v>
      </c>
      <c r="B984" t="s">
        <v>55</v>
      </c>
      <c r="C984" t="s">
        <v>23</v>
      </c>
      <c r="D984" s="1">
        <v>1935</v>
      </c>
      <c r="E984" s="1">
        <v>16642</v>
      </c>
      <c r="F984" s="2">
        <v>43331</v>
      </c>
    </row>
    <row r="985" spans="1:6" x14ac:dyDescent="0.3">
      <c r="A985">
        <v>2018</v>
      </c>
      <c r="B985" t="s">
        <v>55</v>
      </c>
      <c r="C985" t="s">
        <v>24</v>
      </c>
      <c r="D985" s="1">
        <v>1771</v>
      </c>
      <c r="E985" s="1">
        <v>12503</v>
      </c>
      <c r="F985" s="2">
        <v>67090</v>
      </c>
    </row>
    <row r="986" spans="1:6" x14ac:dyDescent="0.3">
      <c r="A986">
        <v>2018</v>
      </c>
      <c r="B986" t="s">
        <v>55</v>
      </c>
      <c r="C986" t="s">
        <v>25</v>
      </c>
      <c r="D986" s="1">
        <v>2378</v>
      </c>
      <c r="E986" s="1">
        <v>15823</v>
      </c>
      <c r="F986" s="2">
        <v>41084</v>
      </c>
    </row>
    <row r="987" spans="1:6" x14ac:dyDescent="0.3">
      <c r="A987">
        <v>2018</v>
      </c>
      <c r="B987" t="s">
        <v>55</v>
      </c>
      <c r="C987" t="s">
        <v>26</v>
      </c>
      <c r="D987">
        <v>641</v>
      </c>
      <c r="E987" s="1">
        <v>19336</v>
      </c>
      <c r="F987" s="2">
        <v>82872</v>
      </c>
    </row>
    <row r="988" spans="1:6" x14ac:dyDescent="0.3">
      <c r="A988">
        <v>2018</v>
      </c>
      <c r="B988" t="s">
        <v>55</v>
      </c>
      <c r="C988" t="s">
        <v>27</v>
      </c>
      <c r="D988">
        <v>344</v>
      </c>
      <c r="E988" s="1">
        <v>2619</v>
      </c>
      <c r="F988" s="2">
        <v>42081</v>
      </c>
    </row>
    <row r="989" spans="1:6" x14ac:dyDescent="0.3">
      <c r="A989">
        <v>2018</v>
      </c>
      <c r="B989" t="s">
        <v>55</v>
      </c>
      <c r="C989" t="s">
        <v>28</v>
      </c>
      <c r="D989" s="1">
        <v>1003</v>
      </c>
      <c r="E989" s="1">
        <v>12165</v>
      </c>
      <c r="F989" s="2">
        <v>39981</v>
      </c>
    </row>
    <row r="990" spans="1:6" x14ac:dyDescent="0.3">
      <c r="A990">
        <v>2018</v>
      </c>
      <c r="B990" t="s">
        <v>55</v>
      </c>
      <c r="C990" t="s">
        <v>29</v>
      </c>
      <c r="D990" s="1">
        <v>2007</v>
      </c>
      <c r="E990" s="1">
        <v>35856</v>
      </c>
      <c r="F990" s="2">
        <v>64393</v>
      </c>
    </row>
    <row r="991" spans="1:6" x14ac:dyDescent="0.3">
      <c r="A991">
        <v>2018</v>
      </c>
      <c r="B991" t="s">
        <v>55</v>
      </c>
      <c r="C991" t="s">
        <v>30</v>
      </c>
      <c r="D991" s="1">
        <v>3062</v>
      </c>
      <c r="E991" s="1">
        <v>31787</v>
      </c>
      <c r="F991" s="2">
        <v>41230</v>
      </c>
    </row>
    <row r="992" spans="1:6" x14ac:dyDescent="0.3">
      <c r="A992">
        <v>2018</v>
      </c>
      <c r="B992" t="s">
        <v>55</v>
      </c>
      <c r="C992" t="s">
        <v>31</v>
      </c>
      <c r="D992" s="1">
        <v>3330</v>
      </c>
      <c r="E992" s="1">
        <v>30208</v>
      </c>
      <c r="F992" s="2">
        <v>39062</v>
      </c>
    </row>
    <row r="993" spans="1:6" x14ac:dyDescent="0.3">
      <c r="A993">
        <v>2018</v>
      </c>
      <c r="B993" t="s">
        <v>55</v>
      </c>
      <c r="C993" t="s">
        <v>32</v>
      </c>
      <c r="D993" s="1">
        <v>1766</v>
      </c>
      <c r="E993" s="1">
        <v>25422</v>
      </c>
      <c r="F993" s="2">
        <v>95073</v>
      </c>
    </row>
    <row r="994" spans="1:6" x14ac:dyDescent="0.3">
      <c r="A994">
        <v>2018</v>
      </c>
      <c r="B994" t="s">
        <v>55</v>
      </c>
      <c r="C994" t="s">
        <v>33</v>
      </c>
      <c r="D994" s="1">
        <v>2470</v>
      </c>
      <c r="E994" s="1">
        <v>28520</v>
      </c>
      <c r="F994" s="2">
        <v>51145</v>
      </c>
    </row>
    <row r="995" spans="1:6" x14ac:dyDescent="0.3">
      <c r="A995">
        <v>2018</v>
      </c>
      <c r="B995" t="s">
        <v>55</v>
      </c>
      <c r="C995" t="s">
        <v>34</v>
      </c>
      <c r="D995" s="1">
        <v>4348</v>
      </c>
      <c r="E995" s="1">
        <v>64020</v>
      </c>
      <c r="F995" s="2">
        <v>91135</v>
      </c>
    </row>
    <row r="996" spans="1:6" x14ac:dyDescent="0.3">
      <c r="A996">
        <v>2018</v>
      </c>
      <c r="B996" t="s">
        <v>55</v>
      </c>
      <c r="C996" t="s">
        <v>35</v>
      </c>
      <c r="D996" s="1">
        <v>4560</v>
      </c>
      <c r="E996" s="1">
        <v>53530</v>
      </c>
      <c r="F996" s="2">
        <v>37495</v>
      </c>
    </row>
    <row r="997" spans="1:6" x14ac:dyDescent="0.3">
      <c r="A997">
        <v>2018</v>
      </c>
      <c r="B997" t="s">
        <v>55</v>
      </c>
      <c r="C997" t="s">
        <v>36</v>
      </c>
      <c r="D997" s="1">
        <v>3585</v>
      </c>
      <c r="E997" s="1">
        <v>52523</v>
      </c>
      <c r="F997" s="2">
        <v>62951</v>
      </c>
    </row>
    <row r="998" spans="1:6" x14ac:dyDescent="0.3">
      <c r="A998">
        <v>2018</v>
      </c>
      <c r="B998" t="s">
        <v>55</v>
      </c>
      <c r="C998" t="s">
        <v>37</v>
      </c>
      <c r="D998">
        <v>194</v>
      </c>
      <c r="E998" s="1">
        <v>1056</v>
      </c>
      <c r="F998" s="2">
        <v>39071</v>
      </c>
    </row>
    <row r="999" spans="1:6" x14ac:dyDescent="0.3">
      <c r="A999">
        <v>2018</v>
      </c>
      <c r="B999" t="s">
        <v>55</v>
      </c>
      <c r="C999" t="s">
        <v>38</v>
      </c>
      <c r="D999" s="1">
        <v>1286</v>
      </c>
      <c r="E999" s="1">
        <v>12662</v>
      </c>
      <c r="F999" s="2">
        <v>40536</v>
      </c>
    </row>
    <row r="1000" spans="1:6" x14ac:dyDescent="0.3">
      <c r="A1000">
        <v>2018</v>
      </c>
      <c r="B1000" t="s">
        <v>55</v>
      </c>
      <c r="C1000" t="s">
        <v>39</v>
      </c>
      <c r="D1000" s="1">
        <v>1047</v>
      </c>
      <c r="E1000" s="1">
        <v>6831</v>
      </c>
      <c r="F1000" s="2">
        <v>42904</v>
      </c>
    </row>
    <row r="1001" spans="1:6" x14ac:dyDescent="0.3">
      <c r="A1001">
        <v>2018</v>
      </c>
      <c r="B1001" t="s">
        <v>55</v>
      </c>
      <c r="C1001" t="s">
        <v>40</v>
      </c>
      <c r="D1001" s="1">
        <v>1099</v>
      </c>
      <c r="E1001" s="1">
        <v>11051</v>
      </c>
      <c r="F1001" s="2">
        <v>46634</v>
      </c>
    </row>
    <row r="1002" spans="1:6" x14ac:dyDescent="0.3">
      <c r="A1002">
        <v>2018</v>
      </c>
      <c r="B1002" t="s">
        <v>55</v>
      </c>
      <c r="C1002" t="s">
        <v>41</v>
      </c>
      <c r="D1002" s="1">
        <v>19761</v>
      </c>
      <c r="E1002" s="1">
        <v>304275</v>
      </c>
      <c r="F1002" s="2">
        <v>109449</v>
      </c>
    </row>
    <row r="1003" spans="1:6" x14ac:dyDescent="0.3">
      <c r="A1003">
        <v>2018</v>
      </c>
      <c r="B1003" t="s">
        <v>55</v>
      </c>
      <c r="C1003" t="s">
        <v>42</v>
      </c>
      <c r="D1003" s="1">
        <v>1002</v>
      </c>
      <c r="E1003" s="1">
        <v>15159</v>
      </c>
      <c r="F1003" s="2">
        <v>61171</v>
      </c>
    </row>
    <row r="1004" spans="1:6" x14ac:dyDescent="0.3">
      <c r="A1004">
        <v>2018</v>
      </c>
      <c r="B1004" t="s">
        <v>55</v>
      </c>
      <c r="C1004" t="s">
        <v>43</v>
      </c>
      <c r="D1004">
        <v>548</v>
      </c>
      <c r="E1004" s="1">
        <v>3930</v>
      </c>
      <c r="F1004" s="2">
        <v>38605</v>
      </c>
    </row>
    <row r="1005" spans="1:6" x14ac:dyDescent="0.3">
      <c r="A1005">
        <v>2018</v>
      </c>
      <c r="B1005" t="s">
        <v>55</v>
      </c>
      <c r="C1005" t="s">
        <v>44</v>
      </c>
      <c r="D1005" s="1">
        <v>2101</v>
      </c>
      <c r="E1005" s="1">
        <v>19281</v>
      </c>
      <c r="F1005" s="2">
        <v>47043</v>
      </c>
    </row>
    <row r="1006" spans="1:6" x14ac:dyDescent="0.3">
      <c r="A1006">
        <v>2018</v>
      </c>
      <c r="B1006" t="s">
        <v>55</v>
      </c>
      <c r="C1006" t="s">
        <v>45</v>
      </c>
      <c r="D1006" s="1">
        <v>7317</v>
      </c>
      <c r="E1006" s="1">
        <v>109210</v>
      </c>
      <c r="F1006" s="2">
        <v>33346</v>
      </c>
    </row>
    <row r="1007" spans="1:6" x14ac:dyDescent="0.3">
      <c r="A1007">
        <v>2018</v>
      </c>
      <c r="B1007" t="s">
        <v>55</v>
      </c>
      <c r="C1007" t="s">
        <v>46</v>
      </c>
      <c r="D1007" s="1">
        <v>1199</v>
      </c>
      <c r="E1007" s="1">
        <v>23481</v>
      </c>
      <c r="F1007" s="2">
        <v>80012</v>
      </c>
    </row>
    <row r="1008" spans="1:6" x14ac:dyDescent="0.3">
      <c r="A1008">
        <v>2018</v>
      </c>
      <c r="B1008" t="s">
        <v>55</v>
      </c>
      <c r="C1008" t="s">
        <v>47</v>
      </c>
      <c r="D1008" s="1">
        <v>2926</v>
      </c>
      <c r="E1008" s="1">
        <v>32257</v>
      </c>
      <c r="F1008" s="2">
        <v>39437</v>
      </c>
    </row>
    <row r="1009" spans="1:6" x14ac:dyDescent="0.3">
      <c r="A1009">
        <v>2018</v>
      </c>
      <c r="B1009" t="s">
        <v>55</v>
      </c>
      <c r="C1009" t="s">
        <v>48</v>
      </c>
      <c r="D1009" s="1">
        <v>1438</v>
      </c>
      <c r="E1009" s="1">
        <v>23488</v>
      </c>
      <c r="F1009" s="2">
        <v>83751</v>
      </c>
    </row>
    <row r="1010" spans="1:6" x14ac:dyDescent="0.3">
      <c r="A1010">
        <v>2018</v>
      </c>
      <c r="B1010" t="s">
        <v>51</v>
      </c>
      <c r="C1010" t="s">
        <v>1</v>
      </c>
      <c r="D1010" s="1">
        <v>9897</v>
      </c>
      <c r="E1010" s="1">
        <v>89207</v>
      </c>
      <c r="F1010" s="2">
        <v>53957</v>
      </c>
    </row>
    <row r="1011" spans="1:6" x14ac:dyDescent="0.3">
      <c r="A1011">
        <v>2018</v>
      </c>
      <c r="B1011" t="s">
        <v>51</v>
      </c>
      <c r="C1011" t="s">
        <v>2</v>
      </c>
      <c r="D1011" s="1">
        <v>12867</v>
      </c>
      <c r="E1011" s="1">
        <v>158251</v>
      </c>
      <c r="F1011" s="2">
        <v>55989</v>
      </c>
    </row>
    <row r="1012" spans="1:6" x14ac:dyDescent="0.3">
      <c r="A1012">
        <v>2018</v>
      </c>
      <c r="B1012" t="s">
        <v>51</v>
      </c>
      <c r="C1012" t="s">
        <v>3</v>
      </c>
      <c r="D1012" s="1">
        <v>6945</v>
      </c>
      <c r="E1012" s="1">
        <v>50848</v>
      </c>
      <c r="F1012" s="2">
        <v>47988</v>
      </c>
    </row>
    <row r="1013" spans="1:6" x14ac:dyDescent="0.3">
      <c r="A1013">
        <v>2018</v>
      </c>
      <c r="B1013" t="s">
        <v>51</v>
      </c>
      <c r="C1013" t="s">
        <v>4</v>
      </c>
      <c r="D1013" s="1">
        <v>80657</v>
      </c>
      <c r="E1013" s="1">
        <v>860278</v>
      </c>
      <c r="F1013" s="2">
        <v>70084</v>
      </c>
    </row>
    <row r="1014" spans="1:6" x14ac:dyDescent="0.3">
      <c r="A1014">
        <v>2018</v>
      </c>
      <c r="B1014" t="s">
        <v>51</v>
      </c>
      <c r="C1014" t="s">
        <v>5</v>
      </c>
      <c r="D1014" s="1">
        <v>19884</v>
      </c>
      <c r="E1014" s="1">
        <v>173096</v>
      </c>
      <c r="F1014" s="2">
        <v>62414</v>
      </c>
    </row>
    <row r="1015" spans="1:6" x14ac:dyDescent="0.3">
      <c r="A1015">
        <v>2018</v>
      </c>
      <c r="B1015" t="s">
        <v>51</v>
      </c>
      <c r="C1015" t="s">
        <v>6</v>
      </c>
      <c r="D1015" s="1">
        <v>9399</v>
      </c>
      <c r="E1015" s="1">
        <v>58769</v>
      </c>
      <c r="F1015" s="2">
        <v>69727</v>
      </c>
    </row>
    <row r="1016" spans="1:6" x14ac:dyDescent="0.3">
      <c r="A1016">
        <v>2018</v>
      </c>
      <c r="B1016" t="s">
        <v>51</v>
      </c>
      <c r="C1016" t="s">
        <v>7</v>
      </c>
      <c r="D1016" s="1">
        <v>2871</v>
      </c>
      <c r="E1016" s="1">
        <v>22192</v>
      </c>
      <c r="F1016" s="2">
        <v>59797</v>
      </c>
    </row>
    <row r="1017" spans="1:6" x14ac:dyDescent="0.3">
      <c r="A1017">
        <v>2018</v>
      </c>
      <c r="B1017" t="s">
        <v>51</v>
      </c>
      <c r="C1017" t="s">
        <v>8</v>
      </c>
      <c r="D1017" s="1">
        <v>70819</v>
      </c>
      <c r="E1017" s="1">
        <v>541083</v>
      </c>
      <c r="F1017" s="2">
        <v>51286</v>
      </c>
    </row>
    <row r="1018" spans="1:6" x14ac:dyDescent="0.3">
      <c r="A1018">
        <v>2018</v>
      </c>
      <c r="B1018" t="s">
        <v>51</v>
      </c>
      <c r="C1018" t="s">
        <v>9</v>
      </c>
      <c r="D1018" s="1">
        <v>20577</v>
      </c>
      <c r="E1018" s="1">
        <v>195221</v>
      </c>
      <c r="F1018" s="2">
        <v>61018</v>
      </c>
    </row>
    <row r="1019" spans="1:6" x14ac:dyDescent="0.3">
      <c r="A1019">
        <v>2018</v>
      </c>
      <c r="B1019" t="s">
        <v>51</v>
      </c>
      <c r="C1019" t="s">
        <v>10</v>
      </c>
      <c r="D1019" s="1">
        <v>8174</v>
      </c>
      <c r="E1019" s="1">
        <v>46827</v>
      </c>
      <c r="F1019" s="2">
        <v>44285</v>
      </c>
    </row>
    <row r="1020" spans="1:6" x14ac:dyDescent="0.3">
      <c r="A1020">
        <v>2018</v>
      </c>
      <c r="B1020" t="s">
        <v>51</v>
      </c>
      <c r="C1020" t="s">
        <v>11</v>
      </c>
      <c r="D1020" s="1">
        <v>32305</v>
      </c>
      <c r="E1020" s="1">
        <v>225991</v>
      </c>
      <c r="F1020" s="2">
        <v>71957</v>
      </c>
    </row>
    <row r="1021" spans="1:6" x14ac:dyDescent="0.3">
      <c r="A1021">
        <v>2018</v>
      </c>
      <c r="B1021" t="s">
        <v>51</v>
      </c>
      <c r="C1021" t="s">
        <v>12</v>
      </c>
      <c r="D1021" s="1">
        <v>15176</v>
      </c>
      <c r="E1021" s="1">
        <v>141028</v>
      </c>
      <c r="F1021" s="2">
        <v>58404</v>
      </c>
    </row>
    <row r="1022" spans="1:6" x14ac:dyDescent="0.3">
      <c r="A1022">
        <v>2018</v>
      </c>
      <c r="B1022" t="s">
        <v>51</v>
      </c>
      <c r="C1022" t="s">
        <v>13</v>
      </c>
      <c r="D1022" s="1">
        <v>9447</v>
      </c>
      <c r="E1022" s="1">
        <v>77230</v>
      </c>
      <c r="F1022" s="2">
        <v>57435</v>
      </c>
    </row>
    <row r="1023" spans="1:6" x14ac:dyDescent="0.3">
      <c r="A1023">
        <v>2018</v>
      </c>
      <c r="B1023" t="s">
        <v>51</v>
      </c>
      <c r="C1023" t="s">
        <v>14</v>
      </c>
      <c r="D1023" s="1">
        <v>7555</v>
      </c>
      <c r="E1023" s="1">
        <v>61206</v>
      </c>
      <c r="F1023" s="2">
        <v>54735</v>
      </c>
    </row>
    <row r="1024" spans="1:6" x14ac:dyDescent="0.3">
      <c r="A1024">
        <v>2018</v>
      </c>
      <c r="B1024" t="s">
        <v>51</v>
      </c>
      <c r="C1024" t="s">
        <v>15</v>
      </c>
      <c r="D1024" s="1">
        <v>9466</v>
      </c>
      <c r="E1024" s="1">
        <v>77934</v>
      </c>
      <c r="F1024" s="2">
        <v>53957</v>
      </c>
    </row>
    <row r="1025" spans="1:6" x14ac:dyDescent="0.3">
      <c r="A1025">
        <v>2018</v>
      </c>
      <c r="B1025" t="s">
        <v>51</v>
      </c>
      <c r="C1025" t="s">
        <v>16</v>
      </c>
      <c r="D1025" s="1">
        <v>10844</v>
      </c>
      <c r="E1025" s="1">
        <v>151993</v>
      </c>
      <c r="F1025" s="2">
        <v>63892</v>
      </c>
    </row>
    <row r="1026" spans="1:6" x14ac:dyDescent="0.3">
      <c r="A1026">
        <v>2018</v>
      </c>
      <c r="B1026" t="s">
        <v>51</v>
      </c>
      <c r="C1026" t="s">
        <v>17</v>
      </c>
      <c r="D1026" s="1">
        <v>5475</v>
      </c>
      <c r="E1026" s="1">
        <v>29285</v>
      </c>
      <c r="F1026" s="2">
        <v>49575</v>
      </c>
    </row>
    <row r="1027" spans="1:6" x14ac:dyDescent="0.3">
      <c r="A1027">
        <v>2018</v>
      </c>
      <c r="B1027" t="s">
        <v>51</v>
      </c>
      <c r="C1027" t="s">
        <v>18</v>
      </c>
      <c r="D1027" s="1">
        <v>16487</v>
      </c>
      <c r="E1027" s="1">
        <v>163210</v>
      </c>
      <c r="F1027" s="2">
        <v>65971</v>
      </c>
    </row>
    <row r="1028" spans="1:6" x14ac:dyDescent="0.3">
      <c r="A1028">
        <v>2018</v>
      </c>
      <c r="B1028" t="s">
        <v>51</v>
      </c>
      <c r="C1028" t="s">
        <v>19</v>
      </c>
      <c r="D1028" s="1">
        <v>21120</v>
      </c>
      <c r="E1028" s="1">
        <v>158656</v>
      </c>
      <c r="F1028" s="2">
        <v>78802</v>
      </c>
    </row>
    <row r="1029" spans="1:6" x14ac:dyDescent="0.3">
      <c r="A1029">
        <v>2018</v>
      </c>
      <c r="B1029" t="s">
        <v>51</v>
      </c>
      <c r="C1029" t="s">
        <v>20</v>
      </c>
      <c r="D1029" s="1">
        <v>19952</v>
      </c>
      <c r="E1029" s="1">
        <v>168632</v>
      </c>
      <c r="F1029" s="2">
        <v>62378</v>
      </c>
    </row>
    <row r="1030" spans="1:6" x14ac:dyDescent="0.3">
      <c r="A1030">
        <v>2018</v>
      </c>
      <c r="B1030" t="s">
        <v>51</v>
      </c>
      <c r="C1030" t="s">
        <v>21</v>
      </c>
      <c r="D1030" s="1">
        <v>16480</v>
      </c>
      <c r="E1030" s="1">
        <v>121665</v>
      </c>
      <c r="F1030" s="2">
        <v>67248</v>
      </c>
    </row>
    <row r="1031" spans="1:6" x14ac:dyDescent="0.3">
      <c r="A1031">
        <v>2018</v>
      </c>
      <c r="B1031" t="s">
        <v>51</v>
      </c>
      <c r="C1031" t="s">
        <v>22</v>
      </c>
      <c r="D1031" s="1">
        <v>5760</v>
      </c>
      <c r="E1031" s="1">
        <v>43911</v>
      </c>
      <c r="F1031" s="2">
        <v>50325</v>
      </c>
    </row>
    <row r="1032" spans="1:6" x14ac:dyDescent="0.3">
      <c r="A1032">
        <v>2018</v>
      </c>
      <c r="B1032" t="s">
        <v>51</v>
      </c>
      <c r="C1032" t="s">
        <v>23</v>
      </c>
      <c r="D1032" s="1">
        <v>14591</v>
      </c>
      <c r="E1032" s="1">
        <v>122662</v>
      </c>
      <c r="F1032" s="2">
        <v>59442</v>
      </c>
    </row>
    <row r="1033" spans="1:6" x14ac:dyDescent="0.3">
      <c r="A1033">
        <v>2018</v>
      </c>
      <c r="B1033" t="s">
        <v>51</v>
      </c>
      <c r="C1033" t="s">
        <v>24</v>
      </c>
      <c r="D1033" s="1">
        <v>6514</v>
      </c>
      <c r="E1033" s="1">
        <v>29077</v>
      </c>
      <c r="F1033" s="2">
        <v>52969</v>
      </c>
    </row>
    <row r="1034" spans="1:6" x14ac:dyDescent="0.3">
      <c r="A1034">
        <v>2018</v>
      </c>
      <c r="B1034" t="s">
        <v>51</v>
      </c>
      <c r="C1034" t="s">
        <v>25</v>
      </c>
      <c r="D1034" s="1">
        <v>7068</v>
      </c>
      <c r="E1034" s="1">
        <v>52320</v>
      </c>
      <c r="F1034" s="2">
        <v>51657</v>
      </c>
    </row>
    <row r="1035" spans="1:6" x14ac:dyDescent="0.3">
      <c r="A1035">
        <v>2018</v>
      </c>
      <c r="B1035" t="s">
        <v>51</v>
      </c>
      <c r="C1035" t="s">
        <v>26</v>
      </c>
      <c r="D1035" s="1">
        <v>5898</v>
      </c>
      <c r="E1035" s="1">
        <v>89125</v>
      </c>
      <c r="F1035" s="2">
        <v>61123</v>
      </c>
    </row>
    <row r="1036" spans="1:6" x14ac:dyDescent="0.3">
      <c r="A1036">
        <v>2018</v>
      </c>
      <c r="B1036" t="s">
        <v>51</v>
      </c>
      <c r="C1036" t="s">
        <v>27</v>
      </c>
      <c r="D1036" s="1">
        <v>4498</v>
      </c>
      <c r="E1036" s="1">
        <v>26890</v>
      </c>
      <c r="F1036" s="2">
        <v>62661</v>
      </c>
    </row>
    <row r="1037" spans="1:6" x14ac:dyDescent="0.3">
      <c r="A1037">
        <v>2018</v>
      </c>
      <c r="B1037" t="s">
        <v>51</v>
      </c>
      <c r="C1037" t="s">
        <v>28</v>
      </c>
      <c r="D1037" s="1">
        <v>22416</v>
      </c>
      <c r="E1037" s="1">
        <v>157147</v>
      </c>
      <c r="F1037" s="2">
        <v>72658</v>
      </c>
    </row>
    <row r="1038" spans="1:6" x14ac:dyDescent="0.3">
      <c r="A1038">
        <v>2018</v>
      </c>
      <c r="B1038" t="s">
        <v>51</v>
      </c>
      <c r="C1038" t="s">
        <v>29</v>
      </c>
      <c r="D1038" s="1">
        <v>5337</v>
      </c>
      <c r="E1038" s="1">
        <v>47224</v>
      </c>
      <c r="F1038" s="2">
        <v>49350</v>
      </c>
    </row>
    <row r="1039" spans="1:6" x14ac:dyDescent="0.3">
      <c r="A1039">
        <v>2018</v>
      </c>
      <c r="B1039" t="s">
        <v>51</v>
      </c>
      <c r="C1039" t="s">
        <v>30</v>
      </c>
      <c r="D1039" s="1">
        <v>50281</v>
      </c>
      <c r="E1039" s="1">
        <v>399629</v>
      </c>
      <c r="F1039" s="2">
        <v>73248</v>
      </c>
    </row>
    <row r="1040" spans="1:6" x14ac:dyDescent="0.3">
      <c r="A1040">
        <v>2018</v>
      </c>
      <c r="B1040" t="s">
        <v>51</v>
      </c>
      <c r="C1040" t="s">
        <v>31</v>
      </c>
      <c r="D1040" s="1">
        <v>26741</v>
      </c>
      <c r="E1040" s="1">
        <v>220692</v>
      </c>
      <c r="F1040" s="2">
        <v>54587</v>
      </c>
    </row>
    <row r="1041" spans="1:6" x14ac:dyDescent="0.3">
      <c r="A1041">
        <v>2018</v>
      </c>
      <c r="B1041" t="s">
        <v>51</v>
      </c>
      <c r="C1041" t="s">
        <v>32</v>
      </c>
      <c r="D1041" s="1">
        <v>3798</v>
      </c>
      <c r="E1041" s="1">
        <v>26002</v>
      </c>
      <c r="F1041" s="2">
        <v>64586</v>
      </c>
    </row>
    <row r="1042" spans="1:6" x14ac:dyDescent="0.3">
      <c r="A1042">
        <v>2018</v>
      </c>
      <c r="B1042" t="s">
        <v>51</v>
      </c>
      <c r="C1042" t="s">
        <v>33</v>
      </c>
      <c r="D1042" s="1">
        <v>23076</v>
      </c>
      <c r="E1042" s="1">
        <v>220709</v>
      </c>
      <c r="F1042" s="2">
        <v>61194</v>
      </c>
    </row>
    <row r="1043" spans="1:6" x14ac:dyDescent="0.3">
      <c r="A1043">
        <v>2018</v>
      </c>
      <c r="B1043" t="s">
        <v>51</v>
      </c>
      <c r="C1043" t="s">
        <v>34</v>
      </c>
      <c r="D1043" s="1">
        <v>9765</v>
      </c>
      <c r="E1043" s="1">
        <v>80295</v>
      </c>
      <c r="F1043" s="2">
        <v>52777</v>
      </c>
    </row>
    <row r="1044" spans="1:6" x14ac:dyDescent="0.3">
      <c r="A1044">
        <v>2018</v>
      </c>
      <c r="B1044" t="s">
        <v>51</v>
      </c>
      <c r="C1044" t="s">
        <v>35</v>
      </c>
      <c r="D1044" s="1">
        <v>14244</v>
      </c>
      <c r="E1044" s="1">
        <v>104561</v>
      </c>
      <c r="F1044" s="2">
        <v>60523</v>
      </c>
    </row>
    <row r="1045" spans="1:6" x14ac:dyDescent="0.3">
      <c r="A1045">
        <v>2018</v>
      </c>
      <c r="B1045" t="s">
        <v>51</v>
      </c>
      <c r="C1045" t="s">
        <v>36</v>
      </c>
      <c r="D1045" s="1">
        <v>28749</v>
      </c>
      <c r="E1045" s="1">
        <v>255910</v>
      </c>
      <c r="F1045" s="2">
        <v>66852</v>
      </c>
    </row>
    <row r="1046" spans="1:6" x14ac:dyDescent="0.3">
      <c r="A1046">
        <v>2018</v>
      </c>
      <c r="B1046" t="s">
        <v>51</v>
      </c>
      <c r="C1046" t="s">
        <v>37</v>
      </c>
      <c r="D1046" s="1">
        <v>3743</v>
      </c>
      <c r="E1046" s="1">
        <v>19229</v>
      </c>
      <c r="F1046" s="2">
        <v>61579</v>
      </c>
    </row>
    <row r="1047" spans="1:6" x14ac:dyDescent="0.3">
      <c r="A1047">
        <v>2018</v>
      </c>
      <c r="B1047" t="s">
        <v>51</v>
      </c>
      <c r="C1047" t="s">
        <v>38</v>
      </c>
      <c r="D1047" s="1">
        <v>12124</v>
      </c>
      <c r="E1047" s="1">
        <v>104324</v>
      </c>
      <c r="F1047" s="2">
        <v>52634</v>
      </c>
    </row>
    <row r="1048" spans="1:6" x14ac:dyDescent="0.3">
      <c r="A1048">
        <v>2018</v>
      </c>
      <c r="B1048" t="s">
        <v>51</v>
      </c>
      <c r="C1048" t="s">
        <v>39</v>
      </c>
      <c r="D1048" s="1">
        <v>3884</v>
      </c>
      <c r="E1048" s="1">
        <v>22971</v>
      </c>
      <c r="F1048" s="2">
        <v>48981</v>
      </c>
    </row>
    <row r="1049" spans="1:6" x14ac:dyDescent="0.3">
      <c r="A1049">
        <v>2018</v>
      </c>
      <c r="B1049" t="s">
        <v>51</v>
      </c>
      <c r="C1049" t="s">
        <v>40</v>
      </c>
      <c r="D1049" s="1">
        <v>12110</v>
      </c>
      <c r="E1049" s="1">
        <v>124488</v>
      </c>
      <c r="F1049" s="2">
        <v>57033</v>
      </c>
    </row>
    <row r="1050" spans="1:6" x14ac:dyDescent="0.3">
      <c r="A1050">
        <v>2018</v>
      </c>
      <c r="B1050" t="s">
        <v>51</v>
      </c>
      <c r="C1050" t="s">
        <v>41</v>
      </c>
      <c r="D1050" s="1">
        <v>51405</v>
      </c>
      <c r="E1050" s="1">
        <v>739156</v>
      </c>
      <c r="F1050" s="2">
        <v>65554</v>
      </c>
    </row>
    <row r="1051" spans="1:6" x14ac:dyDescent="0.3">
      <c r="A1051">
        <v>2018</v>
      </c>
      <c r="B1051" t="s">
        <v>51</v>
      </c>
      <c r="C1051" t="s">
        <v>42</v>
      </c>
      <c r="D1051" s="1">
        <v>11572</v>
      </c>
      <c r="E1051" s="1">
        <v>104339</v>
      </c>
      <c r="F1051" s="2">
        <v>51052</v>
      </c>
    </row>
    <row r="1052" spans="1:6" x14ac:dyDescent="0.3">
      <c r="A1052">
        <v>2018</v>
      </c>
      <c r="B1052" t="s">
        <v>51</v>
      </c>
      <c r="C1052" t="s">
        <v>43</v>
      </c>
      <c r="D1052" s="1">
        <v>2878</v>
      </c>
      <c r="E1052" s="1">
        <v>15262</v>
      </c>
      <c r="F1052" s="2">
        <v>51025</v>
      </c>
    </row>
    <row r="1053" spans="1:6" x14ac:dyDescent="0.3">
      <c r="A1053">
        <v>2018</v>
      </c>
      <c r="B1053" t="s">
        <v>51</v>
      </c>
      <c r="C1053" t="s">
        <v>44</v>
      </c>
      <c r="D1053" s="1">
        <v>21508</v>
      </c>
      <c r="E1053" s="1">
        <v>197292</v>
      </c>
      <c r="F1053" s="2">
        <v>58050</v>
      </c>
    </row>
    <row r="1054" spans="1:6" x14ac:dyDescent="0.3">
      <c r="A1054">
        <v>2018</v>
      </c>
      <c r="B1054" t="s">
        <v>51</v>
      </c>
      <c r="C1054" t="s">
        <v>45</v>
      </c>
      <c r="D1054" s="1">
        <v>26015</v>
      </c>
      <c r="E1054" s="1">
        <v>199867</v>
      </c>
      <c r="F1054" s="2">
        <v>64432</v>
      </c>
    </row>
    <row r="1055" spans="1:6" x14ac:dyDescent="0.3">
      <c r="A1055">
        <v>2018</v>
      </c>
      <c r="B1055" t="s">
        <v>51</v>
      </c>
      <c r="C1055" t="s">
        <v>46</v>
      </c>
      <c r="D1055" s="1">
        <v>4435</v>
      </c>
      <c r="E1055" s="1">
        <v>40126</v>
      </c>
      <c r="F1055" s="2">
        <v>72255</v>
      </c>
    </row>
    <row r="1056" spans="1:6" x14ac:dyDescent="0.3">
      <c r="A1056">
        <v>2018</v>
      </c>
      <c r="B1056" t="s">
        <v>51</v>
      </c>
      <c r="C1056" t="s">
        <v>47</v>
      </c>
      <c r="D1056" s="1">
        <v>14814</v>
      </c>
      <c r="E1056" s="1">
        <v>122396</v>
      </c>
      <c r="F1056" s="2">
        <v>62063</v>
      </c>
    </row>
    <row r="1057" spans="1:6" x14ac:dyDescent="0.3">
      <c r="A1057">
        <v>2018</v>
      </c>
      <c r="B1057" t="s">
        <v>51</v>
      </c>
      <c r="C1057" t="s">
        <v>48</v>
      </c>
      <c r="D1057" s="1">
        <v>3375</v>
      </c>
      <c r="E1057" s="1">
        <v>20253</v>
      </c>
      <c r="F1057" s="2">
        <v>53554</v>
      </c>
    </row>
    <row r="1058" spans="1:6" x14ac:dyDescent="0.3">
      <c r="A1058">
        <v>2018</v>
      </c>
      <c r="B1058" t="s">
        <v>52</v>
      </c>
      <c r="C1058" t="s">
        <v>1</v>
      </c>
      <c r="D1058" s="1">
        <v>5566</v>
      </c>
      <c r="E1058" s="1">
        <v>266798</v>
      </c>
      <c r="F1058" s="2">
        <v>57068</v>
      </c>
    </row>
    <row r="1059" spans="1:6" x14ac:dyDescent="0.3">
      <c r="A1059">
        <v>2018</v>
      </c>
      <c r="B1059" t="s">
        <v>52</v>
      </c>
      <c r="C1059" t="s">
        <v>2</v>
      </c>
      <c r="D1059" s="1">
        <v>4926</v>
      </c>
      <c r="E1059" s="1">
        <v>169675</v>
      </c>
      <c r="F1059" s="2">
        <v>76139</v>
      </c>
    </row>
    <row r="1060" spans="1:6" x14ac:dyDescent="0.3">
      <c r="A1060">
        <v>2018</v>
      </c>
      <c r="B1060" t="s">
        <v>52</v>
      </c>
      <c r="C1060" t="s">
        <v>3</v>
      </c>
      <c r="D1060" s="1">
        <v>2918</v>
      </c>
      <c r="E1060" s="1">
        <v>160597</v>
      </c>
      <c r="F1060" s="2">
        <v>47984</v>
      </c>
    </row>
    <row r="1061" spans="1:6" x14ac:dyDescent="0.3">
      <c r="A1061">
        <v>2018</v>
      </c>
      <c r="B1061" t="s">
        <v>52</v>
      </c>
      <c r="C1061" t="s">
        <v>4</v>
      </c>
      <c r="D1061" s="1">
        <v>44706</v>
      </c>
      <c r="E1061" s="1">
        <v>1320068</v>
      </c>
      <c r="F1061" s="2">
        <v>95627</v>
      </c>
    </row>
    <row r="1062" spans="1:6" x14ac:dyDescent="0.3">
      <c r="A1062">
        <v>2018</v>
      </c>
      <c r="B1062" t="s">
        <v>52</v>
      </c>
      <c r="C1062" t="s">
        <v>5</v>
      </c>
      <c r="D1062" s="1">
        <v>5804</v>
      </c>
      <c r="E1062" s="1">
        <v>147285</v>
      </c>
      <c r="F1062" s="2">
        <v>70677</v>
      </c>
    </row>
    <row r="1063" spans="1:6" x14ac:dyDescent="0.3">
      <c r="A1063">
        <v>2018</v>
      </c>
      <c r="B1063" t="s">
        <v>52</v>
      </c>
      <c r="C1063" t="s">
        <v>6</v>
      </c>
      <c r="D1063" s="1">
        <v>4408</v>
      </c>
      <c r="E1063" s="1">
        <v>160500</v>
      </c>
      <c r="F1063" s="2">
        <v>82569</v>
      </c>
    </row>
    <row r="1064" spans="1:6" x14ac:dyDescent="0.3">
      <c r="A1064">
        <v>2018</v>
      </c>
      <c r="B1064" t="s">
        <v>52</v>
      </c>
      <c r="C1064" t="s">
        <v>7</v>
      </c>
      <c r="D1064">
        <v>661</v>
      </c>
      <c r="E1064" s="1">
        <v>27077</v>
      </c>
      <c r="F1064" s="2">
        <v>64153</v>
      </c>
    </row>
    <row r="1065" spans="1:6" x14ac:dyDescent="0.3">
      <c r="A1065">
        <v>2018</v>
      </c>
      <c r="B1065" t="s">
        <v>52</v>
      </c>
      <c r="C1065" t="s">
        <v>8</v>
      </c>
      <c r="D1065" s="1">
        <v>20548</v>
      </c>
      <c r="E1065" s="1">
        <v>371590</v>
      </c>
      <c r="F1065" s="2">
        <v>61740</v>
      </c>
    </row>
    <row r="1066" spans="1:6" x14ac:dyDescent="0.3">
      <c r="A1066">
        <v>2018</v>
      </c>
      <c r="B1066" t="s">
        <v>52</v>
      </c>
      <c r="C1066" t="s">
        <v>9</v>
      </c>
      <c r="D1066" s="1">
        <v>9884</v>
      </c>
      <c r="E1066" s="1">
        <v>406818</v>
      </c>
      <c r="F1066" s="2">
        <v>59168</v>
      </c>
    </row>
    <row r="1067" spans="1:6" x14ac:dyDescent="0.3">
      <c r="A1067">
        <v>2018</v>
      </c>
      <c r="B1067" t="s">
        <v>52</v>
      </c>
      <c r="C1067" t="s">
        <v>10</v>
      </c>
      <c r="D1067" s="1">
        <v>2807</v>
      </c>
      <c r="E1067" s="1">
        <v>67792</v>
      </c>
      <c r="F1067" s="2">
        <v>63932</v>
      </c>
    </row>
    <row r="1068" spans="1:6" x14ac:dyDescent="0.3">
      <c r="A1068">
        <v>2018</v>
      </c>
      <c r="B1068" t="s">
        <v>52</v>
      </c>
      <c r="C1068" t="s">
        <v>11</v>
      </c>
      <c r="D1068" s="1">
        <v>17883</v>
      </c>
      <c r="E1068" s="1">
        <v>586130</v>
      </c>
      <c r="F1068" s="2">
        <v>71895</v>
      </c>
    </row>
    <row r="1069" spans="1:6" x14ac:dyDescent="0.3">
      <c r="A1069">
        <v>2018</v>
      </c>
      <c r="B1069" t="s">
        <v>52</v>
      </c>
      <c r="C1069" t="s">
        <v>12</v>
      </c>
      <c r="D1069" s="1">
        <v>8825</v>
      </c>
      <c r="E1069" s="1">
        <v>541836</v>
      </c>
      <c r="F1069" s="2">
        <v>62680</v>
      </c>
    </row>
    <row r="1070" spans="1:6" x14ac:dyDescent="0.3">
      <c r="A1070">
        <v>2018</v>
      </c>
      <c r="B1070" t="s">
        <v>52</v>
      </c>
      <c r="C1070" t="s">
        <v>13</v>
      </c>
      <c r="D1070" s="1">
        <v>4142</v>
      </c>
      <c r="E1070" s="1">
        <v>222586</v>
      </c>
      <c r="F1070" s="2">
        <v>60257</v>
      </c>
    </row>
    <row r="1071" spans="1:6" x14ac:dyDescent="0.3">
      <c r="A1071">
        <v>2018</v>
      </c>
      <c r="B1071" t="s">
        <v>52</v>
      </c>
      <c r="C1071" t="s">
        <v>14</v>
      </c>
      <c r="D1071" s="1">
        <v>3143</v>
      </c>
      <c r="E1071" s="1">
        <v>165056</v>
      </c>
      <c r="F1071" s="2">
        <v>59206</v>
      </c>
    </row>
    <row r="1072" spans="1:6" x14ac:dyDescent="0.3">
      <c r="A1072">
        <v>2018</v>
      </c>
      <c r="B1072" t="s">
        <v>52</v>
      </c>
      <c r="C1072" t="s">
        <v>15</v>
      </c>
      <c r="D1072" s="1">
        <v>4443</v>
      </c>
      <c r="E1072" s="1">
        <v>251454</v>
      </c>
      <c r="F1072" s="2">
        <v>59208</v>
      </c>
    </row>
    <row r="1073" spans="1:6" x14ac:dyDescent="0.3">
      <c r="A1073">
        <v>2018</v>
      </c>
      <c r="B1073" t="s">
        <v>52</v>
      </c>
      <c r="C1073" t="s">
        <v>16</v>
      </c>
      <c r="D1073" s="1">
        <v>4428</v>
      </c>
      <c r="E1073" s="1">
        <v>135510</v>
      </c>
      <c r="F1073" s="2">
        <v>75881</v>
      </c>
    </row>
    <row r="1074" spans="1:6" x14ac:dyDescent="0.3">
      <c r="A1074">
        <v>2018</v>
      </c>
      <c r="B1074" t="s">
        <v>52</v>
      </c>
      <c r="C1074" t="s">
        <v>17</v>
      </c>
      <c r="D1074" s="1">
        <v>1856</v>
      </c>
      <c r="E1074" s="1">
        <v>51836</v>
      </c>
      <c r="F1074" s="2">
        <v>55894</v>
      </c>
    </row>
    <row r="1075" spans="1:6" x14ac:dyDescent="0.3">
      <c r="A1075">
        <v>2018</v>
      </c>
      <c r="B1075" t="s">
        <v>52</v>
      </c>
      <c r="C1075" t="s">
        <v>18</v>
      </c>
      <c r="D1075" s="1">
        <v>4035</v>
      </c>
      <c r="E1075" s="1">
        <v>109683</v>
      </c>
      <c r="F1075" s="2">
        <v>78350</v>
      </c>
    </row>
    <row r="1076" spans="1:6" x14ac:dyDescent="0.3">
      <c r="A1076">
        <v>2018</v>
      </c>
      <c r="B1076" t="s">
        <v>52</v>
      </c>
      <c r="C1076" t="s">
        <v>19</v>
      </c>
      <c r="D1076" s="1">
        <v>6711</v>
      </c>
      <c r="E1076" s="1">
        <v>245091</v>
      </c>
      <c r="F1076" s="2">
        <v>88576</v>
      </c>
    </row>
    <row r="1077" spans="1:6" x14ac:dyDescent="0.3">
      <c r="A1077">
        <v>2018</v>
      </c>
      <c r="B1077" t="s">
        <v>52</v>
      </c>
      <c r="C1077" t="s">
        <v>20</v>
      </c>
      <c r="D1077" s="1">
        <v>16070</v>
      </c>
      <c r="E1077" s="1">
        <v>627751</v>
      </c>
      <c r="F1077" s="2">
        <v>67537</v>
      </c>
    </row>
    <row r="1078" spans="1:6" x14ac:dyDescent="0.3">
      <c r="A1078">
        <v>2018</v>
      </c>
      <c r="B1078" t="s">
        <v>52</v>
      </c>
      <c r="C1078" t="s">
        <v>21</v>
      </c>
      <c r="D1078" s="1">
        <v>8487</v>
      </c>
      <c r="E1078" s="1">
        <v>321908</v>
      </c>
      <c r="F1078" s="2">
        <v>67096</v>
      </c>
    </row>
    <row r="1079" spans="1:6" x14ac:dyDescent="0.3">
      <c r="A1079">
        <v>2018</v>
      </c>
      <c r="B1079" t="s">
        <v>52</v>
      </c>
      <c r="C1079" t="s">
        <v>22</v>
      </c>
      <c r="D1079" s="1">
        <v>2421</v>
      </c>
      <c r="E1079" s="1">
        <v>144816</v>
      </c>
      <c r="F1079" s="2">
        <v>49254</v>
      </c>
    </row>
    <row r="1080" spans="1:6" x14ac:dyDescent="0.3">
      <c r="A1080">
        <v>2018</v>
      </c>
      <c r="B1080" t="s">
        <v>52</v>
      </c>
      <c r="C1080" t="s">
        <v>23</v>
      </c>
      <c r="D1080" s="1">
        <v>6476</v>
      </c>
      <c r="E1080" s="1">
        <v>273163</v>
      </c>
      <c r="F1080" s="2">
        <v>58359</v>
      </c>
    </row>
    <row r="1081" spans="1:6" x14ac:dyDescent="0.3">
      <c r="A1081">
        <v>2018</v>
      </c>
      <c r="B1081" t="s">
        <v>52</v>
      </c>
      <c r="C1081" t="s">
        <v>24</v>
      </c>
      <c r="D1081" s="1">
        <v>1634</v>
      </c>
      <c r="E1081" s="1">
        <v>20560</v>
      </c>
      <c r="F1081" s="2">
        <v>50194</v>
      </c>
    </row>
    <row r="1082" spans="1:6" x14ac:dyDescent="0.3">
      <c r="A1082">
        <v>2018</v>
      </c>
      <c r="B1082" t="s">
        <v>52</v>
      </c>
      <c r="C1082" t="s">
        <v>25</v>
      </c>
      <c r="D1082" s="1">
        <v>1988</v>
      </c>
      <c r="E1082" s="1">
        <v>99807</v>
      </c>
      <c r="F1082" s="2">
        <v>51566</v>
      </c>
    </row>
    <row r="1083" spans="1:6" x14ac:dyDescent="0.3">
      <c r="A1083">
        <v>2018</v>
      </c>
      <c r="B1083" t="s">
        <v>52</v>
      </c>
      <c r="C1083" t="s">
        <v>26</v>
      </c>
      <c r="D1083" s="1">
        <v>2066</v>
      </c>
      <c r="E1083" s="1">
        <v>55405</v>
      </c>
      <c r="F1083" s="2">
        <v>58543</v>
      </c>
    </row>
    <row r="1084" spans="1:6" x14ac:dyDescent="0.3">
      <c r="A1084">
        <v>2018</v>
      </c>
      <c r="B1084" t="s">
        <v>52</v>
      </c>
      <c r="C1084" t="s">
        <v>27</v>
      </c>
      <c r="D1084" s="1">
        <v>2032</v>
      </c>
      <c r="E1084" s="1">
        <v>70582</v>
      </c>
      <c r="F1084" s="2">
        <v>71722</v>
      </c>
    </row>
    <row r="1085" spans="1:6" x14ac:dyDescent="0.3">
      <c r="A1085">
        <v>2018</v>
      </c>
      <c r="B1085" t="s">
        <v>52</v>
      </c>
      <c r="C1085" t="s">
        <v>28</v>
      </c>
      <c r="D1085" s="1">
        <v>8976</v>
      </c>
      <c r="E1085" s="1">
        <v>245593</v>
      </c>
      <c r="F1085" s="2">
        <v>80088</v>
      </c>
    </row>
    <row r="1086" spans="1:6" x14ac:dyDescent="0.3">
      <c r="A1086">
        <v>2018</v>
      </c>
      <c r="B1086" t="s">
        <v>52</v>
      </c>
      <c r="C1086" t="s">
        <v>29</v>
      </c>
      <c r="D1086" s="1">
        <v>1768</v>
      </c>
      <c r="E1086" s="1">
        <v>27145</v>
      </c>
      <c r="F1086" s="2">
        <v>53139</v>
      </c>
    </row>
    <row r="1087" spans="1:6" x14ac:dyDescent="0.3">
      <c r="A1087">
        <v>2018</v>
      </c>
      <c r="B1087" t="s">
        <v>52</v>
      </c>
      <c r="C1087" t="s">
        <v>30</v>
      </c>
      <c r="D1087" s="1">
        <v>16910</v>
      </c>
      <c r="E1087" s="1">
        <v>441590</v>
      </c>
      <c r="F1087" s="2">
        <v>67614</v>
      </c>
    </row>
    <row r="1088" spans="1:6" x14ac:dyDescent="0.3">
      <c r="A1088">
        <v>2018</v>
      </c>
      <c r="B1088" t="s">
        <v>52</v>
      </c>
      <c r="C1088" t="s">
        <v>31</v>
      </c>
      <c r="D1088" s="1">
        <v>10219</v>
      </c>
      <c r="E1088" s="1">
        <v>474932</v>
      </c>
      <c r="F1088" s="2">
        <v>59827</v>
      </c>
    </row>
    <row r="1089" spans="1:6" x14ac:dyDescent="0.3">
      <c r="A1089">
        <v>2018</v>
      </c>
      <c r="B1089" t="s">
        <v>52</v>
      </c>
      <c r="C1089" t="s">
        <v>32</v>
      </c>
      <c r="D1089">
        <v>807</v>
      </c>
      <c r="E1089" s="1">
        <v>25906</v>
      </c>
      <c r="F1089" s="2">
        <v>53882</v>
      </c>
    </row>
    <row r="1090" spans="1:6" x14ac:dyDescent="0.3">
      <c r="A1090">
        <v>2018</v>
      </c>
      <c r="B1090" t="s">
        <v>52</v>
      </c>
      <c r="C1090" t="s">
        <v>33</v>
      </c>
      <c r="D1090" s="1">
        <v>15409</v>
      </c>
      <c r="E1090" s="1">
        <v>698950</v>
      </c>
      <c r="F1090" s="2">
        <v>61487</v>
      </c>
    </row>
    <row r="1091" spans="1:6" x14ac:dyDescent="0.3">
      <c r="A1091">
        <v>2018</v>
      </c>
      <c r="B1091" t="s">
        <v>52</v>
      </c>
      <c r="C1091" t="s">
        <v>34</v>
      </c>
      <c r="D1091" s="1">
        <v>4164</v>
      </c>
      <c r="E1091" s="1">
        <v>137739</v>
      </c>
      <c r="F1091" s="2">
        <v>58770</v>
      </c>
    </row>
    <row r="1092" spans="1:6" x14ac:dyDescent="0.3">
      <c r="A1092">
        <v>2018</v>
      </c>
      <c r="B1092" t="s">
        <v>52</v>
      </c>
      <c r="C1092" t="s">
        <v>35</v>
      </c>
      <c r="D1092" s="1">
        <v>6240</v>
      </c>
      <c r="E1092" s="1">
        <v>194693</v>
      </c>
      <c r="F1092" s="2">
        <v>70641</v>
      </c>
    </row>
    <row r="1093" spans="1:6" x14ac:dyDescent="0.3">
      <c r="A1093">
        <v>2018</v>
      </c>
      <c r="B1093" t="s">
        <v>52</v>
      </c>
      <c r="C1093" t="s">
        <v>36</v>
      </c>
      <c r="D1093" s="1">
        <v>14407</v>
      </c>
      <c r="E1093" s="1">
        <v>569811</v>
      </c>
      <c r="F1093" s="2">
        <v>62561</v>
      </c>
    </row>
    <row r="1094" spans="1:6" x14ac:dyDescent="0.3">
      <c r="A1094">
        <v>2018</v>
      </c>
      <c r="B1094" t="s">
        <v>52</v>
      </c>
      <c r="C1094" t="s">
        <v>37</v>
      </c>
      <c r="D1094" s="1">
        <v>1572</v>
      </c>
      <c r="E1094" s="1">
        <v>40340</v>
      </c>
      <c r="F1094" s="2">
        <v>58468</v>
      </c>
    </row>
    <row r="1095" spans="1:6" x14ac:dyDescent="0.3">
      <c r="A1095">
        <v>2018</v>
      </c>
      <c r="B1095" t="s">
        <v>52</v>
      </c>
      <c r="C1095" t="s">
        <v>38</v>
      </c>
      <c r="D1095" s="1">
        <v>6087</v>
      </c>
      <c r="E1095" s="1">
        <v>249719</v>
      </c>
      <c r="F1095" s="2">
        <v>59522</v>
      </c>
    </row>
    <row r="1096" spans="1:6" x14ac:dyDescent="0.3">
      <c r="A1096">
        <v>2018</v>
      </c>
      <c r="B1096" t="s">
        <v>52</v>
      </c>
      <c r="C1096" t="s">
        <v>39</v>
      </c>
      <c r="D1096" s="1">
        <v>1084</v>
      </c>
      <c r="E1096" s="1">
        <v>44442</v>
      </c>
      <c r="F1096" s="2">
        <v>49320</v>
      </c>
    </row>
    <row r="1097" spans="1:6" x14ac:dyDescent="0.3">
      <c r="A1097">
        <v>2018</v>
      </c>
      <c r="B1097" t="s">
        <v>52</v>
      </c>
      <c r="C1097" t="s">
        <v>40</v>
      </c>
      <c r="D1097" s="1">
        <v>7051</v>
      </c>
      <c r="E1097" s="1">
        <v>351073</v>
      </c>
      <c r="F1097" s="2">
        <v>59495</v>
      </c>
    </row>
    <row r="1098" spans="1:6" x14ac:dyDescent="0.3">
      <c r="A1098">
        <v>2018</v>
      </c>
      <c r="B1098" t="s">
        <v>52</v>
      </c>
      <c r="C1098" t="s">
        <v>41</v>
      </c>
      <c r="D1098" s="1">
        <v>24758</v>
      </c>
      <c r="E1098" s="1">
        <v>879509</v>
      </c>
      <c r="F1098" s="2">
        <v>77648</v>
      </c>
    </row>
    <row r="1099" spans="1:6" x14ac:dyDescent="0.3">
      <c r="A1099">
        <v>2018</v>
      </c>
      <c r="B1099" t="s">
        <v>52</v>
      </c>
      <c r="C1099" t="s">
        <v>42</v>
      </c>
      <c r="D1099" s="1">
        <v>4386</v>
      </c>
      <c r="E1099" s="1">
        <v>132149</v>
      </c>
      <c r="F1099" s="2">
        <v>58006</v>
      </c>
    </row>
    <row r="1100" spans="1:6" x14ac:dyDescent="0.3">
      <c r="A1100">
        <v>2018</v>
      </c>
      <c r="B1100" t="s">
        <v>52</v>
      </c>
      <c r="C1100" t="s">
        <v>43</v>
      </c>
      <c r="D1100" s="1">
        <v>1108</v>
      </c>
      <c r="E1100" s="1">
        <v>29827</v>
      </c>
      <c r="F1100" s="2">
        <v>59390</v>
      </c>
    </row>
    <row r="1101" spans="1:6" x14ac:dyDescent="0.3">
      <c r="A1101">
        <v>2018</v>
      </c>
      <c r="B1101" t="s">
        <v>52</v>
      </c>
      <c r="C1101" t="s">
        <v>44</v>
      </c>
      <c r="D1101" s="1">
        <v>6750</v>
      </c>
      <c r="E1101" s="1">
        <v>238645</v>
      </c>
      <c r="F1101" s="2">
        <v>59974</v>
      </c>
    </row>
    <row r="1102" spans="1:6" x14ac:dyDescent="0.3">
      <c r="A1102">
        <v>2018</v>
      </c>
      <c r="B1102" t="s">
        <v>52</v>
      </c>
      <c r="C1102" t="s">
        <v>45</v>
      </c>
      <c r="D1102" s="1">
        <v>7798</v>
      </c>
      <c r="E1102" s="1">
        <v>284112</v>
      </c>
      <c r="F1102" s="2">
        <v>79321</v>
      </c>
    </row>
    <row r="1103" spans="1:6" x14ac:dyDescent="0.3">
      <c r="A1103">
        <v>2018</v>
      </c>
      <c r="B1103" t="s">
        <v>52</v>
      </c>
      <c r="C1103" t="s">
        <v>46</v>
      </c>
      <c r="D1103" s="1">
        <v>1268</v>
      </c>
      <c r="E1103" s="1">
        <v>46952</v>
      </c>
      <c r="F1103" s="2">
        <v>60459</v>
      </c>
    </row>
    <row r="1104" spans="1:6" x14ac:dyDescent="0.3">
      <c r="A1104">
        <v>2018</v>
      </c>
      <c r="B1104" t="s">
        <v>52</v>
      </c>
      <c r="C1104" t="s">
        <v>47</v>
      </c>
      <c r="D1104" s="1">
        <v>9432</v>
      </c>
      <c r="E1104" s="1">
        <v>475510</v>
      </c>
      <c r="F1104" s="2">
        <v>58047</v>
      </c>
    </row>
    <row r="1105" spans="1:6" x14ac:dyDescent="0.3">
      <c r="A1105">
        <v>2018</v>
      </c>
      <c r="B1105" t="s">
        <v>52</v>
      </c>
      <c r="C1105" t="s">
        <v>48</v>
      </c>
      <c r="D1105">
        <v>600</v>
      </c>
      <c r="E1105" s="1">
        <v>9721</v>
      </c>
      <c r="F1105" s="2">
        <v>67060</v>
      </c>
    </row>
    <row r="1106" spans="1:6" x14ac:dyDescent="0.3">
      <c r="A1106">
        <v>2018</v>
      </c>
      <c r="B1106" t="s">
        <v>54</v>
      </c>
      <c r="C1106" t="s">
        <v>1</v>
      </c>
      <c r="D1106" s="1">
        <v>32481</v>
      </c>
      <c r="E1106" s="1">
        <v>377561</v>
      </c>
      <c r="F1106" s="2">
        <v>41970</v>
      </c>
    </row>
    <row r="1107" spans="1:6" x14ac:dyDescent="0.3">
      <c r="A1107">
        <v>2018</v>
      </c>
      <c r="B1107" t="s">
        <v>54</v>
      </c>
      <c r="C1107" t="s">
        <v>2</v>
      </c>
      <c r="D1107" s="1">
        <v>31775</v>
      </c>
      <c r="E1107" s="1">
        <v>532318</v>
      </c>
      <c r="F1107" s="2">
        <v>46734</v>
      </c>
    </row>
    <row r="1108" spans="1:6" x14ac:dyDescent="0.3">
      <c r="A1108">
        <v>2018</v>
      </c>
      <c r="B1108" t="s">
        <v>54</v>
      </c>
      <c r="C1108" t="s">
        <v>3</v>
      </c>
      <c r="D1108" s="1">
        <v>21642</v>
      </c>
      <c r="E1108" s="1">
        <v>248584</v>
      </c>
      <c r="F1108" s="2">
        <v>41450</v>
      </c>
    </row>
    <row r="1109" spans="1:6" x14ac:dyDescent="0.3">
      <c r="A1109">
        <v>2018</v>
      </c>
      <c r="B1109" t="s">
        <v>54</v>
      </c>
      <c r="C1109" t="s">
        <v>4</v>
      </c>
      <c r="D1109" s="1">
        <v>196511</v>
      </c>
      <c r="E1109" s="1">
        <v>3033009</v>
      </c>
      <c r="F1109" s="2">
        <v>52020</v>
      </c>
    </row>
    <row r="1110" spans="1:6" x14ac:dyDescent="0.3">
      <c r="A1110">
        <v>2018</v>
      </c>
      <c r="B1110" t="s">
        <v>54</v>
      </c>
      <c r="C1110" t="s">
        <v>5</v>
      </c>
      <c r="D1110" s="1">
        <v>35891</v>
      </c>
      <c r="E1110" s="1">
        <v>466602</v>
      </c>
      <c r="F1110" s="2">
        <v>50043</v>
      </c>
    </row>
    <row r="1111" spans="1:6" x14ac:dyDescent="0.3">
      <c r="A1111">
        <v>2018</v>
      </c>
      <c r="B1111" t="s">
        <v>54</v>
      </c>
      <c r="C1111" t="s">
        <v>6</v>
      </c>
      <c r="D1111" s="1">
        <v>24902</v>
      </c>
      <c r="E1111" s="1">
        <v>296173</v>
      </c>
      <c r="F1111" s="2">
        <v>51041</v>
      </c>
    </row>
    <row r="1112" spans="1:6" x14ac:dyDescent="0.3">
      <c r="A1112">
        <v>2018</v>
      </c>
      <c r="B1112" t="s">
        <v>54</v>
      </c>
      <c r="C1112" t="s">
        <v>7</v>
      </c>
      <c r="D1112" s="1">
        <v>6850</v>
      </c>
      <c r="E1112" s="1">
        <v>79300</v>
      </c>
      <c r="F1112" s="2">
        <v>40843</v>
      </c>
    </row>
    <row r="1113" spans="1:6" x14ac:dyDescent="0.3">
      <c r="A1113">
        <v>2018</v>
      </c>
      <c r="B1113" t="s">
        <v>54</v>
      </c>
      <c r="C1113" t="s">
        <v>8</v>
      </c>
      <c r="D1113" s="1">
        <v>139486</v>
      </c>
      <c r="E1113" s="1">
        <v>1772605</v>
      </c>
      <c r="F1113" s="2">
        <v>44766</v>
      </c>
    </row>
    <row r="1114" spans="1:6" x14ac:dyDescent="0.3">
      <c r="A1114">
        <v>2018</v>
      </c>
      <c r="B1114" t="s">
        <v>54</v>
      </c>
      <c r="C1114" t="s">
        <v>9</v>
      </c>
      <c r="D1114" s="1">
        <v>60996</v>
      </c>
      <c r="E1114" s="1">
        <v>934259</v>
      </c>
      <c r="F1114" s="2">
        <v>49352</v>
      </c>
    </row>
    <row r="1115" spans="1:6" x14ac:dyDescent="0.3">
      <c r="A1115">
        <v>2018</v>
      </c>
      <c r="B1115" t="s">
        <v>54</v>
      </c>
      <c r="C1115" t="s">
        <v>10</v>
      </c>
      <c r="D1115" s="1">
        <v>11969</v>
      </c>
      <c r="E1115" s="1">
        <v>139473</v>
      </c>
      <c r="F1115" s="2">
        <v>39972</v>
      </c>
    </row>
    <row r="1116" spans="1:6" x14ac:dyDescent="0.3">
      <c r="A1116">
        <v>2018</v>
      </c>
      <c r="B1116" t="s">
        <v>54</v>
      </c>
      <c r="C1116" t="s">
        <v>11</v>
      </c>
      <c r="D1116" s="1">
        <v>78063</v>
      </c>
      <c r="E1116" s="1">
        <v>1192654</v>
      </c>
      <c r="F1116" s="2">
        <v>51570</v>
      </c>
    </row>
    <row r="1117" spans="1:6" x14ac:dyDescent="0.3">
      <c r="A1117">
        <v>2018</v>
      </c>
      <c r="B1117" t="s">
        <v>54</v>
      </c>
      <c r="C1117" t="s">
        <v>12</v>
      </c>
      <c r="D1117" s="1">
        <v>40681</v>
      </c>
      <c r="E1117" s="1">
        <v>591234</v>
      </c>
      <c r="F1117" s="2">
        <v>42092</v>
      </c>
    </row>
    <row r="1118" spans="1:6" x14ac:dyDescent="0.3">
      <c r="A1118">
        <v>2018</v>
      </c>
      <c r="B1118" t="s">
        <v>54</v>
      </c>
      <c r="C1118" t="s">
        <v>13</v>
      </c>
      <c r="D1118" s="1">
        <v>23521</v>
      </c>
      <c r="E1118" s="1">
        <v>309603</v>
      </c>
      <c r="F1118" s="2">
        <v>40539</v>
      </c>
    </row>
    <row r="1119" spans="1:6" x14ac:dyDescent="0.3">
      <c r="A1119">
        <v>2018</v>
      </c>
      <c r="B1119" t="s">
        <v>54</v>
      </c>
      <c r="C1119" t="s">
        <v>14</v>
      </c>
      <c r="D1119" s="1">
        <v>20370</v>
      </c>
      <c r="E1119" s="1">
        <v>263858</v>
      </c>
      <c r="F1119" s="2">
        <v>42235</v>
      </c>
    </row>
    <row r="1120" spans="1:6" x14ac:dyDescent="0.3">
      <c r="A1120">
        <v>2018</v>
      </c>
      <c r="B1120" t="s">
        <v>54</v>
      </c>
      <c r="C1120" t="s">
        <v>15</v>
      </c>
      <c r="D1120" s="1">
        <v>28056</v>
      </c>
      <c r="E1120" s="1">
        <v>399946</v>
      </c>
      <c r="F1120" s="2">
        <v>42623</v>
      </c>
    </row>
    <row r="1121" spans="1:6" x14ac:dyDescent="0.3">
      <c r="A1121">
        <v>2018</v>
      </c>
      <c r="B1121" t="s">
        <v>54</v>
      </c>
      <c r="C1121" t="s">
        <v>16</v>
      </c>
      <c r="D1121" s="1">
        <v>30545</v>
      </c>
      <c r="E1121" s="1">
        <v>377555</v>
      </c>
      <c r="F1121" s="2">
        <v>42196</v>
      </c>
    </row>
    <row r="1122" spans="1:6" x14ac:dyDescent="0.3">
      <c r="A1122">
        <v>2018</v>
      </c>
      <c r="B1122" t="s">
        <v>54</v>
      </c>
      <c r="C1122" t="s">
        <v>17</v>
      </c>
      <c r="D1122" s="1">
        <v>10761</v>
      </c>
      <c r="E1122" s="1">
        <v>118191</v>
      </c>
      <c r="F1122" s="2">
        <v>37589</v>
      </c>
    </row>
    <row r="1123" spans="1:6" x14ac:dyDescent="0.3">
      <c r="A1123">
        <v>2018</v>
      </c>
      <c r="B1123" t="s">
        <v>54</v>
      </c>
      <c r="C1123" t="s">
        <v>18</v>
      </c>
      <c r="D1123" s="1">
        <v>32767</v>
      </c>
      <c r="E1123" s="1">
        <v>462590</v>
      </c>
      <c r="F1123" s="2">
        <v>46648</v>
      </c>
    </row>
    <row r="1124" spans="1:6" x14ac:dyDescent="0.3">
      <c r="A1124">
        <v>2018</v>
      </c>
      <c r="B1124" t="s">
        <v>54</v>
      </c>
      <c r="C1124" t="s">
        <v>19</v>
      </c>
      <c r="D1124" s="1">
        <v>42171</v>
      </c>
      <c r="E1124" s="1">
        <v>577061</v>
      </c>
      <c r="F1124" s="2">
        <v>52937</v>
      </c>
    </row>
    <row r="1125" spans="1:6" x14ac:dyDescent="0.3">
      <c r="A1125">
        <v>2018</v>
      </c>
      <c r="B1125" t="s">
        <v>54</v>
      </c>
      <c r="C1125" t="s">
        <v>20</v>
      </c>
      <c r="D1125" s="1">
        <v>52459</v>
      </c>
      <c r="E1125" s="1">
        <v>786892</v>
      </c>
      <c r="F1125" s="2">
        <v>47200</v>
      </c>
    </row>
    <row r="1126" spans="1:6" x14ac:dyDescent="0.3">
      <c r="A1126">
        <v>2018</v>
      </c>
      <c r="B1126" t="s">
        <v>54</v>
      </c>
      <c r="C1126" t="s">
        <v>21</v>
      </c>
      <c r="D1126" s="1">
        <v>37272</v>
      </c>
      <c r="E1126" s="1">
        <v>531669</v>
      </c>
      <c r="F1126" s="2">
        <v>49570</v>
      </c>
    </row>
    <row r="1127" spans="1:6" x14ac:dyDescent="0.3">
      <c r="A1127">
        <v>2018</v>
      </c>
      <c r="B1127" t="s">
        <v>54</v>
      </c>
      <c r="C1127" t="s">
        <v>22</v>
      </c>
      <c r="D1127" s="1">
        <v>19763</v>
      </c>
      <c r="E1127" s="1">
        <v>229107</v>
      </c>
      <c r="F1127" s="2">
        <v>36497</v>
      </c>
    </row>
    <row r="1128" spans="1:6" x14ac:dyDescent="0.3">
      <c r="A1128">
        <v>2018</v>
      </c>
      <c r="B1128" t="s">
        <v>54</v>
      </c>
      <c r="C1128" t="s">
        <v>23</v>
      </c>
      <c r="D1128" s="1">
        <v>38808</v>
      </c>
      <c r="E1128" s="1">
        <v>537150</v>
      </c>
      <c r="F1128" s="2">
        <v>42469</v>
      </c>
    </row>
    <row r="1129" spans="1:6" x14ac:dyDescent="0.3">
      <c r="A1129">
        <v>2018</v>
      </c>
      <c r="B1129" t="s">
        <v>54</v>
      </c>
      <c r="C1129" t="s">
        <v>24</v>
      </c>
      <c r="D1129" s="1">
        <v>9250</v>
      </c>
      <c r="E1129" s="1">
        <v>91355</v>
      </c>
      <c r="F1129" s="2">
        <v>39170</v>
      </c>
    </row>
    <row r="1130" spans="1:6" x14ac:dyDescent="0.3">
      <c r="A1130">
        <v>2018</v>
      </c>
      <c r="B1130" t="s">
        <v>54</v>
      </c>
      <c r="C1130" t="s">
        <v>25</v>
      </c>
      <c r="D1130" s="1">
        <v>14923</v>
      </c>
      <c r="E1130" s="1">
        <v>189793</v>
      </c>
      <c r="F1130" s="2">
        <v>39891</v>
      </c>
    </row>
    <row r="1131" spans="1:6" x14ac:dyDescent="0.3">
      <c r="A1131">
        <v>2018</v>
      </c>
      <c r="B1131" t="s">
        <v>54</v>
      </c>
      <c r="C1131" t="s">
        <v>26</v>
      </c>
      <c r="D1131" s="1">
        <v>15829</v>
      </c>
      <c r="E1131" s="1">
        <v>254417</v>
      </c>
      <c r="F1131" s="2">
        <v>44190</v>
      </c>
    </row>
    <row r="1132" spans="1:6" x14ac:dyDescent="0.3">
      <c r="A1132">
        <v>2018</v>
      </c>
      <c r="B1132" t="s">
        <v>54</v>
      </c>
      <c r="C1132" t="s">
        <v>27</v>
      </c>
      <c r="D1132" s="1">
        <v>12509</v>
      </c>
      <c r="E1132" s="1">
        <v>139183</v>
      </c>
      <c r="F1132" s="2">
        <v>47777</v>
      </c>
    </row>
    <row r="1133" spans="1:6" x14ac:dyDescent="0.3">
      <c r="A1133">
        <v>2018</v>
      </c>
      <c r="B1133" t="s">
        <v>54</v>
      </c>
      <c r="C1133" t="s">
        <v>28</v>
      </c>
      <c r="D1133" s="1">
        <v>54238</v>
      </c>
      <c r="E1133" s="1">
        <v>876344</v>
      </c>
      <c r="F1133" s="2">
        <v>53723</v>
      </c>
    </row>
    <row r="1134" spans="1:6" x14ac:dyDescent="0.3">
      <c r="A1134">
        <v>2018</v>
      </c>
      <c r="B1134" t="s">
        <v>54</v>
      </c>
      <c r="C1134" t="s">
        <v>29</v>
      </c>
      <c r="D1134" s="1">
        <v>10758</v>
      </c>
      <c r="E1134" s="1">
        <v>135970</v>
      </c>
      <c r="F1134" s="2">
        <v>38078</v>
      </c>
    </row>
    <row r="1135" spans="1:6" x14ac:dyDescent="0.3">
      <c r="A1135">
        <v>2018</v>
      </c>
      <c r="B1135" t="s">
        <v>54</v>
      </c>
      <c r="C1135" t="s">
        <v>30</v>
      </c>
      <c r="D1135" s="1">
        <v>123741</v>
      </c>
      <c r="E1135" s="1">
        <v>1554768</v>
      </c>
      <c r="F1135" s="2">
        <v>51832</v>
      </c>
    </row>
    <row r="1136" spans="1:6" x14ac:dyDescent="0.3">
      <c r="A1136">
        <v>2018</v>
      </c>
      <c r="B1136" t="s">
        <v>54</v>
      </c>
      <c r="C1136" t="s">
        <v>31</v>
      </c>
      <c r="D1136" s="1">
        <v>61525</v>
      </c>
      <c r="E1136" s="1">
        <v>830550</v>
      </c>
      <c r="F1136" s="2">
        <v>43092</v>
      </c>
    </row>
    <row r="1137" spans="1:6" x14ac:dyDescent="0.3">
      <c r="A1137">
        <v>2018</v>
      </c>
      <c r="B1137" t="s">
        <v>54</v>
      </c>
      <c r="C1137" t="s">
        <v>32</v>
      </c>
      <c r="D1137" s="1">
        <v>7753</v>
      </c>
      <c r="E1137" s="1">
        <v>91635</v>
      </c>
      <c r="F1137" s="2">
        <v>49819</v>
      </c>
    </row>
    <row r="1138" spans="1:6" x14ac:dyDescent="0.3">
      <c r="A1138">
        <v>2018</v>
      </c>
      <c r="B1138" t="s">
        <v>54</v>
      </c>
      <c r="C1138" t="s">
        <v>33</v>
      </c>
      <c r="D1138" s="1">
        <v>68615</v>
      </c>
      <c r="E1138" s="1">
        <v>1017249</v>
      </c>
      <c r="F1138" s="2">
        <v>44247</v>
      </c>
    </row>
    <row r="1139" spans="1:6" x14ac:dyDescent="0.3">
      <c r="A1139">
        <v>2018</v>
      </c>
      <c r="B1139" t="s">
        <v>54</v>
      </c>
      <c r="C1139" t="s">
        <v>34</v>
      </c>
      <c r="D1139" s="1">
        <v>23748</v>
      </c>
      <c r="E1139" s="1">
        <v>297631</v>
      </c>
      <c r="F1139" s="2">
        <v>41554</v>
      </c>
    </row>
    <row r="1140" spans="1:6" x14ac:dyDescent="0.3">
      <c r="A1140">
        <v>2018</v>
      </c>
      <c r="B1140" t="s">
        <v>54</v>
      </c>
      <c r="C1140" t="s">
        <v>35</v>
      </c>
      <c r="D1140" s="1">
        <v>26503</v>
      </c>
      <c r="E1140" s="1">
        <v>349656</v>
      </c>
      <c r="F1140" s="2">
        <v>44347</v>
      </c>
    </row>
    <row r="1141" spans="1:6" x14ac:dyDescent="0.3">
      <c r="A1141">
        <v>2018</v>
      </c>
      <c r="B1141" t="s">
        <v>54</v>
      </c>
      <c r="C1141" t="s">
        <v>36</v>
      </c>
      <c r="D1141" s="1">
        <v>74845</v>
      </c>
      <c r="E1141" s="1">
        <v>1117054</v>
      </c>
      <c r="F1141" s="2">
        <v>45000</v>
      </c>
    </row>
    <row r="1142" spans="1:6" x14ac:dyDescent="0.3">
      <c r="A1142">
        <v>2018</v>
      </c>
      <c r="B1142" t="s">
        <v>54</v>
      </c>
      <c r="C1142" t="s">
        <v>37</v>
      </c>
      <c r="D1142" s="1">
        <v>7658</v>
      </c>
      <c r="E1142" s="1">
        <v>76762</v>
      </c>
      <c r="F1142" s="2">
        <v>43902</v>
      </c>
    </row>
    <row r="1143" spans="1:6" x14ac:dyDescent="0.3">
      <c r="A1143">
        <v>2018</v>
      </c>
      <c r="B1143" t="s">
        <v>54</v>
      </c>
      <c r="C1143" t="s">
        <v>38</v>
      </c>
      <c r="D1143" s="1">
        <v>30013</v>
      </c>
      <c r="E1143" s="1">
        <v>402308</v>
      </c>
      <c r="F1143" s="2">
        <v>39429</v>
      </c>
    </row>
    <row r="1144" spans="1:6" x14ac:dyDescent="0.3">
      <c r="A1144">
        <v>2018</v>
      </c>
      <c r="B1144" t="s">
        <v>54</v>
      </c>
      <c r="C1144" t="s">
        <v>39</v>
      </c>
      <c r="D1144" s="1">
        <v>8059</v>
      </c>
      <c r="E1144" s="1">
        <v>85734</v>
      </c>
      <c r="F1144" s="2">
        <v>39650</v>
      </c>
    </row>
    <row r="1145" spans="1:6" x14ac:dyDescent="0.3">
      <c r="A1145">
        <v>2018</v>
      </c>
      <c r="B1145" t="s">
        <v>54</v>
      </c>
      <c r="C1145" t="s">
        <v>40</v>
      </c>
      <c r="D1145" s="1">
        <v>40040</v>
      </c>
      <c r="E1145" s="1">
        <v>623566</v>
      </c>
      <c r="F1145" s="2">
        <v>46137</v>
      </c>
    </row>
    <row r="1146" spans="1:6" x14ac:dyDescent="0.3">
      <c r="A1146">
        <v>2018</v>
      </c>
      <c r="B1146" t="s">
        <v>54</v>
      </c>
      <c r="C1146" t="s">
        <v>41</v>
      </c>
      <c r="D1146" s="1">
        <v>147447</v>
      </c>
      <c r="E1146" s="1">
        <v>2465009</v>
      </c>
      <c r="F1146" s="2">
        <v>52337</v>
      </c>
    </row>
    <row r="1147" spans="1:6" x14ac:dyDescent="0.3">
      <c r="A1147">
        <v>2018</v>
      </c>
      <c r="B1147" t="s">
        <v>54</v>
      </c>
      <c r="C1147" t="s">
        <v>42</v>
      </c>
      <c r="D1147" s="1">
        <v>19531</v>
      </c>
      <c r="E1147" s="1">
        <v>284283</v>
      </c>
      <c r="F1147" s="2">
        <v>44163</v>
      </c>
    </row>
    <row r="1148" spans="1:6" x14ac:dyDescent="0.3">
      <c r="A1148">
        <v>2018</v>
      </c>
      <c r="B1148" t="s">
        <v>54</v>
      </c>
      <c r="C1148" t="s">
        <v>43</v>
      </c>
      <c r="D1148" s="1">
        <v>5084</v>
      </c>
      <c r="E1148" s="1">
        <v>54476</v>
      </c>
      <c r="F1148" s="2">
        <v>40351</v>
      </c>
    </row>
    <row r="1149" spans="1:6" x14ac:dyDescent="0.3">
      <c r="A1149">
        <v>2018</v>
      </c>
      <c r="B1149" t="s">
        <v>54</v>
      </c>
      <c r="C1149" t="s">
        <v>44</v>
      </c>
      <c r="D1149" s="1">
        <v>43180</v>
      </c>
      <c r="E1149" s="1">
        <v>650233</v>
      </c>
      <c r="F1149" s="2">
        <v>43886</v>
      </c>
    </row>
    <row r="1150" spans="1:6" x14ac:dyDescent="0.3">
      <c r="A1150">
        <v>2018</v>
      </c>
      <c r="B1150" t="s">
        <v>54</v>
      </c>
      <c r="C1150" t="s">
        <v>45</v>
      </c>
      <c r="D1150" s="1">
        <v>39324</v>
      </c>
      <c r="E1150" s="1">
        <v>621384</v>
      </c>
      <c r="F1150" s="2">
        <v>63994</v>
      </c>
    </row>
    <row r="1151" spans="1:6" x14ac:dyDescent="0.3">
      <c r="A1151">
        <v>2018</v>
      </c>
      <c r="B1151" t="s">
        <v>54</v>
      </c>
      <c r="C1151" t="s">
        <v>46</v>
      </c>
      <c r="D1151" s="1">
        <v>10925</v>
      </c>
      <c r="E1151" s="1">
        <v>128211</v>
      </c>
      <c r="F1151" s="2">
        <v>38698</v>
      </c>
    </row>
    <row r="1152" spans="1:6" x14ac:dyDescent="0.3">
      <c r="A1152">
        <v>2018</v>
      </c>
      <c r="B1152" t="s">
        <v>54</v>
      </c>
      <c r="C1152" t="s">
        <v>47</v>
      </c>
      <c r="D1152" s="1">
        <v>36496</v>
      </c>
      <c r="E1152" s="1">
        <v>541333</v>
      </c>
      <c r="F1152" s="2">
        <v>41512</v>
      </c>
    </row>
    <row r="1153" spans="1:6" x14ac:dyDescent="0.3">
      <c r="A1153">
        <v>2018</v>
      </c>
      <c r="B1153" t="s">
        <v>54</v>
      </c>
      <c r="C1153" t="s">
        <v>48</v>
      </c>
      <c r="D1153" s="1">
        <v>4830</v>
      </c>
      <c r="E1153" s="1">
        <v>49819</v>
      </c>
      <c r="F1153" s="2">
        <v>42737</v>
      </c>
    </row>
    <row r="1154" spans="1:6" x14ac:dyDescent="0.3">
      <c r="A1154">
        <v>2018</v>
      </c>
      <c r="B1154" t="s">
        <v>53</v>
      </c>
      <c r="C1154" t="s">
        <v>1</v>
      </c>
      <c r="D1154" s="1">
        <v>2168</v>
      </c>
      <c r="E1154" s="1">
        <v>21030</v>
      </c>
      <c r="F1154" s="2">
        <v>60025</v>
      </c>
    </row>
    <row r="1155" spans="1:6" x14ac:dyDescent="0.3">
      <c r="A1155">
        <v>2018</v>
      </c>
      <c r="B1155" t="s">
        <v>53</v>
      </c>
      <c r="C1155" t="s">
        <v>2</v>
      </c>
      <c r="D1155" s="1">
        <v>3113</v>
      </c>
      <c r="E1155" s="1">
        <v>47340</v>
      </c>
      <c r="F1155" s="2">
        <v>75499</v>
      </c>
    </row>
    <row r="1156" spans="1:6" x14ac:dyDescent="0.3">
      <c r="A1156">
        <v>2018</v>
      </c>
      <c r="B1156" t="s">
        <v>53</v>
      </c>
      <c r="C1156" t="s">
        <v>3</v>
      </c>
      <c r="D1156" s="1">
        <v>1210</v>
      </c>
      <c r="E1156" s="1">
        <v>10913</v>
      </c>
      <c r="F1156" s="2">
        <v>53828</v>
      </c>
    </row>
    <row r="1157" spans="1:6" x14ac:dyDescent="0.3">
      <c r="A1157">
        <v>2018</v>
      </c>
      <c r="B1157" t="s">
        <v>53</v>
      </c>
      <c r="C1157" t="s">
        <v>4</v>
      </c>
      <c r="D1157" s="1">
        <v>26592</v>
      </c>
      <c r="E1157" s="1">
        <v>525771</v>
      </c>
      <c r="F1157" s="2">
        <v>188173</v>
      </c>
    </row>
    <row r="1158" spans="1:6" x14ac:dyDescent="0.3">
      <c r="A1158">
        <v>2018</v>
      </c>
      <c r="B1158" t="s">
        <v>53</v>
      </c>
      <c r="C1158" t="s">
        <v>5</v>
      </c>
      <c r="D1158" s="1">
        <v>4173</v>
      </c>
      <c r="E1158" s="1">
        <v>75076</v>
      </c>
      <c r="F1158" s="2">
        <v>100735</v>
      </c>
    </row>
    <row r="1159" spans="1:6" x14ac:dyDescent="0.3">
      <c r="A1159">
        <v>2018</v>
      </c>
      <c r="B1159" t="s">
        <v>53</v>
      </c>
      <c r="C1159" t="s">
        <v>6</v>
      </c>
      <c r="D1159" s="1">
        <v>2306</v>
      </c>
      <c r="E1159" s="1">
        <v>31734</v>
      </c>
      <c r="F1159" s="2">
        <v>110642</v>
      </c>
    </row>
    <row r="1160" spans="1:6" x14ac:dyDescent="0.3">
      <c r="A1160">
        <v>2018</v>
      </c>
      <c r="B1160" t="s">
        <v>53</v>
      </c>
      <c r="C1160" t="s">
        <v>7</v>
      </c>
      <c r="D1160">
        <v>433</v>
      </c>
      <c r="E1160" s="1">
        <v>4065</v>
      </c>
      <c r="F1160" s="2">
        <v>65782</v>
      </c>
    </row>
    <row r="1161" spans="1:6" x14ac:dyDescent="0.3">
      <c r="A1161">
        <v>2018</v>
      </c>
      <c r="B1161" t="s">
        <v>53</v>
      </c>
      <c r="C1161" t="s">
        <v>8</v>
      </c>
      <c r="D1161" s="1">
        <v>11205</v>
      </c>
      <c r="E1161" s="1">
        <v>138995</v>
      </c>
      <c r="F1161" s="2">
        <v>81168</v>
      </c>
    </row>
    <row r="1162" spans="1:6" x14ac:dyDescent="0.3">
      <c r="A1162">
        <v>2018</v>
      </c>
      <c r="B1162" t="s">
        <v>53</v>
      </c>
      <c r="C1162" t="s">
        <v>9</v>
      </c>
      <c r="D1162" s="1">
        <v>5113</v>
      </c>
      <c r="E1162" s="1">
        <v>114231</v>
      </c>
      <c r="F1162" s="2">
        <v>96613</v>
      </c>
    </row>
    <row r="1163" spans="1:6" x14ac:dyDescent="0.3">
      <c r="A1163">
        <v>2018</v>
      </c>
      <c r="B1163" t="s">
        <v>53</v>
      </c>
      <c r="C1163" t="s">
        <v>10</v>
      </c>
      <c r="D1163" s="1">
        <v>1223</v>
      </c>
      <c r="E1163" s="1">
        <v>8798</v>
      </c>
      <c r="F1163" s="2">
        <v>52761</v>
      </c>
    </row>
    <row r="1164" spans="1:6" x14ac:dyDescent="0.3">
      <c r="A1164">
        <v>2018</v>
      </c>
      <c r="B1164" t="s">
        <v>53</v>
      </c>
      <c r="C1164" t="s">
        <v>11</v>
      </c>
      <c r="D1164" s="1">
        <v>6688</v>
      </c>
      <c r="E1164" s="1">
        <v>94330</v>
      </c>
      <c r="F1164" s="2">
        <v>91164</v>
      </c>
    </row>
    <row r="1165" spans="1:6" x14ac:dyDescent="0.3">
      <c r="A1165">
        <v>2018</v>
      </c>
      <c r="B1165" t="s">
        <v>53</v>
      </c>
      <c r="C1165" t="s">
        <v>12</v>
      </c>
      <c r="D1165" s="1">
        <v>2123</v>
      </c>
      <c r="E1165" s="1">
        <v>29375</v>
      </c>
      <c r="F1165" s="2">
        <v>60371</v>
      </c>
    </row>
    <row r="1166" spans="1:6" x14ac:dyDescent="0.3">
      <c r="A1166">
        <v>2018</v>
      </c>
      <c r="B1166" t="s">
        <v>53</v>
      </c>
      <c r="C1166" t="s">
        <v>13</v>
      </c>
      <c r="D1166" s="1">
        <v>1742</v>
      </c>
      <c r="E1166" s="1">
        <v>22018</v>
      </c>
      <c r="F1166" s="2">
        <v>58519</v>
      </c>
    </row>
    <row r="1167" spans="1:6" x14ac:dyDescent="0.3">
      <c r="A1167">
        <v>2018</v>
      </c>
      <c r="B1167" t="s">
        <v>53</v>
      </c>
      <c r="C1167" t="s">
        <v>14</v>
      </c>
      <c r="D1167" s="1">
        <v>1308</v>
      </c>
      <c r="E1167" s="1">
        <v>18664</v>
      </c>
      <c r="F1167" s="2">
        <v>63399</v>
      </c>
    </row>
    <row r="1168" spans="1:6" x14ac:dyDescent="0.3">
      <c r="A1168">
        <v>2018</v>
      </c>
      <c r="B1168" t="s">
        <v>53</v>
      </c>
      <c r="C1168" t="s">
        <v>15</v>
      </c>
      <c r="D1168" s="1">
        <v>1785</v>
      </c>
      <c r="E1168" s="1">
        <v>21989</v>
      </c>
      <c r="F1168" s="2">
        <v>54629</v>
      </c>
    </row>
    <row r="1169" spans="1:6" x14ac:dyDescent="0.3">
      <c r="A1169">
        <v>2018</v>
      </c>
      <c r="B1169" t="s">
        <v>53</v>
      </c>
      <c r="C1169" t="s">
        <v>16</v>
      </c>
      <c r="D1169" s="1">
        <v>1716</v>
      </c>
      <c r="E1169" s="1">
        <v>22869</v>
      </c>
      <c r="F1169" s="2">
        <v>58223</v>
      </c>
    </row>
    <row r="1170" spans="1:6" x14ac:dyDescent="0.3">
      <c r="A1170">
        <v>2018</v>
      </c>
      <c r="B1170" t="s">
        <v>53</v>
      </c>
      <c r="C1170" t="s">
        <v>17</v>
      </c>
      <c r="D1170">
        <v>849</v>
      </c>
      <c r="E1170" s="1">
        <v>7397</v>
      </c>
      <c r="F1170" s="2">
        <v>54502</v>
      </c>
    </row>
    <row r="1171" spans="1:6" x14ac:dyDescent="0.3">
      <c r="A1171">
        <v>2018</v>
      </c>
      <c r="B1171" t="s">
        <v>53</v>
      </c>
      <c r="C1171" t="s">
        <v>18</v>
      </c>
      <c r="D1171" s="1">
        <v>2737</v>
      </c>
      <c r="E1171" s="1">
        <v>36210</v>
      </c>
      <c r="F1171" s="2">
        <v>92844</v>
      </c>
    </row>
    <row r="1172" spans="1:6" x14ac:dyDescent="0.3">
      <c r="A1172">
        <v>2018</v>
      </c>
      <c r="B1172" t="s">
        <v>53</v>
      </c>
      <c r="C1172" t="s">
        <v>19</v>
      </c>
      <c r="D1172" s="1">
        <v>5379</v>
      </c>
      <c r="E1172" s="1">
        <v>91783</v>
      </c>
      <c r="F1172" s="2">
        <v>123118</v>
      </c>
    </row>
    <row r="1173" spans="1:6" x14ac:dyDescent="0.3">
      <c r="A1173">
        <v>2018</v>
      </c>
      <c r="B1173" t="s">
        <v>53</v>
      </c>
      <c r="C1173" t="s">
        <v>20</v>
      </c>
      <c r="D1173" s="1">
        <v>6287</v>
      </c>
      <c r="E1173" s="1">
        <v>56247</v>
      </c>
      <c r="F1173" s="2">
        <v>73556</v>
      </c>
    </row>
    <row r="1174" spans="1:6" x14ac:dyDescent="0.3">
      <c r="A1174">
        <v>2018</v>
      </c>
      <c r="B1174" t="s">
        <v>53</v>
      </c>
      <c r="C1174" t="s">
        <v>21</v>
      </c>
      <c r="D1174" s="1">
        <v>3977</v>
      </c>
      <c r="E1174" s="1">
        <v>49170</v>
      </c>
      <c r="F1174" s="2">
        <v>78903</v>
      </c>
    </row>
    <row r="1175" spans="1:6" x14ac:dyDescent="0.3">
      <c r="A1175">
        <v>2018</v>
      </c>
      <c r="B1175" t="s">
        <v>53</v>
      </c>
      <c r="C1175" t="s">
        <v>22</v>
      </c>
      <c r="D1175">
        <v>940</v>
      </c>
      <c r="E1175" s="1">
        <v>10980</v>
      </c>
      <c r="F1175" s="2">
        <v>49173</v>
      </c>
    </row>
    <row r="1176" spans="1:6" x14ac:dyDescent="0.3">
      <c r="A1176">
        <v>2018</v>
      </c>
      <c r="B1176" t="s">
        <v>53</v>
      </c>
      <c r="C1176" t="s">
        <v>23</v>
      </c>
      <c r="D1176" s="1">
        <v>3049</v>
      </c>
      <c r="E1176" s="1">
        <v>47666</v>
      </c>
      <c r="F1176" s="2">
        <v>81842</v>
      </c>
    </row>
    <row r="1177" spans="1:6" x14ac:dyDescent="0.3">
      <c r="A1177">
        <v>2018</v>
      </c>
      <c r="B1177" t="s">
        <v>53</v>
      </c>
      <c r="C1177" t="s">
        <v>24</v>
      </c>
      <c r="D1177">
        <v>801</v>
      </c>
      <c r="E1177" s="1">
        <v>6350</v>
      </c>
      <c r="F1177" s="2">
        <v>54475</v>
      </c>
    </row>
    <row r="1178" spans="1:6" x14ac:dyDescent="0.3">
      <c r="A1178">
        <v>2018</v>
      </c>
      <c r="B1178" t="s">
        <v>53</v>
      </c>
      <c r="C1178" t="s">
        <v>25</v>
      </c>
      <c r="D1178">
        <v>973</v>
      </c>
      <c r="E1178" s="1">
        <v>17653</v>
      </c>
      <c r="F1178" s="2">
        <v>64407</v>
      </c>
    </row>
    <row r="1179" spans="1:6" x14ac:dyDescent="0.3">
      <c r="A1179">
        <v>2018</v>
      </c>
      <c r="B1179" t="s">
        <v>53</v>
      </c>
      <c r="C1179" t="s">
        <v>26</v>
      </c>
      <c r="D1179" s="1">
        <v>1541</v>
      </c>
      <c r="E1179" s="1">
        <v>15646</v>
      </c>
      <c r="F1179" s="2">
        <v>70292</v>
      </c>
    </row>
    <row r="1180" spans="1:6" x14ac:dyDescent="0.3">
      <c r="A1180">
        <v>2018</v>
      </c>
      <c r="B1180" t="s">
        <v>53</v>
      </c>
      <c r="C1180" t="s">
        <v>27</v>
      </c>
      <c r="D1180">
        <v>892</v>
      </c>
      <c r="E1180" s="1">
        <v>12351</v>
      </c>
      <c r="F1180" s="2">
        <v>93599</v>
      </c>
    </row>
    <row r="1181" spans="1:6" x14ac:dyDescent="0.3">
      <c r="A1181">
        <v>2018</v>
      </c>
      <c r="B1181" t="s">
        <v>53</v>
      </c>
      <c r="C1181" t="s">
        <v>28</v>
      </c>
      <c r="D1181" s="1">
        <v>3722</v>
      </c>
      <c r="E1181" s="1">
        <v>69519</v>
      </c>
      <c r="F1181" s="2">
        <v>114630</v>
      </c>
    </row>
    <row r="1182" spans="1:6" x14ac:dyDescent="0.3">
      <c r="A1182">
        <v>2018</v>
      </c>
      <c r="B1182" t="s">
        <v>53</v>
      </c>
      <c r="C1182" t="s">
        <v>29</v>
      </c>
      <c r="D1182">
        <v>987</v>
      </c>
      <c r="E1182" s="1">
        <v>12015</v>
      </c>
      <c r="F1182" s="2">
        <v>53204</v>
      </c>
    </row>
    <row r="1183" spans="1:6" x14ac:dyDescent="0.3">
      <c r="A1183">
        <v>2018</v>
      </c>
      <c r="B1183" t="s">
        <v>53</v>
      </c>
      <c r="C1183" t="s">
        <v>30</v>
      </c>
      <c r="D1183" s="1">
        <v>12672</v>
      </c>
      <c r="E1183" s="1">
        <v>275598</v>
      </c>
      <c r="F1183" s="2">
        <v>129853</v>
      </c>
    </row>
    <row r="1184" spans="1:6" x14ac:dyDescent="0.3">
      <c r="A1184">
        <v>2018</v>
      </c>
      <c r="B1184" t="s">
        <v>53</v>
      </c>
      <c r="C1184" t="s">
        <v>31</v>
      </c>
      <c r="D1184" s="1">
        <v>5238</v>
      </c>
      <c r="E1184" s="1">
        <v>79945</v>
      </c>
      <c r="F1184" s="2">
        <v>83920</v>
      </c>
    </row>
    <row r="1185" spans="1:6" x14ac:dyDescent="0.3">
      <c r="A1185">
        <v>2018</v>
      </c>
      <c r="B1185" t="s">
        <v>53</v>
      </c>
      <c r="C1185" t="s">
        <v>32</v>
      </c>
      <c r="D1185">
        <v>395</v>
      </c>
      <c r="E1185" s="1">
        <v>6221</v>
      </c>
      <c r="F1185" s="2">
        <v>70208</v>
      </c>
    </row>
    <row r="1186" spans="1:6" x14ac:dyDescent="0.3">
      <c r="A1186">
        <v>2018</v>
      </c>
      <c r="B1186" t="s">
        <v>53</v>
      </c>
      <c r="C1186" t="s">
        <v>33</v>
      </c>
      <c r="D1186" s="1">
        <v>4616</v>
      </c>
      <c r="E1186" s="1">
        <v>70930</v>
      </c>
      <c r="F1186" s="2">
        <v>70006</v>
      </c>
    </row>
    <row r="1187" spans="1:6" x14ac:dyDescent="0.3">
      <c r="A1187">
        <v>2018</v>
      </c>
      <c r="B1187" t="s">
        <v>53</v>
      </c>
      <c r="C1187" t="s">
        <v>34</v>
      </c>
      <c r="D1187" s="1">
        <v>1469</v>
      </c>
      <c r="E1187" s="1">
        <v>19859</v>
      </c>
      <c r="F1187" s="2">
        <v>58997</v>
      </c>
    </row>
    <row r="1188" spans="1:6" x14ac:dyDescent="0.3">
      <c r="A1188">
        <v>2018</v>
      </c>
      <c r="B1188" t="s">
        <v>53</v>
      </c>
      <c r="C1188" t="s">
        <v>35</v>
      </c>
      <c r="D1188" s="1">
        <v>3768</v>
      </c>
      <c r="E1188" s="1">
        <v>34277</v>
      </c>
      <c r="F1188" s="2">
        <v>87733</v>
      </c>
    </row>
    <row r="1189" spans="1:6" x14ac:dyDescent="0.3">
      <c r="A1189">
        <v>2018</v>
      </c>
      <c r="B1189" t="s">
        <v>53</v>
      </c>
      <c r="C1189" t="s">
        <v>36</v>
      </c>
      <c r="D1189" s="1">
        <v>4896</v>
      </c>
      <c r="E1189" s="1">
        <v>85970</v>
      </c>
      <c r="F1189" s="2">
        <v>87091</v>
      </c>
    </row>
    <row r="1190" spans="1:6" x14ac:dyDescent="0.3">
      <c r="A1190">
        <v>2018</v>
      </c>
      <c r="B1190" t="s">
        <v>53</v>
      </c>
      <c r="C1190" t="s">
        <v>37</v>
      </c>
      <c r="D1190">
        <v>715</v>
      </c>
      <c r="E1190" s="1">
        <v>5930</v>
      </c>
      <c r="F1190" s="2">
        <v>74327</v>
      </c>
    </row>
    <row r="1191" spans="1:6" x14ac:dyDescent="0.3">
      <c r="A1191">
        <v>2018</v>
      </c>
      <c r="B1191" t="s">
        <v>53</v>
      </c>
      <c r="C1191" t="s">
        <v>38</v>
      </c>
      <c r="D1191" s="1">
        <v>2548</v>
      </c>
      <c r="E1191" s="1">
        <v>28067</v>
      </c>
      <c r="F1191" s="2">
        <v>61977</v>
      </c>
    </row>
    <row r="1192" spans="1:6" x14ac:dyDescent="0.3">
      <c r="A1192">
        <v>2018</v>
      </c>
      <c r="B1192" t="s">
        <v>53</v>
      </c>
      <c r="C1192" t="s">
        <v>39</v>
      </c>
      <c r="D1192">
        <v>561</v>
      </c>
      <c r="E1192" s="1">
        <v>5589</v>
      </c>
      <c r="F1192" s="2">
        <v>49334</v>
      </c>
    </row>
    <row r="1193" spans="1:6" x14ac:dyDescent="0.3">
      <c r="A1193">
        <v>2018</v>
      </c>
      <c r="B1193" t="s">
        <v>53</v>
      </c>
      <c r="C1193" t="s">
        <v>40</v>
      </c>
      <c r="D1193" s="1">
        <v>3519</v>
      </c>
      <c r="E1193" s="1">
        <v>44851</v>
      </c>
      <c r="F1193" s="2">
        <v>73821</v>
      </c>
    </row>
    <row r="1194" spans="1:6" x14ac:dyDescent="0.3">
      <c r="A1194">
        <v>2018</v>
      </c>
      <c r="B1194" t="s">
        <v>53</v>
      </c>
      <c r="C1194" t="s">
        <v>41</v>
      </c>
      <c r="D1194" s="1">
        <v>9828</v>
      </c>
      <c r="E1194" s="1">
        <v>203822</v>
      </c>
      <c r="F1194" s="2">
        <v>87085</v>
      </c>
    </row>
    <row r="1195" spans="1:6" x14ac:dyDescent="0.3">
      <c r="A1195">
        <v>2018</v>
      </c>
      <c r="B1195" t="s">
        <v>53</v>
      </c>
      <c r="C1195" t="s">
        <v>42</v>
      </c>
      <c r="D1195" s="1">
        <v>2489</v>
      </c>
      <c r="E1195" s="1">
        <v>36783</v>
      </c>
      <c r="F1195" s="2">
        <v>78404</v>
      </c>
    </row>
    <row r="1196" spans="1:6" x14ac:dyDescent="0.3">
      <c r="A1196">
        <v>2018</v>
      </c>
      <c r="B1196" t="s">
        <v>53</v>
      </c>
      <c r="C1196" t="s">
        <v>43</v>
      </c>
      <c r="D1196">
        <v>505</v>
      </c>
      <c r="E1196" s="1">
        <v>4280</v>
      </c>
      <c r="F1196" s="2">
        <v>59800</v>
      </c>
    </row>
    <row r="1197" spans="1:6" x14ac:dyDescent="0.3">
      <c r="A1197">
        <v>2018</v>
      </c>
      <c r="B1197" t="s">
        <v>53</v>
      </c>
      <c r="C1197" t="s">
        <v>44</v>
      </c>
      <c r="D1197" s="1">
        <v>4379</v>
      </c>
      <c r="E1197" s="1">
        <v>66998</v>
      </c>
      <c r="F1197" s="2">
        <v>100731</v>
      </c>
    </row>
    <row r="1198" spans="1:6" x14ac:dyDescent="0.3">
      <c r="A1198">
        <v>2018</v>
      </c>
      <c r="B1198" t="s">
        <v>53</v>
      </c>
      <c r="C1198" t="s">
        <v>45</v>
      </c>
      <c r="D1198" s="1">
        <v>4629</v>
      </c>
      <c r="E1198" s="1">
        <v>133126</v>
      </c>
      <c r="F1198" s="2">
        <v>194631</v>
      </c>
    </row>
    <row r="1199" spans="1:6" x14ac:dyDescent="0.3">
      <c r="A1199">
        <v>2018</v>
      </c>
      <c r="B1199" t="s">
        <v>53</v>
      </c>
      <c r="C1199" t="s">
        <v>46</v>
      </c>
      <c r="D1199">
        <v>789</v>
      </c>
      <c r="E1199" s="1">
        <v>8288</v>
      </c>
      <c r="F1199" s="2">
        <v>52508</v>
      </c>
    </row>
    <row r="1200" spans="1:6" x14ac:dyDescent="0.3">
      <c r="A1200">
        <v>2018</v>
      </c>
      <c r="B1200" t="s">
        <v>53</v>
      </c>
      <c r="C1200" t="s">
        <v>47</v>
      </c>
      <c r="D1200" s="1">
        <v>2298</v>
      </c>
      <c r="E1200" s="1">
        <v>47152</v>
      </c>
      <c r="F1200" s="2">
        <v>75414</v>
      </c>
    </row>
    <row r="1201" spans="1:6" x14ac:dyDescent="0.3">
      <c r="A1201">
        <v>2018</v>
      </c>
      <c r="B1201" t="s">
        <v>53</v>
      </c>
      <c r="C1201" t="s">
        <v>48</v>
      </c>
      <c r="D1201">
        <v>398</v>
      </c>
      <c r="E1201" s="1">
        <v>3554</v>
      </c>
      <c r="F1201" s="2">
        <v>47401</v>
      </c>
    </row>
    <row r="1202" spans="1:6" x14ac:dyDescent="0.3">
      <c r="A1202">
        <v>2018</v>
      </c>
      <c r="B1202" t="s">
        <v>56</v>
      </c>
      <c r="C1202" t="s">
        <v>1</v>
      </c>
      <c r="D1202" s="1">
        <v>13364</v>
      </c>
      <c r="E1202" s="1">
        <v>94561</v>
      </c>
      <c r="F1202" s="2">
        <v>69240</v>
      </c>
    </row>
    <row r="1203" spans="1:6" x14ac:dyDescent="0.3">
      <c r="A1203">
        <v>2018</v>
      </c>
      <c r="B1203" t="s">
        <v>56</v>
      </c>
      <c r="C1203" t="s">
        <v>2</v>
      </c>
      <c r="D1203" s="1">
        <v>17978</v>
      </c>
      <c r="E1203" s="1">
        <v>214637</v>
      </c>
      <c r="F1203" s="2">
        <v>70877</v>
      </c>
    </row>
    <row r="1204" spans="1:6" x14ac:dyDescent="0.3">
      <c r="A1204">
        <v>2018</v>
      </c>
      <c r="B1204" t="s">
        <v>56</v>
      </c>
      <c r="C1204" t="s">
        <v>3</v>
      </c>
      <c r="D1204" s="1">
        <v>8418</v>
      </c>
      <c r="E1204" s="1">
        <v>50647</v>
      </c>
      <c r="F1204" s="2">
        <v>58119</v>
      </c>
    </row>
    <row r="1205" spans="1:6" x14ac:dyDescent="0.3">
      <c r="A1205">
        <v>2018</v>
      </c>
      <c r="B1205" t="s">
        <v>56</v>
      </c>
      <c r="C1205" t="s">
        <v>4</v>
      </c>
      <c r="D1205" s="1">
        <v>106953</v>
      </c>
      <c r="E1205" s="1">
        <v>835896</v>
      </c>
      <c r="F1205" s="2">
        <v>107228</v>
      </c>
    </row>
    <row r="1206" spans="1:6" x14ac:dyDescent="0.3">
      <c r="A1206">
        <v>2018</v>
      </c>
      <c r="B1206" t="s">
        <v>56</v>
      </c>
      <c r="C1206" t="s">
        <v>5</v>
      </c>
      <c r="D1206" s="1">
        <v>23326</v>
      </c>
      <c r="E1206" s="1">
        <v>164801</v>
      </c>
      <c r="F1206" s="2">
        <v>84615</v>
      </c>
    </row>
    <row r="1207" spans="1:6" x14ac:dyDescent="0.3">
      <c r="A1207">
        <v>2018</v>
      </c>
      <c r="B1207" t="s">
        <v>56</v>
      </c>
      <c r="C1207" t="s">
        <v>6</v>
      </c>
      <c r="D1207" s="1">
        <v>10879</v>
      </c>
      <c r="E1207" s="1">
        <v>123655</v>
      </c>
      <c r="F1207" s="2">
        <v>155433</v>
      </c>
    </row>
    <row r="1208" spans="1:6" x14ac:dyDescent="0.3">
      <c r="A1208">
        <v>2018</v>
      </c>
      <c r="B1208" t="s">
        <v>56</v>
      </c>
      <c r="C1208" t="s">
        <v>7</v>
      </c>
      <c r="D1208" s="1">
        <v>2859</v>
      </c>
      <c r="E1208" s="1">
        <v>47609</v>
      </c>
      <c r="F1208" s="2">
        <v>95574</v>
      </c>
    </row>
    <row r="1209" spans="1:6" x14ac:dyDescent="0.3">
      <c r="A1209">
        <v>2018</v>
      </c>
      <c r="B1209" t="s">
        <v>56</v>
      </c>
      <c r="C1209" t="s">
        <v>8</v>
      </c>
      <c r="D1209" s="1">
        <v>73412</v>
      </c>
      <c r="E1209" s="1">
        <v>570645</v>
      </c>
      <c r="F1209" s="2">
        <v>75337</v>
      </c>
    </row>
    <row r="1210" spans="1:6" x14ac:dyDescent="0.3">
      <c r="A1210">
        <v>2018</v>
      </c>
      <c r="B1210" t="s">
        <v>56</v>
      </c>
      <c r="C1210" t="s">
        <v>9</v>
      </c>
      <c r="D1210" s="1">
        <v>26225</v>
      </c>
      <c r="E1210" s="1">
        <v>237900</v>
      </c>
      <c r="F1210" s="2">
        <v>84587</v>
      </c>
    </row>
    <row r="1211" spans="1:6" x14ac:dyDescent="0.3">
      <c r="A1211">
        <v>2018</v>
      </c>
      <c r="B1211" t="s">
        <v>56</v>
      </c>
      <c r="C1211" t="s">
        <v>10</v>
      </c>
      <c r="D1211" s="1">
        <v>5824</v>
      </c>
      <c r="E1211" s="1">
        <v>32493</v>
      </c>
      <c r="F1211" s="2">
        <v>56024</v>
      </c>
    </row>
    <row r="1212" spans="1:6" x14ac:dyDescent="0.3">
      <c r="A1212">
        <v>2018</v>
      </c>
      <c r="B1212" t="s">
        <v>56</v>
      </c>
      <c r="C1212" t="s">
        <v>11</v>
      </c>
      <c r="D1212" s="1">
        <v>32448</v>
      </c>
      <c r="E1212" s="1">
        <v>373685</v>
      </c>
      <c r="F1212" s="2">
        <v>109598</v>
      </c>
    </row>
    <row r="1213" spans="1:6" x14ac:dyDescent="0.3">
      <c r="A1213">
        <v>2018</v>
      </c>
      <c r="B1213" t="s">
        <v>56</v>
      </c>
      <c r="C1213" t="s">
        <v>12</v>
      </c>
      <c r="D1213" s="1">
        <v>16542</v>
      </c>
      <c r="E1213" s="1">
        <v>133603</v>
      </c>
      <c r="F1213" s="2">
        <v>65167</v>
      </c>
    </row>
    <row r="1214" spans="1:6" x14ac:dyDescent="0.3">
      <c r="A1214">
        <v>2018</v>
      </c>
      <c r="B1214" t="s">
        <v>56</v>
      </c>
      <c r="C1214" t="s">
        <v>13</v>
      </c>
      <c r="D1214" s="1">
        <v>10213</v>
      </c>
      <c r="E1214" s="1">
        <v>109030</v>
      </c>
      <c r="F1214" s="2">
        <v>73894</v>
      </c>
    </row>
    <row r="1215" spans="1:6" x14ac:dyDescent="0.3">
      <c r="A1215">
        <v>2018</v>
      </c>
      <c r="B1215" t="s">
        <v>56</v>
      </c>
      <c r="C1215" t="s">
        <v>14</v>
      </c>
      <c r="D1215" s="1">
        <v>8870</v>
      </c>
      <c r="E1215" s="1">
        <v>73500</v>
      </c>
      <c r="F1215" s="2">
        <v>67710</v>
      </c>
    </row>
    <row r="1216" spans="1:6" x14ac:dyDescent="0.3">
      <c r="A1216">
        <v>2018</v>
      </c>
      <c r="B1216" t="s">
        <v>56</v>
      </c>
      <c r="C1216" t="s">
        <v>15</v>
      </c>
      <c r="D1216" s="1">
        <v>11035</v>
      </c>
      <c r="E1216" s="1">
        <v>92881</v>
      </c>
      <c r="F1216" s="2">
        <v>67733</v>
      </c>
    </row>
    <row r="1217" spans="1:6" x14ac:dyDescent="0.3">
      <c r="A1217">
        <v>2018</v>
      </c>
      <c r="B1217" t="s">
        <v>56</v>
      </c>
      <c r="C1217" t="s">
        <v>16</v>
      </c>
      <c r="D1217" s="1">
        <v>13754</v>
      </c>
      <c r="E1217" s="1">
        <v>85071</v>
      </c>
      <c r="F1217" s="2">
        <v>62731</v>
      </c>
    </row>
    <row r="1218" spans="1:6" x14ac:dyDescent="0.3">
      <c r="A1218">
        <v>2018</v>
      </c>
      <c r="B1218" t="s">
        <v>56</v>
      </c>
      <c r="C1218" t="s">
        <v>17</v>
      </c>
      <c r="D1218" s="1">
        <v>3804</v>
      </c>
      <c r="E1218" s="1">
        <v>29811</v>
      </c>
      <c r="F1218" s="2">
        <v>68174</v>
      </c>
    </row>
    <row r="1219" spans="1:6" x14ac:dyDescent="0.3">
      <c r="A1219">
        <v>2018</v>
      </c>
      <c r="B1219" t="s">
        <v>56</v>
      </c>
      <c r="C1219" t="s">
        <v>18</v>
      </c>
      <c r="D1219" s="1">
        <v>15277</v>
      </c>
      <c r="E1219" s="1">
        <v>138261</v>
      </c>
      <c r="F1219" s="2">
        <v>94201</v>
      </c>
    </row>
    <row r="1220" spans="1:6" x14ac:dyDescent="0.3">
      <c r="A1220">
        <v>2018</v>
      </c>
      <c r="B1220" t="s">
        <v>56</v>
      </c>
      <c r="C1220" t="s">
        <v>19</v>
      </c>
      <c r="D1220" s="1">
        <v>17504</v>
      </c>
      <c r="E1220" s="1">
        <v>217151</v>
      </c>
      <c r="F1220" s="2">
        <v>144514</v>
      </c>
    </row>
    <row r="1221" spans="1:6" x14ac:dyDescent="0.3">
      <c r="A1221">
        <v>2018</v>
      </c>
      <c r="B1221" t="s">
        <v>56</v>
      </c>
      <c r="C1221" t="s">
        <v>20</v>
      </c>
      <c r="D1221" s="1">
        <v>19082</v>
      </c>
      <c r="E1221" s="1">
        <v>203261</v>
      </c>
      <c r="F1221" s="2">
        <v>71568</v>
      </c>
    </row>
    <row r="1222" spans="1:6" x14ac:dyDescent="0.3">
      <c r="A1222">
        <v>2018</v>
      </c>
      <c r="B1222" t="s">
        <v>56</v>
      </c>
      <c r="C1222" t="s">
        <v>21</v>
      </c>
      <c r="D1222" s="1">
        <v>15877</v>
      </c>
      <c r="E1222" s="1">
        <v>178309</v>
      </c>
      <c r="F1222" s="2">
        <v>95604</v>
      </c>
    </row>
    <row r="1223" spans="1:6" x14ac:dyDescent="0.3">
      <c r="A1223">
        <v>2018</v>
      </c>
      <c r="B1223" t="s">
        <v>56</v>
      </c>
      <c r="C1223" t="s">
        <v>22</v>
      </c>
      <c r="D1223" s="1">
        <v>7959</v>
      </c>
      <c r="E1223" s="1">
        <v>42911</v>
      </c>
      <c r="F1223" s="2">
        <v>53281</v>
      </c>
    </row>
    <row r="1224" spans="1:6" x14ac:dyDescent="0.3">
      <c r="A1224">
        <v>2018</v>
      </c>
      <c r="B1224" t="s">
        <v>56</v>
      </c>
      <c r="C1224" t="s">
        <v>23</v>
      </c>
      <c r="D1224" s="1">
        <v>17251</v>
      </c>
      <c r="E1224" s="1">
        <v>162755</v>
      </c>
      <c r="F1224" s="2">
        <v>72947</v>
      </c>
    </row>
    <row r="1225" spans="1:6" x14ac:dyDescent="0.3">
      <c r="A1225">
        <v>2018</v>
      </c>
      <c r="B1225" t="s">
        <v>56</v>
      </c>
      <c r="C1225" t="s">
        <v>24</v>
      </c>
      <c r="D1225" s="1">
        <v>4297</v>
      </c>
      <c r="E1225" s="1">
        <v>21204</v>
      </c>
      <c r="F1225" s="2">
        <v>59315</v>
      </c>
    </row>
    <row r="1226" spans="1:6" x14ac:dyDescent="0.3">
      <c r="A1226">
        <v>2018</v>
      </c>
      <c r="B1226" t="s">
        <v>56</v>
      </c>
      <c r="C1226" t="s">
        <v>25</v>
      </c>
      <c r="D1226" s="1">
        <v>6683</v>
      </c>
      <c r="E1226" s="1">
        <v>66245</v>
      </c>
      <c r="F1226" s="2">
        <v>66817</v>
      </c>
    </row>
    <row r="1227" spans="1:6" x14ac:dyDescent="0.3">
      <c r="A1227">
        <v>2018</v>
      </c>
      <c r="B1227" t="s">
        <v>56</v>
      </c>
      <c r="C1227" t="s">
        <v>26</v>
      </c>
      <c r="D1227" s="1">
        <v>9082</v>
      </c>
      <c r="E1227" s="1">
        <v>63303</v>
      </c>
      <c r="F1227" s="2">
        <v>66612</v>
      </c>
    </row>
    <row r="1228" spans="1:6" x14ac:dyDescent="0.3">
      <c r="A1228">
        <v>2018</v>
      </c>
      <c r="B1228" t="s">
        <v>56</v>
      </c>
      <c r="C1228" t="s">
        <v>27</v>
      </c>
      <c r="D1228" s="1">
        <v>3838</v>
      </c>
      <c r="E1228" s="1">
        <v>33486</v>
      </c>
      <c r="F1228" s="2">
        <v>94889</v>
      </c>
    </row>
    <row r="1229" spans="1:6" x14ac:dyDescent="0.3">
      <c r="A1229">
        <v>2018</v>
      </c>
      <c r="B1229" t="s">
        <v>56</v>
      </c>
      <c r="C1229" t="s">
        <v>28</v>
      </c>
      <c r="D1229" s="1">
        <v>19963</v>
      </c>
      <c r="E1229" s="1">
        <v>242994</v>
      </c>
      <c r="F1229" s="2">
        <v>115066</v>
      </c>
    </row>
    <row r="1230" spans="1:6" x14ac:dyDescent="0.3">
      <c r="A1230">
        <v>2018</v>
      </c>
      <c r="B1230" t="s">
        <v>56</v>
      </c>
      <c r="C1230" t="s">
        <v>29</v>
      </c>
      <c r="D1230" s="1">
        <v>5293</v>
      </c>
      <c r="E1230" s="1">
        <v>32955</v>
      </c>
      <c r="F1230" s="2">
        <v>56048</v>
      </c>
    </row>
    <row r="1231" spans="1:6" x14ac:dyDescent="0.3">
      <c r="A1231">
        <v>2018</v>
      </c>
      <c r="B1231" t="s">
        <v>56</v>
      </c>
      <c r="C1231" t="s">
        <v>30</v>
      </c>
      <c r="D1231" s="1">
        <v>64317</v>
      </c>
      <c r="E1231" s="1">
        <v>714540</v>
      </c>
      <c r="F1231" s="2">
        <v>186871</v>
      </c>
    </row>
    <row r="1232" spans="1:6" x14ac:dyDescent="0.3">
      <c r="A1232">
        <v>2018</v>
      </c>
      <c r="B1232" t="s">
        <v>56</v>
      </c>
      <c r="C1232" t="s">
        <v>31</v>
      </c>
      <c r="D1232" s="1">
        <v>27776</v>
      </c>
      <c r="E1232" s="1">
        <v>233277</v>
      </c>
      <c r="F1232" s="2">
        <v>87311</v>
      </c>
    </row>
    <row r="1233" spans="1:6" x14ac:dyDescent="0.3">
      <c r="A1233">
        <v>2018</v>
      </c>
      <c r="B1233" t="s">
        <v>56</v>
      </c>
      <c r="C1233" t="s">
        <v>32</v>
      </c>
      <c r="D1233" s="1">
        <v>2995</v>
      </c>
      <c r="E1233" s="1">
        <v>23145</v>
      </c>
      <c r="F1233" s="2">
        <v>63251</v>
      </c>
    </row>
    <row r="1234" spans="1:6" x14ac:dyDescent="0.3">
      <c r="A1234">
        <v>2018</v>
      </c>
      <c r="B1234" t="s">
        <v>56</v>
      </c>
      <c r="C1234" t="s">
        <v>33</v>
      </c>
      <c r="D1234" s="1">
        <v>28783</v>
      </c>
      <c r="E1234" s="1">
        <v>293549</v>
      </c>
      <c r="F1234" s="2">
        <v>72736</v>
      </c>
    </row>
    <row r="1235" spans="1:6" x14ac:dyDescent="0.3">
      <c r="A1235">
        <v>2018</v>
      </c>
      <c r="B1235" t="s">
        <v>56</v>
      </c>
      <c r="C1235" t="s">
        <v>34</v>
      </c>
      <c r="D1235" s="1">
        <v>11458</v>
      </c>
      <c r="E1235" s="1">
        <v>77052</v>
      </c>
      <c r="F1235" s="2">
        <v>58044</v>
      </c>
    </row>
    <row r="1236" spans="1:6" x14ac:dyDescent="0.3">
      <c r="A1236">
        <v>2018</v>
      </c>
      <c r="B1236" t="s">
        <v>56</v>
      </c>
      <c r="C1236" t="s">
        <v>35</v>
      </c>
      <c r="D1236" s="1">
        <v>13030</v>
      </c>
      <c r="E1236" s="1">
        <v>84865</v>
      </c>
      <c r="F1236" s="2">
        <v>69649</v>
      </c>
    </row>
    <row r="1237" spans="1:6" x14ac:dyDescent="0.3">
      <c r="A1237">
        <v>2018</v>
      </c>
      <c r="B1237" t="s">
        <v>56</v>
      </c>
      <c r="C1237" t="s">
        <v>36</v>
      </c>
      <c r="D1237" s="1">
        <v>28823</v>
      </c>
      <c r="E1237" s="1">
        <v>325130</v>
      </c>
      <c r="F1237" s="2">
        <v>88831</v>
      </c>
    </row>
    <row r="1238" spans="1:6" x14ac:dyDescent="0.3">
      <c r="A1238">
        <v>2018</v>
      </c>
      <c r="B1238" t="s">
        <v>56</v>
      </c>
      <c r="C1238" t="s">
        <v>37</v>
      </c>
      <c r="D1238" s="1">
        <v>2869</v>
      </c>
      <c r="E1238" s="1">
        <v>32305</v>
      </c>
      <c r="F1238" s="2">
        <v>88061</v>
      </c>
    </row>
    <row r="1239" spans="1:6" x14ac:dyDescent="0.3">
      <c r="A1239">
        <v>2018</v>
      </c>
      <c r="B1239" t="s">
        <v>56</v>
      </c>
      <c r="C1239" t="s">
        <v>38</v>
      </c>
      <c r="D1239" s="1">
        <v>13166</v>
      </c>
      <c r="E1239" s="1">
        <v>100794</v>
      </c>
      <c r="F1239" s="2">
        <v>61713</v>
      </c>
    </row>
    <row r="1240" spans="1:6" x14ac:dyDescent="0.3">
      <c r="A1240">
        <v>2018</v>
      </c>
      <c r="B1240" t="s">
        <v>56</v>
      </c>
      <c r="C1240" t="s">
        <v>39</v>
      </c>
      <c r="D1240" s="1">
        <v>3259</v>
      </c>
      <c r="E1240" s="1">
        <v>28739</v>
      </c>
      <c r="F1240" s="2">
        <v>60160</v>
      </c>
    </row>
    <row r="1241" spans="1:6" x14ac:dyDescent="0.3">
      <c r="A1241">
        <v>2018</v>
      </c>
      <c r="B1241" t="s">
        <v>56</v>
      </c>
      <c r="C1241" t="s">
        <v>40</v>
      </c>
      <c r="D1241" s="1">
        <v>15698</v>
      </c>
      <c r="E1241" s="1">
        <v>150833</v>
      </c>
      <c r="F1241" s="2">
        <v>76718</v>
      </c>
    </row>
    <row r="1242" spans="1:6" x14ac:dyDescent="0.3">
      <c r="A1242">
        <v>2018</v>
      </c>
      <c r="B1242" t="s">
        <v>56</v>
      </c>
      <c r="C1242" t="s">
        <v>41</v>
      </c>
      <c r="D1242" s="1">
        <v>73679</v>
      </c>
      <c r="E1242" s="1">
        <v>756318</v>
      </c>
      <c r="F1242" s="2">
        <v>83356</v>
      </c>
    </row>
    <row r="1243" spans="1:6" x14ac:dyDescent="0.3">
      <c r="A1243">
        <v>2018</v>
      </c>
      <c r="B1243" t="s">
        <v>56</v>
      </c>
      <c r="C1243" t="s">
        <v>42</v>
      </c>
      <c r="D1243" s="1">
        <v>11520</v>
      </c>
      <c r="E1243" s="1">
        <v>87530</v>
      </c>
      <c r="F1243" s="2">
        <v>67933</v>
      </c>
    </row>
    <row r="1244" spans="1:6" x14ac:dyDescent="0.3">
      <c r="A1244">
        <v>2018</v>
      </c>
      <c r="B1244" t="s">
        <v>56</v>
      </c>
      <c r="C1244" t="s">
        <v>43</v>
      </c>
      <c r="D1244" s="1">
        <v>1694</v>
      </c>
      <c r="E1244" s="1">
        <v>11814</v>
      </c>
      <c r="F1244" s="2">
        <v>72078</v>
      </c>
    </row>
    <row r="1245" spans="1:6" x14ac:dyDescent="0.3">
      <c r="A1245">
        <v>2018</v>
      </c>
      <c r="B1245" t="s">
        <v>56</v>
      </c>
      <c r="C1245" t="s">
        <v>44</v>
      </c>
      <c r="D1245" s="1">
        <v>21938</v>
      </c>
      <c r="E1245" s="1">
        <v>194731</v>
      </c>
      <c r="F1245" s="2">
        <v>85723</v>
      </c>
    </row>
    <row r="1246" spans="1:6" x14ac:dyDescent="0.3">
      <c r="A1246">
        <v>2018</v>
      </c>
      <c r="B1246" t="s">
        <v>56</v>
      </c>
      <c r="C1246" t="s">
        <v>45</v>
      </c>
      <c r="D1246" s="1">
        <v>17577</v>
      </c>
      <c r="E1246" s="1">
        <v>147871</v>
      </c>
      <c r="F1246" s="2">
        <v>80466</v>
      </c>
    </row>
    <row r="1247" spans="1:6" x14ac:dyDescent="0.3">
      <c r="A1247">
        <v>2018</v>
      </c>
      <c r="B1247" t="s">
        <v>56</v>
      </c>
      <c r="C1247" t="s">
        <v>46</v>
      </c>
      <c r="D1247" s="1">
        <v>4029</v>
      </c>
      <c r="E1247" s="1">
        <v>24510</v>
      </c>
      <c r="F1247" s="2">
        <v>53206</v>
      </c>
    </row>
    <row r="1248" spans="1:6" x14ac:dyDescent="0.3">
      <c r="A1248">
        <v>2018</v>
      </c>
      <c r="B1248" t="s">
        <v>56</v>
      </c>
      <c r="C1248" t="s">
        <v>47</v>
      </c>
      <c r="D1248" s="1">
        <v>13917</v>
      </c>
      <c r="E1248" s="1">
        <v>148837</v>
      </c>
      <c r="F1248" s="2">
        <v>71561</v>
      </c>
    </row>
    <row r="1249" spans="1:6" x14ac:dyDescent="0.3">
      <c r="A1249">
        <v>2018</v>
      </c>
      <c r="B1249" t="s">
        <v>56</v>
      </c>
      <c r="C1249" t="s">
        <v>48</v>
      </c>
      <c r="D1249" s="1">
        <v>2283</v>
      </c>
      <c r="E1249" s="1">
        <v>11124</v>
      </c>
      <c r="F1249" s="2">
        <v>57486</v>
      </c>
    </row>
    <row r="1250" spans="1:6" x14ac:dyDescent="0.3">
      <c r="A1250">
        <v>2018</v>
      </c>
      <c r="B1250" t="s">
        <v>57</v>
      </c>
      <c r="C1250" t="s">
        <v>1</v>
      </c>
      <c r="D1250" s="1">
        <v>21888</v>
      </c>
      <c r="E1250" s="1">
        <v>245234</v>
      </c>
      <c r="F1250" s="2">
        <v>55653</v>
      </c>
    </row>
    <row r="1251" spans="1:6" x14ac:dyDescent="0.3">
      <c r="A1251">
        <v>2018</v>
      </c>
      <c r="B1251" t="s">
        <v>57</v>
      </c>
      <c r="C1251" t="s">
        <v>2</v>
      </c>
      <c r="D1251" s="1">
        <v>35993</v>
      </c>
      <c r="E1251" s="1">
        <v>430516</v>
      </c>
      <c r="F1251" s="2">
        <v>56745</v>
      </c>
    </row>
    <row r="1252" spans="1:6" x14ac:dyDescent="0.3">
      <c r="A1252">
        <v>2018</v>
      </c>
      <c r="B1252" t="s">
        <v>57</v>
      </c>
      <c r="C1252" t="s">
        <v>3</v>
      </c>
      <c r="D1252" s="1">
        <v>14308</v>
      </c>
      <c r="E1252" s="1">
        <v>146700</v>
      </c>
      <c r="F1252" s="2">
        <v>60316</v>
      </c>
    </row>
    <row r="1253" spans="1:6" x14ac:dyDescent="0.3">
      <c r="A1253">
        <v>2018</v>
      </c>
      <c r="B1253" t="s">
        <v>57</v>
      </c>
      <c r="C1253" t="s">
        <v>4</v>
      </c>
      <c r="D1253" s="1">
        <v>208425</v>
      </c>
      <c r="E1253" s="1">
        <v>2667839</v>
      </c>
      <c r="F1253" s="2">
        <v>91070</v>
      </c>
    </row>
    <row r="1254" spans="1:6" x14ac:dyDescent="0.3">
      <c r="A1254">
        <v>2018</v>
      </c>
      <c r="B1254" t="s">
        <v>57</v>
      </c>
      <c r="C1254" t="s">
        <v>5</v>
      </c>
      <c r="D1254" s="1">
        <v>52525</v>
      </c>
      <c r="E1254" s="1">
        <v>423946</v>
      </c>
      <c r="F1254" s="2">
        <v>81401</v>
      </c>
    </row>
    <row r="1255" spans="1:6" x14ac:dyDescent="0.3">
      <c r="A1255">
        <v>2018</v>
      </c>
      <c r="B1255" t="s">
        <v>57</v>
      </c>
      <c r="C1255" t="s">
        <v>6</v>
      </c>
      <c r="D1255" s="1">
        <v>23279</v>
      </c>
      <c r="E1255" s="1">
        <v>221029</v>
      </c>
      <c r="F1255" s="2">
        <v>87958</v>
      </c>
    </row>
    <row r="1256" spans="1:6" x14ac:dyDescent="0.3">
      <c r="A1256">
        <v>2018</v>
      </c>
      <c r="B1256" t="s">
        <v>57</v>
      </c>
      <c r="C1256" t="s">
        <v>7</v>
      </c>
      <c r="D1256" s="1">
        <v>8956</v>
      </c>
      <c r="E1256" s="1">
        <v>63405</v>
      </c>
      <c r="F1256" s="2">
        <v>80066</v>
      </c>
    </row>
    <row r="1257" spans="1:6" x14ac:dyDescent="0.3">
      <c r="A1257">
        <v>2018</v>
      </c>
      <c r="B1257" t="s">
        <v>57</v>
      </c>
      <c r="C1257" t="s">
        <v>8</v>
      </c>
      <c r="D1257" s="1">
        <v>161890</v>
      </c>
      <c r="E1257" s="1">
        <v>1365136</v>
      </c>
      <c r="F1257" s="2">
        <v>60914</v>
      </c>
    </row>
    <row r="1258" spans="1:6" x14ac:dyDescent="0.3">
      <c r="A1258">
        <v>2018</v>
      </c>
      <c r="B1258" t="s">
        <v>57</v>
      </c>
      <c r="C1258" t="s">
        <v>9</v>
      </c>
      <c r="D1258" s="1">
        <v>54714</v>
      </c>
      <c r="E1258" s="1">
        <v>687321</v>
      </c>
      <c r="F1258" s="2">
        <v>66989</v>
      </c>
    </row>
    <row r="1259" spans="1:6" x14ac:dyDescent="0.3">
      <c r="A1259">
        <v>2018</v>
      </c>
      <c r="B1259" t="s">
        <v>57</v>
      </c>
      <c r="C1259" t="s">
        <v>10</v>
      </c>
      <c r="D1259" s="1">
        <v>11562</v>
      </c>
      <c r="E1259" s="1">
        <v>91631</v>
      </c>
      <c r="F1259" s="2">
        <v>51695</v>
      </c>
    </row>
    <row r="1260" spans="1:6" x14ac:dyDescent="0.3">
      <c r="A1260">
        <v>2018</v>
      </c>
      <c r="B1260" t="s">
        <v>57</v>
      </c>
      <c r="C1260" t="s">
        <v>11</v>
      </c>
      <c r="D1260" s="1">
        <v>74587</v>
      </c>
      <c r="E1260" s="1">
        <v>948766</v>
      </c>
      <c r="F1260" s="2">
        <v>76586</v>
      </c>
    </row>
    <row r="1261" spans="1:6" x14ac:dyDescent="0.3">
      <c r="A1261">
        <v>2018</v>
      </c>
      <c r="B1261" t="s">
        <v>57</v>
      </c>
      <c r="C1261" t="s">
        <v>12</v>
      </c>
      <c r="D1261" s="1">
        <v>29755</v>
      </c>
      <c r="E1261" s="1">
        <v>342835</v>
      </c>
      <c r="F1261" s="2">
        <v>52468</v>
      </c>
    </row>
    <row r="1262" spans="1:6" x14ac:dyDescent="0.3">
      <c r="A1262">
        <v>2018</v>
      </c>
      <c r="B1262" t="s">
        <v>57</v>
      </c>
      <c r="C1262" t="s">
        <v>13</v>
      </c>
      <c r="D1262" s="1">
        <v>15839</v>
      </c>
      <c r="E1262" s="1">
        <v>140535</v>
      </c>
      <c r="F1262" s="2">
        <v>54071</v>
      </c>
    </row>
    <row r="1263" spans="1:6" x14ac:dyDescent="0.3">
      <c r="A1263">
        <v>2018</v>
      </c>
      <c r="B1263" t="s">
        <v>57</v>
      </c>
      <c r="C1263" t="s">
        <v>14</v>
      </c>
      <c r="D1263" s="1">
        <v>16731</v>
      </c>
      <c r="E1263" s="1">
        <v>179413</v>
      </c>
      <c r="F1263" s="2">
        <v>61288</v>
      </c>
    </row>
    <row r="1264" spans="1:6" x14ac:dyDescent="0.3">
      <c r="A1264">
        <v>2018</v>
      </c>
      <c r="B1264" t="s">
        <v>57</v>
      </c>
      <c r="C1264" t="s">
        <v>15</v>
      </c>
      <c r="D1264" s="1">
        <v>20542</v>
      </c>
      <c r="E1264" s="1">
        <v>217081</v>
      </c>
      <c r="F1264" s="2">
        <v>50087</v>
      </c>
    </row>
    <row r="1265" spans="1:6" x14ac:dyDescent="0.3">
      <c r="A1265">
        <v>2018</v>
      </c>
      <c r="B1265" t="s">
        <v>57</v>
      </c>
      <c r="C1265" t="s">
        <v>16</v>
      </c>
      <c r="D1265" s="1">
        <v>24537</v>
      </c>
      <c r="E1265" s="1">
        <v>213171</v>
      </c>
      <c r="F1265" s="2">
        <v>56446</v>
      </c>
    </row>
    <row r="1266" spans="1:6" x14ac:dyDescent="0.3">
      <c r="A1266">
        <v>2018</v>
      </c>
      <c r="B1266" t="s">
        <v>57</v>
      </c>
      <c r="C1266" t="s">
        <v>17</v>
      </c>
      <c r="D1266" s="1">
        <v>9940</v>
      </c>
      <c r="E1266" s="1">
        <v>69285</v>
      </c>
      <c r="F1266" s="2">
        <v>57328</v>
      </c>
    </row>
    <row r="1267" spans="1:6" x14ac:dyDescent="0.3">
      <c r="A1267">
        <v>2018</v>
      </c>
      <c r="B1267" t="s">
        <v>57</v>
      </c>
      <c r="C1267" t="s">
        <v>18</v>
      </c>
      <c r="D1267" s="1">
        <v>42809</v>
      </c>
      <c r="E1267" s="1">
        <v>452753</v>
      </c>
      <c r="F1267" s="2">
        <v>79500</v>
      </c>
    </row>
    <row r="1268" spans="1:6" x14ac:dyDescent="0.3">
      <c r="A1268">
        <v>2018</v>
      </c>
      <c r="B1268" t="s">
        <v>57</v>
      </c>
      <c r="C1268" t="s">
        <v>19</v>
      </c>
      <c r="D1268" s="1">
        <v>47416</v>
      </c>
      <c r="E1268" s="1">
        <v>587518</v>
      </c>
      <c r="F1268" s="2">
        <v>107875</v>
      </c>
    </row>
    <row r="1269" spans="1:6" x14ac:dyDescent="0.3">
      <c r="A1269">
        <v>2018</v>
      </c>
      <c r="B1269" t="s">
        <v>57</v>
      </c>
      <c r="C1269" t="s">
        <v>20</v>
      </c>
      <c r="D1269" s="1">
        <v>42545</v>
      </c>
      <c r="E1269" s="1">
        <v>657930</v>
      </c>
      <c r="F1269" s="2">
        <v>69377</v>
      </c>
    </row>
    <row r="1270" spans="1:6" x14ac:dyDescent="0.3">
      <c r="A1270">
        <v>2018</v>
      </c>
      <c r="B1270" t="s">
        <v>57</v>
      </c>
      <c r="C1270" t="s">
        <v>21</v>
      </c>
      <c r="D1270" s="1">
        <v>32020</v>
      </c>
      <c r="E1270" s="1">
        <v>378493</v>
      </c>
      <c r="F1270" s="2">
        <v>82535</v>
      </c>
    </row>
    <row r="1271" spans="1:6" x14ac:dyDescent="0.3">
      <c r="A1271">
        <v>2018</v>
      </c>
      <c r="B1271" t="s">
        <v>57</v>
      </c>
      <c r="C1271" t="s">
        <v>22</v>
      </c>
      <c r="D1271" s="1">
        <v>12259</v>
      </c>
      <c r="E1271" s="1">
        <v>109842</v>
      </c>
      <c r="F1271" s="2">
        <v>42132</v>
      </c>
    </row>
    <row r="1272" spans="1:6" x14ac:dyDescent="0.3">
      <c r="A1272">
        <v>2018</v>
      </c>
      <c r="B1272" t="s">
        <v>57</v>
      </c>
      <c r="C1272" t="s">
        <v>23</v>
      </c>
      <c r="D1272" s="1">
        <v>32577</v>
      </c>
      <c r="E1272" s="1">
        <v>385727</v>
      </c>
      <c r="F1272" s="2">
        <v>66429</v>
      </c>
    </row>
    <row r="1273" spans="1:6" x14ac:dyDescent="0.3">
      <c r="A1273">
        <v>2018</v>
      </c>
      <c r="B1273" t="s">
        <v>57</v>
      </c>
      <c r="C1273" t="s">
        <v>24</v>
      </c>
      <c r="D1273" s="1">
        <v>9359</v>
      </c>
      <c r="E1273" s="1">
        <v>42410</v>
      </c>
      <c r="F1273" s="2">
        <v>52271</v>
      </c>
    </row>
    <row r="1274" spans="1:6" x14ac:dyDescent="0.3">
      <c r="A1274">
        <v>2018</v>
      </c>
      <c r="B1274" t="s">
        <v>57</v>
      </c>
      <c r="C1274" t="s">
        <v>25</v>
      </c>
      <c r="D1274" s="1">
        <v>11582</v>
      </c>
      <c r="E1274" s="1">
        <v>119167</v>
      </c>
      <c r="F1274" s="2">
        <v>58836</v>
      </c>
    </row>
    <row r="1275" spans="1:6" x14ac:dyDescent="0.3">
      <c r="A1275">
        <v>2018</v>
      </c>
      <c r="B1275" t="s">
        <v>57</v>
      </c>
      <c r="C1275" t="s">
        <v>26</v>
      </c>
      <c r="D1275" s="1">
        <v>19970</v>
      </c>
      <c r="E1275" s="1">
        <v>190736</v>
      </c>
      <c r="F1275" s="2">
        <v>61821</v>
      </c>
    </row>
    <row r="1276" spans="1:6" x14ac:dyDescent="0.3">
      <c r="A1276">
        <v>2018</v>
      </c>
      <c r="B1276" t="s">
        <v>57</v>
      </c>
      <c r="C1276" t="s">
        <v>27</v>
      </c>
      <c r="D1276" s="1">
        <v>12323</v>
      </c>
      <c r="E1276" s="1">
        <v>82831</v>
      </c>
      <c r="F1276" s="2">
        <v>77486</v>
      </c>
    </row>
    <row r="1277" spans="1:6" x14ac:dyDescent="0.3">
      <c r="A1277">
        <v>2018</v>
      </c>
      <c r="B1277" t="s">
        <v>57</v>
      </c>
      <c r="C1277" t="s">
        <v>28</v>
      </c>
      <c r="D1277" s="1">
        <v>51837</v>
      </c>
      <c r="E1277" s="1">
        <v>671419</v>
      </c>
      <c r="F1277" s="2">
        <v>90784</v>
      </c>
    </row>
    <row r="1278" spans="1:6" x14ac:dyDescent="0.3">
      <c r="A1278">
        <v>2018</v>
      </c>
      <c r="B1278" t="s">
        <v>57</v>
      </c>
      <c r="C1278" t="s">
        <v>29</v>
      </c>
      <c r="D1278" s="1">
        <v>10669</v>
      </c>
      <c r="E1278" s="1">
        <v>106930</v>
      </c>
      <c r="F1278" s="2">
        <v>61899</v>
      </c>
    </row>
    <row r="1279" spans="1:6" x14ac:dyDescent="0.3">
      <c r="A1279">
        <v>2018</v>
      </c>
      <c r="B1279" t="s">
        <v>57</v>
      </c>
      <c r="C1279" t="s">
        <v>30</v>
      </c>
      <c r="D1279" s="1">
        <v>112471</v>
      </c>
      <c r="E1279" s="1">
        <v>1339421</v>
      </c>
      <c r="F1279" s="2">
        <v>95057</v>
      </c>
    </row>
    <row r="1280" spans="1:6" x14ac:dyDescent="0.3">
      <c r="A1280">
        <v>2018</v>
      </c>
      <c r="B1280" t="s">
        <v>57</v>
      </c>
      <c r="C1280" t="s">
        <v>31</v>
      </c>
      <c r="D1280" s="1">
        <v>58892</v>
      </c>
      <c r="E1280" s="1">
        <v>635554</v>
      </c>
      <c r="F1280" s="2">
        <v>65609</v>
      </c>
    </row>
    <row r="1281" spans="1:6" x14ac:dyDescent="0.3">
      <c r="A1281">
        <v>2018</v>
      </c>
      <c r="B1281" t="s">
        <v>57</v>
      </c>
      <c r="C1281" t="s">
        <v>32</v>
      </c>
      <c r="D1281" s="1">
        <v>5130</v>
      </c>
      <c r="E1281" s="1">
        <v>34560</v>
      </c>
      <c r="F1281" s="2">
        <v>61774</v>
      </c>
    </row>
    <row r="1282" spans="1:6" x14ac:dyDescent="0.3">
      <c r="A1282">
        <v>2018</v>
      </c>
      <c r="B1282" t="s">
        <v>57</v>
      </c>
      <c r="C1282" t="s">
        <v>33</v>
      </c>
      <c r="D1282" s="1">
        <v>53280</v>
      </c>
      <c r="E1282" s="1">
        <v>729430</v>
      </c>
      <c r="F1282" s="2">
        <v>64006</v>
      </c>
    </row>
    <row r="1283" spans="1:6" x14ac:dyDescent="0.3">
      <c r="A1283">
        <v>2018</v>
      </c>
      <c r="B1283" t="s">
        <v>57</v>
      </c>
      <c r="C1283" t="s">
        <v>34</v>
      </c>
      <c r="D1283" s="1">
        <v>20594</v>
      </c>
      <c r="E1283" s="1">
        <v>191261</v>
      </c>
      <c r="F1283" s="2">
        <v>52227</v>
      </c>
    </row>
    <row r="1284" spans="1:6" x14ac:dyDescent="0.3">
      <c r="A1284">
        <v>2018</v>
      </c>
      <c r="B1284" t="s">
        <v>57</v>
      </c>
      <c r="C1284" t="s">
        <v>35</v>
      </c>
      <c r="D1284" s="1">
        <v>25462</v>
      </c>
      <c r="E1284" s="1">
        <v>248627</v>
      </c>
      <c r="F1284" s="2">
        <v>69806</v>
      </c>
    </row>
    <row r="1285" spans="1:6" x14ac:dyDescent="0.3">
      <c r="A1285">
        <v>2018</v>
      </c>
      <c r="B1285" t="s">
        <v>57</v>
      </c>
      <c r="C1285" t="s">
        <v>36</v>
      </c>
      <c r="D1285" s="1">
        <v>63415</v>
      </c>
      <c r="E1285" s="1">
        <v>806555</v>
      </c>
      <c r="F1285" s="2">
        <v>78092</v>
      </c>
    </row>
    <row r="1286" spans="1:6" x14ac:dyDescent="0.3">
      <c r="A1286">
        <v>2018</v>
      </c>
      <c r="B1286" t="s">
        <v>57</v>
      </c>
      <c r="C1286" t="s">
        <v>37</v>
      </c>
      <c r="D1286" s="1">
        <v>8651</v>
      </c>
      <c r="E1286" s="1">
        <v>68430</v>
      </c>
      <c r="F1286" s="2">
        <v>68957</v>
      </c>
    </row>
    <row r="1287" spans="1:6" x14ac:dyDescent="0.3">
      <c r="A1287">
        <v>2018</v>
      </c>
      <c r="B1287" t="s">
        <v>57</v>
      </c>
      <c r="C1287" t="s">
        <v>38</v>
      </c>
      <c r="D1287" s="1">
        <v>26993</v>
      </c>
      <c r="E1287" s="1">
        <v>293499</v>
      </c>
      <c r="F1287" s="2">
        <v>50391</v>
      </c>
    </row>
    <row r="1288" spans="1:6" x14ac:dyDescent="0.3">
      <c r="A1288">
        <v>2018</v>
      </c>
      <c r="B1288" t="s">
        <v>57</v>
      </c>
      <c r="C1288" t="s">
        <v>39</v>
      </c>
      <c r="D1288" s="1">
        <v>5205</v>
      </c>
      <c r="E1288" s="1">
        <v>32354</v>
      </c>
      <c r="F1288" s="2">
        <v>56384</v>
      </c>
    </row>
    <row r="1289" spans="1:6" x14ac:dyDescent="0.3">
      <c r="A1289">
        <v>2018</v>
      </c>
      <c r="B1289" t="s">
        <v>57</v>
      </c>
      <c r="C1289" t="s">
        <v>40</v>
      </c>
      <c r="D1289" s="1">
        <v>29519</v>
      </c>
      <c r="E1289" s="1">
        <v>417345</v>
      </c>
      <c r="F1289" s="2">
        <v>59851</v>
      </c>
    </row>
    <row r="1290" spans="1:6" x14ac:dyDescent="0.3">
      <c r="A1290">
        <v>2018</v>
      </c>
      <c r="B1290" t="s">
        <v>57</v>
      </c>
      <c r="C1290" t="s">
        <v>41</v>
      </c>
      <c r="D1290" s="1">
        <v>134025</v>
      </c>
      <c r="E1290" s="1">
        <v>1736415</v>
      </c>
      <c r="F1290" s="2">
        <v>74443</v>
      </c>
    </row>
    <row r="1291" spans="1:6" x14ac:dyDescent="0.3">
      <c r="A1291">
        <v>2018</v>
      </c>
      <c r="B1291" t="s">
        <v>57</v>
      </c>
      <c r="C1291" t="s">
        <v>42</v>
      </c>
      <c r="D1291" s="1">
        <v>23036</v>
      </c>
      <c r="E1291" s="1">
        <v>215564</v>
      </c>
      <c r="F1291" s="2">
        <v>59543</v>
      </c>
    </row>
    <row r="1292" spans="1:6" x14ac:dyDescent="0.3">
      <c r="A1292">
        <v>2018</v>
      </c>
      <c r="B1292" t="s">
        <v>57</v>
      </c>
      <c r="C1292" t="s">
        <v>43</v>
      </c>
      <c r="D1292" s="1">
        <v>5661</v>
      </c>
      <c r="E1292" s="1">
        <v>28976</v>
      </c>
      <c r="F1292" s="2">
        <v>64917</v>
      </c>
    </row>
    <row r="1293" spans="1:6" x14ac:dyDescent="0.3">
      <c r="A1293">
        <v>2018</v>
      </c>
      <c r="B1293" t="s">
        <v>57</v>
      </c>
      <c r="C1293" t="s">
        <v>44</v>
      </c>
      <c r="D1293" s="1">
        <v>58849</v>
      </c>
      <c r="E1293" s="1">
        <v>746452</v>
      </c>
      <c r="F1293" s="2">
        <v>87511</v>
      </c>
    </row>
    <row r="1294" spans="1:6" x14ac:dyDescent="0.3">
      <c r="A1294">
        <v>2018</v>
      </c>
      <c r="B1294" t="s">
        <v>57</v>
      </c>
      <c r="C1294" t="s">
        <v>45</v>
      </c>
      <c r="D1294" s="1">
        <v>40209</v>
      </c>
      <c r="E1294" s="1">
        <v>414712</v>
      </c>
      <c r="F1294" s="2">
        <v>82245</v>
      </c>
    </row>
    <row r="1295" spans="1:6" x14ac:dyDescent="0.3">
      <c r="A1295">
        <v>2018</v>
      </c>
      <c r="B1295" t="s">
        <v>57</v>
      </c>
      <c r="C1295" t="s">
        <v>46</v>
      </c>
      <c r="D1295" s="1">
        <v>8323</v>
      </c>
      <c r="E1295" s="1">
        <v>68965</v>
      </c>
      <c r="F1295" s="2">
        <v>51745</v>
      </c>
    </row>
    <row r="1296" spans="1:6" x14ac:dyDescent="0.3">
      <c r="A1296">
        <v>2018</v>
      </c>
      <c r="B1296" t="s">
        <v>57</v>
      </c>
      <c r="C1296" t="s">
        <v>47</v>
      </c>
      <c r="D1296" s="1">
        <v>25856</v>
      </c>
      <c r="E1296" s="1">
        <v>327719</v>
      </c>
      <c r="F1296" s="2">
        <v>60773</v>
      </c>
    </row>
    <row r="1297" spans="1:6" x14ac:dyDescent="0.3">
      <c r="A1297">
        <v>2018</v>
      </c>
      <c r="B1297" t="s">
        <v>57</v>
      </c>
      <c r="C1297" t="s">
        <v>48</v>
      </c>
      <c r="D1297" s="1">
        <v>4559</v>
      </c>
      <c r="E1297" s="1">
        <v>18733</v>
      </c>
      <c r="F1297" s="2">
        <v>52783</v>
      </c>
    </row>
    <row r="1298" spans="1:6" x14ac:dyDescent="0.3">
      <c r="A1298">
        <v>2018</v>
      </c>
      <c r="B1298" t="s">
        <v>58</v>
      </c>
      <c r="C1298" t="s">
        <v>1</v>
      </c>
      <c r="D1298" s="1">
        <v>12678</v>
      </c>
      <c r="E1298" s="1">
        <v>233306</v>
      </c>
      <c r="F1298" s="2">
        <v>46432</v>
      </c>
    </row>
    <row r="1299" spans="1:6" x14ac:dyDescent="0.3">
      <c r="A1299">
        <v>2018</v>
      </c>
      <c r="B1299" t="s">
        <v>58</v>
      </c>
      <c r="C1299" t="s">
        <v>2</v>
      </c>
      <c r="D1299" s="1">
        <v>18037</v>
      </c>
      <c r="E1299" s="1">
        <v>440616</v>
      </c>
      <c r="F1299" s="2">
        <v>51125</v>
      </c>
    </row>
    <row r="1300" spans="1:6" x14ac:dyDescent="0.3">
      <c r="A1300">
        <v>2018</v>
      </c>
      <c r="B1300" t="s">
        <v>58</v>
      </c>
      <c r="C1300" t="s">
        <v>3</v>
      </c>
      <c r="D1300" s="1">
        <v>15788</v>
      </c>
      <c r="E1300" s="1">
        <v>186119</v>
      </c>
      <c r="F1300" s="2">
        <v>42468</v>
      </c>
    </row>
    <row r="1301" spans="1:6" x14ac:dyDescent="0.3">
      <c r="A1301">
        <v>2018</v>
      </c>
      <c r="B1301" t="s">
        <v>58</v>
      </c>
      <c r="C1301" t="s">
        <v>4</v>
      </c>
      <c r="D1301" s="1">
        <v>618901</v>
      </c>
      <c r="E1301" s="1">
        <v>2649228</v>
      </c>
      <c r="F1301" s="2">
        <v>52187</v>
      </c>
    </row>
    <row r="1302" spans="1:6" x14ac:dyDescent="0.3">
      <c r="A1302">
        <v>2018</v>
      </c>
      <c r="B1302" t="s">
        <v>58</v>
      </c>
      <c r="C1302" t="s">
        <v>5</v>
      </c>
      <c r="D1302" s="1">
        <v>21666</v>
      </c>
      <c r="E1302" s="1">
        <v>335274</v>
      </c>
      <c r="F1302" s="2">
        <v>50156</v>
      </c>
    </row>
    <row r="1303" spans="1:6" x14ac:dyDescent="0.3">
      <c r="A1303">
        <v>2018</v>
      </c>
      <c r="B1303" t="s">
        <v>58</v>
      </c>
      <c r="C1303" t="s">
        <v>6</v>
      </c>
      <c r="D1303" s="1">
        <v>13090</v>
      </c>
      <c r="E1303" s="1">
        <v>326866</v>
      </c>
      <c r="F1303" s="2">
        <v>55369</v>
      </c>
    </row>
    <row r="1304" spans="1:6" x14ac:dyDescent="0.3">
      <c r="A1304">
        <v>2018</v>
      </c>
      <c r="B1304" t="s">
        <v>58</v>
      </c>
      <c r="C1304" t="s">
        <v>7</v>
      </c>
      <c r="D1304" s="1">
        <v>5063</v>
      </c>
      <c r="E1304" s="1">
        <v>75524</v>
      </c>
      <c r="F1304" s="2">
        <v>53795</v>
      </c>
    </row>
    <row r="1305" spans="1:6" x14ac:dyDescent="0.3">
      <c r="A1305">
        <v>2018</v>
      </c>
      <c r="B1305" t="s">
        <v>58</v>
      </c>
      <c r="C1305" t="s">
        <v>8</v>
      </c>
      <c r="D1305" s="1">
        <v>73761</v>
      </c>
      <c r="E1305" s="1">
        <v>1287814</v>
      </c>
      <c r="F1305" s="2">
        <v>50781</v>
      </c>
    </row>
    <row r="1306" spans="1:6" x14ac:dyDescent="0.3">
      <c r="A1306">
        <v>2018</v>
      </c>
      <c r="B1306" t="s">
        <v>58</v>
      </c>
      <c r="C1306" t="s">
        <v>9</v>
      </c>
      <c r="D1306" s="1">
        <v>28952</v>
      </c>
      <c r="E1306" s="1">
        <v>562436</v>
      </c>
      <c r="F1306" s="2">
        <v>52062</v>
      </c>
    </row>
    <row r="1307" spans="1:6" x14ac:dyDescent="0.3">
      <c r="A1307">
        <v>2018</v>
      </c>
      <c r="B1307" t="s">
        <v>58</v>
      </c>
      <c r="C1307" t="s">
        <v>10</v>
      </c>
      <c r="D1307" s="1">
        <v>7824</v>
      </c>
      <c r="E1307" s="1">
        <v>100212</v>
      </c>
      <c r="F1307" s="2">
        <v>42047</v>
      </c>
    </row>
    <row r="1308" spans="1:6" x14ac:dyDescent="0.3">
      <c r="A1308">
        <v>2018</v>
      </c>
      <c r="B1308" t="s">
        <v>58</v>
      </c>
      <c r="C1308" t="s">
        <v>11</v>
      </c>
      <c r="D1308" s="1">
        <v>34720</v>
      </c>
      <c r="E1308" s="1">
        <v>919288</v>
      </c>
      <c r="F1308" s="2">
        <v>50959</v>
      </c>
    </row>
    <row r="1309" spans="1:6" x14ac:dyDescent="0.3">
      <c r="A1309">
        <v>2018</v>
      </c>
      <c r="B1309" t="s">
        <v>58</v>
      </c>
      <c r="C1309" t="s">
        <v>12</v>
      </c>
      <c r="D1309" s="1">
        <v>15692</v>
      </c>
      <c r="E1309" s="1">
        <v>459398</v>
      </c>
      <c r="F1309" s="2">
        <v>47681</v>
      </c>
    </row>
    <row r="1310" spans="1:6" x14ac:dyDescent="0.3">
      <c r="A1310">
        <v>2018</v>
      </c>
      <c r="B1310" t="s">
        <v>58</v>
      </c>
      <c r="C1310" t="s">
        <v>13</v>
      </c>
      <c r="D1310" s="1">
        <v>11589</v>
      </c>
      <c r="E1310" s="1">
        <v>219674</v>
      </c>
      <c r="F1310" s="2">
        <v>43022</v>
      </c>
    </row>
    <row r="1311" spans="1:6" x14ac:dyDescent="0.3">
      <c r="A1311">
        <v>2018</v>
      </c>
      <c r="B1311" t="s">
        <v>58</v>
      </c>
      <c r="C1311" t="s">
        <v>14</v>
      </c>
      <c r="D1311" s="1">
        <v>10277</v>
      </c>
      <c r="E1311" s="1">
        <v>195132</v>
      </c>
      <c r="F1311" s="2">
        <v>42586</v>
      </c>
    </row>
    <row r="1312" spans="1:6" x14ac:dyDescent="0.3">
      <c r="A1312">
        <v>2018</v>
      </c>
      <c r="B1312" t="s">
        <v>58</v>
      </c>
      <c r="C1312" t="s">
        <v>15</v>
      </c>
      <c r="D1312" s="1">
        <v>18161</v>
      </c>
      <c r="E1312" s="1">
        <v>267486</v>
      </c>
      <c r="F1312" s="2">
        <v>48210</v>
      </c>
    </row>
    <row r="1313" spans="1:6" x14ac:dyDescent="0.3">
      <c r="A1313">
        <v>2018</v>
      </c>
      <c r="B1313" t="s">
        <v>58</v>
      </c>
      <c r="C1313" t="s">
        <v>16</v>
      </c>
      <c r="D1313" s="1">
        <v>15480</v>
      </c>
      <c r="E1313" s="1">
        <v>300015</v>
      </c>
      <c r="F1313" s="2">
        <v>43339</v>
      </c>
    </row>
    <row r="1314" spans="1:6" x14ac:dyDescent="0.3">
      <c r="A1314">
        <v>2018</v>
      </c>
      <c r="B1314" t="s">
        <v>58</v>
      </c>
      <c r="C1314" t="s">
        <v>17</v>
      </c>
      <c r="D1314" s="1">
        <v>5483</v>
      </c>
      <c r="E1314" s="1">
        <v>118009</v>
      </c>
      <c r="F1314" s="2">
        <v>47535</v>
      </c>
    </row>
    <row r="1315" spans="1:6" x14ac:dyDescent="0.3">
      <c r="A1315">
        <v>2018</v>
      </c>
      <c r="B1315" t="s">
        <v>58</v>
      </c>
      <c r="C1315" t="s">
        <v>18</v>
      </c>
      <c r="D1315" s="1">
        <v>20856</v>
      </c>
      <c r="E1315" s="1">
        <v>445328</v>
      </c>
      <c r="F1315" s="2">
        <v>54310</v>
      </c>
    </row>
    <row r="1316" spans="1:6" x14ac:dyDescent="0.3">
      <c r="A1316">
        <v>2018</v>
      </c>
      <c r="B1316" t="s">
        <v>58</v>
      </c>
      <c r="C1316" t="s">
        <v>19</v>
      </c>
      <c r="D1316" s="1">
        <v>66364</v>
      </c>
      <c r="E1316" s="1">
        <v>773683</v>
      </c>
      <c r="F1316" s="2">
        <v>58448</v>
      </c>
    </row>
    <row r="1317" spans="1:6" x14ac:dyDescent="0.3">
      <c r="A1317">
        <v>2018</v>
      </c>
      <c r="B1317" t="s">
        <v>58</v>
      </c>
      <c r="C1317" t="s">
        <v>20</v>
      </c>
      <c r="D1317" s="1">
        <v>24822</v>
      </c>
      <c r="E1317" s="1">
        <v>659230</v>
      </c>
      <c r="F1317" s="2">
        <v>49739</v>
      </c>
    </row>
    <row r="1318" spans="1:6" x14ac:dyDescent="0.3">
      <c r="A1318">
        <v>2018</v>
      </c>
      <c r="B1318" t="s">
        <v>58</v>
      </c>
      <c r="C1318" t="s">
        <v>21</v>
      </c>
      <c r="D1318" s="1">
        <v>19210</v>
      </c>
      <c r="E1318" s="1">
        <v>526556</v>
      </c>
      <c r="F1318" s="2">
        <v>51469</v>
      </c>
    </row>
    <row r="1319" spans="1:6" x14ac:dyDescent="0.3">
      <c r="A1319">
        <v>2018</v>
      </c>
      <c r="B1319" t="s">
        <v>58</v>
      </c>
      <c r="C1319" t="s">
        <v>22</v>
      </c>
      <c r="D1319" s="1">
        <v>7531</v>
      </c>
      <c r="E1319" s="1">
        <v>144105</v>
      </c>
      <c r="F1319" s="2">
        <v>41620</v>
      </c>
    </row>
    <row r="1320" spans="1:6" x14ac:dyDescent="0.3">
      <c r="A1320">
        <v>2018</v>
      </c>
      <c r="B1320" t="s">
        <v>58</v>
      </c>
      <c r="C1320" t="s">
        <v>23</v>
      </c>
      <c r="D1320" s="1">
        <v>48555</v>
      </c>
      <c r="E1320" s="1">
        <v>454728</v>
      </c>
      <c r="F1320" s="2">
        <v>46127</v>
      </c>
    </row>
    <row r="1321" spans="1:6" x14ac:dyDescent="0.3">
      <c r="A1321">
        <v>2018</v>
      </c>
      <c r="B1321" t="s">
        <v>58</v>
      </c>
      <c r="C1321" t="s">
        <v>24</v>
      </c>
      <c r="D1321" s="1">
        <v>4637</v>
      </c>
      <c r="E1321" s="1">
        <v>73530</v>
      </c>
      <c r="F1321" s="2">
        <v>47539</v>
      </c>
    </row>
    <row r="1322" spans="1:6" x14ac:dyDescent="0.3">
      <c r="A1322">
        <v>2018</v>
      </c>
      <c r="B1322" t="s">
        <v>58</v>
      </c>
      <c r="C1322" t="s">
        <v>25</v>
      </c>
      <c r="D1322" s="1">
        <v>12205</v>
      </c>
      <c r="E1322" s="1">
        <v>138155</v>
      </c>
      <c r="F1322" s="2">
        <v>46678</v>
      </c>
    </row>
    <row r="1323" spans="1:6" x14ac:dyDescent="0.3">
      <c r="A1323">
        <v>2018</v>
      </c>
      <c r="B1323" t="s">
        <v>58</v>
      </c>
      <c r="C1323" t="s">
        <v>26</v>
      </c>
      <c r="D1323" s="1">
        <v>8913</v>
      </c>
      <c r="E1323" s="1">
        <v>139036</v>
      </c>
      <c r="F1323" s="2">
        <v>54167</v>
      </c>
    </row>
    <row r="1324" spans="1:6" x14ac:dyDescent="0.3">
      <c r="A1324">
        <v>2018</v>
      </c>
      <c r="B1324" t="s">
        <v>58</v>
      </c>
      <c r="C1324" t="s">
        <v>27</v>
      </c>
      <c r="D1324" s="1">
        <v>4700</v>
      </c>
      <c r="E1324" s="1">
        <v>112567</v>
      </c>
      <c r="F1324" s="2">
        <v>56317</v>
      </c>
    </row>
    <row r="1325" spans="1:6" x14ac:dyDescent="0.3">
      <c r="A1325">
        <v>2018</v>
      </c>
      <c r="B1325" t="s">
        <v>58</v>
      </c>
      <c r="C1325" t="s">
        <v>28</v>
      </c>
      <c r="D1325" s="1">
        <v>37328</v>
      </c>
      <c r="E1325" s="1">
        <v>656716</v>
      </c>
      <c r="F1325" s="2">
        <v>53402</v>
      </c>
    </row>
    <row r="1326" spans="1:6" x14ac:dyDescent="0.3">
      <c r="A1326">
        <v>2018</v>
      </c>
      <c r="B1326" t="s">
        <v>58</v>
      </c>
      <c r="C1326" t="s">
        <v>29</v>
      </c>
      <c r="D1326" s="1">
        <v>10221</v>
      </c>
      <c r="E1326" s="1">
        <v>128590</v>
      </c>
      <c r="F1326" s="2">
        <v>41645</v>
      </c>
    </row>
    <row r="1327" spans="1:6" x14ac:dyDescent="0.3">
      <c r="A1327">
        <v>2018</v>
      </c>
      <c r="B1327" t="s">
        <v>58</v>
      </c>
      <c r="C1327" t="s">
        <v>30</v>
      </c>
      <c r="D1327" s="1">
        <v>67399</v>
      </c>
      <c r="E1327" s="1">
        <v>1914153</v>
      </c>
      <c r="F1327" s="2">
        <v>53467</v>
      </c>
    </row>
    <row r="1328" spans="1:6" x14ac:dyDescent="0.3">
      <c r="A1328">
        <v>2018</v>
      </c>
      <c r="B1328" t="s">
        <v>58</v>
      </c>
      <c r="C1328" t="s">
        <v>31</v>
      </c>
      <c r="D1328" s="1">
        <v>27210</v>
      </c>
      <c r="E1328" s="1">
        <v>592067</v>
      </c>
      <c r="F1328" s="2">
        <v>48381</v>
      </c>
    </row>
    <row r="1329" spans="1:6" x14ac:dyDescent="0.3">
      <c r="A1329">
        <v>2018</v>
      </c>
      <c r="B1329" t="s">
        <v>58</v>
      </c>
      <c r="C1329" t="s">
        <v>32</v>
      </c>
      <c r="D1329" s="1">
        <v>2558</v>
      </c>
      <c r="E1329" s="1">
        <v>62184</v>
      </c>
      <c r="F1329" s="2">
        <v>51404</v>
      </c>
    </row>
    <row r="1330" spans="1:6" x14ac:dyDescent="0.3">
      <c r="A1330">
        <v>2018</v>
      </c>
      <c r="B1330" t="s">
        <v>58</v>
      </c>
      <c r="C1330" t="s">
        <v>33</v>
      </c>
      <c r="D1330" s="1">
        <v>34508</v>
      </c>
      <c r="E1330" s="1">
        <v>904140</v>
      </c>
      <c r="F1330" s="2">
        <v>46408</v>
      </c>
    </row>
    <row r="1331" spans="1:6" x14ac:dyDescent="0.3">
      <c r="A1331">
        <v>2018</v>
      </c>
      <c r="B1331" t="s">
        <v>58</v>
      </c>
      <c r="C1331" t="s">
        <v>34</v>
      </c>
      <c r="D1331" s="1">
        <v>13563</v>
      </c>
      <c r="E1331" s="1">
        <v>209863</v>
      </c>
      <c r="F1331" s="2">
        <v>45570</v>
      </c>
    </row>
    <row r="1332" spans="1:6" x14ac:dyDescent="0.3">
      <c r="A1332">
        <v>2018</v>
      </c>
      <c r="B1332" t="s">
        <v>58</v>
      </c>
      <c r="C1332" t="s">
        <v>35</v>
      </c>
      <c r="D1332" s="1">
        <v>15708</v>
      </c>
      <c r="E1332" s="1">
        <v>288939</v>
      </c>
      <c r="F1332" s="2">
        <v>50107</v>
      </c>
    </row>
    <row r="1333" spans="1:6" x14ac:dyDescent="0.3">
      <c r="A1333">
        <v>2018</v>
      </c>
      <c r="B1333" t="s">
        <v>58</v>
      </c>
      <c r="C1333" t="s">
        <v>36</v>
      </c>
      <c r="D1333" s="1">
        <v>57768</v>
      </c>
      <c r="E1333" s="1">
        <v>1209344</v>
      </c>
      <c r="F1333" s="2">
        <v>51808</v>
      </c>
    </row>
    <row r="1334" spans="1:6" x14ac:dyDescent="0.3">
      <c r="A1334">
        <v>2018</v>
      </c>
      <c r="B1334" t="s">
        <v>58</v>
      </c>
      <c r="C1334" t="s">
        <v>37</v>
      </c>
      <c r="D1334" s="1">
        <v>4545</v>
      </c>
      <c r="E1334" s="1">
        <v>100506</v>
      </c>
      <c r="F1334" s="2">
        <v>48716</v>
      </c>
    </row>
    <row r="1335" spans="1:6" x14ac:dyDescent="0.3">
      <c r="A1335">
        <v>2018</v>
      </c>
      <c r="B1335" t="s">
        <v>58</v>
      </c>
      <c r="C1335" t="s">
        <v>38</v>
      </c>
      <c r="D1335" s="1">
        <v>11971</v>
      </c>
      <c r="E1335" s="1">
        <v>234487</v>
      </c>
      <c r="F1335" s="2">
        <v>45993</v>
      </c>
    </row>
    <row r="1336" spans="1:6" x14ac:dyDescent="0.3">
      <c r="A1336">
        <v>2018</v>
      </c>
      <c r="B1336" t="s">
        <v>58</v>
      </c>
      <c r="C1336" t="s">
        <v>39</v>
      </c>
      <c r="D1336" s="1">
        <v>2839</v>
      </c>
      <c r="E1336" s="1">
        <v>67868</v>
      </c>
      <c r="F1336" s="2">
        <v>50399</v>
      </c>
    </row>
    <row r="1337" spans="1:6" x14ac:dyDescent="0.3">
      <c r="A1337">
        <v>2018</v>
      </c>
      <c r="B1337" t="s">
        <v>58</v>
      </c>
      <c r="C1337" t="s">
        <v>40</v>
      </c>
      <c r="D1337" s="1">
        <v>16127</v>
      </c>
      <c r="E1337" s="1">
        <v>420817</v>
      </c>
      <c r="F1337" s="2">
        <v>52099</v>
      </c>
    </row>
    <row r="1338" spans="1:6" x14ac:dyDescent="0.3">
      <c r="A1338">
        <v>2018</v>
      </c>
      <c r="B1338" t="s">
        <v>58</v>
      </c>
      <c r="C1338" t="s">
        <v>41</v>
      </c>
      <c r="D1338" s="1">
        <v>90552</v>
      </c>
      <c r="E1338" s="1">
        <v>1641637</v>
      </c>
      <c r="F1338" s="2">
        <v>48036</v>
      </c>
    </row>
    <row r="1339" spans="1:6" x14ac:dyDescent="0.3">
      <c r="A1339">
        <v>2018</v>
      </c>
      <c r="B1339" t="s">
        <v>58</v>
      </c>
      <c r="C1339" t="s">
        <v>42</v>
      </c>
      <c r="D1339" s="1">
        <v>12264</v>
      </c>
      <c r="E1339" s="1">
        <v>186785</v>
      </c>
      <c r="F1339" s="2">
        <v>43696</v>
      </c>
    </row>
    <row r="1340" spans="1:6" x14ac:dyDescent="0.3">
      <c r="A1340">
        <v>2018</v>
      </c>
      <c r="B1340" t="s">
        <v>58</v>
      </c>
      <c r="C1340" t="s">
        <v>43</v>
      </c>
      <c r="D1340" s="1">
        <v>2463</v>
      </c>
      <c r="E1340" s="1">
        <v>62630</v>
      </c>
      <c r="F1340" s="2">
        <v>46699</v>
      </c>
    </row>
    <row r="1341" spans="1:6" x14ac:dyDescent="0.3">
      <c r="A1341">
        <v>2018</v>
      </c>
      <c r="B1341" t="s">
        <v>58</v>
      </c>
      <c r="C1341" t="s">
        <v>44</v>
      </c>
      <c r="D1341" s="1">
        <v>43566</v>
      </c>
      <c r="E1341" s="1">
        <v>505487</v>
      </c>
      <c r="F1341" s="2">
        <v>49627</v>
      </c>
    </row>
    <row r="1342" spans="1:6" x14ac:dyDescent="0.3">
      <c r="A1342">
        <v>2018</v>
      </c>
      <c r="B1342" t="s">
        <v>58</v>
      </c>
      <c r="C1342" t="s">
        <v>45</v>
      </c>
      <c r="D1342" s="1">
        <v>61026</v>
      </c>
      <c r="E1342" s="1">
        <v>465717</v>
      </c>
      <c r="F1342" s="2">
        <v>51354</v>
      </c>
    </row>
    <row r="1343" spans="1:6" x14ac:dyDescent="0.3">
      <c r="A1343">
        <v>2018</v>
      </c>
      <c r="B1343" t="s">
        <v>58</v>
      </c>
      <c r="C1343" t="s">
        <v>46</v>
      </c>
      <c r="D1343" s="1">
        <v>5765</v>
      </c>
      <c r="E1343" s="1">
        <v>124431</v>
      </c>
      <c r="F1343" s="2">
        <v>46182</v>
      </c>
    </row>
    <row r="1344" spans="1:6" x14ac:dyDescent="0.3">
      <c r="A1344">
        <v>2018</v>
      </c>
      <c r="B1344" t="s">
        <v>58</v>
      </c>
      <c r="C1344" t="s">
        <v>47</v>
      </c>
      <c r="D1344" s="1">
        <v>28013</v>
      </c>
      <c r="E1344" s="1">
        <v>434143</v>
      </c>
      <c r="F1344" s="2">
        <v>49195</v>
      </c>
    </row>
    <row r="1345" spans="1:6" x14ac:dyDescent="0.3">
      <c r="A1345">
        <v>2018</v>
      </c>
      <c r="B1345" t="s">
        <v>58</v>
      </c>
      <c r="C1345" t="s">
        <v>48</v>
      </c>
      <c r="D1345" s="1">
        <v>3338</v>
      </c>
      <c r="E1345" s="1">
        <v>26972</v>
      </c>
      <c r="F1345" s="2">
        <v>42906</v>
      </c>
    </row>
    <row r="1346" spans="1:6" x14ac:dyDescent="0.3">
      <c r="A1346">
        <v>2018</v>
      </c>
      <c r="B1346" t="s">
        <v>59</v>
      </c>
      <c r="C1346" t="s">
        <v>1</v>
      </c>
      <c r="D1346" s="1">
        <v>10993</v>
      </c>
      <c r="E1346" s="1">
        <v>205942</v>
      </c>
      <c r="F1346" s="2">
        <v>16798</v>
      </c>
    </row>
    <row r="1347" spans="1:6" x14ac:dyDescent="0.3">
      <c r="A1347">
        <v>2018</v>
      </c>
      <c r="B1347" t="s">
        <v>59</v>
      </c>
      <c r="C1347" t="s">
        <v>2</v>
      </c>
      <c r="D1347" s="1">
        <v>13627</v>
      </c>
      <c r="E1347" s="1">
        <v>325897</v>
      </c>
      <c r="F1347" s="2">
        <v>24580</v>
      </c>
    </row>
    <row r="1348" spans="1:6" x14ac:dyDescent="0.3">
      <c r="A1348">
        <v>2018</v>
      </c>
      <c r="B1348" t="s">
        <v>59</v>
      </c>
      <c r="C1348" t="s">
        <v>3</v>
      </c>
      <c r="D1348" s="1">
        <v>7168</v>
      </c>
      <c r="E1348" s="1">
        <v>118405</v>
      </c>
      <c r="F1348" s="2">
        <v>16536</v>
      </c>
    </row>
    <row r="1349" spans="1:6" x14ac:dyDescent="0.3">
      <c r="A1349">
        <v>2018</v>
      </c>
      <c r="B1349" t="s">
        <v>59</v>
      </c>
      <c r="C1349" t="s">
        <v>4</v>
      </c>
      <c r="D1349" s="1">
        <v>111455</v>
      </c>
      <c r="E1349" s="1">
        <v>1988750</v>
      </c>
      <c r="F1349" s="2">
        <v>30527</v>
      </c>
    </row>
    <row r="1350" spans="1:6" x14ac:dyDescent="0.3">
      <c r="A1350">
        <v>2018</v>
      </c>
      <c r="B1350" t="s">
        <v>59</v>
      </c>
      <c r="C1350" t="s">
        <v>5</v>
      </c>
      <c r="D1350" s="1">
        <v>16939</v>
      </c>
      <c r="E1350" s="1">
        <v>339407</v>
      </c>
      <c r="F1350" s="2">
        <v>25878</v>
      </c>
    </row>
    <row r="1351" spans="1:6" x14ac:dyDescent="0.3">
      <c r="A1351">
        <v>2018</v>
      </c>
      <c r="B1351" t="s">
        <v>59</v>
      </c>
      <c r="C1351" t="s">
        <v>6</v>
      </c>
      <c r="D1351" s="1">
        <v>10668</v>
      </c>
      <c r="E1351" s="1">
        <v>157709</v>
      </c>
      <c r="F1351" s="2">
        <v>23705</v>
      </c>
    </row>
    <row r="1352" spans="1:6" x14ac:dyDescent="0.3">
      <c r="A1352">
        <v>2018</v>
      </c>
      <c r="B1352" t="s">
        <v>59</v>
      </c>
      <c r="C1352" t="s">
        <v>7</v>
      </c>
      <c r="D1352" s="1">
        <v>2637</v>
      </c>
      <c r="E1352" s="1">
        <v>51696</v>
      </c>
      <c r="F1352" s="2">
        <v>20414</v>
      </c>
    </row>
    <row r="1353" spans="1:6" x14ac:dyDescent="0.3">
      <c r="A1353">
        <v>2018</v>
      </c>
      <c r="B1353" t="s">
        <v>59</v>
      </c>
      <c r="C1353" t="s">
        <v>8</v>
      </c>
      <c r="D1353" s="1">
        <v>56587</v>
      </c>
      <c r="E1353" s="1">
        <v>1226786</v>
      </c>
      <c r="F1353" s="2">
        <v>25881</v>
      </c>
    </row>
    <row r="1354" spans="1:6" x14ac:dyDescent="0.3">
      <c r="A1354">
        <v>2018</v>
      </c>
      <c r="B1354" t="s">
        <v>59</v>
      </c>
      <c r="C1354" t="s">
        <v>9</v>
      </c>
      <c r="D1354" s="1">
        <v>24275</v>
      </c>
      <c r="E1354" s="1">
        <v>487598</v>
      </c>
      <c r="F1354" s="2">
        <v>20604</v>
      </c>
    </row>
    <row r="1355" spans="1:6" x14ac:dyDescent="0.3">
      <c r="A1355">
        <v>2018</v>
      </c>
      <c r="B1355" t="s">
        <v>59</v>
      </c>
      <c r="C1355" t="s">
        <v>10</v>
      </c>
      <c r="D1355" s="1">
        <v>5008</v>
      </c>
      <c r="E1355" s="1">
        <v>78912</v>
      </c>
      <c r="F1355" s="2">
        <v>17141</v>
      </c>
    </row>
    <row r="1356" spans="1:6" x14ac:dyDescent="0.3">
      <c r="A1356">
        <v>2018</v>
      </c>
      <c r="B1356" t="s">
        <v>59</v>
      </c>
      <c r="C1356" t="s">
        <v>11</v>
      </c>
      <c r="D1356" s="1">
        <v>32619</v>
      </c>
      <c r="E1356" s="1">
        <v>617101</v>
      </c>
      <c r="F1356" s="2">
        <v>23765</v>
      </c>
    </row>
    <row r="1357" spans="1:6" x14ac:dyDescent="0.3">
      <c r="A1357">
        <v>2018</v>
      </c>
      <c r="B1357" t="s">
        <v>59</v>
      </c>
      <c r="C1357" t="s">
        <v>12</v>
      </c>
      <c r="D1357" s="1">
        <v>15564</v>
      </c>
      <c r="E1357" s="1">
        <v>310335</v>
      </c>
      <c r="F1357" s="2">
        <v>18981</v>
      </c>
    </row>
    <row r="1358" spans="1:6" x14ac:dyDescent="0.3">
      <c r="A1358">
        <v>2018</v>
      </c>
      <c r="B1358" t="s">
        <v>59</v>
      </c>
      <c r="C1358" t="s">
        <v>13</v>
      </c>
      <c r="D1358" s="1">
        <v>8670</v>
      </c>
      <c r="E1358" s="1">
        <v>143729</v>
      </c>
      <c r="F1358" s="2">
        <v>16799</v>
      </c>
    </row>
    <row r="1359" spans="1:6" x14ac:dyDescent="0.3">
      <c r="A1359">
        <v>2018</v>
      </c>
      <c r="B1359" t="s">
        <v>59</v>
      </c>
      <c r="C1359" t="s">
        <v>14</v>
      </c>
      <c r="D1359" s="1">
        <v>6895</v>
      </c>
      <c r="E1359" s="1">
        <v>129372</v>
      </c>
      <c r="F1359" s="2">
        <v>16764</v>
      </c>
    </row>
    <row r="1360" spans="1:6" x14ac:dyDescent="0.3">
      <c r="A1360">
        <v>2018</v>
      </c>
      <c r="B1360" t="s">
        <v>59</v>
      </c>
      <c r="C1360" t="s">
        <v>15</v>
      </c>
      <c r="D1360" s="1">
        <v>10080</v>
      </c>
      <c r="E1360" s="1">
        <v>197894</v>
      </c>
      <c r="F1360" s="2">
        <v>17719</v>
      </c>
    </row>
    <row r="1361" spans="1:6" x14ac:dyDescent="0.3">
      <c r="A1361">
        <v>2018</v>
      </c>
      <c r="B1361" t="s">
        <v>59</v>
      </c>
      <c r="C1361" t="s">
        <v>16</v>
      </c>
      <c r="D1361" s="1">
        <v>12415</v>
      </c>
      <c r="E1361" s="1">
        <v>236357</v>
      </c>
      <c r="F1361" s="2">
        <v>21264</v>
      </c>
    </row>
    <row r="1362" spans="1:6" x14ac:dyDescent="0.3">
      <c r="A1362">
        <v>2018</v>
      </c>
      <c r="B1362" t="s">
        <v>59</v>
      </c>
      <c r="C1362" t="s">
        <v>17</v>
      </c>
      <c r="D1362" s="1">
        <v>5047</v>
      </c>
      <c r="E1362" s="1">
        <v>68406</v>
      </c>
      <c r="F1362" s="2">
        <v>22087</v>
      </c>
    </row>
    <row r="1363" spans="1:6" x14ac:dyDescent="0.3">
      <c r="A1363">
        <v>2018</v>
      </c>
      <c r="B1363" t="s">
        <v>59</v>
      </c>
      <c r="C1363" t="s">
        <v>18</v>
      </c>
      <c r="D1363" s="1">
        <v>14772</v>
      </c>
      <c r="E1363" s="1">
        <v>282009</v>
      </c>
      <c r="F1363" s="2">
        <v>24012</v>
      </c>
    </row>
    <row r="1364" spans="1:6" x14ac:dyDescent="0.3">
      <c r="A1364">
        <v>2018</v>
      </c>
      <c r="B1364" t="s">
        <v>59</v>
      </c>
      <c r="C1364" t="s">
        <v>19</v>
      </c>
      <c r="D1364" s="1">
        <v>20642</v>
      </c>
      <c r="E1364" s="1">
        <v>375767</v>
      </c>
      <c r="F1364" s="2">
        <v>27758</v>
      </c>
    </row>
    <row r="1365" spans="1:6" x14ac:dyDescent="0.3">
      <c r="A1365">
        <v>2018</v>
      </c>
      <c r="B1365" t="s">
        <v>59</v>
      </c>
      <c r="C1365" t="s">
        <v>20</v>
      </c>
      <c r="D1365" s="1">
        <v>22025</v>
      </c>
      <c r="E1365" s="1">
        <v>432290</v>
      </c>
      <c r="F1365" s="2">
        <v>20566</v>
      </c>
    </row>
    <row r="1366" spans="1:6" x14ac:dyDescent="0.3">
      <c r="A1366">
        <v>2018</v>
      </c>
      <c r="B1366" t="s">
        <v>59</v>
      </c>
      <c r="C1366" t="s">
        <v>21</v>
      </c>
      <c r="D1366" s="1">
        <v>15294</v>
      </c>
      <c r="E1366" s="1">
        <v>272821</v>
      </c>
      <c r="F1366" s="2">
        <v>22507</v>
      </c>
    </row>
    <row r="1367" spans="1:6" x14ac:dyDescent="0.3">
      <c r="A1367">
        <v>2018</v>
      </c>
      <c r="B1367" t="s">
        <v>59</v>
      </c>
      <c r="C1367" t="s">
        <v>22</v>
      </c>
      <c r="D1367" s="1">
        <v>6464</v>
      </c>
      <c r="E1367" s="1">
        <v>134785</v>
      </c>
      <c r="F1367" s="2">
        <v>17523</v>
      </c>
    </row>
    <row r="1368" spans="1:6" x14ac:dyDescent="0.3">
      <c r="A1368">
        <v>2018</v>
      </c>
      <c r="B1368" t="s">
        <v>59</v>
      </c>
      <c r="C1368" t="s">
        <v>23</v>
      </c>
      <c r="D1368" s="1">
        <v>14797</v>
      </c>
      <c r="E1368" s="1">
        <v>305418</v>
      </c>
      <c r="F1368" s="2">
        <v>20892</v>
      </c>
    </row>
    <row r="1369" spans="1:6" x14ac:dyDescent="0.3">
      <c r="A1369">
        <v>2018</v>
      </c>
      <c r="B1369" t="s">
        <v>59</v>
      </c>
      <c r="C1369" t="s">
        <v>24</v>
      </c>
      <c r="D1369" s="1">
        <v>5071</v>
      </c>
      <c r="E1369" s="1">
        <v>66044</v>
      </c>
      <c r="F1369" s="2">
        <v>19150</v>
      </c>
    </row>
    <row r="1370" spans="1:6" x14ac:dyDescent="0.3">
      <c r="A1370">
        <v>2018</v>
      </c>
      <c r="B1370" t="s">
        <v>59</v>
      </c>
      <c r="C1370" t="s">
        <v>25</v>
      </c>
      <c r="D1370" s="1">
        <v>5561</v>
      </c>
      <c r="E1370" s="1">
        <v>92581</v>
      </c>
      <c r="F1370" s="2">
        <v>16715</v>
      </c>
    </row>
    <row r="1371" spans="1:6" x14ac:dyDescent="0.3">
      <c r="A1371">
        <v>2018</v>
      </c>
      <c r="B1371" t="s">
        <v>59</v>
      </c>
      <c r="C1371" t="s">
        <v>26</v>
      </c>
      <c r="D1371" s="1">
        <v>8499</v>
      </c>
      <c r="E1371" s="1">
        <v>352051</v>
      </c>
      <c r="F1371" s="2">
        <v>33688</v>
      </c>
    </row>
    <row r="1372" spans="1:6" x14ac:dyDescent="0.3">
      <c r="A1372">
        <v>2018</v>
      </c>
      <c r="B1372" t="s">
        <v>59</v>
      </c>
      <c r="C1372" t="s">
        <v>27</v>
      </c>
      <c r="D1372" s="1">
        <v>4595</v>
      </c>
      <c r="E1372" s="1">
        <v>71975</v>
      </c>
      <c r="F1372" s="2">
        <v>21945</v>
      </c>
    </row>
    <row r="1373" spans="1:6" x14ac:dyDescent="0.3">
      <c r="A1373">
        <v>2018</v>
      </c>
      <c r="B1373" t="s">
        <v>59</v>
      </c>
      <c r="C1373" t="s">
        <v>28</v>
      </c>
      <c r="D1373" s="1">
        <v>24132</v>
      </c>
      <c r="E1373" s="1">
        <v>385616</v>
      </c>
      <c r="F1373" s="2">
        <v>26316</v>
      </c>
    </row>
    <row r="1374" spans="1:6" x14ac:dyDescent="0.3">
      <c r="A1374">
        <v>2018</v>
      </c>
      <c r="B1374" t="s">
        <v>59</v>
      </c>
      <c r="C1374" t="s">
        <v>29</v>
      </c>
      <c r="D1374" s="1">
        <v>5107</v>
      </c>
      <c r="E1374" s="1">
        <v>97785</v>
      </c>
      <c r="F1374" s="2">
        <v>18651</v>
      </c>
    </row>
    <row r="1375" spans="1:6" x14ac:dyDescent="0.3">
      <c r="A1375">
        <v>2018</v>
      </c>
      <c r="B1375" t="s">
        <v>59</v>
      </c>
      <c r="C1375" t="s">
        <v>30</v>
      </c>
      <c r="D1375" s="1">
        <v>66285</v>
      </c>
      <c r="E1375" s="1">
        <v>957343</v>
      </c>
      <c r="F1375" s="2">
        <v>33850</v>
      </c>
    </row>
    <row r="1376" spans="1:6" x14ac:dyDescent="0.3">
      <c r="A1376">
        <v>2018</v>
      </c>
      <c r="B1376" t="s">
        <v>59</v>
      </c>
      <c r="C1376" t="s">
        <v>31</v>
      </c>
      <c r="D1376" s="1">
        <v>25859</v>
      </c>
      <c r="E1376" s="1">
        <v>502877</v>
      </c>
      <c r="F1376" s="2">
        <v>19767</v>
      </c>
    </row>
    <row r="1377" spans="1:6" x14ac:dyDescent="0.3">
      <c r="A1377">
        <v>2018</v>
      </c>
      <c r="B1377" t="s">
        <v>59</v>
      </c>
      <c r="C1377" t="s">
        <v>32</v>
      </c>
      <c r="D1377" s="1">
        <v>2627</v>
      </c>
      <c r="E1377" s="1">
        <v>40375</v>
      </c>
      <c r="F1377" s="2">
        <v>17889</v>
      </c>
    </row>
    <row r="1378" spans="1:6" x14ac:dyDescent="0.3">
      <c r="A1378">
        <v>2018</v>
      </c>
      <c r="B1378" t="s">
        <v>59</v>
      </c>
      <c r="C1378" t="s">
        <v>33</v>
      </c>
      <c r="D1378" s="1">
        <v>28523</v>
      </c>
      <c r="E1378" s="1">
        <v>566681</v>
      </c>
      <c r="F1378" s="2">
        <v>19459</v>
      </c>
    </row>
    <row r="1379" spans="1:6" x14ac:dyDescent="0.3">
      <c r="A1379">
        <v>2018</v>
      </c>
      <c r="B1379" t="s">
        <v>59</v>
      </c>
      <c r="C1379" t="s">
        <v>34</v>
      </c>
      <c r="D1379" s="1">
        <v>9140</v>
      </c>
      <c r="E1379" s="1">
        <v>171567</v>
      </c>
      <c r="F1379" s="2">
        <v>18204</v>
      </c>
    </row>
    <row r="1380" spans="1:6" x14ac:dyDescent="0.3">
      <c r="A1380">
        <v>2018</v>
      </c>
      <c r="B1380" t="s">
        <v>59</v>
      </c>
      <c r="C1380" t="s">
        <v>35</v>
      </c>
      <c r="D1380" s="1">
        <v>13794</v>
      </c>
      <c r="E1380" s="1">
        <v>210781</v>
      </c>
      <c r="F1380" s="2">
        <v>22754</v>
      </c>
    </row>
    <row r="1381" spans="1:6" x14ac:dyDescent="0.3">
      <c r="A1381">
        <v>2018</v>
      </c>
      <c r="B1381" t="s">
        <v>59</v>
      </c>
      <c r="C1381" t="s">
        <v>36</v>
      </c>
      <c r="D1381" s="1">
        <v>33471</v>
      </c>
      <c r="E1381" s="1">
        <v>571799</v>
      </c>
      <c r="F1381" s="2">
        <v>21102</v>
      </c>
    </row>
    <row r="1382" spans="1:6" x14ac:dyDescent="0.3">
      <c r="A1382">
        <v>2018</v>
      </c>
      <c r="B1382" t="s">
        <v>59</v>
      </c>
      <c r="C1382" t="s">
        <v>37</v>
      </c>
      <c r="D1382" s="1">
        <v>3748</v>
      </c>
      <c r="E1382" s="1">
        <v>59154</v>
      </c>
      <c r="F1382" s="2">
        <v>22818</v>
      </c>
    </row>
    <row r="1383" spans="1:6" x14ac:dyDescent="0.3">
      <c r="A1383">
        <v>2018</v>
      </c>
      <c r="B1383" t="s">
        <v>59</v>
      </c>
      <c r="C1383" t="s">
        <v>38</v>
      </c>
      <c r="D1383" s="1">
        <v>12841</v>
      </c>
      <c r="E1383" s="1">
        <v>263743</v>
      </c>
      <c r="F1383" s="2">
        <v>17991</v>
      </c>
    </row>
    <row r="1384" spans="1:6" x14ac:dyDescent="0.3">
      <c r="A1384">
        <v>2018</v>
      </c>
      <c r="B1384" t="s">
        <v>59</v>
      </c>
      <c r="C1384" t="s">
        <v>39</v>
      </c>
      <c r="D1384" s="1">
        <v>3149</v>
      </c>
      <c r="E1384" s="1">
        <v>47321</v>
      </c>
      <c r="F1384" s="2">
        <v>16954</v>
      </c>
    </row>
    <row r="1385" spans="1:6" x14ac:dyDescent="0.3">
      <c r="A1385">
        <v>2018</v>
      </c>
      <c r="B1385" t="s">
        <v>59</v>
      </c>
      <c r="C1385" t="s">
        <v>40</v>
      </c>
      <c r="D1385" s="1">
        <v>16427</v>
      </c>
      <c r="E1385" s="1">
        <v>337857</v>
      </c>
      <c r="F1385" s="2">
        <v>23524</v>
      </c>
    </row>
    <row r="1386" spans="1:6" x14ac:dyDescent="0.3">
      <c r="A1386">
        <v>2018</v>
      </c>
      <c r="B1386" t="s">
        <v>59</v>
      </c>
      <c r="C1386" t="s">
        <v>41</v>
      </c>
      <c r="D1386" s="1">
        <v>62760</v>
      </c>
      <c r="E1386" s="1">
        <v>1354468</v>
      </c>
      <c r="F1386" s="2">
        <v>21861</v>
      </c>
    </row>
    <row r="1387" spans="1:6" x14ac:dyDescent="0.3">
      <c r="A1387">
        <v>2018</v>
      </c>
      <c r="B1387" t="s">
        <v>59</v>
      </c>
      <c r="C1387" t="s">
        <v>42</v>
      </c>
      <c r="D1387" s="1">
        <v>7374</v>
      </c>
      <c r="E1387" s="1">
        <v>148446</v>
      </c>
      <c r="F1387" s="2">
        <v>20121</v>
      </c>
    </row>
    <row r="1388" spans="1:6" x14ac:dyDescent="0.3">
      <c r="A1388">
        <v>2018</v>
      </c>
      <c r="B1388" t="s">
        <v>59</v>
      </c>
      <c r="C1388" t="s">
        <v>43</v>
      </c>
      <c r="D1388" s="1">
        <v>2279</v>
      </c>
      <c r="E1388" s="1">
        <v>37198</v>
      </c>
      <c r="F1388" s="2">
        <v>23107</v>
      </c>
    </row>
    <row r="1389" spans="1:6" x14ac:dyDescent="0.3">
      <c r="A1389">
        <v>2018</v>
      </c>
      <c r="B1389" t="s">
        <v>59</v>
      </c>
      <c r="C1389" t="s">
        <v>44</v>
      </c>
      <c r="D1389" s="1">
        <v>20479</v>
      </c>
      <c r="E1389" s="1">
        <v>406321</v>
      </c>
      <c r="F1389" s="2">
        <v>20678</v>
      </c>
    </row>
    <row r="1390" spans="1:6" x14ac:dyDescent="0.3">
      <c r="A1390">
        <v>2018</v>
      </c>
      <c r="B1390" t="s">
        <v>59</v>
      </c>
      <c r="C1390" t="s">
        <v>45</v>
      </c>
      <c r="D1390" s="1">
        <v>20431</v>
      </c>
      <c r="E1390" s="1">
        <v>335635</v>
      </c>
      <c r="F1390" s="2">
        <v>25357</v>
      </c>
    </row>
    <row r="1391" spans="1:6" x14ac:dyDescent="0.3">
      <c r="A1391">
        <v>2018</v>
      </c>
      <c r="B1391" t="s">
        <v>59</v>
      </c>
      <c r="C1391" t="s">
        <v>46</v>
      </c>
      <c r="D1391" s="1">
        <v>4722</v>
      </c>
      <c r="E1391" s="1">
        <v>74133</v>
      </c>
      <c r="F1391" s="2">
        <v>17916</v>
      </c>
    </row>
    <row r="1392" spans="1:6" x14ac:dyDescent="0.3">
      <c r="A1392">
        <v>2018</v>
      </c>
      <c r="B1392" t="s">
        <v>59</v>
      </c>
      <c r="C1392" t="s">
        <v>47</v>
      </c>
      <c r="D1392" s="1">
        <v>16931</v>
      </c>
      <c r="E1392" s="1">
        <v>282313</v>
      </c>
      <c r="F1392" s="2">
        <v>18305</v>
      </c>
    </row>
    <row r="1393" spans="1:6" x14ac:dyDescent="0.3">
      <c r="A1393">
        <v>2018</v>
      </c>
      <c r="B1393" t="s">
        <v>59</v>
      </c>
      <c r="C1393" t="s">
        <v>48</v>
      </c>
      <c r="D1393" s="1">
        <v>2383</v>
      </c>
      <c r="E1393" s="1">
        <v>36403</v>
      </c>
      <c r="F1393" s="2">
        <v>21270</v>
      </c>
    </row>
    <row r="1394" spans="1:6" x14ac:dyDescent="0.3">
      <c r="A1394">
        <v>2018</v>
      </c>
      <c r="B1394" t="s">
        <v>60</v>
      </c>
      <c r="C1394" t="s">
        <v>1</v>
      </c>
      <c r="D1394" s="1">
        <v>10102</v>
      </c>
      <c r="E1394" s="1">
        <v>46094</v>
      </c>
      <c r="F1394" s="2">
        <v>37839</v>
      </c>
    </row>
    <row r="1395" spans="1:6" x14ac:dyDescent="0.3">
      <c r="A1395">
        <v>2018</v>
      </c>
      <c r="B1395" t="s">
        <v>60</v>
      </c>
      <c r="C1395" t="s">
        <v>2</v>
      </c>
      <c r="D1395" s="1">
        <v>11119</v>
      </c>
      <c r="E1395" s="1">
        <v>75319</v>
      </c>
      <c r="F1395" s="2">
        <v>37697</v>
      </c>
    </row>
    <row r="1396" spans="1:6" x14ac:dyDescent="0.3">
      <c r="A1396">
        <v>2018</v>
      </c>
      <c r="B1396" t="s">
        <v>60</v>
      </c>
      <c r="C1396" t="s">
        <v>3</v>
      </c>
      <c r="D1396" s="1">
        <v>5345</v>
      </c>
      <c r="E1396" s="1">
        <v>24966</v>
      </c>
      <c r="F1396" s="2">
        <v>34843</v>
      </c>
    </row>
    <row r="1397" spans="1:6" x14ac:dyDescent="0.3">
      <c r="A1397">
        <v>2018</v>
      </c>
      <c r="B1397" t="s">
        <v>60</v>
      </c>
      <c r="C1397" t="s">
        <v>4</v>
      </c>
      <c r="D1397" s="1">
        <v>95398</v>
      </c>
      <c r="E1397" s="1">
        <v>541832</v>
      </c>
      <c r="F1397" s="2">
        <v>40668</v>
      </c>
    </row>
    <row r="1398" spans="1:6" x14ac:dyDescent="0.3">
      <c r="A1398">
        <v>2018</v>
      </c>
      <c r="B1398" t="s">
        <v>60</v>
      </c>
      <c r="C1398" t="s">
        <v>5</v>
      </c>
      <c r="D1398" s="1">
        <v>16405</v>
      </c>
      <c r="E1398" s="1">
        <v>82040</v>
      </c>
      <c r="F1398" s="2">
        <v>40987</v>
      </c>
    </row>
    <row r="1399" spans="1:6" x14ac:dyDescent="0.3">
      <c r="A1399">
        <v>2018</v>
      </c>
      <c r="B1399" t="s">
        <v>60</v>
      </c>
      <c r="C1399" t="s">
        <v>6</v>
      </c>
      <c r="D1399" s="1">
        <v>17517</v>
      </c>
      <c r="E1399" s="1">
        <v>66913</v>
      </c>
      <c r="F1399" s="2">
        <v>33615</v>
      </c>
    </row>
    <row r="1400" spans="1:6" x14ac:dyDescent="0.3">
      <c r="A1400">
        <v>2018</v>
      </c>
      <c r="B1400" t="s">
        <v>60</v>
      </c>
      <c r="C1400" t="s">
        <v>7</v>
      </c>
      <c r="D1400" s="1">
        <v>2054</v>
      </c>
      <c r="E1400" s="1">
        <v>11930</v>
      </c>
      <c r="F1400" s="2">
        <v>34259</v>
      </c>
    </row>
    <row r="1401" spans="1:6" x14ac:dyDescent="0.3">
      <c r="A1401">
        <v>2018</v>
      </c>
      <c r="B1401" t="s">
        <v>60</v>
      </c>
      <c r="C1401" t="s">
        <v>8</v>
      </c>
      <c r="D1401" s="1">
        <v>55687</v>
      </c>
      <c r="E1401" s="1">
        <v>279269</v>
      </c>
      <c r="F1401" s="2">
        <v>36402</v>
      </c>
    </row>
    <row r="1402" spans="1:6" x14ac:dyDescent="0.3">
      <c r="A1402">
        <v>2018</v>
      </c>
      <c r="B1402" t="s">
        <v>60</v>
      </c>
      <c r="C1402" t="s">
        <v>9</v>
      </c>
      <c r="D1402" s="1">
        <v>17999</v>
      </c>
      <c r="E1402" s="1">
        <v>108656</v>
      </c>
      <c r="F1402" s="2">
        <v>36377</v>
      </c>
    </row>
    <row r="1403" spans="1:6" x14ac:dyDescent="0.3">
      <c r="A1403">
        <v>2018</v>
      </c>
      <c r="B1403" t="s">
        <v>60</v>
      </c>
      <c r="C1403" t="s">
        <v>10</v>
      </c>
      <c r="D1403" s="1">
        <v>3985</v>
      </c>
      <c r="E1403" s="1">
        <v>18622</v>
      </c>
      <c r="F1403" s="2">
        <v>31284</v>
      </c>
    </row>
    <row r="1404" spans="1:6" x14ac:dyDescent="0.3">
      <c r="A1404">
        <v>2018</v>
      </c>
      <c r="B1404" t="s">
        <v>60</v>
      </c>
      <c r="C1404" t="s">
        <v>11</v>
      </c>
      <c r="D1404" s="1">
        <v>39449</v>
      </c>
      <c r="E1404" s="1">
        <v>208655</v>
      </c>
      <c r="F1404" s="2">
        <v>42392</v>
      </c>
    </row>
    <row r="1405" spans="1:6" x14ac:dyDescent="0.3">
      <c r="A1405">
        <v>2018</v>
      </c>
      <c r="B1405" t="s">
        <v>60</v>
      </c>
      <c r="C1405" t="s">
        <v>12</v>
      </c>
      <c r="D1405" s="1">
        <v>13122</v>
      </c>
      <c r="E1405" s="1">
        <v>87997</v>
      </c>
      <c r="F1405" s="2">
        <v>32900</v>
      </c>
    </row>
    <row r="1406" spans="1:6" x14ac:dyDescent="0.3">
      <c r="A1406">
        <v>2018</v>
      </c>
      <c r="B1406" t="s">
        <v>60</v>
      </c>
      <c r="C1406" t="s">
        <v>13</v>
      </c>
      <c r="D1406" s="1">
        <v>8669</v>
      </c>
      <c r="E1406" s="1">
        <v>42339</v>
      </c>
      <c r="F1406" s="2">
        <v>34313</v>
      </c>
    </row>
    <row r="1407" spans="1:6" x14ac:dyDescent="0.3">
      <c r="A1407">
        <v>2018</v>
      </c>
      <c r="B1407" t="s">
        <v>60</v>
      </c>
      <c r="C1407" t="s">
        <v>14</v>
      </c>
      <c r="D1407" s="1">
        <v>5983</v>
      </c>
      <c r="E1407" s="1">
        <v>33757</v>
      </c>
      <c r="F1407" s="2">
        <v>34478</v>
      </c>
    </row>
    <row r="1408" spans="1:6" x14ac:dyDescent="0.3">
      <c r="A1408">
        <v>2018</v>
      </c>
      <c r="B1408" t="s">
        <v>60</v>
      </c>
      <c r="C1408" t="s">
        <v>15</v>
      </c>
      <c r="D1408" s="1">
        <v>10697</v>
      </c>
      <c r="E1408" s="1">
        <v>46476</v>
      </c>
      <c r="F1408" s="2">
        <v>33616</v>
      </c>
    </row>
    <row r="1409" spans="1:6" x14ac:dyDescent="0.3">
      <c r="A1409">
        <v>2018</v>
      </c>
      <c r="B1409" t="s">
        <v>60</v>
      </c>
      <c r="C1409" t="s">
        <v>16</v>
      </c>
      <c r="D1409" s="1">
        <v>9230</v>
      </c>
      <c r="E1409" s="1">
        <v>45904</v>
      </c>
      <c r="F1409" s="2">
        <v>37854</v>
      </c>
    </row>
    <row r="1410" spans="1:6" x14ac:dyDescent="0.3">
      <c r="A1410">
        <v>2018</v>
      </c>
      <c r="B1410" t="s">
        <v>60</v>
      </c>
      <c r="C1410" t="s">
        <v>17</v>
      </c>
      <c r="D1410" s="1">
        <v>3832</v>
      </c>
      <c r="E1410" s="1">
        <v>18021</v>
      </c>
      <c r="F1410" s="2">
        <v>33967</v>
      </c>
    </row>
    <row r="1411" spans="1:6" x14ac:dyDescent="0.3">
      <c r="A1411">
        <v>2018</v>
      </c>
      <c r="B1411" t="s">
        <v>60</v>
      </c>
      <c r="C1411" t="s">
        <v>18</v>
      </c>
      <c r="D1411" s="1">
        <v>19354</v>
      </c>
      <c r="E1411" s="1">
        <v>91803</v>
      </c>
      <c r="F1411" s="2">
        <v>43222</v>
      </c>
    </row>
    <row r="1412" spans="1:6" x14ac:dyDescent="0.3">
      <c r="A1412">
        <v>2018</v>
      </c>
      <c r="B1412" t="s">
        <v>60</v>
      </c>
      <c r="C1412" t="s">
        <v>19</v>
      </c>
      <c r="D1412" s="1">
        <v>21621</v>
      </c>
      <c r="E1412" s="1">
        <v>119963</v>
      </c>
      <c r="F1412" s="2">
        <v>38569</v>
      </c>
    </row>
    <row r="1413" spans="1:6" x14ac:dyDescent="0.3">
      <c r="A1413">
        <v>2018</v>
      </c>
      <c r="B1413" t="s">
        <v>60</v>
      </c>
      <c r="C1413" t="s">
        <v>20</v>
      </c>
      <c r="D1413" s="1">
        <v>31024</v>
      </c>
      <c r="E1413" s="1">
        <v>139968</v>
      </c>
      <c r="F1413" s="2">
        <v>33275</v>
      </c>
    </row>
    <row r="1414" spans="1:6" x14ac:dyDescent="0.3">
      <c r="A1414">
        <v>2018</v>
      </c>
      <c r="B1414" t="s">
        <v>60</v>
      </c>
      <c r="C1414" t="s">
        <v>21</v>
      </c>
      <c r="D1414" s="1">
        <v>17099</v>
      </c>
      <c r="E1414" s="1">
        <v>90096</v>
      </c>
      <c r="F1414" s="2">
        <v>34221</v>
      </c>
    </row>
    <row r="1415" spans="1:6" x14ac:dyDescent="0.3">
      <c r="A1415">
        <v>2018</v>
      </c>
      <c r="B1415" t="s">
        <v>60</v>
      </c>
      <c r="C1415" t="s">
        <v>22</v>
      </c>
      <c r="D1415" s="1">
        <v>4645</v>
      </c>
      <c r="E1415" s="1">
        <v>21202</v>
      </c>
      <c r="F1415" s="2">
        <v>34491</v>
      </c>
    </row>
    <row r="1416" spans="1:6" x14ac:dyDescent="0.3">
      <c r="A1416">
        <v>2018</v>
      </c>
      <c r="B1416" t="s">
        <v>60</v>
      </c>
      <c r="C1416" t="s">
        <v>23</v>
      </c>
      <c r="D1416" s="1">
        <v>12996</v>
      </c>
      <c r="E1416" s="1">
        <v>75350</v>
      </c>
      <c r="F1416" s="2">
        <v>34075</v>
      </c>
    </row>
    <row r="1417" spans="1:6" x14ac:dyDescent="0.3">
      <c r="A1417">
        <v>2018</v>
      </c>
      <c r="B1417" t="s">
        <v>60</v>
      </c>
      <c r="C1417" t="s">
        <v>24</v>
      </c>
      <c r="D1417" s="1">
        <v>4285</v>
      </c>
      <c r="E1417" s="1">
        <v>18301</v>
      </c>
      <c r="F1417" s="2">
        <v>30293</v>
      </c>
    </row>
    <row r="1418" spans="1:6" x14ac:dyDescent="0.3">
      <c r="A1418">
        <v>2018</v>
      </c>
      <c r="B1418" t="s">
        <v>60</v>
      </c>
      <c r="C1418" t="s">
        <v>25</v>
      </c>
      <c r="D1418" s="1">
        <v>4614</v>
      </c>
      <c r="E1418" s="1">
        <v>25333</v>
      </c>
      <c r="F1418" s="2">
        <v>32212</v>
      </c>
    </row>
    <row r="1419" spans="1:6" x14ac:dyDescent="0.3">
      <c r="A1419">
        <v>2018</v>
      </c>
      <c r="B1419" t="s">
        <v>60</v>
      </c>
      <c r="C1419" t="s">
        <v>26</v>
      </c>
      <c r="D1419" s="1">
        <v>5080</v>
      </c>
      <c r="E1419" s="1">
        <v>34964</v>
      </c>
      <c r="F1419" s="2">
        <v>37484</v>
      </c>
    </row>
    <row r="1420" spans="1:6" x14ac:dyDescent="0.3">
      <c r="A1420">
        <v>2018</v>
      </c>
      <c r="B1420" t="s">
        <v>60</v>
      </c>
      <c r="C1420" t="s">
        <v>27</v>
      </c>
      <c r="D1420" s="1">
        <v>3934</v>
      </c>
      <c r="E1420" s="1">
        <v>20991</v>
      </c>
      <c r="F1420" s="2">
        <v>37927</v>
      </c>
    </row>
    <row r="1421" spans="1:6" x14ac:dyDescent="0.3">
      <c r="A1421">
        <v>2018</v>
      </c>
      <c r="B1421" t="s">
        <v>60</v>
      </c>
      <c r="C1421" t="s">
        <v>28</v>
      </c>
      <c r="D1421" s="1">
        <v>24105</v>
      </c>
      <c r="E1421" s="1">
        <v>135824</v>
      </c>
      <c r="F1421" s="2">
        <v>36518</v>
      </c>
    </row>
    <row r="1422" spans="1:6" x14ac:dyDescent="0.3">
      <c r="A1422">
        <v>2018</v>
      </c>
      <c r="B1422" t="s">
        <v>60</v>
      </c>
      <c r="C1422" t="s">
        <v>29</v>
      </c>
      <c r="D1422" s="1">
        <v>4073</v>
      </c>
      <c r="E1422" s="1">
        <v>20964</v>
      </c>
      <c r="F1422" s="2">
        <v>34365</v>
      </c>
    </row>
    <row r="1423" spans="1:6" x14ac:dyDescent="0.3">
      <c r="A1423">
        <v>2018</v>
      </c>
      <c r="B1423" t="s">
        <v>60</v>
      </c>
      <c r="C1423" t="s">
        <v>30</v>
      </c>
      <c r="D1423" s="1">
        <v>73275</v>
      </c>
      <c r="E1423" s="1">
        <v>370268</v>
      </c>
      <c r="F1423" s="2">
        <v>41910</v>
      </c>
    </row>
    <row r="1424" spans="1:6" x14ac:dyDescent="0.3">
      <c r="A1424">
        <v>2018</v>
      </c>
      <c r="B1424" t="s">
        <v>60</v>
      </c>
      <c r="C1424" t="s">
        <v>31</v>
      </c>
      <c r="D1424" s="1">
        <v>23444</v>
      </c>
      <c r="E1424" s="1">
        <v>109986</v>
      </c>
      <c r="F1424" s="2">
        <v>35102</v>
      </c>
    </row>
    <row r="1425" spans="1:6" x14ac:dyDescent="0.3">
      <c r="A1425">
        <v>2018</v>
      </c>
      <c r="B1425" t="s">
        <v>60</v>
      </c>
      <c r="C1425" t="s">
        <v>32</v>
      </c>
      <c r="D1425" s="1">
        <v>2051</v>
      </c>
      <c r="E1425" s="1">
        <v>11307</v>
      </c>
      <c r="F1425" s="2">
        <v>37216</v>
      </c>
    </row>
    <row r="1426" spans="1:6" x14ac:dyDescent="0.3">
      <c r="A1426">
        <v>2018</v>
      </c>
      <c r="B1426" t="s">
        <v>60</v>
      </c>
      <c r="C1426" t="s">
        <v>33</v>
      </c>
      <c r="D1426" s="1">
        <v>23542</v>
      </c>
      <c r="E1426" s="1">
        <v>156685</v>
      </c>
      <c r="F1426" s="2">
        <v>34001</v>
      </c>
    </row>
    <row r="1427" spans="1:6" x14ac:dyDescent="0.3">
      <c r="A1427">
        <v>2018</v>
      </c>
      <c r="B1427" t="s">
        <v>60</v>
      </c>
      <c r="C1427" t="s">
        <v>34</v>
      </c>
      <c r="D1427" s="1">
        <v>6640</v>
      </c>
      <c r="E1427" s="1">
        <v>36417</v>
      </c>
      <c r="F1427" s="2">
        <v>35221</v>
      </c>
    </row>
    <row r="1428" spans="1:6" x14ac:dyDescent="0.3">
      <c r="A1428">
        <v>2018</v>
      </c>
      <c r="B1428" t="s">
        <v>60</v>
      </c>
      <c r="C1428" t="s">
        <v>35</v>
      </c>
      <c r="D1428" s="1">
        <v>24302</v>
      </c>
      <c r="E1428" s="1">
        <v>77296</v>
      </c>
      <c r="F1428" s="2">
        <v>34031</v>
      </c>
    </row>
    <row r="1429" spans="1:6" x14ac:dyDescent="0.3">
      <c r="A1429">
        <v>2018</v>
      </c>
      <c r="B1429" t="s">
        <v>60</v>
      </c>
      <c r="C1429" t="s">
        <v>36</v>
      </c>
      <c r="D1429" s="1">
        <v>32530</v>
      </c>
      <c r="E1429" s="1">
        <v>199883</v>
      </c>
      <c r="F1429" s="2">
        <v>33988</v>
      </c>
    </row>
    <row r="1430" spans="1:6" x14ac:dyDescent="0.3">
      <c r="A1430">
        <v>2018</v>
      </c>
      <c r="B1430" t="s">
        <v>60</v>
      </c>
      <c r="C1430" t="s">
        <v>37</v>
      </c>
      <c r="D1430" s="1">
        <v>3459</v>
      </c>
      <c r="E1430" s="1">
        <v>17990</v>
      </c>
      <c r="F1430" s="2">
        <v>33322</v>
      </c>
    </row>
    <row r="1431" spans="1:6" x14ac:dyDescent="0.3">
      <c r="A1431">
        <v>2018</v>
      </c>
      <c r="B1431" t="s">
        <v>60</v>
      </c>
      <c r="C1431" t="s">
        <v>38</v>
      </c>
      <c r="D1431" s="1">
        <v>11329</v>
      </c>
      <c r="E1431" s="1">
        <v>53632</v>
      </c>
      <c r="F1431" s="2">
        <v>32985</v>
      </c>
    </row>
    <row r="1432" spans="1:6" x14ac:dyDescent="0.3">
      <c r="A1432">
        <v>2018</v>
      </c>
      <c r="B1432" t="s">
        <v>60</v>
      </c>
      <c r="C1432" t="s">
        <v>39</v>
      </c>
      <c r="D1432" s="1">
        <v>2201</v>
      </c>
      <c r="E1432" s="1">
        <v>11149</v>
      </c>
      <c r="F1432" s="2">
        <v>32874</v>
      </c>
    </row>
    <row r="1433" spans="1:6" x14ac:dyDescent="0.3">
      <c r="A1433">
        <v>2018</v>
      </c>
      <c r="B1433" t="s">
        <v>60</v>
      </c>
      <c r="C1433" t="s">
        <v>40</v>
      </c>
      <c r="D1433" s="1">
        <v>15494</v>
      </c>
      <c r="E1433" s="1">
        <v>78706</v>
      </c>
      <c r="F1433" s="2">
        <v>35137</v>
      </c>
    </row>
    <row r="1434" spans="1:6" x14ac:dyDescent="0.3">
      <c r="A1434">
        <v>2018</v>
      </c>
      <c r="B1434" t="s">
        <v>60</v>
      </c>
      <c r="C1434" t="s">
        <v>41</v>
      </c>
      <c r="D1434" s="1">
        <v>56598</v>
      </c>
      <c r="E1434" s="1">
        <v>334126</v>
      </c>
      <c r="F1434" s="2">
        <v>39429</v>
      </c>
    </row>
    <row r="1435" spans="1:6" x14ac:dyDescent="0.3">
      <c r="A1435">
        <v>2018</v>
      </c>
      <c r="B1435" t="s">
        <v>60</v>
      </c>
      <c r="C1435" t="s">
        <v>42</v>
      </c>
      <c r="D1435" s="1">
        <v>6320</v>
      </c>
      <c r="E1435" s="1">
        <v>36120</v>
      </c>
      <c r="F1435" s="2">
        <v>35627</v>
      </c>
    </row>
    <row r="1436" spans="1:6" x14ac:dyDescent="0.3">
      <c r="A1436">
        <v>2018</v>
      </c>
      <c r="B1436" t="s">
        <v>60</v>
      </c>
      <c r="C1436" t="s">
        <v>43</v>
      </c>
      <c r="D1436" s="1">
        <v>1954</v>
      </c>
      <c r="E1436" s="1">
        <v>8748</v>
      </c>
      <c r="F1436" s="2">
        <v>36288</v>
      </c>
    </row>
    <row r="1437" spans="1:6" x14ac:dyDescent="0.3">
      <c r="A1437">
        <v>2018</v>
      </c>
      <c r="B1437" t="s">
        <v>60</v>
      </c>
      <c r="C1437" t="s">
        <v>44</v>
      </c>
      <c r="D1437" s="1">
        <v>36204</v>
      </c>
      <c r="E1437" s="1">
        <v>145640</v>
      </c>
      <c r="F1437" s="2">
        <v>42804</v>
      </c>
    </row>
    <row r="1438" spans="1:6" x14ac:dyDescent="0.3">
      <c r="A1438">
        <v>2018</v>
      </c>
      <c r="B1438" t="s">
        <v>60</v>
      </c>
      <c r="C1438" t="s">
        <v>45</v>
      </c>
      <c r="D1438" s="1">
        <v>19893</v>
      </c>
      <c r="E1438" s="1">
        <v>99054</v>
      </c>
      <c r="F1438" s="2">
        <v>40310</v>
      </c>
    </row>
    <row r="1439" spans="1:6" x14ac:dyDescent="0.3">
      <c r="A1439">
        <v>2018</v>
      </c>
      <c r="B1439" t="s">
        <v>60</v>
      </c>
      <c r="C1439" t="s">
        <v>46</v>
      </c>
      <c r="D1439" s="1">
        <v>5536</v>
      </c>
      <c r="E1439" s="1">
        <v>19873</v>
      </c>
      <c r="F1439" s="2">
        <v>31425</v>
      </c>
    </row>
    <row r="1440" spans="1:6" x14ac:dyDescent="0.3">
      <c r="A1440">
        <v>2018</v>
      </c>
      <c r="B1440" t="s">
        <v>60</v>
      </c>
      <c r="C1440" t="s">
        <v>47</v>
      </c>
      <c r="D1440" s="1">
        <v>14009</v>
      </c>
      <c r="E1440" s="1">
        <v>84183</v>
      </c>
      <c r="F1440" s="2">
        <v>30593</v>
      </c>
    </row>
    <row r="1441" spans="1:6" x14ac:dyDescent="0.3">
      <c r="A1441">
        <v>2018</v>
      </c>
      <c r="B1441" t="s">
        <v>60</v>
      </c>
      <c r="C1441" t="s">
        <v>48</v>
      </c>
      <c r="D1441" s="1">
        <v>1664</v>
      </c>
      <c r="E1441" s="1">
        <v>7261</v>
      </c>
      <c r="F1441" s="2">
        <v>37155</v>
      </c>
    </row>
    <row r="1442" spans="1:6" x14ac:dyDescent="0.3">
      <c r="A1442">
        <v>2017</v>
      </c>
      <c r="B1442" t="s">
        <v>55</v>
      </c>
      <c r="C1442" t="s">
        <v>1</v>
      </c>
      <c r="D1442" s="1">
        <v>1815</v>
      </c>
      <c r="E1442" s="1">
        <v>17999</v>
      </c>
      <c r="F1442" s="2">
        <v>52748</v>
      </c>
    </row>
    <row r="1443" spans="1:6" x14ac:dyDescent="0.3">
      <c r="A1443">
        <v>2017</v>
      </c>
      <c r="B1443" t="s">
        <v>55</v>
      </c>
      <c r="C1443" t="s">
        <v>2</v>
      </c>
      <c r="D1443" s="1">
        <v>1257</v>
      </c>
      <c r="E1443" s="1">
        <v>37216</v>
      </c>
      <c r="F1443" s="2">
        <v>47116</v>
      </c>
    </row>
    <row r="1444" spans="1:6" x14ac:dyDescent="0.3">
      <c r="A1444">
        <v>2017</v>
      </c>
      <c r="B1444" t="s">
        <v>55</v>
      </c>
      <c r="C1444" t="s">
        <v>3</v>
      </c>
      <c r="D1444" s="1">
        <v>2551</v>
      </c>
      <c r="E1444" s="1">
        <v>16476</v>
      </c>
      <c r="F1444" s="2">
        <v>46191</v>
      </c>
    </row>
    <row r="1445" spans="1:6" x14ac:dyDescent="0.3">
      <c r="A1445">
        <v>2017</v>
      </c>
      <c r="B1445" t="s">
        <v>55</v>
      </c>
      <c r="C1445" t="s">
        <v>4</v>
      </c>
      <c r="D1445" s="1">
        <v>17021</v>
      </c>
      <c r="E1445" s="1">
        <v>441460</v>
      </c>
      <c r="F1445" s="2">
        <v>37249</v>
      </c>
    </row>
    <row r="1446" spans="1:6" x14ac:dyDescent="0.3">
      <c r="A1446">
        <v>2017</v>
      </c>
      <c r="B1446" t="s">
        <v>55</v>
      </c>
      <c r="C1446" t="s">
        <v>5</v>
      </c>
      <c r="D1446" s="1">
        <v>3202</v>
      </c>
      <c r="E1446" s="1">
        <v>43394</v>
      </c>
      <c r="F1446" s="2">
        <v>84161</v>
      </c>
    </row>
    <row r="1447" spans="1:6" x14ac:dyDescent="0.3">
      <c r="A1447">
        <v>2017</v>
      </c>
      <c r="B1447" t="s">
        <v>55</v>
      </c>
      <c r="C1447" t="s">
        <v>6</v>
      </c>
      <c r="D1447">
        <v>433</v>
      </c>
      <c r="E1447" s="1">
        <v>5305</v>
      </c>
      <c r="F1447" s="2">
        <v>40017</v>
      </c>
    </row>
    <row r="1448" spans="1:6" x14ac:dyDescent="0.3">
      <c r="A1448">
        <v>2017</v>
      </c>
      <c r="B1448" t="s">
        <v>55</v>
      </c>
      <c r="C1448" t="s">
        <v>7</v>
      </c>
      <c r="D1448">
        <v>177</v>
      </c>
      <c r="E1448" s="1">
        <v>1538</v>
      </c>
      <c r="F1448" s="2">
        <v>39651</v>
      </c>
    </row>
    <row r="1449" spans="1:6" x14ac:dyDescent="0.3">
      <c r="A1449">
        <v>2017</v>
      </c>
      <c r="B1449" t="s">
        <v>55</v>
      </c>
      <c r="C1449" t="s">
        <v>8</v>
      </c>
      <c r="D1449" s="1">
        <v>5285</v>
      </c>
      <c r="E1449" s="1">
        <v>75471</v>
      </c>
      <c r="F1449" s="2">
        <v>32773</v>
      </c>
    </row>
    <row r="1450" spans="1:6" x14ac:dyDescent="0.3">
      <c r="A1450">
        <v>2017</v>
      </c>
      <c r="B1450" t="s">
        <v>55</v>
      </c>
      <c r="C1450" t="s">
        <v>9</v>
      </c>
      <c r="D1450" s="1">
        <v>2594</v>
      </c>
      <c r="E1450" s="1">
        <v>29299</v>
      </c>
      <c r="F1450" s="2">
        <v>41048</v>
      </c>
    </row>
    <row r="1451" spans="1:6" x14ac:dyDescent="0.3">
      <c r="A1451">
        <v>2017</v>
      </c>
      <c r="B1451" t="s">
        <v>55</v>
      </c>
      <c r="C1451" t="s">
        <v>10</v>
      </c>
      <c r="D1451" s="1">
        <v>2448</v>
      </c>
      <c r="E1451" s="1">
        <v>26790</v>
      </c>
      <c r="F1451" s="2">
        <v>38417</v>
      </c>
    </row>
    <row r="1452" spans="1:6" x14ac:dyDescent="0.3">
      <c r="A1452">
        <v>2017</v>
      </c>
      <c r="B1452" t="s">
        <v>55</v>
      </c>
      <c r="C1452" t="s">
        <v>11</v>
      </c>
      <c r="D1452" s="1">
        <v>2730</v>
      </c>
      <c r="E1452" s="1">
        <v>26665</v>
      </c>
      <c r="F1452" s="2">
        <v>48549</v>
      </c>
    </row>
    <row r="1453" spans="1:6" x14ac:dyDescent="0.3">
      <c r="A1453">
        <v>2017</v>
      </c>
      <c r="B1453" t="s">
        <v>55</v>
      </c>
      <c r="C1453" t="s">
        <v>12</v>
      </c>
      <c r="D1453" s="1">
        <v>2183</v>
      </c>
      <c r="E1453" s="1">
        <v>21072</v>
      </c>
      <c r="F1453" s="2">
        <v>47269</v>
      </c>
    </row>
    <row r="1454" spans="1:6" x14ac:dyDescent="0.3">
      <c r="A1454">
        <v>2017</v>
      </c>
      <c r="B1454" t="s">
        <v>55</v>
      </c>
      <c r="C1454" t="s">
        <v>13</v>
      </c>
      <c r="D1454" s="1">
        <v>2766</v>
      </c>
      <c r="E1454" s="1">
        <v>22503</v>
      </c>
      <c r="F1454" s="2">
        <v>41388</v>
      </c>
    </row>
    <row r="1455" spans="1:6" x14ac:dyDescent="0.3">
      <c r="A1455">
        <v>2017</v>
      </c>
      <c r="B1455" t="s">
        <v>55</v>
      </c>
      <c r="C1455" t="s">
        <v>14</v>
      </c>
      <c r="D1455" s="1">
        <v>2686</v>
      </c>
      <c r="E1455" s="1">
        <v>19024</v>
      </c>
      <c r="F1455" s="2">
        <v>45105</v>
      </c>
    </row>
    <row r="1456" spans="1:6" x14ac:dyDescent="0.3">
      <c r="A1456">
        <v>2017</v>
      </c>
      <c r="B1456" t="s">
        <v>55</v>
      </c>
      <c r="C1456" t="s">
        <v>15</v>
      </c>
      <c r="D1456" s="1">
        <v>1584</v>
      </c>
      <c r="E1456" s="1">
        <v>18306</v>
      </c>
      <c r="F1456" s="2">
        <v>54943</v>
      </c>
    </row>
    <row r="1457" spans="1:6" x14ac:dyDescent="0.3">
      <c r="A1457">
        <v>2017</v>
      </c>
      <c r="B1457" t="s">
        <v>55</v>
      </c>
      <c r="C1457" t="s">
        <v>16</v>
      </c>
      <c r="D1457" s="1">
        <v>3082</v>
      </c>
      <c r="E1457" s="1">
        <v>42251</v>
      </c>
      <c r="F1457" s="2">
        <v>80128</v>
      </c>
    </row>
    <row r="1458" spans="1:6" x14ac:dyDescent="0.3">
      <c r="A1458">
        <v>2017</v>
      </c>
      <c r="B1458" t="s">
        <v>55</v>
      </c>
      <c r="C1458" t="s">
        <v>17</v>
      </c>
      <c r="D1458" s="1">
        <v>1370</v>
      </c>
      <c r="E1458" s="1">
        <v>6817</v>
      </c>
      <c r="F1458" s="2">
        <v>40118</v>
      </c>
    </row>
    <row r="1459" spans="1:6" x14ac:dyDescent="0.3">
      <c r="A1459">
        <v>2017</v>
      </c>
      <c r="B1459" t="s">
        <v>55</v>
      </c>
      <c r="C1459" t="s">
        <v>18</v>
      </c>
      <c r="D1459">
        <v>723</v>
      </c>
      <c r="E1459" s="1">
        <v>6432</v>
      </c>
      <c r="F1459" s="2">
        <v>42478</v>
      </c>
    </row>
    <row r="1460" spans="1:6" x14ac:dyDescent="0.3">
      <c r="A1460">
        <v>2017</v>
      </c>
      <c r="B1460" t="s">
        <v>55</v>
      </c>
      <c r="C1460" t="s">
        <v>19</v>
      </c>
      <c r="D1460" s="1">
        <v>1030</v>
      </c>
      <c r="E1460" s="1">
        <v>9290</v>
      </c>
      <c r="F1460" s="2">
        <v>61286</v>
      </c>
    </row>
    <row r="1461" spans="1:6" x14ac:dyDescent="0.3">
      <c r="A1461">
        <v>2017</v>
      </c>
      <c r="B1461" t="s">
        <v>55</v>
      </c>
      <c r="C1461" t="s">
        <v>20</v>
      </c>
      <c r="D1461" s="1">
        <v>3203</v>
      </c>
      <c r="E1461" s="1">
        <v>36801</v>
      </c>
      <c r="F1461" s="2">
        <v>38160</v>
      </c>
    </row>
    <row r="1462" spans="1:6" x14ac:dyDescent="0.3">
      <c r="A1462">
        <v>2017</v>
      </c>
      <c r="B1462" t="s">
        <v>55</v>
      </c>
      <c r="C1462" t="s">
        <v>21</v>
      </c>
      <c r="D1462" s="1">
        <v>2992</v>
      </c>
      <c r="E1462" s="1">
        <v>27804</v>
      </c>
      <c r="F1462" s="2">
        <v>47599</v>
      </c>
    </row>
    <row r="1463" spans="1:6" x14ac:dyDescent="0.3">
      <c r="A1463">
        <v>2017</v>
      </c>
      <c r="B1463" t="s">
        <v>55</v>
      </c>
      <c r="C1463" t="s">
        <v>22</v>
      </c>
      <c r="D1463" s="1">
        <v>2168</v>
      </c>
      <c r="E1463" s="1">
        <v>16360</v>
      </c>
      <c r="F1463" s="2">
        <v>45681</v>
      </c>
    </row>
    <row r="1464" spans="1:6" x14ac:dyDescent="0.3">
      <c r="A1464">
        <v>2017</v>
      </c>
      <c r="B1464" t="s">
        <v>55</v>
      </c>
      <c r="C1464" t="s">
        <v>23</v>
      </c>
      <c r="D1464" s="1">
        <v>1950</v>
      </c>
      <c r="E1464" s="1">
        <v>16365</v>
      </c>
      <c r="F1464" s="2">
        <v>42894</v>
      </c>
    </row>
    <row r="1465" spans="1:6" x14ac:dyDescent="0.3">
      <c r="A1465">
        <v>2017</v>
      </c>
      <c r="B1465" t="s">
        <v>55</v>
      </c>
      <c r="C1465" t="s">
        <v>24</v>
      </c>
      <c r="D1465" s="1">
        <v>1753</v>
      </c>
      <c r="E1465" s="1">
        <v>11976</v>
      </c>
      <c r="F1465" s="2">
        <v>64781</v>
      </c>
    </row>
    <row r="1466" spans="1:6" x14ac:dyDescent="0.3">
      <c r="A1466">
        <v>2017</v>
      </c>
      <c r="B1466" t="s">
        <v>55</v>
      </c>
      <c r="C1466" t="s">
        <v>25</v>
      </c>
      <c r="D1466" s="1">
        <v>2337</v>
      </c>
      <c r="E1466" s="1">
        <v>15500</v>
      </c>
      <c r="F1466" s="2">
        <v>39544</v>
      </c>
    </row>
    <row r="1467" spans="1:6" x14ac:dyDescent="0.3">
      <c r="A1467">
        <v>2017</v>
      </c>
      <c r="B1467" t="s">
        <v>55</v>
      </c>
      <c r="C1467" t="s">
        <v>26</v>
      </c>
      <c r="D1467">
        <v>612</v>
      </c>
      <c r="E1467" s="1">
        <v>17902</v>
      </c>
      <c r="F1467" s="2">
        <v>82999</v>
      </c>
    </row>
    <row r="1468" spans="1:6" x14ac:dyDescent="0.3">
      <c r="A1468">
        <v>2017</v>
      </c>
      <c r="B1468" t="s">
        <v>55</v>
      </c>
      <c r="C1468" t="s">
        <v>27</v>
      </c>
      <c r="D1468">
        <v>350</v>
      </c>
      <c r="E1468" s="1">
        <v>2556</v>
      </c>
      <c r="F1468" s="2">
        <v>41972</v>
      </c>
    </row>
    <row r="1469" spans="1:6" x14ac:dyDescent="0.3">
      <c r="A1469">
        <v>2017</v>
      </c>
      <c r="B1469" t="s">
        <v>55</v>
      </c>
      <c r="C1469" t="s">
        <v>28</v>
      </c>
      <c r="D1469" s="1">
        <v>1018</v>
      </c>
      <c r="E1469" s="1">
        <v>12853</v>
      </c>
      <c r="F1469" s="2">
        <v>37279</v>
      </c>
    </row>
    <row r="1470" spans="1:6" x14ac:dyDescent="0.3">
      <c r="A1470">
        <v>2017</v>
      </c>
      <c r="B1470" t="s">
        <v>55</v>
      </c>
      <c r="C1470" t="s">
        <v>29</v>
      </c>
      <c r="D1470" s="1">
        <v>1991</v>
      </c>
      <c r="E1470" s="1">
        <v>32275</v>
      </c>
      <c r="F1470" s="2">
        <v>59989</v>
      </c>
    </row>
    <row r="1471" spans="1:6" x14ac:dyDescent="0.3">
      <c r="A1471">
        <v>2017</v>
      </c>
      <c r="B1471" t="s">
        <v>55</v>
      </c>
      <c r="C1471" t="s">
        <v>30</v>
      </c>
      <c r="D1471" s="1">
        <v>3023</v>
      </c>
      <c r="E1471" s="1">
        <v>30834</v>
      </c>
      <c r="F1471" s="2">
        <v>39487</v>
      </c>
    </row>
    <row r="1472" spans="1:6" x14ac:dyDescent="0.3">
      <c r="A1472">
        <v>2017</v>
      </c>
      <c r="B1472" t="s">
        <v>55</v>
      </c>
      <c r="C1472" t="s">
        <v>31</v>
      </c>
      <c r="D1472" s="1">
        <v>3306</v>
      </c>
      <c r="E1472" s="1">
        <v>30981</v>
      </c>
      <c r="F1472" s="2">
        <v>37636</v>
      </c>
    </row>
    <row r="1473" spans="1:6" x14ac:dyDescent="0.3">
      <c r="A1473">
        <v>2017</v>
      </c>
      <c r="B1473" t="s">
        <v>55</v>
      </c>
      <c r="C1473" t="s">
        <v>32</v>
      </c>
      <c r="D1473" s="1">
        <v>1771</v>
      </c>
      <c r="E1473" s="1">
        <v>22394</v>
      </c>
      <c r="F1473" s="2">
        <v>89578</v>
      </c>
    </row>
    <row r="1474" spans="1:6" x14ac:dyDescent="0.3">
      <c r="A1474">
        <v>2017</v>
      </c>
      <c r="B1474" t="s">
        <v>55</v>
      </c>
      <c r="C1474" t="s">
        <v>33</v>
      </c>
      <c r="D1474" s="1">
        <v>2483</v>
      </c>
      <c r="E1474" s="1">
        <v>27504</v>
      </c>
      <c r="F1474" s="2">
        <v>48849</v>
      </c>
    </row>
    <row r="1475" spans="1:6" x14ac:dyDescent="0.3">
      <c r="A1475">
        <v>2017</v>
      </c>
      <c r="B1475" t="s">
        <v>55</v>
      </c>
      <c r="C1475" t="s">
        <v>34</v>
      </c>
      <c r="D1475" s="1">
        <v>4333</v>
      </c>
      <c r="E1475" s="1">
        <v>58716</v>
      </c>
      <c r="F1475" s="2">
        <v>88899</v>
      </c>
    </row>
    <row r="1476" spans="1:6" x14ac:dyDescent="0.3">
      <c r="A1476">
        <v>2017</v>
      </c>
      <c r="B1476" t="s">
        <v>55</v>
      </c>
      <c r="C1476" t="s">
        <v>35</v>
      </c>
      <c r="D1476" s="1">
        <v>4453</v>
      </c>
      <c r="E1476" s="1">
        <v>52439</v>
      </c>
      <c r="F1476" s="2">
        <v>35362</v>
      </c>
    </row>
    <row r="1477" spans="1:6" x14ac:dyDescent="0.3">
      <c r="A1477">
        <v>2017</v>
      </c>
      <c r="B1477" t="s">
        <v>55</v>
      </c>
      <c r="C1477" t="s">
        <v>36</v>
      </c>
      <c r="D1477" s="1">
        <v>3498</v>
      </c>
      <c r="E1477" s="1">
        <v>50197</v>
      </c>
      <c r="F1477" s="2">
        <v>63021</v>
      </c>
    </row>
    <row r="1478" spans="1:6" x14ac:dyDescent="0.3">
      <c r="A1478">
        <v>2017</v>
      </c>
      <c r="B1478" t="s">
        <v>55</v>
      </c>
      <c r="C1478" t="s">
        <v>38</v>
      </c>
      <c r="D1478" s="1">
        <v>1230</v>
      </c>
      <c r="E1478" s="1">
        <v>12432</v>
      </c>
      <c r="F1478" s="2">
        <v>40520</v>
      </c>
    </row>
    <row r="1479" spans="1:6" x14ac:dyDescent="0.3">
      <c r="A1479">
        <v>2017</v>
      </c>
      <c r="B1479" t="s">
        <v>55</v>
      </c>
      <c r="C1479" t="s">
        <v>39</v>
      </c>
      <c r="D1479" s="1">
        <v>1026</v>
      </c>
      <c r="E1479" s="1">
        <v>6646</v>
      </c>
      <c r="F1479" s="2">
        <v>41459</v>
      </c>
    </row>
    <row r="1480" spans="1:6" x14ac:dyDescent="0.3">
      <c r="A1480">
        <v>2017</v>
      </c>
      <c r="B1480" t="s">
        <v>55</v>
      </c>
      <c r="C1480" t="s">
        <v>40</v>
      </c>
      <c r="D1480" s="1">
        <v>1071</v>
      </c>
      <c r="E1480" s="1">
        <v>10750</v>
      </c>
      <c r="F1480" s="2">
        <v>43908</v>
      </c>
    </row>
    <row r="1481" spans="1:6" x14ac:dyDescent="0.3">
      <c r="A1481">
        <v>2017</v>
      </c>
      <c r="B1481" t="s">
        <v>55</v>
      </c>
      <c r="C1481" t="s">
        <v>41</v>
      </c>
      <c r="D1481" s="1">
        <v>19580</v>
      </c>
      <c r="E1481" s="1">
        <v>281110</v>
      </c>
      <c r="F1481" s="2">
        <v>107415</v>
      </c>
    </row>
    <row r="1482" spans="1:6" x14ac:dyDescent="0.3">
      <c r="A1482">
        <v>2017</v>
      </c>
      <c r="B1482" t="s">
        <v>55</v>
      </c>
      <c r="C1482" t="s">
        <v>42</v>
      </c>
      <c r="D1482" s="1">
        <v>1034</v>
      </c>
      <c r="E1482" s="1">
        <v>14217</v>
      </c>
      <c r="F1482" s="2">
        <v>59120</v>
      </c>
    </row>
    <row r="1483" spans="1:6" x14ac:dyDescent="0.3">
      <c r="A1483">
        <v>2017</v>
      </c>
      <c r="B1483" t="s">
        <v>55</v>
      </c>
      <c r="C1483" t="s">
        <v>43</v>
      </c>
      <c r="D1483">
        <v>551</v>
      </c>
      <c r="E1483" s="1">
        <v>3901</v>
      </c>
      <c r="F1483" s="2">
        <v>37223</v>
      </c>
    </row>
    <row r="1484" spans="1:6" x14ac:dyDescent="0.3">
      <c r="A1484">
        <v>2017</v>
      </c>
      <c r="B1484" t="s">
        <v>55</v>
      </c>
      <c r="C1484" t="s">
        <v>44</v>
      </c>
      <c r="D1484" s="1">
        <v>2061</v>
      </c>
      <c r="E1484" s="1">
        <v>19558</v>
      </c>
      <c r="F1484" s="2">
        <v>44371</v>
      </c>
    </row>
    <row r="1485" spans="1:6" x14ac:dyDescent="0.3">
      <c r="A1485">
        <v>2017</v>
      </c>
      <c r="B1485" t="s">
        <v>55</v>
      </c>
      <c r="C1485" t="s">
        <v>45</v>
      </c>
      <c r="D1485" s="1">
        <v>7493</v>
      </c>
      <c r="E1485" s="1">
        <v>107674</v>
      </c>
      <c r="F1485" s="2">
        <v>32082</v>
      </c>
    </row>
    <row r="1486" spans="1:6" x14ac:dyDescent="0.3">
      <c r="A1486">
        <v>2017</v>
      </c>
      <c r="B1486" t="s">
        <v>55</v>
      </c>
      <c r="C1486" t="s">
        <v>46</v>
      </c>
      <c r="D1486" s="1">
        <v>1221</v>
      </c>
      <c r="E1486" s="1">
        <v>22793</v>
      </c>
      <c r="F1486" s="2">
        <v>76848</v>
      </c>
    </row>
    <row r="1487" spans="1:6" x14ac:dyDescent="0.3">
      <c r="A1487">
        <v>2017</v>
      </c>
      <c r="B1487" t="s">
        <v>55</v>
      </c>
      <c r="C1487" t="s">
        <v>47</v>
      </c>
      <c r="D1487" s="1">
        <v>2865</v>
      </c>
      <c r="E1487" s="1">
        <v>31986</v>
      </c>
      <c r="F1487" s="2">
        <v>37981</v>
      </c>
    </row>
    <row r="1488" spans="1:6" x14ac:dyDescent="0.3">
      <c r="A1488">
        <v>2017</v>
      </c>
      <c r="B1488" t="s">
        <v>55</v>
      </c>
      <c r="C1488" t="s">
        <v>48</v>
      </c>
      <c r="D1488" s="1">
        <v>1442</v>
      </c>
      <c r="E1488" s="1">
        <v>22390</v>
      </c>
      <c r="F1488" s="2">
        <v>81163</v>
      </c>
    </row>
    <row r="1489" spans="1:6" x14ac:dyDescent="0.3">
      <c r="A1489">
        <v>2017</v>
      </c>
      <c r="B1489" t="s">
        <v>51</v>
      </c>
      <c r="C1489" t="s">
        <v>1</v>
      </c>
      <c r="D1489" s="1">
        <v>9645</v>
      </c>
      <c r="E1489" s="1">
        <v>85262</v>
      </c>
      <c r="F1489" s="2">
        <v>52230</v>
      </c>
    </row>
    <row r="1490" spans="1:6" x14ac:dyDescent="0.3">
      <c r="A1490">
        <v>2017</v>
      </c>
      <c r="B1490" t="s">
        <v>51</v>
      </c>
      <c r="C1490" t="s">
        <v>2</v>
      </c>
      <c r="D1490" s="1">
        <v>11368</v>
      </c>
      <c r="E1490" s="1">
        <v>144747</v>
      </c>
      <c r="F1490" s="2">
        <v>53440</v>
      </c>
    </row>
    <row r="1491" spans="1:6" x14ac:dyDescent="0.3">
      <c r="A1491">
        <v>2017</v>
      </c>
      <c r="B1491" t="s">
        <v>51</v>
      </c>
      <c r="C1491" t="s">
        <v>3</v>
      </c>
      <c r="D1491" s="1">
        <v>6817</v>
      </c>
      <c r="E1491" s="1">
        <v>51130</v>
      </c>
      <c r="F1491" s="2">
        <v>47283</v>
      </c>
    </row>
    <row r="1492" spans="1:6" x14ac:dyDescent="0.3">
      <c r="A1492">
        <v>2017</v>
      </c>
      <c r="B1492" t="s">
        <v>51</v>
      </c>
      <c r="C1492" t="s">
        <v>4</v>
      </c>
      <c r="D1492" s="1">
        <v>72972</v>
      </c>
      <c r="E1492" s="1">
        <v>805942</v>
      </c>
      <c r="F1492" s="2">
        <v>67561</v>
      </c>
    </row>
    <row r="1493" spans="1:6" x14ac:dyDescent="0.3">
      <c r="A1493">
        <v>2017</v>
      </c>
      <c r="B1493" t="s">
        <v>51</v>
      </c>
      <c r="C1493" t="s">
        <v>5</v>
      </c>
      <c r="D1493" s="1">
        <v>19243</v>
      </c>
      <c r="E1493" s="1">
        <v>163473</v>
      </c>
      <c r="F1493" s="2">
        <v>59444</v>
      </c>
    </row>
    <row r="1494" spans="1:6" x14ac:dyDescent="0.3">
      <c r="A1494">
        <v>2017</v>
      </c>
      <c r="B1494" t="s">
        <v>51</v>
      </c>
      <c r="C1494" t="s">
        <v>6</v>
      </c>
      <c r="D1494" s="1">
        <v>9351</v>
      </c>
      <c r="E1494" s="1">
        <v>58327</v>
      </c>
      <c r="F1494" s="2">
        <v>68641</v>
      </c>
    </row>
    <row r="1495" spans="1:6" x14ac:dyDescent="0.3">
      <c r="A1495">
        <v>2017</v>
      </c>
      <c r="B1495" t="s">
        <v>51</v>
      </c>
      <c r="C1495" t="s">
        <v>7</v>
      </c>
      <c r="D1495" s="1">
        <v>2777</v>
      </c>
      <c r="E1495" s="1">
        <v>21591</v>
      </c>
      <c r="F1495" s="2">
        <v>59040</v>
      </c>
    </row>
    <row r="1496" spans="1:6" x14ac:dyDescent="0.3">
      <c r="A1496">
        <v>2017</v>
      </c>
      <c r="B1496" t="s">
        <v>51</v>
      </c>
      <c r="C1496" t="s">
        <v>8</v>
      </c>
      <c r="D1496" s="1">
        <v>67384</v>
      </c>
      <c r="E1496" s="1">
        <v>503704</v>
      </c>
      <c r="F1496" s="2">
        <v>49256</v>
      </c>
    </row>
    <row r="1497" spans="1:6" x14ac:dyDescent="0.3">
      <c r="A1497">
        <v>2017</v>
      </c>
      <c r="B1497" t="s">
        <v>51</v>
      </c>
      <c r="C1497" t="s">
        <v>9</v>
      </c>
      <c r="D1497" s="1">
        <v>20135</v>
      </c>
      <c r="E1497" s="1">
        <v>182259</v>
      </c>
      <c r="F1497" s="2">
        <v>58213</v>
      </c>
    </row>
    <row r="1498" spans="1:6" x14ac:dyDescent="0.3">
      <c r="A1498">
        <v>2017</v>
      </c>
      <c r="B1498" t="s">
        <v>51</v>
      </c>
      <c r="C1498" t="s">
        <v>10</v>
      </c>
      <c r="D1498" s="1">
        <v>7660</v>
      </c>
      <c r="E1498" s="1">
        <v>42668</v>
      </c>
      <c r="F1498" s="2">
        <v>42865</v>
      </c>
    </row>
    <row r="1499" spans="1:6" x14ac:dyDescent="0.3">
      <c r="A1499">
        <v>2017</v>
      </c>
      <c r="B1499" t="s">
        <v>51</v>
      </c>
      <c r="C1499" t="s">
        <v>11</v>
      </c>
      <c r="D1499" s="1">
        <v>31422</v>
      </c>
      <c r="E1499" s="1">
        <v>220019</v>
      </c>
      <c r="F1499" s="2">
        <v>70893</v>
      </c>
    </row>
    <row r="1500" spans="1:6" x14ac:dyDescent="0.3">
      <c r="A1500">
        <v>2017</v>
      </c>
      <c r="B1500" t="s">
        <v>51</v>
      </c>
      <c r="C1500" t="s">
        <v>12</v>
      </c>
      <c r="D1500" s="1">
        <v>14839</v>
      </c>
      <c r="E1500" s="1">
        <v>138040</v>
      </c>
      <c r="F1500" s="2">
        <v>57099</v>
      </c>
    </row>
    <row r="1501" spans="1:6" x14ac:dyDescent="0.3">
      <c r="A1501">
        <v>2017</v>
      </c>
      <c r="B1501" t="s">
        <v>51</v>
      </c>
      <c r="C1501" t="s">
        <v>13</v>
      </c>
      <c r="D1501" s="1">
        <v>9417</v>
      </c>
      <c r="E1501" s="1">
        <v>76086</v>
      </c>
      <c r="F1501" s="2">
        <v>55415</v>
      </c>
    </row>
    <row r="1502" spans="1:6" x14ac:dyDescent="0.3">
      <c r="A1502">
        <v>2017</v>
      </c>
      <c r="B1502" t="s">
        <v>51</v>
      </c>
      <c r="C1502" t="s">
        <v>14</v>
      </c>
      <c r="D1502" s="1">
        <v>7584</v>
      </c>
      <c r="E1502" s="1">
        <v>60238</v>
      </c>
      <c r="F1502" s="2">
        <v>52807</v>
      </c>
    </row>
    <row r="1503" spans="1:6" x14ac:dyDescent="0.3">
      <c r="A1503">
        <v>2017</v>
      </c>
      <c r="B1503" t="s">
        <v>51</v>
      </c>
      <c r="C1503" t="s">
        <v>15</v>
      </c>
      <c r="D1503" s="1">
        <v>9339</v>
      </c>
      <c r="E1503" s="1">
        <v>77332</v>
      </c>
      <c r="F1503" s="2">
        <v>53194</v>
      </c>
    </row>
    <row r="1504" spans="1:6" x14ac:dyDescent="0.3">
      <c r="A1504">
        <v>2017</v>
      </c>
      <c r="B1504" t="s">
        <v>51</v>
      </c>
      <c r="C1504" t="s">
        <v>16</v>
      </c>
      <c r="D1504" s="1">
        <v>10825</v>
      </c>
      <c r="E1504" s="1">
        <v>147021</v>
      </c>
      <c r="F1504" s="2">
        <v>61781</v>
      </c>
    </row>
    <row r="1505" spans="1:6" x14ac:dyDescent="0.3">
      <c r="A1505">
        <v>2017</v>
      </c>
      <c r="B1505" t="s">
        <v>51</v>
      </c>
      <c r="C1505" t="s">
        <v>17</v>
      </c>
      <c r="D1505" s="1">
        <v>5502</v>
      </c>
      <c r="E1505" s="1">
        <v>28253</v>
      </c>
      <c r="F1505" s="2">
        <v>47930</v>
      </c>
    </row>
    <row r="1506" spans="1:6" x14ac:dyDescent="0.3">
      <c r="A1506">
        <v>2017</v>
      </c>
      <c r="B1506" t="s">
        <v>51</v>
      </c>
      <c r="C1506" t="s">
        <v>18</v>
      </c>
      <c r="D1506" s="1">
        <v>16463</v>
      </c>
      <c r="E1506" s="1">
        <v>162140</v>
      </c>
      <c r="F1506" s="2">
        <v>65027</v>
      </c>
    </row>
    <row r="1507" spans="1:6" x14ac:dyDescent="0.3">
      <c r="A1507">
        <v>2017</v>
      </c>
      <c r="B1507" t="s">
        <v>51</v>
      </c>
      <c r="C1507" t="s">
        <v>19</v>
      </c>
      <c r="D1507" s="1">
        <v>21055</v>
      </c>
      <c r="E1507" s="1">
        <v>152131</v>
      </c>
      <c r="F1507" s="2">
        <v>75405</v>
      </c>
    </row>
    <row r="1508" spans="1:6" x14ac:dyDescent="0.3">
      <c r="A1508">
        <v>2017</v>
      </c>
      <c r="B1508" t="s">
        <v>51</v>
      </c>
      <c r="C1508" t="s">
        <v>20</v>
      </c>
      <c r="D1508" s="1">
        <v>19544</v>
      </c>
      <c r="E1508" s="1">
        <v>161903</v>
      </c>
      <c r="F1508" s="2">
        <v>61511</v>
      </c>
    </row>
    <row r="1509" spans="1:6" x14ac:dyDescent="0.3">
      <c r="A1509">
        <v>2017</v>
      </c>
      <c r="B1509" t="s">
        <v>51</v>
      </c>
      <c r="C1509" t="s">
        <v>21</v>
      </c>
      <c r="D1509" s="1">
        <v>15746</v>
      </c>
      <c r="E1509" s="1">
        <v>119642</v>
      </c>
      <c r="F1509" s="2">
        <v>65464</v>
      </c>
    </row>
    <row r="1510" spans="1:6" x14ac:dyDescent="0.3">
      <c r="A1510">
        <v>2017</v>
      </c>
      <c r="B1510" t="s">
        <v>51</v>
      </c>
      <c r="C1510" t="s">
        <v>22</v>
      </c>
      <c r="D1510" s="1">
        <v>5670</v>
      </c>
      <c r="E1510" s="1">
        <v>43467</v>
      </c>
      <c r="F1510" s="2">
        <v>48782</v>
      </c>
    </row>
    <row r="1511" spans="1:6" x14ac:dyDescent="0.3">
      <c r="A1511">
        <v>2017</v>
      </c>
      <c r="B1511" t="s">
        <v>51</v>
      </c>
      <c r="C1511" t="s">
        <v>23</v>
      </c>
      <c r="D1511" s="1">
        <v>15141</v>
      </c>
      <c r="E1511" s="1">
        <v>123034</v>
      </c>
      <c r="F1511" s="2">
        <v>57823</v>
      </c>
    </row>
    <row r="1512" spans="1:6" x14ac:dyDescent="0.3">
      <c r="A1512">
        <v>2017</v>
      </c>
      <c r="B1512" t="s">
        <v>51</v>
      </c>
      <c r="C1512" t="s">
        <v>24</v>
      </c>
      <c r="D1512" s="1">
        <v>6287</v>
      </c>
      <c r="E1512" s="1">
        <v>27712</v>
      </c>
      <c r="F1512" s="2">
        <v>50369</v>
      </c>
    </row>
    <row r="1513" spans="1:6" x14ac:dyDescent="0.3">
      <c r="A1513">
        <v>2017</v>
      </c>
      <c r="B1513" t="s">
        <v>51</v>
      </c>
      <c r="C1513" t="s">
        <v>25</v>
      </c>
      <c r="D1513" s="1">
        <v>7053</v>
      </c>
      <c r="E1513" s="1">
        <v>51174</v>
      </c>
      <c r="F1513" s="2">
        <v>49634</v>
      </c>
    </row>
    <row r="1514" spans="1:6" x14ac:dyDescent="0.3">
      <c r="A1514">
        <v>2017</v>
      </c>
      <c r="B1514" t="s">
        <v>51</v>
      </c>
      <c r="C1514" t="s">
        <v>26</v>
      </c>
      <c r="D1514" s="1">
        <v>5859</v>
      </c>
      <c r="E1514" s="1">
        <v>82998</v>
      </c>
      <c r="F1514" s="2">
        <v>58071</v>
      </c>
    </row>
    <row r="1515" spans="1:6" x14ac:dyDescent="0.3">
      <c r="A1515">
        <v>2017</v>
      </c>
      <c r="B1515" t="s">
        <v>51</v>
      </c>
      <c r="C1515" t="s">
        <v>27</v>
      </c>
      <c r="D1515" s="1">
        <v>4363</v>
      </c>
      <c r="E1515" s="1">
        <v>26466</v>
      </c>
      <c r="F1515" s="2">
        <v>61497</v>
      </c>
    </row>
    <row r="1516" spans="1:6" x14ac:dyDescent="0.3">
      <c r="A1516">
        <v>2017</v>
      </c>
      <c r="B1516" t="s">
        <v>51</v>
      </c>
      <c r="C1516" t="s">
        <v>28</v>
      </c>
      <c r="D1516" s="1">
        <v>21672</v>
      </c>
      <c r="E1516" s="1">
        <v>154907</v>
      </c>
      <c r="F1516" s="2">
        <v>71145</v>
      </c>
    </row>
    <row r="1517" spans="1:6" x14ac:dyDescent="0.3">
      <c r="A1517">
        <v>2017</v>
      </c>
      <c r="B1517" t="s">
        <v>51</v>
      </c>
      <c r="C1517" t="s">
        <v>29</v>
      </c>
      <c r="D1517" s="1">
        <v>5141</v>
      </c>
      <c r="E1517" s="1">
        <v>45511</v>
      </c>
      <c r="F1517" s="2">
        <v>46369</v>
      </c>
    </row>
    <row r="1518" spans="1:6" x14ac:dyDescent="0.3">
      <c r="A1518">
        <v>2017</v>
      </c>
      <c r="B1518" t="s">
        <v>51</v>
      </c>
      <c r="C1518" t="s">
        <v>30</v>
      </c>
      <c r="D1518" s="1">
        <v>50064</v>
      </c>
      <c r="E1518" s="1">
        <v>386615</v>
      </c>
      <c r="F1518" s="2">
        <v>71408</v>
      </c>
    </row>
    <row r="1519" spans="1:6" x14ac:dyDescent="0.3">
      <c r="A1519">
        <v>2017</v>
      </c>
      <c r="B1519" t="s">
        <v>51</v>
      </c>
      <c r="C1519" t="s">
        <v>31</v>
      </c>
      <c r="D1519" s="1">
        <v>26057</v>
      </c>
      <c r="E1519" s="1">
        <v>208662</v>
      </c>
      <c r="F1519" s="2">
        <v>52372</v>
      </c>
    </row>
    <row r="1520" spans="1:6" x14ac:dyDescent="0.3">
      <c r="A1520">
        <v>2017</v>
      </c>
      <c r="B1520" t="s">
        <v>51</v>
      </c>
      <c r="C1520" t="s">
        <v>32</v>
      </c>
      <c r="D1520" s="1">
        <v>4035</v>
      </c>
      <c r="E1520" s="1">
        <v>26732</v>
      </c>
      <c r="F1520" s="2">
        <v>63029</v>
      </c>
    </row>
    <row r="1521" spans="1:6" x14ac:dyDescent="0.3">
      <c r="A1521">
        <v>2017</v>
      </c>
      <c r="B1521" t="s">
        <v>51</v>
      </c>
      <c r="C1521" t="s">
        <v>33</v>
      </c>
      <c r="D1521" s="1">
        <v>23022</v>
      </c>
      <c r="E1521" s="1">
        <v>217025</v>
      </c>
      <c r="F1521" s="2">
        <v>60831</v>
      </c>
    </row>
    <row r="1522" spans="1:6" x14ac:dyDescent="0.3">
      <c r="A1522">
        <v>2017</v>
      </c>
      <c r="B1522" t="s">
        <v>51</v>
      </c>
      <c r="C1522" t="s">
        <v>34</v>
      </c>
      <c r="D1522" s="1">
        <v>9823</v>
      </c>
      <c r="E1522" s="1">
        <v>77247</v>
      </c>
      <c r="F1522" s="2">
        <v>50585</v>
      </c>
    </row>
    <row r="1523" spans="1:6" x14ac:dyDescent="0.3">
      <c r="A1523">
        <v>2017</v>
      </c>
      <c r="B1523" t="s">
        <v>51</v>
      </c>
      <c r="C1523" t="s">
        <v>35</v>
      </c>
      <c r="D1523" s="1">
        <v>13468</v>
      </c>
      <c r="E1523" s="1">
        <v>96991</v>
      </c>
      <c r="F1523" s="2">
        <v>57987</v>
      </c>
    </row>
    <row r="1524" spans="1:6" x14ac:dyDescent="0.3">
      <c r="A1524">
        <v>2017</v>
      </c>
      <c r="B1524" t="s">
        <v>51</v>
      </c>
      <c r="C1524" t="s">
        <v>36</v>
      </c>
      <c r="D1524" s="1">
        <v>28397</v>
      </c>
      <c r="E1524" s="1">
        <v>248932</v>
      </c>
      <c r="F1524" s="2">
        <v>64769</v>
      </c>
    </row>
    <row r="1525" spans="1:6" x14ac:dyDescent="0.3">
      <c r="A1525">
        <v>2017</v>
      </c>
      <c r="B1525" t="s">
        <v>51</v>
      </c>
      <c r="C1525" t="s">
        <v>38</v>
      </c>
      <c r="D1525" s="1">
        <v>11635</v>
      </c>
      <c r="E1525" s="1">
        <v>100817</v>
      </c>
      <c r="F1525" s="2">
        <v>53542</v>
      </c>
    </row>
    <row r="1526" spans="1:6" x14ac:dyDescent="0.3">
      <c r="A1526">
        <v>2017</v>
      </c>
      <c r="B1526" t="s">
        <v>51</v>
      </c>
      <c r="C1526" t="s">
        <v>39</v>
      </c>
      <c r="D1526" s="1">
        <v>3883</v>
      </c>
      <c r="E1526" s="1">
        <v>22351</v>
      </c>
      <c r="F1526" s="2">
        <v>47385</v>
      </c>
    </row>
    <row r="1527" spans="1:6" x14ac:dyDescent="0.3">
      <c r="A1527">
        <v>2017</v>
      </c>
      <c r="B1527" t="s">
        <v>51</v>
      </c>
      <c r="C1527" t="s">
        <v>40</v>
      </c>
      <c r="D1527" s="1">
        <v>11745</v>
      </c>
      <c r="E1527" s="1">
        <v>119968</v>
      </c>
      <c r="F1527" s="2">
        <v>56642</v>
      </c>
    </row>
    <row r="1528" spans="1:6" x14ac:dyDescent="0.3">
      <c r="A1528">
        <v>2017</v>
      </c>
      <c r="B1528" t="s">
        <v>51</v>
      </c>
      <c r="C1528" t="s">
        <v>41</v>
      </c>
      <c r="D1528" s="1">
        <v>49310</v>
      </c>
      <c r="E1528" s="1">
        <v>711119</v>
      </c>
      <c r="F1528" s="2">
        <v>63219</v>
      </c>
    </row>
    <row r="1529" spans="1:6" x14ac:dyDescent="0.3">
      <c r="A1529">
        <v>2017</v>
      </c>
      <c r="B1529" t="s">
        <v>51</v>
      </c>
      <c r="C1529" t="s">
        <v>42</v>
      </c>
      <c r="D1529" s="1">
        <v>10886</v>
      </c>
      <c r="E1529" s="1">
        <v>97495</v>
      </c>
      <c r="F1529" s="2">
        <v>49132</v>
      </c>
    </row>
    <row r="1530" spans="1:6" x14ac:dyDescent="0.3">
      <c r="A1530">
        <v>2017</v>
      </c>
      <c r="B1530" t="s">
        <v>51</v>
      </c>
      <c r="C1530" t="s">
        <v>43</v>
      </c>
      <c r="D1530" s="1">
        <v>2865</v>
      </c>
      <c r="E1530" s="1">
        <v>15187</v>
      </c>
      <c r="F1530" s="2">
        <v>50125</v>
      </c>
    </row>
    <row r="1531" spans="1:6" x14ac:dyDescent="0.3">
      <c r="A1531">
        <v>2017</v>
      </c>
      <c r="B1531" t="s">
        <v>51</v>
      </c>
      <c r="C1531" t="s">
        <v>44</v>
      </c>
      <c r="D1531" s="1">
        <v>21256</v>
      </c>
      <c r="E1531" s="1">
        <v>192576</v>
      </c>
      <c r="F1531" s="2">
        <v>56166</v>
      </c>
    </row>
    <row r="1532" spans="1:6" x14ac:dyDescent="0.3">
      <c r="A1532">
        <v>2017</v>
      </c>
      <c r="B1532" t="s">
        <v>51</v>
      </c>
      <c r="C1532" t="s">
        <v>45</v>
      </c>
      <c r="D1532" s="1">
        <v>25279</v>
      </c>
      <c r="E1532" s="1">
        <v>187247</v>
      </c>
      <c r="F1532" s="2">
        <v>61249</v>
      </c>
    </row>
    <row r="1533" spans="1:6" x14ac:dyDescent="0.3">
      <c r="A1533">
        <v>2017</v>
      </c>
      <c r="B1533" t="s">
        <v>51</v>
      </c>
      <c r="C1533" t="s">
        <v>46</v>
      </c>
      <c r="D1533" s="1">
        <v>4402</v>
      </c>
      <c r="E1533" s="1">
        <v>31522</v>
      </c>
      <c r="F1533" s="2">
        <v>57987</v>
      </c>
    </row>
    <row r="1534" spans="1:6" x14ac:dyDescent="0.3">
      <c r="A1534">
        <v>2017</v>
      </c>
      <c r="B1534" t="s">
        <v>51</v>
      </c>
      <c r="C1534" t="s">
        <v>47</v>
      </c>
      <c r="D1534" s="1">
        <v>14158</v>
      </c>
      <c r="E1534" s="1">
        <v>117226</v>
      </c>
      <c r="F1534" s="2">
        <v>60136</v>
      </c>
    </row>
    <row r="1535" spans="1:6" x14ac:dyDescent="0.3">
      <c r="A1535">
        <v>2017</v>
      </c>
      <c r="B1535" t="s">
        <v>51</v>
      </c>
      <c r="C1535" t="s">
        <v>48</v>
      </c>
      <c r="D1535" s="1">
        <v>3427</v>
      </c>
      <c r="E1535" s="1">
        <v>19573</v>
      </c>
      <c r="F1535" s="2">
        <v>50877</v>
      </c>
    </row>
    <row r="1536" spans="1:6" x14ac:dyDescent="0.3">
      <c r="A1536">
        <v>2017</v>
      </c>
      <c r="B1536" t="s">
        <v>52</v>
      </c>
      <c r="C1536" t="s">
        <v>1</v>
      </c>
      <c r="D1536" s="1">
        <v>5447</v>
      </c>
      <c r="E1536" s="1">
        <v>263487</v>
      </c>
      <c r="F1536" s="2">
        <v>55197</v>
      </c>
    </row>
    <row r="1537" spans="1:6" x14ac:dyDescent="0.3">
      <c r="A1537">
        <v>2017</v>
      </c>
      <c r="B1537" t="s">
        <v>52</v>
      </c>
      <c r="C1537" t="s">
        <v>2</v>
      </c>
      <c r="D1537" s="1">
        <v>4657</v>
      </c>
      <c r="E1537" s="1">
        <v>162399</v>
      </c>
      <c r="F1537" s="2">
        <v>73528</v>
      </c>
    </row>
    <row r="1538" spans="1:6" x14ac:dyDescent="0.3">
      <c r="A1538">
        <v>2017</v>
      </c>
      <c r="B1538" t="s">
        <v>52</v>
      </c>
      <c r="C1538" t="s">
        <v>3</v>
      </c>
      <c r="D1538" s="1">
        <v>2928</v>
      </c>
      <c r="E1538" s="1">
        <v>157305</v>
      </c>
      <c r="F1538" s="2">
        <v>46766</v>
      </c>
    </row>
    <row r="1539" spans="1:6" x14ac:dyDescent="0.3">
      <c r="A1539">
        <v>2017</v>
      </c>
      <c r="B1539" t="s">
        <v>52</v>
      </c>
      <c r="C1539" t="s">
        <v>4</v>
      </c>
      <c r="D1539" s="1">
        <v>42215</v>
      </c>
      <c r="E1539" s="1">
        <v>1303550</v>
      </c>
      <c r="F1539" s="2">
        <v>92246</v>
      </c>
    </row>
    <row r="1540" spans="1:6" x14ac:dyDescent="0.3">
      <c r="A1540">
        <v>2017</v>
      </c>
      <c r="B1540" t="s">
        <v>52</v>
      </c>
      <c r="C1540" t="s">
        <v>5</v>
      </c>
      <c r="D1540" s="1">
        <v>5750</v>
      </c>
      <c r="E1540" s="1">
        <v>144067</v>
      </c>
      <c r="F1540" s="2">
        <v>69446</v>
      </c>
    </row>
    <row r="1541" spans="1:6" x14ac:dyDescent="0.3">
      <c r="A1541">
        <v>2017</v>
      </c>
      <c r="B1541" t="s">
        <v>52</v>
      </c>
      <c r="C1541" t="s">
        <v>6</v>
      </c>
      <c r="D1541" s="1">
        <v>4460</v>
      </c>
      <c r="E1541" s="1">
        <v>158891</v>
      </c>
      <c r="F1541" s="2">
        <v>81864</v>
      </c>
    </row>
    <row r="1542" spans="1:6" x14ac:dyDescent="0.3">
      <c r="A1542">
        <v>2017</v>
      </c>
      <c r="B1542" t="s">
        <v>52</v>
      </c>
      <c r="C1542" t="s">
        <v>7</v>
      </c>
      <c r="D1542">
        <v>688</v>
      </c>
      <c r="E1542" s="1">
        <v>25928</v>
      </c>
      <c r="F1542" s="2">
        <v>62417</v>
      </c>
    </row>
    <row r="1543" spans="1:6" x14ac:dyDescent="0.3">
      <c r="A1543">
        <v>2017</v>
      </c>
      <c r="B1543" t="s">
        <v>52</v>
      </c>
      <c r="C1543" t="s">
        <v>8</v>
      </c>
      <c r="D1543" s="1">
        <v>20513</v>
      </c>
      <c r="E1543" s="1">
        <v>363137</v>
      </c>
      <c r="F1543" s="2">
        <v>59389</v>
      </c>
    </row>
    <row r="1544" spans="1:6" x14ac:dyDescent="0.3">
      <c r="A1544">
        <v>2017</v>
      </c>
      <c r="B1544" t="s">
        <v>52</v>
      </c>
      <c r="C1544" t="s">
        <v>9</v>
      </c>
      <c r="D1544" s="1">
        <v>9745</v>
      </c>
      <c r="E1544" s="1">
        <v>395916</v>
      </c>
      <c r="F1544" s="2">
        <v>57889</v>
      </c>
    </row>
    <row r="1545" spans="1:6" x14ac:dyDescent="0.3">
      <c r="A1545">
        <v>2017</v>
      </c>
      <c r="B1545" t="s">
        <v>52</v>
      </c>
      <c r="C1545" t="s">
        <v>10</v>
      </c>
      <c r="D1545" s="1">
        <v>2750</v>
      </c>
      <c r="E1545" s="1">
        <v>66056</v>
      </c>
      <c r="F1545" s="2">
        <v>61543</v>
      </c>
    </row>
    <row r="1546" spans="1:6" x14ac:dyDescent="0.3">
      <c r="A1546">
        <v>2017</v>
      </c>
      <c r="B1546" t="s">
        <v>52</v>
      </c>
      <c r="C1546" t="s">
        <v>11</v>
      </c>
      <c r="D1546" s="1">
        <v>17979</v>
      </c>
      <c r="E1546" s="1">
        <v>574692</v>
      </c>
      <c r="F1546" s="2">
        <v>70174</v>
      </c>
    </row>
    <row r="1547" spans="1:6" x14ac:dyDescent="0.3">
      <c r="A1547">
        <v>2017</v>
      </c>
      <c r="B1547" t="s">
        <v>52</v>
      </c>
      <c r="C1547" t="s">
        <v>12</v>
      </c>
      <c r="D1547" s="1">
        <v>8554</v>
      </c>
      <c r="E1547" s="1">
        <v>531312</v>
      </c>
      <c r="F1547" s="2">
        <v>61118</v>
      </c>
    </row>
    <row r="1548" spans="1:6" x14ac:dyDescent="0.3">
      <c r="A1548">
        <v>2017</v>
      </c>
      <c r="B1548" t="s">
        <v>52</v>
      </c>
      <c r="C1548" t="s">
        <v>13</v>
      </c>
      <c r="D1548" s="1">
        <v>4125</v>
      </c>
      <c r="E1548" s="1">
        <v>215910</v>
      </c>
      <c r="F1548" s="2">
        <v>58617</v>
      </c>
    </row>
    <row r="1549" spans="1:6" x14ac:dyDescent="0.3">
      <c r="A1549">
        <v>2017</v>
      </c>
      <c r="B1549" t="s">
        <v>52</v>
      </c>
      <c r="C1549" t="s">
        <v>14</v>
      </c>
      <c r="D1549" s="1">
        <v>3164</v>
      </c>
      <c r="E1549" s="1">
        <v>161517</v>
      </c>
      <c r="F1549" s="2">
        <v>57532</v>
      </c>
    </row>
    <row r="1550" spans="1:6" x14ac:dyDescent="0.3">
      <c r="A1550">
        <v>2017</v>
      </c>
      <c r="B1550" t="s">
        <v>52</v>
      </c>
      <c r="C1550" t="s">
        <v>15</v>
      </c>
      <c r="D1550" s="1">
        <v>4368</v>
      </c>
      <c r="E1550" s="1">
        <v>250180</v>
      </c>
      <c r="F1550" s="2">
        <v>58143</v>
      </c>
    </row>
    <row r="1551" spans="1:6" x14ac:dyDescent="0.3">
      <c r="A1551">
        <v>2017</v>
      </c>
      <c r="B1551" t="s">
        <v>52</v>
      </c>
      <c r="C1551" t="s">
        <v>16</v>
      </c>
      <c r="D1551" s="1">
        <v>4464</v>
      </c>
      <c r="E1551" s="1">
        <v>134680</v>
      </c>
      <c r="F1551" s="2">
        <v>72604</v>
      </c>
    </row>
    <row r="1552" spans="1:6" x14ac:dyDescent="0.3">
      <c r="A1552">
        <v>2017</v>
      </c>
      <c r="B1552" t="s">
        <v>52</v>
      </c>
      <c r="C1552" t="s">
        <v>17</v>
      </c>
      <c r="D1552" s="1">
        <v>1877</v>
      </c>
      <c r="E1552" s="1">
        <v>50911</v>
      </c>
      <c r="F1552" s="2">
        <v>55458</v>
      </c>
    </row>
    <row r="1553" spans="1:6" x14ac:dyDescent="0.3">
      <c r="A1553">
        <v>2017</v>
      </c>
      <c r="B1553" t="s">
        <v>52</v>
      </c>
      <c r="C1553" t="s">
        <v>18</v>
      </c>
      <c r="D1553" s="1">
        <v>3901</v>
      </c>
      <c r="E1553" s="1">
        <v>106864</v>
      </c>
      <c r="F1553" s="2">
        <v>77289</v>
      </c>
    </row>
    <row r="1554" spans="1:6" x14ac:dyDescent="0.3">
      <c r="A1554">
        <v>2017</v>
      </c>
      <c r="B1554" t="s">
        <v>52</v>
      </c>
      <c r="C1554" t="s">
        <v>19</v>
      </c>
      <c r="D1554" s="1">
        <v>6850</v>
      </c>
      <c r="E1554" s="1">
        <v>244647</v>
      </c>
      <c r="F1554" s="2">
        <v>88132</v>
      </c>
    </row>
    <row r="1555" spans="1:6" x14ac:dyDescent="0.3">
      <c r="A1555">
        <v>2017</v>
      </c>
      <c r="B1555" t="s">
        <v>52</v>
      </c>
      <c r="C1555" t="s">
        <v>20</v>
      </c>
      <c r="D1555" s="1">
        <v>15721</v>
      </c>
      <c r="E1555" s="1">
        <v>615106</v>
      </c>
      <c r="F1555" s="2">
        <v>66395</v>
      </c>
    </row>
    <row r="1556" spans="1:6" x14ac:dyDescent="0.3">
      <c r="A1556">
        <v>2017</v>
      </c>
      <c r="B1556" t="s">
        <v>52</v>
      </c>
      <c r="C1556" t="s">
        <v>21</v>
      </c>
      <c r="D1556" s="1">
        <v>8369</v>
      </c>
      <c r="E1556" s="1">
        <v>319035</v>
      </c>
      <c r="F1556" s="2">
        <v>65734</v>
      </c>
    </row>
    <row r="1557" spans="1:6" x14ac:dyDescent="0.3">
      <c r="A1557">
        <v>2017</v>
      </c>
      <c r="B1557" t="s">
        <v>52</v>
      </c>
      <c r="C1557" t="s">
        <v>22</v>
      </c>
      <c r="D1557" s="1">
        <v>2441</v>
      </c>
      <c r="E1557" s="1">
        <v>144047</v>
      </c>
      <c r="F1557" s="2">
        <v>48199</v>
      </c>
    </row>
    <row r="1558" spans="1:6" x14ac:dyDescent="0.3">
      <c r="A1558">
        <v>2017</v>
      </c>
      <c r="B1558" t="s">
        <v>52</v>
      </c>
      <c r="C1558" t="s">
        <v>23</v>
      </c>
      <c r="D1558" s="1">
        <v>6636</v>
      </c>
      <c r="E1558" s="1">
        <v>265863</v>
      </c>
      <c r="F1558" s="2">
        <v>57139</v>
      </c>
    </row>
    <row r="1559" spans="1:6" x14ac:dyDescent="0.3">
      <c r="A1559">
        <v>2017</v>
      </c>
      <c r="B1559" t="s">
        <v>52</v>
      </c>
      <c r="C1559" t="s">
        <v>24</v>
      </c>
      <c r="D1559" s="1">
        <v>1572</v>
      </c>
      <c r="E1559" s="1">
        <v>19893</v>
      </c>
      <c r="F1559" s="2">
        <v>48758</v>
      </c>
    </row>
    <row r="1560" spans="1:6" x14ac:dyDescent="0.3">
      <c r="A1560">
        <v>2017</v>
      </c>
      <c r="B1560" t="s">
        <v>52</v>
      </c>
      <c r="C1560" t="s">
        <v>25</v>
      </c>
      <c r="D1560" s="1">
        <v>1977</v>
      </c>
      <c r="E1560" s="1">
        <v>98082</v>
      </c>
      <c r="F1560" s="2">
        <v>49568</v>
      </c>
    </row>
    <row r="1561" spans="1:6" x14ac:dyDescent="0.3">
      <c r="A1561">
        <v>2017</v>
      </c>
      <c r="B1561" t="s">
        <v>52</v>
      </c>
      <c r="C1561" t="s">
        <v>26</v>
      </c>
      <c r="D1561" s="1">
        <v>2043</v>
      </c>
      <c r="E1561" s="1">
        <v>47800</v>
      </c>
      <c r="F1561" s="2">
        <v>56486</v>
      </c>
    </row>
    <row r="1562" spans="1:6" x14ac:dyDescent="0.3">
      <c r="A1562">
        <v>2017</v>
      </c>
      <c r="B1562" t="s">
        <v>52</v>
      </c>
      <c r="C1562" t="s">
        <v>27</v>
      </c>
      <c r="D1562" s="1">
        <v>2011</v>
      </c>
      <c r="E1562" s="1">
        <v>68971</v>
      </c>
      <c r="F1562" s="2">
        <v>70482</v>
      </c>
    </row>
    <row r="1563" spans="1:6" x14ac:dyDescent="0.3">
      <c r="A1563">
        <v>2017</v>
      </c>
      <c r="B1563" t="s">
        <v>52</v>
      </c>
      <c r="C1563" t="s">
        <v>28</v>
      </c>
      <c r="D1563" s="1">
        <v>8962</v>
      </c>
      <c r="E1563" s="1">
        <v>242476</v>
      </c>
      <c r="F1563" s="2">
        <v>78813</v>
      </c>
    </row>
    <row r="1564" spans="1:6" x14ac:dyDescent="0.3">
      <c r="A1564">
        <v>2017</v>
      </c>
      <c r="B1564" t="s">
        <v>52</v>
      </c>
      <c r="C1564" t="s">
        <v>29</v>
      </c>
      <c r="D1564" s="1">
        <v>1724</v>
      </c>
      <c r="E1564" s="1">
        <v>26398</v>
      </c>
      <c r="F1564" s="2">
        <v>53328</v>
      </c>
    </row>
    <row r="1565" spans="1:6" x14ac:dyDescent="0.3">
      <c r="A1565">
        <v>2017</v>
      </c>
      <c r="B1565" t="s">
        <v>52</v>
      </c>
      <c r="C1565" t="s">
        <v>30</v>
      </c>
      <c r="D1565" s="1">
        <v>17319</v>
      </c>
      <c r="E1565" s="1">
        <v>444182</v>
      </c>
      <c r="F1565" s="2">
        <v>65899</v>
      </c>
    </row>
    <row r="1566" spans="1:6" x14ac:dyDescent="0.3">
      <c r="A1566">
        <v>2017</v>
      </c>
      <c r="B1566" t="s">
        <v>52</v>
      </c>
      <c r="C1566" t="s">
        <v>31</v>
      </c>
      <c r="D1566" s="1">
        <v>10287</v>
      </c>
      <c r="E1566" s="1">
        <v>467306</v>
      </c>
      <c r="F1566" s="2">
        <v>58368</v>
      </c>
    </row>
    <row r="1567" spans="1:6" x14ac:dyDescent="0.3">
      <c r="A1567">
        <v>2017</v>
      </c>
      <c r="B1567" t="s">
        <v>52</v>
      </c>
      <c r="C1567" t="s">
        <v>32</v>
      </c>
      <c r="D1567">
        <v>810</v>
      </c>
      <c r="E1567" s="1">
        <v>24680</v>
      </c>
      <c r="F1567" s="2">
        <v>52594</v>
      </c>
    </row>
    <row r="1568" spans="1:6" x14ac:dyDescent="0.3">
      <c r="A1568">
        <v>2017</v>
      </c>
      <c r="B1568" t="s">
        <v>52</v>
      </c>
      <c r="C1568" t="s">
        <v>33</v>
      </c>
      <c r="D1568" s="1">
        <v>15430</v>
      </c>
      <c r="E1568" s="1">
        <v>685942</v>
      </c>
      <c r="F1568" s="2">
        <v>60002</v>
      </c>
    </row>
    <row r="1569" spans="1:6" x14ac:dyDescent="0.3">
      <c r="A1569">
        <v>2017</v>
      </c>
      <c r="B1569" t="s">
        <v>52</v>
      </c>
      <c r="C1569" t="s">
        <v>34</v>
      </c>
      <c r="D1569" s="1">
        <v>4230</v>
      </c>
      <c r="E1569" s="1">
        <v>128122</v>
      </c>
      <c r="F1569" s="2">
        <v>55496</v>
      </c>
    </row>
    <row r="1570" spans="1:6" x14ac:dyDescent="0.3">
      <c r="A1570">
        <v>2017</v>
      </c>
      <c r="B1570" t="s">
        <v>52</v>
      </c>
      <c r="C1570" t="s">
        <v>35</v>
      </c>
      <c r="D1570" s="1">
        <v>6175</v>
      </c>
      <c r="E1570" s="1">
        <v>189318</v>
      </c>
      <c r="F1570" s="2">
        <v>68161</v>
      </c>
    </row>
    <row r="1571" spans="1:6" x14ac:dyDescent="0.3">
      <c r="A1571">
        <v>2017</v>
      </c>
      <c r="B1571" t="s">
        <v>52</v>
      </c>
      <c r="C1571" t="s">
        <v>36</v>
      </c>
      <c r="D1571" s="1">
        <v>14414</v>
      </c>
      <c r="E1571" s="1">
        <v>561774</v>
      </c>
      <c r="F1571" s="2">
        <v>61111</v>
      </c>
    </row>
    <row r="1572" spans="1:6" x14ac:dyDescent="0.3">
      <c r="A1572">
        <v>2017</v>
      </c>
      <c r="B1572" t="s">
        <v>52</v>
      </c>
      <c r="C1572" t="s">
        <v>37</v>
      </c>
      <c r="D1572" s="1">
        <v>1567</v>
      </c>
      <c r="E1572" s="1">
        <v>40341</v>
      </c>
      <c r="F1572" s="2">
        <v>57616</v>
      </c>
    </row>
    <row r="1573" spans="1:6" x14ac:dyDescent="0.3">
      <c r="A1573">
        <v>2017</v>
      </c>
      <c r="B1573" t="s">
        <v>52</v>
      </c>
      <c r="C1573" t="s">
        <v>38</v>
      </c>
      <c r="D1573" s="1">
        <v>5906</v>
      </c>
      <c r="E1573" s="1">
        <v>240456</v>
      </c>
      <c r="F1573" s="2">
        <v>58927</v>
      </c>
    </row>
    <row r="1574" spans="1:6" x14ac:dyDescent="0.3">
      <c r="A1574">
        <v>2017</v>
      </c>
      <c r="B1574" t="s">
        <v>52</v>
      </c>
      <c r="C1574" t="s">
        <v>39</v>
      </c>
      <c r="D1574" s="1">
        <v>1091</v>
      </c>
      <c r="E1574" s="1">
        <v>43081</v>
      </c>
      <c r="F1574" s="2">
        <v>47877</v>
      </c>
    </row>
    <row r="1575" spans="1:6" x14ac:dyDescent="0.3">
      <c r="A1575">
        <v>2017</v>
      </c>
      <c r="B1575" t="s">
        <v>52</v>
      </c>
      <c r="C1575" t="s">
        <v>40</v>
      </c>
      <c r="D1575" s="1">
        <v>6835</v>
      </c>
      <c r="E1575" s="1">
        <v>348417</v>
      </c>
      <c r="F1575" s="2">
        <v>59526</v>
      </c>
    </row>
    <row r="1576" spans="1:6" x14ac:dyDescent="0.3">
      <c r="A1576">
        <v>2017</v>
      </c>
      <c r="B1576" t="s">
        <v>52</v>
      </c>
      <c r="C1576" t="s">
        <v>41</v>
      </c>
      <c r="D1576" s="1">
        <v>24275</v>
      </c>
      <c r="E1576" s="1">
        <v>851513</v>
      </c>
      <c r="F1576" s="2">
        <v>75813</v>
      </c>
    </row>
    <row r="1577" spans="1:6" x14ac:dyDescent="0.3">
      <c r="A1577">
        <v>2017</v>
      </c>
      <c r="B1577" t="s">
        <v>52</v>
      </c>
      <c r="C1577" t="s">
        <v>42</v>
      </c>
      <c r="D1577" s="1">
        <v>4248</v>
      </c>
      <c r="E1577" s="1">
        <v>128365</v>
      </c>
      <c r="F1577" s="2">
        <v>56723</v>
      </c>
    </row>
    <row r="1578" spans="1:6" x14ac:dyDescent="0.3">
      <c r="A1578">
        <v>2017</v>
      </c>
      <c r="B1578" t="s">
        <v>52</v>
      </c>
      <c r="C1578" t="s">
        <v>43</v>
      </c>
      <c r="D1578" s="1">
        <v>1105</v>
      </c>
      <c r="E1578" s="1">
        <v>29550</v>
      </c>
      <c r="F1578" s="2">
        <v>58004</v>
      </c>
    </row>
    <row r="1579" spans="1:6" x14ac:dyDescent="0.3">
      <c r="A1579">
        <v>2017</v>
      </c>
      <c r="B1579" t="s">
        <v>52</v>
      </c>
      <c r="C1579" t="s">
        <v>44</v>
      </c>
      <c r="D1579" s="1">
        <v>6475</v>
      </c>
      <c r="E1579" s="1">
        <v>232927</v>
      </c>
      <c r="F1579" s="2">
        <v>57894</v>
      </c>
    </row>
    <row r="1580" spans="1:6" x14ac:dyDescent="0.3">
      <c r="A1580">
        <v>2017</v>
      </c>
      <c r="B1580" t="s">
        <v>52</v>
      </c>
      <c r="C1580" t="s">
        <v>45</v>
      </c>
      <c r="D1580" s="1">
        <v>7671</v>
      </c>
      <c r="E1580" s="1">
        <v>280368</v>
      </c>
      <c r="F1580" s="2">
        <v>76290</v>
      </c>
    </row>
    <row r="1581" spans="1:6" x14ac:dyDescent="0.3">
      <c r="A1581">
        <v>2017</v>
      </c>
      <c r="B1581" t="s">
        <v>52</v>
      </c>
      <c r="C1581" t="s">
        <v>46</v>
      </c>
      <c r="D1581" s="1">
        <v>1272</v>
      </c>
      <c r="E1581" s="1">
        <v>46575</v>
      </c>
      <c r="F1581" s="2">
        <v>58624</v>
      </c>
    </row>
    <row r="1582" spans="1:6" x14ac:dyDescent="0.3">
      <c r="A1582">
        <v>2017</v>
      </c>
      <c r="B1582" t="s">
        <v>52</v>
      </c>
      <c r="C1582" t="s">
        <v>47</v>
      </c>
      <c r="D1582" s="1">
        <v>9356</v>
      </c>
      <c r="E1582" s="1">
        <v>466595</v>
      </c>
      <c r="F1582" s="2">
        <v>57001</v>
      </c>
    </row>
    <row r="1583" spans="1:6" x14ac:dyDescent="0.3">
      <c r="A1583">
        <v>2017</v>
      </c>
      <c r="B1583" t="s">
        <v>52</v>
      </c>
      <c r="C1583" t="s">
        <v>48</v>
      </c>
      <c r="D1583">
        <v>598</v>
      </c>
      <c r="E1583" s="1">
        <v>9378</v>
      </c>
      <c r="F1583" s="2">
        <v>65834</v>
      </c>
    </row>
    <row r="1584" spans="1:6" x14ac:dyDescent="0.3">
      <c r="A1584">
        <v>2017</v>
      </c>
      <c r="B1584" t="s">
        <v>54</v>
      </c>
      <c r="C1584" t="s">
        <v>1</v>
      </c>
      <c r="D1584" s="1">
        <v>32410</v>
      </c>
      <c r="E1584" s="1">
        <v>375653</v>
      </c>
      <c r="F1584" s="2">
        <v>40518</v>
      </c>
    </row>
    <row r="1585" spans="1:6" x14ac:dyDescent="0.3">
      <c r="A1585">
        <v>2017</v>
      </c>
      <c r="B1585" t="s">
        <v>54</v>
      </c>
      <c r="C1585" t="s">
        <v>2</v>
      </c>
      <c r="D1585" s="1">
        <v>29489</v>
      </c>
      <c r="E1585" s="1">
        <v>518475</v>
      </c>
      <c r="F1585" s="2">
        <v>45126</v>
      </c>
    </row>
    <row r="1586" spans="1:6" x14ac:dyDescent="0.3">
      <c r="A1586">
        <v>2017</v>
      </c>
      <c r="B1586" t="s">
        <v>54</v>
      </c>
      <c r="C1586" t="s">
        <v>3</v>
      </c>
      <c r="D1586" s="1">
        <v>21486</v>
      </c>
      <c r="E1586" s="1">
        <v>247661</v>
      </c>
      <c r="F1586" s="2">
        <v>40275</v>
      </c>
    </row>
    <row r="1587" spans="1:6" x14ac:dyDescent="0.3">
      <c r="A1587">
        <v>2017</v>
      </c>
      <c r="B1587" t="s">
        <v>54</v>
      </c>
      <c r="C1587" t="s">
        <v>4</v>
      </c>
      <c r="D1587" s="1">
        <v>185826</v>
      </c>
      <c r="E1587" s="1">
        <v>3010983</v>
      </c>
      <c r="F1587" s="2">
        <v>51095</v>
      </c>
    </row>
    <row r="1588" spans="1:6" x14ac:dyDescent="0.3">
      <c r="A1588">
        <v>2017</v>
      </c>
      <c r="B1588" t="s">
        <v>54</v>
      </c>
      <c r="C1588" t="s">
        <v>5</v>
      </c>
      <c r="D1588" s="1">
        <v>35715</v>
      </c>
      <c r="E1588" s="1">
        <v>458174</v>
      </c>
      <c r="F1588" s="2">
        <v>48601</v>
      </c>
    </row>
    <row r="1589" spans="1:6" x14ac:dyDescent="0.3">
      <c r="A1589">
        <v>2017</v>
      </c>
      <c r="B1589" t="s">
        <v>54</v>
      </c>
      <c r="C1589" t="s">
        <v>6</v>
      </c>
      <c r="D1589" s="1">
        <v>25027</v>
      </c>
      <c r="E1589" s="1">
        <v>297198</v>
      </c>
      <c r="F1589" s="2">
        <v>50064</v>
      </c>
    </row>
    <row r="1590" spans="1:6" x14ac:dyDescent="0.3">
      <c r="A1590">
        <v>2017</v>
      </c>
      <c r="B1590" t="s">
        <v>54</v>
      </c>
      <c r="C1590" t="s">
        <v>7</v>
      </c>
      <c r="D1590" s="1">
        <v>6681</v>
      </c>
      <c r="E1590" s="1">
        <v>79724</v>
      </c>
      <c r="F1590" s="2">
        <v>39700</v>
      </c>
    </row>
    <row r="1591" spans="1:6" x14ac:dyDescent="0.3">
      <c r="A1591">
        <v>2017</v>
      </c>
      <c r="B1591" t="s">
        <v>54</v>
      </c>
      <c r="C1591" t="s">
        <v>8</v>
      </c>
      <c r="D1591" s="1">
        <v>139501</v>
      </c>
      <c r="E1591" s="1">
        <v>1739867</v>
      </c>
      <c r="F1591" s="2">
        <v>43229</v>
      </c>
    </row>
    <row r="1592" spans="1:6" x14ac:dyDescent="0.3">
      <c r="A1592">
        <v>2017</v>
      </c>
      <c r="B1592" t="s">
        <v>54</v>
      </c>
      <c r="C1592" t="s">
        <v>9</v>
      </c>
      <c r="D1592" s="1">
        <v>60382</v>
      </c>
      <c r="E1592" s="1">
        <v>930943</v>
      </c>
      <c r="F1592" s="2">
        <v>48763</v>
      </c>
    </row>
    <row r="1593" spans="1:6" x14ac:dyDescent="0.3">
      <c r="A1593">
        <v>2017</v>
      </c>
      <c r="B1593" t="s">
        <v>54</v>
      </c>
      <c r="C1593" t="s">
        <v>10</v>
      </c>
      <c r="D1593" s="1">
        <v>11706</v>
      </c>
      <c r="E1593" s="1">
        <v>136606</v>
      </c>
      <c r="F1593" s="2">
        <v>38856</v>
      </c>
    </row>
    <row r="1594" spans="1:6" x14ac:dyDescent="0.3">
      <c r="A1594">
        <v>2017</v>
      </c>
      <c r="B1594" t="s">
        <v>54</v>
      </c>
      <c r="C1594" t="s">
        <v>11</v>
      </c>
      <c r="D1594" s="1">
        <v>77273</v>
      </c>
      <c r="E1594" s="1">
        <v>1192805</v>
      </c>
      <c r="F1594" s="2">
        <v>50025</v>
      </c>
    </row>
    <row r="1595" spans="1:6" x14ac:dyDescent="0.3">
      <c r="A1595">
        <v>2017</v>
      </c>
      <c r="B1595" t="s">
        <v>54</v>
      </c>
      <c r="C1595" t="s">
        <v>12</v>
      </c>
      <c r="D1595" s="1">
        <v>40630</v>
      </c>
      <c r="E1595" s="1">
        <v>588381</v>
      </c>
      <c r="F1595" s="2">
        <v>40479</v>
      </c>
    </row>
    <row r="1596" spans="1:6" x14ac:dyDescent="0.3">
      <c r="A1596">
        <v>2017</v>
      </c>
      <c r="B1596" t="s">
        <v>54</v>
      </c>
      <c r="C1596" t="s">
        <v>13</v>
      </c>
      <c r="D1596" s="1">
        <v>23446</v>
      </c>
      <c r="E1596" s="1">
        <v>311763</v>
      </c>
      <c r="F1596" s="2">
        <v>39025</v>
      </c>
    </row>
    <row r="1597" spans="1:6" x14ac:dyDescent="0.3">
      <c r="A1597">
        <v>2017</v>
      </c>
      <c r="B1597" t="s">
        <v>54</v>
      </c>
      <c r="C1597" t="s">
        <v>14</v>
      </c>
      <c r="D1597" s="1">
        <v>20676</v>
      </c>
      <c r="E1597" s="1">
        <v>263529</v>
      </c>
      <c r="F1597" s="2">
        <v>40705</v>
      </c>
    </row>
    <row r="1598" spans="1:6" x14ac:dyDescent="0.3">
      <c r="A1598">
        <v>2017</v>
      </c>
      <c r="B1598" t="s">
        <v>54</v>
      </c>
      <c r="C1598" t="s">
        <v>15</v>
      </c>
      <c r="D1598" s="1">
        <v>27941</v>
      </c>
      <c r="E1598" s="1">
        <v>398217</v>
      </c>
      <c r="F1598" s="2">
        <v>41261</v>
      </c>
    </row>
    <row r="1599" spans="1:6" x14ac:dyDescent="0.3">
      <c r="A1599">
        <v>2017</v>
      </c>
      <c r="B1599" t="s">
        <v>54</v>
      </c>
      <c r="C1599" t="s">
        <v>16</v>
      </c>
      <c r="D1599" s="1">
        <v>30444</v>
      </c>
      <c r="E1599" s="1">
        <v>378830</v>
      </c>
      <c r="F1599" s="2">
        <v>40938</v>
      </c>
    </row>
    <row r="1600" spans="1:6" x14ac:dyDescent="0.3">
      <c r="A1600">
        <v>2017</v>
      </c>
      <c r="B1600" t="s">
        <v>54</v>
      </c>
      <c r="C1600" t="s">
        <v>17</v>
      </c>
      <c r="D1600" s="1">
        <v>11060</v>
      </c>
      <c r="E1600" s="1">
        <v>119329</v>
      </c>
      <c r="F1600" s="2">
        <v>36287</v>
      </c>
    </row>
    <row r="1601" spans="1:6" x14ac:dyDescent="0.3">
      <c r="A1601">
        <v>2017</v>
      </c>
      <c r="B1601" t="s">
        <v>54</v>
      </c>
      <c r="C1601" t="s">
        <v>18</v>
      </c>
      <c r="D1601" s="1">
        <v>33064</v>
      </c>
      <c r="E1601" s="1">
        <v>462131</v>
      </c>
      <c r="F1601" s="2">
        <v>45367</v>
      </c>
    </row>
    <row r="1602" spans="1:6" x14ac:dyDescent="0.3">
      <c r="A1602">
        <v>2017</v>
      </c>
      <c r="B1602" t="s">
        <v>54</v>
      </c>
      <c r="C1602" t="s">
        <v>19</v>
      </c>
      <c r="D1602" s="1">
        <v>42906</v>
      </c>
      <c r="E1602" s="1">
        <v>577319</v>
      </c>
      <c r="F1602" s="2">
        <v>51500</v>
      </c>
    </row>
    <row r="1603" spans="1:6" x14ac:dyDescent="0.3">
      <c r="A1603">
        <v>2017</v>
      </c>
      <c r="B1603" t="s">
        <v>54</v>
      </c>
      <c r="C1603" t="s">
        <v>20</v>
      </c>
      <c r="D1603" s="1">
        <v>52149</v>
      </c>
      <c r="E1603" s="1">
        <v>784393</v>
      </c>
      <c r="F1603" s="2">
        <v>45628</v>
      </c>
    </row>
    <row r="1604" spans="1:6" x14ac:dyDescent="0.3">
      <c r="A1604">
        <v>2017</v>
      </c>
      <c r="B1604" t="s">
        <v>54</v>
      </c>
      <c r="C1604" t="s">
        <v>21</v>
      </c>
      <c r="D1604" s="1">
        <v>36334</v>
      </c>
      <c r="E1604" s="1">
        <v>531926</v>
      </c>
      <c r="F1604" s="2">
        <v>48273</v>
      </c>
    </row>
    <row r="1605" spans="1:6" x14ac:dyDescent="0.3">
      <c r="A1605">
        <v>2017</v>
      </c>
      <c r="B1605" t="s">
        <v>54</v>
      </c>
      <c r="C1605" t="s">
        <v>22</v>
      </c>
      <c r="D1605" s="1">
        <v>19589</v>
      </c>
      <c r="E1605" s="1">
        <v>229775</v>
      </c>
      <c r="F1605" s="2">
        <v>35324</v>
      </c>
    </row>
    <row r="1606" spans="1:6" x14ac:dyDescent="0.3">
      <c r="A1606">
        <v>2017</v>
      </c>
      <c r="B1606" t="s">
        <v>54</v>
      </c>
      <c r="C1606" t="s">
        <v>23</v>
      </c>
      <c r="D1606" s="1">
        <v>40324</v>
      </c>
      <c r="E1606" s="1">
        <v>538185</v>
      </c>
      <c r="F1606" s="2">
        <v>41095</v>
      </c>
    </row>
    <row r="1607" spans="1:6" x14ac:dyDescent="0.3">
      <c r="A1607">
        <v>2017</v>
      </c>
      <c r="B1607" t="s">
        <v>54</v>
      </c>
      <c r="C1607" t="s">
        <v>24</v>
      </c>
      <c r="D1607" s="1">
        <v>9270</v>
      </c>
      <c r="E1607" s="1">
        <v>91194</v>
      </c>
      <c r="F1607" s="2">
        <v>38067</v>
      </c>
    </row>
    <row r="1608" spans="1:6" x14ac:dyDescent="0.3">
      <c r="A1608">
        <v>2017</v>
      </c>
      <c r="B1608" t="s">
        <v>54</v>
      </c>
      <c r="C1608" t="s">
        <v>25</v>
      </c>
      <c r="D1608" s="1">
        <v>15024</v>
      </c>
      <c r="E1608" s="1">
        <v>190930</v>
      </c>
      <c r="F1608" s="2">
        <v>38493</v>
      </c>
    </row>
    <row r="1609" spans="1:6" x14ac:dyDescent="0.3">
      <c r="A1609">
        <v>2017</v>
      </c>
      <c r="B1609" t="s">
        <v>54</v>
      </c>
      <c r="C1609" t="s">
        <v>26</v>
      </c>
      <c r="D1609" s="1">
        <v>15910</v>
      </c>
      <c r="E1609" s="1">
        <v>247973</v>
      </c>
      <c r="F1609" s="2">
        <v>42847</v>
      </c>
    </row>
    <row r="1610" spans="1:6" x14ac:dyDescent="0.3">
      <c r="A1610">
        <v>2017</v>
      </c>
      <c r="B1610" t="s">
        <v>54</v>
      </c>
      <c r="C1610" t="s">
        <v>27</v>
      </c>
      <c r="D1610" s="1">
        <v>12612</v>
      </c>
      <c r="E1610" s="1">
        <v>139876</v>
      </c>
      <c r="F1610" s="2">
        <v>46101</v>
      </c>
    </row>
    <row r="1611" spans="1:6" x14ac:dyDescent="0.3">
      <c r="A1611">
        <v>2017</v>
      </c>
      <c r="B1611" t="s">
        <v>54</v>
      </c>
      <c r="C1611" t="s">
        <v>28</v>
      </c>
      <c r="D1611" s="1">
        <v>53977</v>
      </c>
      <c r="E1611" s="1">
        <v>872180</v>
      </c>
      <c r="F1611" s="2">
        <v>52631</v>
      </c>
    </row>
    <row r="1612" spans="1:6" x14ac:dyDescent="0.3">
      <c r="A1612">
        <v>2017</v>
      </c>
      <c r="B1612" t="s">
        <v>54</v>
      </c>
      <c r="C1612" t="s">
        <v>29</v>
      </c>
      <c r="D1612" s="1">
        <v>10538</v>
      </c>
      <c r="E1612" s="1">
        <v>134696</v>
      </c>
      <c r="F1612" s="2">
        <v>36519</v>
      </c>
    </row>
    <row r="1613" spans="1:6" x14ac:dyDescent="0.3">
      <c r="A1613">
        <v>2017</v>
      </c>
      <c r="B1613" t="s">
        <v>54</v>
      </c>
      <c r="C1613" t="s">
        <v>30</v>
      </c>
      <c r="D1613" s="1">
        <v>126549</v>
      </c>
      <c r="E1613" s="1">
        <v>1562385</v>
      </c>
      <c r="F1613" s="2">
        <v>50389</v>
      </c>
    </row>
    <row r="1614" spans="1:6" x14ac:dyDescent="0.3">
      <c r="A1614">
        <v>2017</v>
      </c>
      <c r="B1614" t="s">
        <v>54</v>
      </c>
      <c r="C1614" t="s">
        <v>31</v>
      </c>
      <c r="D1614" s="1">
        <v>61042</v>
      </c>
      <c r="E1614" s="1">
        <v>824989</v>
      </c>
      <c r="F1614" s="2">
        <v>41845</v>
      </c>
    </row>
    <row r="1615" spans="1:6" x14ac:dyDescent="0.3">
      <c r="A1615">
        <v>2017</v>
      </c>
      <c r="B1615" t="s">
        <v>54</v>
      </c>
      <c r="C1615" t="s">
        <v>32</v>
      </c>
      <c r="D1615" s="1">
        <v>7819</v>
      </c>
      <c r="E1615" s="1">
        <v>92052</v>
      </c>
      <c r="F1615" s="2">
        <v>47910</v>
      </c>
    </row>
    <row r="1616" spans="1:6" x14ac:dyDescent="0.3">
      <c r="A1616">
        <v>2017</v>
      </c>
      <c r="B1616" t="s">
        <v>54</v>
      </c>
      <c r="C1616" t="s">
        <v>33</v>
      </c>
      <c r="D1616" s="1">
        <v>68763</v>
      </c>
      <c r="E1616" s="1">
        <v>1018161</v>
      </c>
      <c r="F1616" s="2">
        <v>42564</v>
      </c>
    </row>
    <row r="1617" spans="1:6" x14ac:dyDescent="0.3">
      <c r="A1617">
        <v>2017</v>
      </c>
      <c r="B1617" t="s">
        <v>54</v>
      </c>
      <c r="C1617" t="s">
        <v>34</v>
      </c>
      <c r="D1617" s="1">
        <v>23838</v>
      </c>
      <c r="E1617" s="1">
        <v>301165</v>
      </c>
      <c r="F1617" s="2">
        <v>41040</v>
      </c>
    </row>
    <row r="1618" spans="1:6" x14ac:dyDescent="0.3">
      <c r="A1618">
        <v>2017</v>
      </c>
      <c r="B1618" t="s">
        <v>54</v>
      </c>
      <c r="C1618" t="s">
        <v>35</v>
      </c>
      <c r="D1618" s="1">
        <v>26684</v>
      </c>
      <c r="E1618" s="1">
        <v>347515</v>
      </c>
      <c r="F1618" s="2">
        <v>42870</v>
      </c>
    </row>
    <row r="1619" spans="1:6" x14ac:dyDescent="0.3">
      <c r="A1619">
        <v>2017</v>
      </c>
      <c r="B1619" t="s">
        <v>54</v>
      </c>
      <c r="C1619" t="s">
        <v>36</v>
      </c>
      <c r="D1619" s="1">
        <v>75374</v>
      </c>
      <c r="E1619" s="1">
        <v>1115565</v>
      </c>
      <c r="F1619" s="2">
        <v>43972</v>
      </c>
    </row>
    <row r="1620" spans="1:6" x14ac:dyDescent="0.3">
      <c r="A1620">
        <v>2017</v>
      </c>
      <c r="B1620" t="s">
        <v>54</v>
      </c>
      <c r="C1620" t="s">
        <v>37</v>
      </c>
      <c r="D1620" s="1">
        <v>7674</v>
      </c>
      <c r="E1620" s="1">
        <v>76263</v>
      </c>
      <c r="F1620" s="2">
        <v>42503</v>
      </c>
    </row>
    <row r="1621" spans="1:6" x14ac:dyDescent="0.3">
      <c r="A1621">
        <v>2017</v>
      </c>
      <c r="B1621" t="s">
        <v>54</v>
      </c>
      <c r="C1621" t="s">
        <v>38</v>
      </c>
      <c r="D1621" s="1">
        <v>29784</v>
      </c>
      <c r="E1621" s="1">
        <v>395329</v>
      </c>
      <c r="F1621" s="2">
        <v>38973</v>
      </c>
    </row>
    <row r="1622" spans="1:6" x14ac:dyDescent="0.3">
      <c r="A1622">
        <v>2017</v>
      </c>
      <c r="B1622" t="s">
        <v>54</v>
      </c>
      <c r="C1622" t="s">
        <v>39</v>
      </c>
      <c r="D1622" s="1">
        <v>8036</v>
      </c>
      <c r="E1622" s="1">
        <v>86427</v>
      </c>
      <c r="F1622" s="2">
        <v>38278</v>
      </c>
    </row>
    <row r="1623" spans="1:6" x14ac:dyDescent="0.3">
      <c r="A1623">
        <v>2017</v>
      </c>
      <c r="B1623" t="s">
        <v>54</v>
      </c>
      <c r="C1623" t="s">
        <v>40</v>
      </c>
      <c r="D1623" s="1">
        <v>39250</v>
      </c>
      <c r="E1623" s="1">
        <v>618046</v>
      </c>
      <c r="F1623" s="2">
        <v>44773</v>
      </c>
    </row>
    <row r="1624" spans="1:6" x14ac:dyDescent="0.3">
      <c r="A1624">
        <v>2017</v>
      </c>
      <c r="B1624" t="s">
        <v>54</v>
      </c>
      <c r="C1624" t="s">
        <v>41</v>
      </c>
      <c r="D1624" s="1">
        <v>145842</v>
      </c>
      <c r="E1624" s="1">
        <v>2432880</v>
      </c>
      <c r="F1624" s="2">
        <v>50316</v>
      </c>
    </row>
    <row r="1625" spans="1:6" x14ac:dyDescent="0.3">
      <c r="A1625">
        <v>2017</v>
      </c>
      <c r="B1625" t="s">
        <v>54</v>
      </c>
      <c r="C1625" t="s">
        <v>42</v>
      </c>
      <c r="D1625" s="1">
        <v>19048</v>
      </c>
      <c r="E1625" s="1">
        <v>276552</v>
      </c>
      <c r="F1625" s="2">
        <v>42378</v>
      </c>
    </row>
    <row r="1626" spans="1:6" x14ac:dyDescent="0.3">
      <c r="A1626">
        <v>2017</v>
      </c>
      <c r="B1626" t="s">
        <v>54</v>
      </c>
      <c r="C1626" t="s">
        <v>43</v>
      </c>
      <c r="D1626" s="1">
        <v>5138</v>
      </c>
      <c r="E1626" s="1">
        <v>55012</v>
      </c>
      <c r="F1626" s="2">
        <v>38650</v>
      </c>
    </row>
    <row r="1627" spans="1:6" x14ac:dyDescent="0.3">
      <c r="A1627">
        <v>2017</v>
      </c>
      <c r="B1627" t="s">
        <v>54</v>
      </c>
      <c r="C1627" t="s">
        <v>44</v>
      </c>
      <c r="D1627" s="1">
        <v>42996</v>
      </c>
      <c r="E1627" s="1">
        <v>652711</v>
      </c>
      <c r="F1627" s="2">
        <v>42291</v>
      </c>
    </row>
    <row r="1628" spans="1:6" x14ac:dyDescent="0.3">
      <c r="A1628">
        <v>2017</v>
      </c>
      <c r="B1628" t="s">
        <v>54</v>
      </c>
      <c r="C1628" t="s">
        <v>45</v>
      </c>
      <c r="D1628" s="1">
        <v>39715</v>
      </c>
      <c r="E1628" s="1">
        <v>610599</v>
      </c>
      <c r="F1628" s="2">
        <v>58924</v>
      </c>
    </row>
    <row r="1629" spans="1:6" x14ac:dyDescent="0.3">
      <c r="A1629">
        <v>2017</v>
      </c>
      <c r="B1629" t="s">
        <v>54</v>
      </c>
      <c r="C1629" t="s">
        <v>46</v>
      </c>
      <c r="D1629" s="1">
        <v>10925</v>
      </c>
      <c r="E1629" s="1">
        <v>129300</v>
      </c>
      <c r="F1629" s="2">
        <v>37489</v>
      </c>
    </row>
    <row r="1630" spans="1:6" x14ac:dyDescent="0.3">
      <c r="A1630">
        <v>2017</v>
      </c>
      <c r="B1630" t="s">
        <v>54</v>
      </c>
      <c r="C1630" t="s">
        <v>47</v>
      </c>
      <c r="D1630" s="1">
        <v>35433</v>
      </c>
      <c r="E1630" s="1">
        <v>539603</v>
      </c>
      <c r="F1630" s="2">
        <v>39831</v>
      </c>
    </row>
    <row r="1631" spans="1:6" x14ac:dyDescent="0.3">
      <c r="A1631">
        <v>2017</v>
      </c>
      <c r="B1631" t="s">
        <v>54</v>
      </c>
      <c r="C1631" t="s">
        <v>48</v>
      </c>
      <c r="D1631" s="1">
        <v>4822</v>
      </c>
      <c r="E1631" s="1">
        <v>49799</v>
      </c>
      <c r="F1631" s="2">
        <v>40999</v>
      </c>
    </row>
    <row r="1632" spans="1:6" x14ac:dyDescent="0.3">
      <c r="A1632">
        <v>2017</v>
      </c>
      <c r="B1632" t="s">
        <v>53</v>
      </c>
      <c r="C1632" t="s">
        <v>1</v>
      </c>
      <c r="D1632" s="1">
        <v>1969</v>
      </c>
      <c r="E1632" s="1">
        <v>20807</v>
      </c>
      <c r="F1632" s="2">
        <v>58932</v>
      </c>
    </row>
    <row r="1633" spans="1:6" x14ac:dyDescent="0.3">
      <c r="A1633">
        <v>2017</v>
      </c>
      <c r="B1633" t="s">
        <v>53</v>
      </c>
      <c r="C1633" t="s">
        <v>2</v>
      </c>
      <c r="D1633" s="1">
        <v>2461</v>
      </c>
      <c r="E1633" s="1">
        <v>44962</v>
      </c>
      <c r="F1633" s="2">
        <v>71171</v>
      </c>
    </row>
    <row r="1634" spans="1:6" x14ac:dyDescent="0.3">
      <c r="A1634">
        <v>2017</v>
      </c>
      <c r="B1634" t="s">
        <v>53</v>
      </c>
      <c r="C1634" t="s">
        <v>3</v>
      </c>
      <c r="D1634" s="1">
        <v>1123</v>
      </c>
      <c r="E1634" s="1">
        <v>12766</v>
      </c>
      <c r="F1634" s="2">
        <v>56682</v>
      </c>
    </row>
    <row r="1635" spans="1:6" x14ac:dyDescent="0.3">
      <c r="A1635">
        <v>2017</v>
      </c>
      <c r="B1635" t="s">
        <v>53</v>
      </c>
      <c r="C1635" t="s">
        <v>4</v>
      </c>
      <c r="D1635" s="1">
        <v>22519</v>
      </c>
      <c r="E1635" s="1">
        <v>513029</v>
      </c>
      <c r="F1635" s="2">
        <v>172309</v>
      </c>
    </row>
    <row r="1636" spans="1:6" x14ac:dyDescent="0.3">
      <c r="A1636">
        <v>2017</v>
      </c>
      <c r="B1636" t="s">
        <v>53</v>
      </c>
      <c r="C1636" t="s">
        <v>5</v>
      </c>
      <c r="D1636" s="1">
        <v>3891</v>
      </c>
      <c r="E1636" s="1">
        <v>71641</v>
      </c>
      <c r="F1636" s="2">
        <v>100781</v>
      </c>
    </row>
    <row r="1637" spans="1:6" x14ac:dyDescent="0.3">
      <c r="A1637">
        <v>2017</v>
      </c>
      <c r="B1637" t="s">
        <v>53</v>
      </c>
      <c r="C1637" t="s">
        <v>6</v>
      </c>
      <c r="D1637" s="1">
        <v>2146</v>
      </c>
      <c r="E1637" s="1">
        <v>31542</v>
      </c>
      <c r="F1637" s="2">
        <v>103094</v>
      </c>
    </row>
    <row r="1638" spans="1:6" x14ac:dyDescent="0.3">
      <c r="A1638">
        <v>2017</v>
      </c>
      <c r="B1638" t="s">
        <v>53</v>
      </c>
      <c r="C1638" t="s">
        <v>7</v>
      </c>
      <c r="D1638">
        <v>409</v>
      </c>
      <c r="E1638" s="1">
        <v>4560</v>
      </c>
      <c r="F1638" s="2">
        <v>64686</v>
      </c>
    </row>
    <row r="1639" spans="1:6" x14ac:dyDescent="0.3">
      <c r="A1639">
        <v>2017</v>
      </c>
      <c r="B1639" t="s">
        <v>53</v>
      </c>
      <c r="C1639" t="s">
        <v>8</v>
      </c>
      <c r="D1639" s="1">
        <v>10983</v>
      </c>
      <c r="E1639" s="1">
        <v>138039</v>
      </c>
      <c r="F1639" s="2">
        <v>80305</v>
      </c>
    </row>
    <row r="1640" spans="1:6" x14ac:dyDescent="0.3">
      <c r="A1640">
        <v>2017</v>
      </c>
      <c r="B1640" t="s">
        <v>53</v>
      </c>
      <c r="C1640" t="s">
        <v>9</v>
      </c>
      <c r="D1640" s="1">
        <v>4911</v>
      </c>
      <c r="E1640" s="1">
        <v>116074</v>
      </c>
      <c r="F1640" s="2">
        <v>96306</v>
      </c>
    </row>
    <row r="1641" spans="1:6" x14ac:dyDescent="0.3">
      <c r="A1641">
        <v>2017</v>
      </c>
      <c r="B1641" t="s">
        <v>53</v>
      </c>
      <c r="C1641" t="s">
        <v>10</v>
      </c>
      <c r="D1641" s="1">
        <v>1175</v>
      </c>
      <c r="E1641" s="1">
        <v>8923</v>
      </c>
      <c r="F1641" s="2">
        <v>51032</v>
      </c>
    </row>
    <row r="1642" spans="1:6" x14ac:dyDescent="0.3">
      <c r="A1642">
        <v>2017</v>
      </c>
      <c r="B1642" t="s">
        <v>53</v>
      </c>
      <c r="C1642" t="s">
        <v>11</v>
      </c>
      <c r="D1642" s="1">
        <v>6534</v>
      </c>
      <c r="E1642" s="1">
        <v>96181</v>
      </c>
      <c r="F1642" s="2">
        <v>85328</v>
      </c>
    </row>
    <row r="1643" spans="1:6" x14ac:dyDescent="0.3">
      <c r="A1643">
        <v>2017</v>
      </c>
      <c r="B1643" t="s">
        <v>53</v>
      </c>
      <c r="C1643" t="s">
        <v>12</v>
      </c>
      <c r="D1643" s="1">
        <v>2019</v>
      </c>
      <c r="E1643" s="1">
        <v>31465</v>
      </c>
      <c r="F1643" s="2">
        <v>59391</v>
      </c>
    </row>
    <row r="1644" spans="1:6" x14ac:dyDescent="0.3">
      <c r="A1644">
        <v>2017</v>
      </c>
      <c r="B1644" t="s">
        <v>53</v>
      </c>
      <c r="C1644" t="s">
        <v>13</v>
      </c>
      <c r="D1644" s="1">
        <v>1698</v>
      </c>
      <c r="E1644" s="1">
        <v>21891</v>
      </c>
      <c r="F1644" s="2">
        <v>55957</v>
      </c>
    </row>
    <row r="1645" spans="1:6" x14ac:dyDescent="0.3">
      <c r="A1645">
        <v>2017</v>
      </c>
      <c r="B1645" t="s">
        <v>53</v>
      </c>
      <c r="C1645" t="s">
        <v>14</v>
      </c>
      <c r="D1645" s="1">
        <v>1260</v>
      </c>
      <c r="E1645" s="1">
        <v>19279</v>
      </c>
      <c r="F1645" s="2">
        <v>61084</v>
      </c>
    </row>
    <row r="1646" spans="1:6" x14ac:dyDescent="0.3">
      <c r="A1646">
        <v>2017</v>
      </c>
      <c r="B1646" t="s">
        <v>53</v>
      </c>
      <c r="C1646" t="s">
        <v>15</v>
      </c>
      <c r="D1646" s="1">
        <v>1697</v>
      </c>
      <c r="E1646" s="1">
        <v>22698</v>
      </c>
      <c r="F1646" s="2">
        <v>54857</v>
      </c>
    </row>
    <row r="1647" spans="1:6" x14ac:dyDescent="0.3">
      <c r="A1647">
        <v>2017</v>
      </c>
      <c r="B1647" t="s">
        <v>53</v>
      </c>
      <c r="C1647" t="s">
        <v>16</v>
      </c>
      <c r="D1647" s="1">
        <v>1650</v>
      </c>
      <c r="E1647" s="1">
        <v>22941</v>
      </c>
      <c r="F1647" s="2">
        <v>55038</v>
      </c>
    </row>
    <row r="1648" spans="1:6" x14ac:dyDescent="0.3">
      <c r="A1648">
        <v>2017</v>
      </c>
      <c r="B1648" t="s">
        <v>53</v>
      </c>
      <c r="C1648" t="s">
        <v>17</v>
      </c>
      <c r="D1648">
        <v>843</v>
      </c>
      <c r="E1648" s="1">
        <v>7340</v>
      </c>
      <c r="F1648" s="2">
        <v>52561</v>
      </c>
    </row>
    <row r="1649" spans="1:6" x14ac:dyDescent="0.3">
      <c r="A1649">
        <v>2017</v>
      </c>
      <c r="B1649" t="s">
        <v>53</v>
      </c>
      <c r="C1649" t="s">
        <v>18</v>
      </c>
      <c r="D1649" s="1">
        <v>2719</v>
      </c>
      <c r="E1649" s="1">
        <v>37583</v>
      </c>
      <c r="F1649" s="2">
        <v>88009</v>
      </c>
    </row>
    <row r="1650" spans="1:6" x14ac:dyDescent="0.3">
      <c r="A1650">
        <v>2017</v>
      </c>
      <c r="B1650" t="s">
        <v>53</v>
      </c>
      <c r="C1650" t="s">
        <v>19</v>
      </c>
      <c r="D1650" s="1">
        <v>5143</v>
      </c>
      <c r="E1650" s="1">
        <v>91861</v>
      </c>
      <c r="F1650" s="2">
        <v>114166</v>
      </c>
    </row>
    <row r="1651" spans="1:6" x14ac:dyDescent="0.3">
      <c r="A1651">
        <v>2017</v>
      </c>
      <c r="B1651" t="s">
        <v>53</v>
      </c>
      <c r="C1651" t="s">
        <v>20</v>
      </c>
      <c r="D1651" s="1">
        <v>5934</v>
      </c>
      <c r="E1651" s="1">
        <v>56524</v>
      </c>
      <c r="F1651" s="2">
        <v>70884</v>
      </c>
    </row>
    <row r="1652" spans="1:6" x14ac:dyDescent="0.3">
      <c r="A1652">
        <v>2017</v>
      </c>
      <c r="B1652" t="s">
        <v>53</v>
      </c>
      <c r="C1652" t="s">
        <v>21</v>
      </c>
      <c r="D1652" s="1">
        <v>3663</v>
      </c>
      <c r="E1652" s="1">
        <v>50310</v>
      </c>
      <c r="F1652" s="2">
        <v>75459</v>
      </c>
    </row>
    <row r="1653" spans="1:6" x14ac:dyDescent="0.3">
      <c r="A1653">
        <v>2017</v>
      </c>
      <c r="B1653" t="s">
        <v>53</v>
      </c>
      <c r="C1653" t="s">
        <v>22</v>
      </c>
      <c r="D1653">
        <v>962</v>
      </c>
      <c r="E1653" s="1">
        <v>11593</v>
      </c>
      <c r="F1653" s="2">
        <v>48002</v>
      </c>
    </row>
    <row r="1654" spans="1:6" x14ac:dyDescent="0.3">
      <c r="A1654">
        <v>2017</v>
      </c>
      <c r="B1654" t="s">
        <v>53</v>
      </c>
      <c r="C1654" t="s">
        <v>23</v>
      </c>
      <c r="D1654" s="1">
        <v>3051</v>
      </c>
      <c r="E1654" s="1">
        <v>48249</v>
      </c>
      <c r="F1654" s="2">
        <v>73665</v>
      </c>
    </row>
    <row r="1655" spans="1:6" x14ac:dyDescent="0.3">
      <c r="A1655">
        <v>2017</v>
      </c>
      <c r="B1655" t="s">
        <v>53</v>
      </c>
      <c r="C1655" t="s">
        <v>24</v>
      </c>
      <c r="D1655">
        <v>759</v>
      </c>
      <c r="E1655" s="1">
        <v>6394</v>
      </c>
      <c r="F1655" s="2">
        <v>51903</v>
      </c>
    </row>
    <row r="1656" spans="1:6" x14ac:dyDescent="0.3">
      <c r="A1656">
        <v>2017</v>
      </c>
      <c r="B1656" t="s">
        <v>53</v>
      </c>
      <c r="C1656" t="s">
        <v>25</v>
      </c>
      <c r="D1656">
        <v>964</v>
      </c>
      <c r="E1656" s="1">
        <v>18204</v>
      </c>
      <c r="F1656" s="2">
        <v>61365</v>
      </c>
    </row>
    <row r="1657" spans="1:6" x14ac:dyDescent="0.3">
      <c r="A1657">
        <v>2017</v>
      </c>
      <c r="B1657" t="s">
        <v>53</v>
      </c>
      <c r="C1657" t="s">
        <v>26</v>
      </c>
      <c r="D1657" s="1">
        <v>1440</v>
      </c>
      <c r="E1657" s="1">
        <v>14735</v>
      </c>
      <c r="F1657" s="2">
        <v>65866</v>
      </c>
    </row>
    <row r="1658" spans="1:6" x14ac:dyDescent="0.3">
      <c r="A1658">
        <v>2017</v>
      </c>
      <c r="B1658" t="s">
        <v>53</v>
      </c>
      <c r="C1658" t="s">
        <v>27</v>
      </c>
      <c r="D1658">
        <v>843</v>
      </c>
      <c r="E1658" s="1">
        <v>12554</v>
      </c>
      <c r="F1658" s="2">
        <v>88119</v>
      </c>
    </row>
    <row r="1659" spans="1:6" x14ac:dyDescent="0.3">
      <c r="A1659">
        <v>2017</v>
      </c>
      <c r="B1659" t="s">
        <v>53</v>
      </c>
      <c r="C1659" t="s">
        <v>28</v>
      </c>
      <c r="D1659" s="1">
        <v>3595</v>
      </c>
      <c r="E1659" s="1">
        <v>70379</v>
      </c>
      <c r="F1659" s="2">
        <v>108638</v>
      </c>
    </row>
    <row r="1660" spans="1:6" x14ac:dyDescent="0.3">
      <c r="A1660">
        <v>2017</v>
      </c>
      <c r="B1660" t="s">
        <v>53</v>
      </c>
      <c r="C1660" t="s">
        <v>29</v>
      </c>
      <c r="D1660">
        <v>929</v>
      </c>
      <c r="E1660" s="1">
        <v>12398</v>
      </c>
      <c r="F1660" s="2">
        <v>51009</v>
      </c>
    </row>
    <row r="1661" spans="1:6" x14ac:dyDescent="0.3">
      <c r="A1661">
        <v>2017</v>
      </c>
      <c r="B1661" t="s">
        <v>53</v>
      </c>
      <c r="C1661" t="s">
        <v>30</v>
      </c>
      <c r="D1661" s="1">
        <v>12397</v>
      </c>
      <c r="E1661" s="1">
        <v>269233</v>
      </c>
      <c r="F1661" s="2">
        <v>119508</v>
      </c>
    </row>
    <row r="1662" spans="1:6" x14ac:dyDescent="0.3">
      <c r="A1662">
        <v>2017</v>
      </c>
      <c r="B1662" t="s">
        <v>53</v>
      </c>
      <c r="C1662" t="s">
        <v>31</v>
      </c>
      <c r="D1662" s="1">
        <v>5042</v>
      </c>
      <c r="E1662" s="1">
        <v>78826</v>
      </c>
      <c r="F1662" s="2">
        <v>80496</v>
      </c>
    </row>
    <row r="1663" spans="1:6" x14ac:dyDescent="0.3">
      <c r="A1663">
        <v>2017</v>
      </c>
      <c r="B1663" t="s">
        <v>53</v>
      </c>
      <c r="C1663" t="s">
        <v>32</v>
      </c>
      <c r="D1663">
        <v>396</v>
      </c>
      <c r="E1663" s="1">
        <v>6502</v>
      </c>
      <c r="F1663" s="2">
        <v>65114</v>
      </c>
    </row>
    <row r="1664" spans="1:6" x14ac:dyDescent="0.3">
      <c r="A1664">
        <v>2017</v>
      </c>
      <c r="B1664" t="s">
        <v>53</v>
      </c>
      <c r="C1664" t="s">
        <v>33</v>
      </c>
      <c r="D1664" s="1">
        <v>4456</v>
      </c>
      <c r="E1664" s="1">
        <v>71562</v>
      </c>
      <c r="F1664" s="2">
        <v>67912</v>
      </c>
    </row>
    <row r="1665" spans="1:6" x14ac:dyDescent="0.3">
      <c r="A1665">
        <v>2017</v>
      </c>
      <c r="B1665" t="s">
        <v>53</v>
      </c>
      <c r="C1665" t="s">
        <v>34</v>
      </c>
      <c r="D1665" s="1">
        <v>1491</v>
      </c>
      <c r="E1665" s="1">
        <v>20417</v>
      </c>
      <c r="F1665" s="2">
        <v>57922</v>
      </c>
    </row>
    <row r="1666" spans="1:6" x14ac:dyDescent="0.3">
      <c r="A1666">
        <v>2017</v>
      </c>
      <c r="B1666" t="s">
        <v>53</v>
      </c>
      <c r="C1666" t="s">
        <v>35</v>
      </c>
      <c r="D1666" s="1">
        <v>3521</v>
      </c>
      <c r="E1666" s="1">
        <v>34177</v>
      </c>
      <c r="F1666" s="2">
        <v>80210</v>
      </c>
    </row>
    <row r="1667" spans="1:6" x14ac:dyDescent="0.3">
      <c r="A1667">
        <v>2017</v>
      </c>
      <c r="B1667" t="s">
        <v>53</v>
      </c>
      <c r="C1667" t="s">
        <v>36</v>
      </c>
      <c r="D1667" s="1">
        <v>4664</v>
      </c>
      <c r="E1667" s="1">
        <v>83352</v>
      </c>
      <c r="F1667" s="2">
        <v>78987</v>
      </c>
    </row>
    <row r="1668" spans="1:6" x14ac:dyDescent="0.3">
      <c r="A1668">
        <v>2017</v>
      </c>
      <c r="B1668" t="s">
        <v>53</v>
      </c>
      <c r="C1668" t="s">
        <v>37</v>
      </c>
      <c r="D1668">
        <v>745</v>
      </c>
      <c r="E1668" s="1">
        <v>6125</v>
      </c>
      <c r="F1668" s="2">
        <v>70660</v>
      </c>
    </row>
    <row r="1669" spans="1:6" x14ac:dyDescent="0.3">
      <c r="A1669">
        <v>2017</v>
      </c>
      <c r="B1669" t="s">
        <v>53</v>
      </c>
      <c r="C1669" t="s">
        <v>38</v>
      </c>
      <c r="D1669" s="1">
        <v>2430</v>
      </c>
      <c r="E1669" s="1">
        <v>27428</v>
      </c>
      <c r="F1669" s="2">
        <v>61428</v>
      </c>
    </row>
    <row r="1670" spans="1:6" x14ac:dyDescent="0.3">
      <c r="A1670">
        <v>2017</v>
      </c>
      <c r="B1670" t="s">
        <v>53</v>
      </c>
      <c r="C1670" t="s">
        <v>39</v>
      </c>
      <c r="D1670">
        <v>561</v>
      </c>
      <c r="E1670" s="1">
        <v>5720</v>
      </c>
      <c r="F1670" s="2">
        <v>47231</v>
      </c>
    </row>
    <row r="1671" spans="1:6" x14ac:dyDescent="0.3">
      <c r="A1671">
        <v>2017</v>
      </c>
      <c r="B1671" t="s">
        <v>53</v>
      </c>
      <c r="C1671" t="s">
        <v>40</v>
      </c>
      <c r="D1671" s="1">
        <v>3260</v>
      </c>
      <c r="E1671" s="1">
        <v>45482</v>
      </c>
      <c r="F1671" s="2">
        <v>68381</v>
      </c>
    </row>
    <row r="1672" spans="1:6" x14ac:dyDescent="0.3">
      <c r="A1672">
        <v>2017</v>
      </c>
      <c r="B1672" t="s">
        <v>53</v>
      </c>
      <c r="C1672" t="s">
        <v>41</v>
      </c>
      <c r="D1672" s="1">
        <v>9521</v>
      </c>
      <c r="E1672" s="1">
        <v>201873</v>
      </c>
      <c r="F1672" s="2">
        <v>84394</v>
      </c>
    </row>
    <row r="1673" spans="1:6" x14ac:dyDescent="0.3">
      <c r="A1673">
        <v>2017</v>
      </c>
      <c r="B1673" t="s">
        <v>53</v>
      </c>
      <c r="C1673" t="s">
        <v>42</v>
      </c>
      <c r="D1673" s="1">
        <v>2347</v>
      </c>
      <c r="E1673" s="1">
        <v>37185</v>
      </c>
      <c r="F1673" s="2">
        <v>71167</v>
      </c>
    </row>
    <row r="1674" spans="1:6" x14ac:dyDescent="0.3">
      <c r="A1674">
        <v>2017</v>
      </c>
      <c r="B1674" t="s">
        <v>53</v>
      </c>
      <c r="C1674" t="s">
        <v>43</v>
      </c>
      <c r="D1674">
        <v>503</v>
      </c>
      <c r="E1674" s="1">
        <v>4478</v>
      </c>
      <c r="F1674" s="2">
        <v>58372</v>
      </c>
    </row>
    <row r="1675" spans="1:6" x14ac:dyDescent="0.3">
      <c r="A1675">
        <v>2017</v>
      </c>
      <c r="B1675" t="s">
        <v>53</v>
      </c>
      <c r="C1675" t="s">
        <v>44</v>
      </c>
      <c r="D1675" s="1">
        <v>4222</v>
      </c>
      <c r="E1675" s="1">
        <v>67623</v>
      </c>
      <c r="F1675" s="2">
        <v>98219</v>
      </c>
    </row>
    <row r="1676" spans="1:6" x14ac:dyDescent="0.3">
      <c r="A1676">
        <v>2017</v>
      </c>
      <c r="B1676" t="s">
        <v>53</v>
      </c>
      <c r="C1676" t="s">
        <v>45</v>
      </c>
      <c r="D1676" s="1">
        <v>4271</v>
      </c>
      <c r="E1676" s="1">
        <v>125798</v>
      </c>
      <c r="F1676" s="2">
        <v>172513</v>
      </c>
    </row>
    <row r="1677" spans="1:6" x14ac:dyDescent="0.3">
      <c r="A1677">
        <v>2017</v>
      </c>
      <c r="B1677" t="s">
        <v>53</v>
      </c>
      <c r="C1677" t="s">
        <v>46</v>
      </c>
      <c r="D1677">
        <v>764</v>
      </c>
      <c r="E1677" s="1">
        <v>8615</v>
      </c>
      <c r="F1677" s="2">
        <v>50474</v>
      </c>
    </row>
    <row r="1678" spans="1:6" x14ac:dyDescent="0.3">
      <c r="A1678">
        <v>2017</v>
      </c>
      <c r="B1678" t="s">
        <v>53</v>
      </c>
      <c r="C1678" t="s">
        <v>47</v>
      </c>
      <c r="D1678" s="1">
        <v>2126</v>
      </c>
      <c r="E1678" s="1">
        <v>47658</v>
      </c>
      <c r="F1678" s="2">
        <v>71912</v>
      </c>
    </row>
    <row r="1679" spans="1:6" x14ac:dyDescent="0.3">
      <c r="A1679">
        <v>2017</v>
      </c>
      <c r="B1679" t="s">
        <v>53</v>
      </c>
      <c r="C1679" t="s">
        <v>48</v>
      </c>
      <c r="D1679">
        <v>389</v>
      </c>
      <c r="E1679" s="1">
        <v>3680</v>
      </c>
      <c r="F1679" s="2">
        <v>46375</v>
      </c>
    </row>
    <row r="1680" spans="1:6" x14ac:dyDescent="0.3">
      <c r="A1680">
        <v>2017</v>
      </c>
      <c r="B1680" t="s">
        <v>56</v>
      </c>
      <c r="C1680" t="s">
        <v>1</v>
      </c>
      <c r="D1680" s="1">
        <v>13089</v>
      </c>
      <c r="E1680" s="1">
        <v>94756</v>
      </c>
      <c r="F1680" s="2">
        <v>66324</v>
      </c>
    </row>
    <row r="1681" spans="1:6" x14ac:dyDescent="0.3">
      <c r="A1681">
        <v>2017</v>
      </c>
      <c r="B1681" t="s">
        <v>56</v>
      </c>
      <c r="C1681" t="s">
        <v>2</v>
      </c>
      <c r="D1681" s="1">
        <v>15754</v>
      </c>
      <c r="E1681" s="1">
        <v>206540</v>
      </c>
      <c r="F1681" s="2">
        <v>68059</v>
      </c>
    </row>
    <row r="1682" spans="1:6" x14ac:dyDescent="0.3">
      <c r="A1682">
        <v>2017</v>
      </c>
      <c r="B1682" t="s">
        <v>56</v>
      </c>
      <c r="C1682" t="s">
        <v>3</v>
      </c>
      <c r="D1682" s="1">
        <v>8251</v>
      </c>
      <c r="E1682" s="1">
        <v>49596</v>
      </c>
      <c r="F1682" s="2">
        <v>55939</v>
      </c>
    </row>
    <row r="1683" spans="1:6" x14ac:dyDescent="0.3">
      <c r="A1683">
        <v>2017</v>
      </c>
      <c r="B1683" t="s">
        <v>56</v>
      </c>
      <c r="C1683" t="s">
        <v>4</v>
      </c>
      <c r="D1683" s="1">
        <v>98024</v>
      </c>
      <c r="E1683" s="1">
        <v>827494</v>
      </c>
      <c r="F1683" s="2">
        <v>104466</v>
      </c>
    </row>
    <row r="1684" spans="1:6" x14ac:dyDescent="0.3">
      <c r="A1684">
        <v>2017</v>
      </c>
      <c r="B1684" t="s">
        <v>56</v>
      </c>
      <c r="C1684" t="s">
        <v>5</v>
      </c>
      <c r="D1684" s="1">
        <v>22552</v>
      </c>
      <c r="E1684" s="1">
        <v>161870</v>
      </c>
      <c r="F1684" s="2">
        <v>81536</v>
      </c>
    </row>
    <row r="1685" spans="1:6" x14ac:dyDescent="0.3">
      <c r="A1685">
        <v>2017</v>
      </c>
      <c r="B1685" t="s">
        <v>56</v>
      </c>
      <c r="C1685" t="s">
        <v>6</v>
      </c>
      <c r="D1685" s="1">
        <v>10779</v>
      </c>
      <c r="E1685" s="1">
        <v>126051</v>
      </c>
      <c r="F1685" s="2">
        <v>152598</v>
      </c>
    </row>
    <row r="1686" spans="1:6" x14ac:dyDescent="0.3">
      <c r="A1686">
        <v>2017</v>
      </c>
      <c r="B1686" t="s">
        <v>56</v>
      </c>
      <c r="C1686" t="s">
        <v>7</v>
      </c>
      <c r="D1686" s="1">
        <v>2800</v>
      </c>
      <c r="E1686" s="1">
        <v>47894</v>
      </c>
      <c r="F1686" s="2">
        <v>92267</v>
      </c>
    </row>
    <row r="1687" spans="1:6" x14ac:dyDescent="0.3">
      <c r="A1687">
        <v>2017</v>
      </c>
      <c r="B1687" t="s">
        <v>56</v>
      </c>
      <c r="C1687" t="s">
        <v>8</v>
      </c>
      <c r="D1687" s="1">
        <v>71616</v>
      </c>
      <c r="E1687" s="1">
        <v>556510</v>
      </c>
      <c r="F1687" s="2">
        <v>72708</v>
      </c>
    </row>
    <row r="1688" spans="1:6" x14ac:dyDescent="0.3">
      <c r="A1688">
        <v>2017</v>
      </c>
      <c r="B1688" t="s">
        <v>56</v>
      </c>
      <c r="C1688" t="s">
        <v>9</v>
      </c>
      <c r="D1688" s="1">
        <v>25978</v>
      </c>
      <c r="E1688" s="1">
        <v>233995</v>
      </c>
      <c r="F1688" s="2">
        <v>81197</v>
      </c>
    </row>
    <row r="1689" spans="1:6" x14ac:dyDescent="0.3">
      <c r="A1689">
        <v>2017</v>
      </c>
      <c r="B1689" t="s">
        <v>56</v>
      </c>
      <c r="C1689" t="s">
        <v>10</v>
      </c>
      <c r="D1689" s="1">
        <v>5522</v>
      </c>
      <c r="E1689" s="1">
        <v>31064</v>
      </c>
      <c r="F1689" s="2">
        <v>53820</v>
      </c>
    </row>
    <row r="1690" spans="1:6" x14ac:dyDescent="0.3">
      <c r="A1690">
        <v>2017</v>
      </c>
      <c r="B1690" t="s">
        <v>56</v>
      </c>
      <c r="C1690" t="s">
        <v>11</v>
      </c>
      <c r="D1690" s="1">
        <v>32114</v>
      </c>
      <c r="E1690" s="1">
        <v>370517</v>
      </c>
      <c r="F1690" s="2">
        <v>104689</v>
      </c>
    </row>
    <row r="1691" spans="1:6" x14ac:dyDescent="0.3">
      <c r="A1691">
        <v>2017</v>
      </c>
      <c r="B1691" t="s">
        <v>56</v>
      </c>
      <c r="C1691" t="s">
        <v>12</v>
      </c>
      <c r="D1691" s="1">
        <v>16124</v>
      </c>
      <c r="E1691" s="1">
        <v>131758</v>
      </c>
      <c r="F1691" s="2">
        <v>62518</v>
      </c>
    </row>
    <row r="1692" spans="1:6" x14ac:dyDescent="0.3">
      <c r="A1692">
        <v>2017</v>
      </c>
      <c r="B1692" t="s">
        <v>56</v>
      </c>
      <c r="C1692" t="s">
        <v>13</v>
      </c>
      <c r="D1692" s="1">
        <v>9983</v>
      </c>
      <c r="E1692" s="1">
        <v>108983</v>
      </c>
      <c r="F1692" s="2">
        <v>71597</v>
      </c>
    </row>
    <row r="1693" spans="1:6" x14ac:dyDescent="0.3">
      <c r="A1693">
        <v>2017</v>
      </c>
      <c r="B1693" t="s">
        <v>56</v>
      </c>
      <c r="C1693" t="s">
        <v>14</v>
      </c>
      <c r="D1693" s="1">
        <v>8858</v>
      </c>
      <c r="E1693" s="1">
        <v>74321</v>
      </c>
      <c r="F1693" s="2">
        <v>65845</v>
      </c>
    </row>
    <row r="1694" spans="1:6" x14ac:dyDescent="0.3">
      <c r="A1694">
        <v>2017</v>
      </c>
      <c r="B1694" t="s">
        <v>56</v>
      </c>
      <c r="C1694" t="s">
        <v>15</v>
      </c>
      <c r="D1694" s="1">
        <v>10845</v>
      </c>
      <c r="E1694" s="1">
        <v>93126</v>
      </c>
      <c r="F1694" s="2">
        <v>64967</v>
      </c>
    </row>
    <row r="1695" spans="1:6" x14ac:dyDescent="0.3">
      <c r="A1695">
        <v>2017</v>
      </c>
      <c r="B1695" t="s">
        <v>56</v>
      </c>
      <c r="C1695" t="s">
        <v>16</v>
      </c>
      <c r="D1695" s="1">
        <v>13618</v>
      </c>
      <c r="E1695" s="1">
        <v>85771</v>
      </c>
      <c r="F1695" s="2">
        <v>59758</v>
      </c>
    </row>
    <row r="1696" spans="1:6" x14ac:dyDescent="0.3">
      <c r="A1696">
        <v>2017</v>
      </c>
      <c r="B1696" t="s">
        <v>56</v>
      </c>
      <c r="C1696" t="s">
        <v>17</v>
      </c>
      <c r="D1696" s="1">
        <v>3827</v>
      </c>
      <c r="E1696" s="1">
        <v>29417</v>
      </c>
      <c r="F1696" s="2">
        <v>65934</v>
      </c>
    </row>
    <row r="1697" spans="1:6" x14ac:dyDescent="0.3">
      <c r="A1697">
        <v>2017</v>
      </c>
      <c r="B1697" t="s">
        <v>56</v>
      </c>
      <c r="C1697" t="s">
        <v>18</v>
      </c>
      <c r="D1697" s="1">
        <v>15099</v>
      </c>
      <c r="E1697" s="1">
        <v>140287</v>
      </c>
      <c r="F1697" s="2">
        <v>90791</v>
      </c>
    </row>
    <row r="1698" spans="1:6" x14ac:dyDescent="0.3">
      <c r="A1698">
        <v>2017</v>
      </c>
      <c r="B1698" t="s">
        <v>56</v>
      </c>
      <c r="C1698" t="s">
        <v>19</v>
      </c>
      <c r="D1698" s="1">
        <v>17270</v>
      </c>
      <c r="E1698" s="1">
        <v>216567</v>
      </c>
      <c r="F1698" s="2">
        <v>136040</v>
      </c>
    </row>
    <row r="1699" spans="1:6" x14ac:dyDescent="0.3">
      <c r="A1699">
        <v>2017</v>
      </c>
      <c r="B1699" t="s">
        <v>56</v>
      </c>
      <c r="C1699" t="s">
        <v>20</v>
      </c>
      <c r="D1699" s="1">
        <v>18942</v>
      </c>
      <c r="E1699" s="1">
        <v>202358</v>
      </c>
      <c r="F1699" s="2">
        <v>69275</v>
      </c>
    </row>
    <row r="1700" spans="1:6" x14ac:dyDescent="0.3">
      <c r="A1700">
        <v>2017</v>
      </c>
      <c r="B1700" t="s">
        <v>56</v>
      </c>
      <c r="C1700" t="s">
        <v>21</v>
      </c>
      <c r="D1700" s="1">
        <v>15467</v>
      </c>
      <c r="E1700" s="1">
        <v>175945</v>
      </c>
      <c r="F1700" s="2">
        <v>91036</v>
      </c>
    </row>
    <row r="1701" spans="1:6" x14ac:dyDescent="0.3">
      <c r="A1701">
        <v>2017</v>
      </c>
      <c r="B1701" t="s">
        <v>56</v>
      </c>
      <c r="C1701" t="s">
        <v>22</v>
      </c>
      <c r="D1701" s="1">
        <v>7854</v>
      </c>
      <c r="E1701" s="1">
        <v>42981</v>
      </c>
      <c r="F1701" s="2">
        <v>51222</v>
      </c>
    </row>
    <row r="1702" spans="1:6" x14ac:dyDescent="0.3">
      <c r="A1702">
        <v>2017</v>
      </c>
      <c r="B1702" t="s">
        <v>56</v>
      </c>
      <c r="C1702" t="s">
        <v>23</v>
      </c>
      <c r="D1702" s="1">
        <v>17661</v>
      </c>
      <c r="E1702" s="1">
        <v>163353</v>
      </c>
      <c r="F1702" s="2">
        <v>68974</v>
      </c>
    </row>
    <row r="1703" spans="1:6" x14ac:dyDescent="0.3">
      <c r="A1703">
        <v>2017</v>
      </c>
      <c r="B1703" t="s">
        <v>56</v>
      </c>
      <c r="C1703" t="s">
        <v>24</v>
      </c>
      <c r="D1703" s="1">
        <v>4178</v>
      </c>
      <c r="E1703" s="1">
        <v>20935</v>
      </c>
      <c r="F1703" s="2">
        <v>56708</v>
      </c>
    </row>
    <row r="1704" spans="1:6" x14ac:dyDescent="0.3">
      <c r="A1704">
        <v>2017</v>
      </c>
      <c r="B1704" t="s">
        <v>56</v>
      </c>
      <c r="C1704" t="s">
        <v>25</v>
      </c>
      <c r="D1704" s="1">
        <v>6481</v>
      </c>
      <c r="E1704" s="1">
        <v>66237</v>
      </c>
      <c r="F1704" s="2">
        <v>63484</v>
      </c>
    </row>
    <row r="1705" spans="1:6" x14ac:dyDescent="0.3">
      <c r="A1705">
        <v>2017</v>
      </c>
      <c r="B1705" t="s">
        <v>56</v>
      </c>
      <c r="C1705" t="s">
        <v>26</v>
      </c>
      <c r="D1705" s="1">
        <v>8856</v>
      </c>
      <c r="E1705" s="1">
        <v>61375</v>
      </c>
      <c r="F1705" s="2">
        <v>63979</v>
      </c>
    </row>
    <row r="1706" spans="1:6" x14ac:dyDescent="0.3">
      <c r="A1706">
        <v>2017</v>
      </c>
      <c r="B1706" t="s">
        <v>56</v>
      </c>
      <c r="C1706" t="s">
        <v>27</v>
      </c>
      <c r="D1706" s="1">
        <v>3835</v>
      </c>
      <c r="E1706" s="1">
        <v>33894</v>
      </c>
      <c r="F1706" s="2">
        <v>91139</v>
      </c>
    </row>
    <row r="1707" spans="1:6" x14ac:dyDescent="0.3">
      <c r="A1707">
        <v>2017</v>
      </c>
      <c r="B1707" t="s">
        <v>56</v>
      </c>
      <c r="C1707" t="s">
        <v>28</v>
      </c>
      <c r="D1707" s="1">
        <v>19625</v>
      </c>
      <c r="E1707" s="1">
        <v>241026</v>
      </c>
      <c r="F1707" s="2">
        <v>111862</v>
      </c>
    </row>
    <row r="1708" spans="1:6" x14ac:dyDescent="0.3">
      <c r="A1708">
        <v>2017</v>
      </c>
      <c r="B1708" t="s">
        <v>56</v>
      </c>
      <c r="C1708" t="s">
        <v>29</v>
      </c>
      <c r="D1708" s="1">
        <v>5092</v>
      </c>
      <c r="E1708" s="1">
        <v>32604</v>
      </c>
      <c r="F1708" s="2">
        <v>53932</v>
      </c>
    </row>
    <row r="1709" spans="1:6" x14ac:dyDescent="0.3">
      <c r="A1709">
        <v>2017</v>
      </c>
      <c r="B1709" t="s">
        <v>56</v>
      </c>
      <c r="C1709" t="s">
        <v>30</v>
      </c>
      <c r="D1709" s="1">
        <v>65326</v>
      </c>
      <c r="E1709" s="1">
        <v>708995</v>
      </c>
      <c r="F1709" s="2">
        <v>189559</v>
      </c>
    </row>
    <row r="1710" spans="1:6" x14ac:dyDescent="0.3">
      <c r="A1710">
        <v>2017</v>
      </c>
      <c r="B1710" t="s">
        <v>56</v>
      </c>
      <c r="C1710" t="s">
        <v>31</v>
      </c>
      <c r="D1710" s="1">
        <v>27332</v>
      </c>
      <c r="E1710" s="1">
        <v>226679</v>
      </c>
      <c r="F1710" s="2">
        <v>82975</v>
      </c>
    </row>
    <row r="1711" spans="1:6" x14ac:dyDescent="0.3">
      <c r="A1711">
        <v>2017</v>
      </c>
      <c r="B1711" t="s">
        <v>56</v>
      </c>
      <c r="C1711" t="s">
        <v>32</v>
      </c>
      <c r="D1711" s="1">
        <v>2979</v>
      </c>
      <c r="E1711" s="1">
        <v>23135</v>
      </c>
      <c r="F1711" s="2">
        <v>60044</v>
      </c>
    </row>
    <row r="1712" spans="1:6" x14ac:dyDescent="0.3">
      <c r="A1712">
        <v>2017</v>
      </c>
      <c r="B1712" t="s">
        <v>56</v>
      </c>
      <c r="C1712" t="s">
        <v>33</v>
      </c>
      <c r="D1712" s="1">
        <v>28537</v>
      </c>
      <c r="E1712" s="1">
        <v>288615</v>
      </c>
      <c r="F1712" s="2">
        <v>69967</v>
      </c>
    </row>
    <row r="1713" spans="1:6" x14ac:dyDescent="0.3">
      <c r="A1713">
        <v>2017</v>
      </c>
      <c r="B1713" t="s">
        <v>56</v>
      </c>
      <c r="C1713" t="s">
        <v>34</v>
      </c>
      <c r="D1713" s="1">
        <v>11379</v>
      </c>
      <c r="E1713" s="1">
        <v>76757</v>
      </c>
      <c r="F1713" s="2">
        <v>56323</v>
      </c>
    </row>
    <row r="1714" spans="1:6" x14ac:dyDescent="0.3">
      <c r="A1714">
        <v>2017</v>
      </c>
      <c r="B1714" t="s">
        <v>56</v>
      </c>
      <c r="C1714" t="s">
        <v>35</v>
      </c>
      <c r="D1714" s="1">
        <v>12686</v>
      </c>
      <c r="E1714" s="1">
        <v>83715</v>
      </c>
      <c r="F1714" s="2">
        <v>67638</v>
      </c>
    </row>
    <row r="1715" spans="1:6" x14ac:dyDescent="0.3">
      <c r="A1715">
        <v>2017</v>
      </c>
      <c r="B1715" t="s">
        <v>56</v>
      </c>
      <c r="C1715" t="s">
        <v>36</v>
      </c>
      <c r="D1715" s="1">
        <v>28479</v>
      </c>
      <c r="E1715" s="1">
        <v>321121</v>
      </c>
      <c r="F1715" s="2">
        <v>85405</v>
      </c>
    </row>
    <row r="1716" spans="1:6" x14ac:dyDescent="0.3">
      <c r="A1716">
        <v>2017</v>
      </c>
      <c r="B1716" t="s">
        <v>56</v>
      </c>
      <c r="C1716" t="s">
        <v>37</v>
      </c>
      <c r="D1716" s="1">
        <v>2802</v>
      </c>
      <c r="E1716" s="1">
        <v>32758</v>
      </c>
      <c r="F1716" s="2">
        <v>89570</v>
      </c>
    </row>
    <row r="1717" spans="1:6" x14ac:dyDescent="0.3">
      <c r="A1717">
        <v>2017</v>
      </c>
      <c r="B1717" t="s">
        <v>56</v>
      </c>
      <c r="C1717" t="s">
        <v>38</v>
      </c>
      <c r="D1717" s="1">
        <v>12653</v>
      </c>
      <c r="E1717" s="1">
        <v>98790</v>
      </c>
      <c r="F1717" s="2">
        <v>59859</v>
      </c>
    </row>
    <row r="1718" spans="1:6" x14ac:dyDescent="0.3">
      <c r="A1718">
        <v>2017</v>
      </c>
      <c r="B1718" t="s">
        <v>56</v>
      </c>
      <c r="C1718" t="s">
        <v>39</v>
      </c>
      <c r="D1718" s="1">
        <v>3221</v>
      </c>
      <c r="E1718" s="1">
        <v>28761</v>
      </c>
      <c r="F1718" s="2">
        <v>57506</v>
      </c>
    </row>
    <row r="1719" spans="1:6" x14ac:dyDescent="0.3">
      <c r="A1719">
        <v>2017</v>
      </c>
      <c r="B1719" t="s">
        <v>56</v>
      </c>
      <c r="C1719" t="s">
        <v>40</v>
      </c>
      <c r="D1719" s="1">
        <v>15531</v>
      </c>
      <c r="E1719" s="1">
        <v>148433</v>
      </c>
      <c r="F1719" s="2">
        <v>71601</v>
      </c>
    </row>
    <row r="1720" spans="1:6" x14ac:dyDescent="0.3">
      <c r="A1720">
        <v>2017</v>
      </c>
      <c r="B1720" t="s">
        <v>56</v>
      </c>
      <c r="C1720" t="s">
        <v>41</v>
      </c>
      <c r="D1720" s="1">
        <v>71279</v>
      </c>
      <c r="E1720" s="1">
        <v>740328</v>
      </c>
      <c r="F1720" s="2">
        <v>80242</v>
      </c>
    </row>
    <row r="1721" spans="1:6" x14ac:dyDescent="0.3">
      <c r="A1721">
        <v>2017</v>
      </c>
      <c r="B1721" t="s">
        <v>56</v>
      </c>
      <c r="C1721" t="s">
        <v>42</v>
      </c>
      <c r="D1721" s="1">
        <v>11066</v>
      </c>
      <c r="E1721" s="1">
        <v>84072</v>
      </c>
      <c r="F1721" s="2">
        <v>64760</v>
      </c>
    </row>
    <row r="1722" spans="1:6" x14ac:dyDescent="0.3">
      <c r="A1722">
        <v>2017</v>
      </c>
      <c r="B1722" t="s">
        <v>56</v>
      </c>
      <c r="C1722" t="s">
        <v>43</v>
      </c>
      <c r="D1722" s="1">
        <v>1700</v>
      </c>
      <c r="E1722" s="1">
        <v>11731</v>
      </c>
      <c r="F1722" s="2">
        <v>70768</v>
      </c>
    </row>
    <row r="1723" spans="1:6" x14ac:dyDescent="0.3">
      <c r="A1723">
        <v>2017</v>
      </c>
      <c r="B1723" t="s">
        <v>56</v>
      </c>
      <c r="C1723" t="s">
        <v>44</v>
      </c>
      <c r="D1723" s="1">
        <v>21609</v>
      </c>
      <c r="E1723" s="1">
        <v>192079</v>
      </c>
      <c r="F1723" s="2">
        <v>82201</v>
      </c>
    </row>
    <row r="1724" spans="1:6" x14ac:dyDescent="0.3">
      <c r="A1724">
        <v>2017</v>
      </c>
      <c r="B1724" t="s">
        <v>56</v>
      </c>
      <c r="C1724" t="s">
        <v>45</v>
      </c>
      <c r="D1724" s="1">
        <v>17184</v>
      </c>
      <c r="E1724" s="1">
        <v>144458</v>
      </c>
      <c r="F1724" s="2">
        <v>76957</v>
      </c>
    </row>
    <row r="1725" spans="1:6" x14ac:dyDescent="0.3">
      <c r="A1725">
        <v>2017</v>
      </c>
      <c r="B1725" t="s">
        <v>56</v>
      </c>
      <c r="C1725" t="s">
        <v>46</v>
      </c>
      <c r="D1725" s="1">
        <v>3992</v>
      </c>
      <c r="E1725" s="1">
        <v>24123</v>
      </c>
      <c r="F1725" s="2">
        <v>50354</v>
      </c>
    </row>
    <row r="1726" spans="1:6" x14ac:dyDescent="0.3">
      <c r="A1726">
        <v>2017</v>
      </c>
      <c r="B1726" t="s">
        <v>56</v>
      </c>
      <c r="C1726" t="s">
        <v>47</v>
      </c>
      <c r="D1726" s="1">
        <v>13244</v>
      </c>
      <c r="E1726" s="1">
        <v>148873</v>
      </c>
      <c r="F1726" s="2">
        <v>68759</v>
      </c>
    </row>
    <row r="1727" spans="1:6" x14ac:dyDescent="0.3">
      <c r="A1727">
        <v>2017</v>
      </c>
      <c r="B1727" t="s">
        <v>56</v>
      </c>
      <c r="C1727" t="s">
        <v>48</v>
      </c>
      <c r="D1727" s="1">
        <v>2248</v>
      </c>
      <c r="E1727" s="1">
        <v>10938</v>
      </c>
      <c r="F1727" s="2">
        <v>54692</v>
      </c>
    </row>
    <row r="1728" spans="1:6" x14ac:dyDescent="0.3">
      <c r="A1728">
        <v>2017</v>
      </c>
      <c r="B1728" t="s">
        <v>57</v>
      </c>
      <c r="C1728" t="s">
        <v>1</v>
      </c>
      <c r="D1728" s="1">
        <v>21426</v>
      </c>
      <c r="E1728" s="1">
        <v>239356</v>
      </c>
      <c r="F1728" s="2">
        <v>53774</v>
      </c>
    </row>
    <row r="1729" spans="1:6" x14ac:dyDescent="0.3">
      <c r="A1729">
        <v>2017</v>
      </c>
      <c r="B1729" t="s">
        <v>57</v>
      </c>
      <c r="C1729" t="s">
        <v>2</v>
      </c>
      <c r="D1729" s="1">
        <v>31059</v>
      </c>
      <c r="E1729" s="1">
        <v>417456</v>
      </c>
      <c r="F1729" s="2">
        <v>55334</v>
      </c>
    </row>
    <row r="1730" spans="1:6" x14ac:dyDescent="0.3">
      <c r="A1730">
        <v>2017</v>
      </c>
      <c r="B1730" t="s">
        <v>57</v>
      </c>
      <c r="C1730" t="s">
        <v>3</v>
      </c>
      <c r="D1730" s="1">
        <v>13845</v>
      </c>
      <c r="E1730" s="1">
        <v>144215</v>
      </c>
      <c r="F1730" s="2">
        <v>59263</v>
      </c>
    </row>
    <row r="1731" spans="1:6" x14ac:dyDescent="0.3">
      <c r="A1731">
        <v>2017</v>
      </c>
      <c r="B1731" t="s">
        <v>57</v>
      </c>
      <c r="C1731" t="s">
        <v>4</v>
      </c>
      <c r="D1731" s="1">
        <v>188712</v>
      </c>
      <c r="E1731" s="1">
        <v>2551444</v>
      </c>
      <c r="F1731" s="2">
        <v>86955</v>
      </c>
    </row>
    <row r="1732" spans="1:6" x14ac:dyDescent="0.3">
      <c r="A1732">
        <v>2017</v>
      </c>
      <c r="B1732" t="s">
        <v>57</v>
      </c>
      <c r="C1732" t="s">
        <v>5</v>
      </c>
      <c r="D1732" s="1">
        <v>50576</v>
      </c>
      <c r="E1732" s="1">
        <v>412889</v>
      </c>
      <c r="F1732" s="2">
        <v>78698</v>
      </c>
    </row>
    <row r="1733" spans="1:6" x14ac:dyDescent="0.3">
      <c r="A1733">
        <v>2017</v>
      </c>
      <c r="B1733" t="s">
        <v>57</v>
      </c>
      <c r="C1733" t="s">
        <v>6</v>
      </c>
      <c r="D1733" s="1">
        <v>22807</v>
      </c>
      <c r="E1733" s="1">
        <v>218450</v>
      </c>
      <c r="F1733" s="2">
        <v>87307</v>
      </c>
    </row>
    <row r="1734" spans="1:6" x14ac:dyDescent="0.3">
      <c r="A1734">
        <v>2017</v>
      </c>
      <c r="B1734" t="s">
        <v>57</v>
      </c>
      <c r="C1734" t="s">
        <v>7</v>
      </c>
      <c r="D1734" s="1">
        <v>8644</v>
      </c>
      <c r="E1734" s="1">
        <v>61956</v>
      </c>
      <c r="F1734" s="2">
        <v>80600</v>
      </c>
    </row>
    <row r="1735" spans="1:6" x14ac:dyDescent="0.3">
      <c r="A1735">
        <v>2017</v>
      </c>
      <c r="B1735" t="s">
        <v>57</v>
      </c>
      <c r="C1735" t="s">
        <v>8</v>
      </c>
      <c r="D1735" s="1">
        <v>156978</v>
      </c>
      <c r="E1735" s="1">
        <v>1322562</v>
      </c>
      <c r="F1735" s="2">
        <v>58653</v>
      </c>
    </row>
    <row r="1736" spans="1:6" x14ac:dyDescent="0.3">
      <c r="A1736">
        <v>2017</v>
      </c>
      <c r="B1736" t="s">
        <v>57</v>
      </c>
      <c r="C1736" t="s">
        <v>9</v>
      </c>
      <c r="D1736" s="1">
        <v>54102</v>
      </c>
      <c r="E1736" s="1">
        <v>668820</v>
      </c>
      <c r="F1736" s="2">
        <v>64724</v>
      </c>
    </row>
    <row r="1737" spans="1:6" x14ac:dyDescent="0.3">
      <c r="A1737">
        <v>2017</v>
      </c>
      <c r="B1737" t="s">
        <v>57</v>
      </c>
      <c r="C1737" t="s">
        <v>10</v>
      </c>
      <c r="D1737" s="1">
        <v>11075</v>
      </c>
      <c r="E1737" s="1">
        <v>88110</v>
      </c>
      <c r="F1737" s="2">
        <v>48653</v>
      </c>
    </row>
    <row r="1738" spans="1:6" x14ac:dyDescent="0.3">
      <c r="A1738">
        <v>2017</v>
      </c>
      <c r="B1738" t="s">
        <v>57</v>
      </c>
      <c r="C1738" t="s">
        <v>11</v>
      </c>
      <c r="D1738" s="1">
        <v>73447</v>
      </c>
      <c r="E1738" s="1">
        <v>942202</v>
      </c>
      <c r="F1738" s="2">
        <v>73829</v>
      </c>
    </row>
    <row r="1739" spans="1:6" x14ac:dyDescent="0.3">
      <c r="A1739">
        <v>2017</v>
      </c>
      <c r="B1739" t="s">
        <v>57</v>
      </c>
      <c r="C1739" t="s">
        <v>12</v>
      </c>
      <c r="D1739" s="1">
        <v>29045</v>
      </c>
      <c r="E1739" s="1">
        <v>336985</v>
      </c>
      <c r="F1739" s="2">
        <v>50796</v>
      </c>
    </row>
    <row r="1740" spans="1:6" x14ac:dyDescent="0.3">
      <c r="A1740">
        <v>2017</v>
      </c>
      <c r="B1740" t="s">
        <v>57</v>
      </c>
      <c r="C1740" t="s">
        <v>13</v>
      </c>
      <c r="D1740" s="1">
        <v>15401</v>
      </c>
      <c r="E1740" s="1">
        <v>139096</v>
      </c>
      <c r="F1740" s="2">
        <v>52293</v>
      </c>
    </row>
    <row r="1741" spans="1:6" x14ac:dyDescent="0.3">
      <c r="A1741">
        <v>2017</v>
      </c>
      <c r="B1741" t="s">
        <v>57</v>
      </c>
      <c r="C1741" t="s">
        <v>14</v>
      </c>
      <c r="D1741" s="1">
        <v>16569</v>
      </c>
      <c r="E1741" s="1">
        <v>177353</v>
      </c>
      <c r="F1741" s="2">
        <v>59048</v>
      </c>
    </row>
    <row r="1742" spans="1:6" x14ac:dyDescent="0.3">
      <c r="A1742">
        <v>2017</v>
      </c>
      <c r="B1742" t="s">
        <v>57</v>
      </c>
      <c r="C1742" t="s">
        <v>15</v>
      </c>
      <c r="D1742" s="1">
        <v>20206</v>
      </c>
      <c r="E1742" s="1">
        <v>214141</v>
      </c>
      <c r="F1742" s="2">
        <v>48829</v>
      </c>
    </row>
    <row r="1743" spans="1:6" x14ac:dyDescent="0.3">
      <c r="A1743">
        <v>2017</v>
      </c>
      <c r="B1743" t="s">
        <v>57</v>
      </c>
      <c r="C1743" t="s">
        <v>16</v>
      </c>
      <c r="D1743" s="1">
        <v>24001</v>
      </c>
      <c r="E1743" s="1">
        <v>209874</v>
      </c>
      <c r="F1743" s="2">
        <v>55218</v>
      </c>
    </row>
    <row r="1744" spans="1:6" x14ac:dyDescent="0.3">
      <c r="A1744">
        <v>2017</v>
      </c>
      <c r="B1744" t="s">
        <v>57</v>
      </c>
      <c r="C1744" t="s">
        <v>17</v>
      </c>
      <c r="D1744" s="1">
        <v>9912</v>
      </c>
      <c r="E1744" s="1">
        <v>66736</v>
      </c>
      <c r="F1744" s="2">
        <v>55405</v>
      </c>
    </row>
    <row r="1745" spans="1:6" x14ac:dyDescent="0.3">
      <c r="A1745">
        <v>2017</v>
      </c>
      <c r="B1745" t="s">
        <v>57</v>
      </c>
      <c r="C1745" t="s">
        <v>18</v>
      </c>
      <c r="D1745" s="1">
        <v>42175</v>
      </c>
      <c r="E1745" s="1">
        <v>443764</v>
      </c>
      <c r="F1745" s="2">
        <v>77259</v>
      </c>
    </row>
    <row r="1746" spans="1:6" x14ac:dyDescent="0.3">
      <c r="A1746">
        <v>2017</v>
      </c>
      <c r="B1746" t="s">
        <v>57</v>
      </c>
      <c r="C1746" t="s">
        <v>19</v>
      </c>
      <c r="D1746" s="1">
        <v>47186</v>
      </c>
      <c r="E1746" s="1">
        <v>566190</v>
      </c>
      <c r="F1746" s="2">
        <v>102580</v>
      </c>
    </row>
    <row r="1747" spans="1:6" x14ac:dyDescent="0.3">
      <c r="A1747">
        <v>2017</v>
      </c>
      <c r="B1747" t="s">
        <v>57</v>
      </c>
      <c r="C1747" t="s">
        <v>20</v>
      </c>
      <c r="D1747" s="1">
        <v>42271</v>
      </c>
      <c r="E1747" s="1">
        <v>645279</v>
      </c>
      <c r="F1747" s="2">
        <v>68677</v>
      </c>
    </row>
    <row r="1748" spans="1:6" x14ac:dyDescent="0.3">
      <c r="A1748">
        <v>2017</v>
      </c>
      <c r="B1748" t="s">
        <v>57</v>
      </c>
      <c r="C1748" t="s">
        <v>21</v>
      </c>
      <c r="D1748" s="1">
        <v>29916</v>
      </c>
      <c r="E1748" s="1">
        <v>373603</v>
      </c>
      <c r="F1748" s="2">
        <v>80794</v>
      </c>
    </row>
    <row r="1749" spans="1:6" x14ac:dyDescent="0.3">
      <c r="A1749">
        <v>2017</v>
      </c>
      <c r="B1749" t="s">
        <v>57</v>
      </c>
      <c r="C1749" t="s">
        <v>22</v>
      </c>
      <c r="D1749" s="1">
        <v>11953</v>
      </c>
      <c r="E1749" s="1">
        <v>107737</v>
      </c>
      <c r="F1749" s="2">
        <v>41461</v>
      </c>
    </row>
    <row r="1750" spans="1:6" x14ac:dyDescent="0.3">
      <c r="A1750">
        <v>2017</v>
      </c>
      <c r="B1750" t="s">
        <v>57</v>
      </c>
      <c r="C1750" t="s">
        <v>23</v>
      </c>
      <c r="D1750" s="1">
        <v>33699</v>
      </c>
      <c r="E1750" s="1">
        <v>381525</v>
      </c>
      <c r="F1750" s="2">
        <v>63932</v>
      </c>
    </row>
    <row r="1751" spans="1:6" x14ac:dyDescent="0.3">
      <c r="A1751">
        <v>2017</v>
      </c>
      <c r="B1751" t="s">
        <v>57</v>
      </c>
      <c r="C1751" t="s">
        <v>24</v>
      </c>
      <c r="D1751" s="1">
        <v>8994</v>
      </c>
      <c r="E1751" s="1">
        <v>41010</v>
      </c>
      <c r="F1751" s="2">
        <v>50921</v>
      </c>
    </row>
    <row r="1752" spans="1:6" x14ac:dyDescent="0.3">
      <c r="A1752">
        <v>2017</v>
      </c>
      <c r="B1752" t="s">
        <v>57</v>
      </c>
      <c r="C1752" t="s">
        <v>25</v>
      </c>
      <c r="D1752" s="1">
        <v>11395</v>
      </c>
      <c r="E1752" s="1">
        <v>117542</v>
      </c>
      <c r="F1752" s="2">
        <v>59204</v>
      </c>
    </row>
    <row r="1753" spans="1:6" x14ac:dyDescent="0.3">
      <c r="A1753">
        <v>2017</v>
      </c>
      <c r="B1753" t="s">
        <v>57</v>
      </c>
      <c r="C1753" t="s">
        <v>26</v>
      </c>
      <c r="D1753" s="1">
        <v>19521</v>
      </c>
      <c r="E1753" s="1">
        <v>181485</v>
      </c>
      <c r="F1753" s="2">
        <v>58283</v>
      </c>
    </row>
    <row r="1754" spans="1:6" x14ac:dyDescent="0.3">
      <c r="A1754">
        <v>2017</v>
      </c>
      <c r="B1754" t="s">
        <v>57</v>
      </c>
      <c r="C1754" t="s">
        <v>27</v>
      </c>
      <c r="D1754" s="1">
        <v>11938</v>
      </c>
      <c r="E1754" s="1">
        <v>81761</v>
      </c>
      <c r="F1754" s="2">
        <v>75584</v>
      </c>
    </row>
    <row r="1755" spans="1:6" x14ac:dyDescent="0.3">
      <c r="A1755">
        <v>2017</v>
      </c>
      <c r="B1755" t="s">
        <v>57</v>
      </c>
      <c r="C1755" t="s">
        <v>28</v>
      </c>
      <c r="D1755" s="1">
        <v>50907</v>
      </c>
      <c r="E1755" s="1">
        <v>663584</v>
      </c>
      <c r="F1755" s="2">
        <v>88404</v>
      </c>
    </row>
    <row r="1756" spans="1:6" x14ac:dyDescent="0.3">
      <c r="A1756">
        <v>2017</v>
      </c>
      <c r="B1756" t="s">
        <v>57</v>
      </c>
      <c r="C1756" t="s">
        <v>29</v>
      </c>
      <c r="D1756" s="1">
        <v>10062</v>
      </c>
      <c r="E1756" s="1">
        <v>104434</v>
      </c>
      <c r="F1756" s="2">
        <v>60086</v>
      </c>
    </row>
    <row r="1757" spans="1:6" x14ac:dyDescent="0.3">
      <c r="A1757">
        <v>2017</v>
      </c>
      <c r="B1757" t="s">
        <v>57</v>
      </c>
      <c r="C1757" t="s">
        <v>30</v>
      </c>
      <c r="D1757" s="1">
        <v>111646</v>
      </c>
      <c r="E1757" s="1">
        <v>1314408</v>
      </c>
      <c r="F1757" s="2">
        <v>92549</v>
      </c>
    </row>
    <row r="1758" spans="1:6" x14ac:dyDescent="0.3">
      <c r="A1758">
        <v>2017</v>
      </c>
      <c r="B1758" t="s">
        <v>57</v>
      </c>
      <c r="C1758" t="s">
        <v>31</v>
      </c>
      <c r="D1758" s="1">
        <v>57179</v>
      </c>
      <c r="E1758" s="1">
        <v>616193</v>
      </c>
      <c r="F1758" s="2">
        <v>62617</v>
      </c>
    </row>
    <row r="1759" spans="1:6" x14ac:dyDescent="0.3">
      <c r="A1759">
        <v>2017</v>
      </c>
      <c r="B1759" t="s">
        <v>57</v>
      </c>
      <c r="C1759" t="s">
        <v>32</v>
      </c>
      <c r="D1759" s="1">
        <v>4917</v>
      </c>
      <c r="E1759" s="1">
        <v>34300</v>
      </c>
      <c r="F1759" s="2">
        <v>59438</v>
      </c>
    </row>
    <row r="1760" spans="1:6" x14ac:dyDescent="0.3">
      <c r="A1760">
        <v>2017</v>
      </c>
      <c r="B1760" t="s">
        <v>57</v>
      </c>
      <c r="C1760" t="s">
        <v>33</v>
      </c>
      <c r="D1760" s="1">
        <v>52650</v>
      </c>
      <c r="E1760" s="1">
        <v>724748</v>
      </c>
      <c r="F1760" s="2">
        <v>62445</v>
      </c>
    </row>
    <row r="1761" spans="1:6" x14ac:dyDescent="0.3">
      <c r="A1761">
        <v>2017</v>
      </c>
      <c r="B1761" t="s">
        <v>57</v>
      </c>
      <c r="C1761" t="s">
        <v>34</v>
      </c>
      <c r="D1761" s="1">
        <v>20434</v>
      </c>
      <c r="E1761" s="1">
        <v>185534</v>
      </c>
      <c r="F1761" s="2">
        <v>50640</v>
      </c>
    </row>
    <row r="1762" spans="1:6" x14ac:dyDescent="0.3">
      <c r="A1762">
        <v>2017</v>
      </c>
      <c r="B1762" t="s">
        <v>57</v>
      </c>
      <c r="C1762" t="s">
        <v>35</v>
      </c>
      <c r="D1762" s="1">
        <v>24942</v>
      </c>
      <c r="E1762" s="1">
        <v>242708</v>
      </c>
      <c r="F1762" s="2">
        <v>67873</v>
      </c>
    </row>
    <row r="1763" spans="1:6" x14ac:dyDescent="0.3">
      <c r="A1763">
        <v>2017</v>
      </c>
      <c r="B1763" t="s">
        <v>57</v>
      </c>
      <c r="C1763" t="s">
        <v>36</v>
      </c>
      <c r="D1763" s="1">
        <v>61779</v>
      </c>
      <c r="E1763" s="1">
        <v>799939</v>
      </c>
      <c r="F1763" s="2">
        <v>76029</v>
      </c>
    </row>
    <row r="1764" spans="1:6" x14ac:dyDescent="0.3">
      <c r="A1764">
        <v>2017</v>
      </c>
      <c r="B1764" t="s">
        <v>57</v>
      </c>
      <c r="C1764" t="s">
        <v>37</v>
      </c>
      <c r="D1764" s="1">
        <v>8350</v>
      </c>
      <c r="E1764" s="1">
        <v>67366</v>
      </c>
      <c r="F1764" s="2">
        <v>67763</v>
      </c>
    </row>
    <row r="1765" spans="1:6" x14ac:dyDescent="0.3">
      <c r="A1765">
        <v>2017</v>
      </c>
      <c r="B1765" t="s">
        <v>57</v>
      </c>
      <c r="C1765" t="s">
        <v>38</v>
      </c>
      <c r="D1765" s="1">
        <v>25902</v>
      </c>
      <c r="E1765" s="1">
        <v>280711</v>
      </c>
      <c r="F1765" s="2">
        <v>49505</v>
      </c>
    </row>
    <row r="1766" spans="1:6" x14ac:dyDescent="0.3">
      <c r="A1766">
        <v>2017</v>
      </c>
      <c r="B1766" t="s">
        <v>57</v>
      </c>
      <c r="C1766" t="s">
        <v>39</v>
      </c>
      <c r="D1766" s="1">
        <v>5030</v>
      </c>
      <c r="E1766" s="1">
        <v>31264</v>
      </c>
      <c r="F1766" s="2">
        <v>55293</v>
      </c>
    </row>
    <row r="1767" spans="1:6" x14ac:dyDescent="0.3">
      <c r="A1767">
        <v>2017</v>
      </c>
      <c r="B1767" t="s">
        <v>57</v>
      </c>
      <c r="C1767" t="s">
        <v>40</v>
      </c>
      <c r="D1767" s="1">
        <v>28315</v>
      </c>
      <c r="E1767" s="1">
        <v>407133</v>
      </c>
      <c r="F1767" s="2">
        <v>56172</v>
      </c>
    </row>
    <row r="1768" spans="1:6" x14ac:dyDescent="0.3">
      <c r="A1768">
        <v>2017</v>
      </c>
      <c r="B1768" t="s">
        <v>57</v>
      </c>
      <c r="C1768" t="s">
        <v>41</v>
      </c>
      <c r="D1768" s="1">
        <v>129242</v>
      </c>
      <c r="E1768" s="1">
        <v>1666865</v>
      </c>
      <c r="F1768" s="2">
        <v>71507</v>
      </c>
    </row>
    <row r="1769" spans="1:6" x14ac:dyDescent="0.3">
      <c r="A1769">
        <v>2017</v>
      </c>
      <c r="B1769" t="s">
        <v>57</v>
      </c>
      <c r="C1769" t="s">
        <v>42</v>
      </c>
      <c r="D1769" s="1">
        <v>21911</v>
      </c>
      <c r="E1769" s="1">
        <v>205052</v>
      </c>
      <c r="F1769" s="2">
        <v>56815</v>
      </c>
    </row>
    <row r="1770" spans="1:6" x14ac:dyDescent="0.3">
      <c r="A1770">
        <v>2017</v>
      </c>
      <c r="B1770" t="s">
        <v>57</v>
      </c>
      <c r="C1770" t="s">
        <v>43</v>
      </c>
      <c r="D1770" s="1">
        <v>5488</v>
      </c>
      <c r="E1770" s="1">
        <v>28484</v>
      </c>
      <c r="F1770" s="2">
        <v>63457</v>
      </c>
    </row>
    <row r="1771" spans="1:6" x14ac:dyDescent="0.3">
      <c r="A1771">
        <v>2017</v>
      </c>
      <c r="B1771" t="s">
        <v>57</v>
      </c>
      <c r="C1771" t="s">
        <v>44</v>
      </c>
      <c r="D1771" s="1">
        <v>57146</v>
      </c>
      <c r="E1771" s="1">
        <v>725936</v>
      </c>
      <c r="F1771" s="2">
        <v>84971</v>
      </c>
    </row>
    <row r="1772" spans="1:6" x14ac:dyDescent="0.3">
      <c r="A1772">
        <v>2017</v>
      </c>
      <c r="B1772" t="s">
        <v>57</v>
      </c>
      <c r="C1772" t="s">
        <v>45</v>
      </c>
      <c r="D1772" s="1">
        <v>39177</v>
      </c>
      <c r="E1772" s="1">
        <v>404782</v>
      </c>
      <c r="F1772" s="2">
        <v>76348</v>
      </c>
    </row>
    <row r="1773" spans="1:6" x14ac:dyDescent="0.3">
      <c r="A1773">
        <v>2017</v>
      </c>
      <c r="B1773" t="s">
        <v>57</v>
      </c>
      <c r="C1773" t="s">
        <v>46</v>
      </c>
      <c r="D1773" s="1">
        <v>8077</v>
      </c>
      <c r="E1773" s="1">
        <v>66420</v>
      </c>
      <c r="F1773" s="2">
        <v>48213</v>
      </c>
    </row>
    <row r="1774" spans="1:6" x14ac:dyDescent="0.3">
      <c r="A1774">
        <v>2017</v>
      </c>
      <c r="B1774" t="s">
        <v>57</v>
      </c>
      <c r="C1774" t="s">
        <v>47</v>
      </c>
      <c r="D1774" s="1">
        <v>23769</v>
      </c>
      <c r="E1774" s="1">
        <v>324012</v>
      </c>
      <c r="F1774" s="2">
        <v>57868</v>
      </c>
    </row>
    <row r="1775" spans="1:6" x14ac:dyDescent="0.3">
      <c r="A1775">
        <v>2017</v>
      </c>
      <c r="B1775" t="s">
        <v>57</v>
      </c>
      <c r="C1775" t="s">
        <v>48</v>
      </c>
      <c r="D1775" s="1">
        <v>4417</v>
      </c>
      <c r="E1775" s="1">
        <v>18050</v>
      </c>
      <c r="F1775" s="2">
        <v>50226</v>
      </c>
    </row>
    <row r="1776" spans="1:6" x14ac:dyDescent="0.3">
      <c r="A1776">
        <v>2017</v>
      </c>
      <c r="B1776" t="s">
        <v>58</v>
      </c>
      <c r="C1776" t="s">
        <v>1</v>
      </c>
      <c r="D1776" s="1">
        <v>12429</v>
      </c>
      <c r="E1776" s="1">
        <v>229821</v>
      </c>
      <c r="F1776" s="2">
        <v>45641</v>
      </c>
    </row>
    <row r="1777" spans="1:6" x14ac:dyDescent="0.3">
      <c r="A1777">
        <v>2017</v>
      </c>
      <c r="B1777" t="s">
        <v>58</v>
      </c>
      <c r="C1777" t="s">
        <v>2</v>
      </c>
      <c r="D1777" s="1">
        <v>16509</v>
      </c>
      <c r="E1777" s="1">
        <v>420129</v>
      </c>
      <c r="F1777" s="2">
        <v>50240</v>
      </c>
    </row>
    <row r="1778" spans="1:6" x14ac:dyDescent="0.3">
      <c r="A1778">
        <v>2017</v>
      </c>
      <c r="B1778" t="s">
        <v>58</v>
      </c>
      <c r="C1778" t="s">
        <v>3</v>
      </c>
      <c r="D1778" s="1">
        <v>15762</v>
      </c>
      <c r="E1778" s="1">
        <v>183433</v>
      </c>
      <c r="F1778" s="2">
        <v>41521</v>
      </c>
    </row>
    <row r="1779" spans="1:6" x14ac:dyDescent="0.3">
      <c r="A1779">
        <v>2017</v>
      </c>
      <c r="B1779" t="s">
        <v>58</v>
      </c>
      <c r="C1779" t="s">
        <v>4</v>
      </c>
      <c r="D1779" s="1">
        <v>593987</v>
      </c>
      <c r="E1779" s="1">
        <v>2560907</v>
      </c>
      <c r="F1779" s="2">
        <v>50766</v>
      </c>
    </row>
    <row r="1780" spans="1:6" x14ac:dyDescent="0.3">
      <c r="A1780">
        <v>2017</v>
      </c>
      <c r="B1780" t="s">
        <v>58</v>
      </c>
      <c r="C1780" t="s">
        <v>5</v>
      </c>
      <c r="D1780" s="1">
        <v>21356</v>
      </c>
      <c r="E1780" s="1">
        <v>328843</v>
      </c>
      <c r="F1780" s="2">
        <v>48754</v>
      </c>
    </row>
    <row r="1781" spans="1:6" x14ac:dyDescent="0.3">
      <c r="A1781">
        <v>2017</v>
      </c>
      <c r="B1781" t="s">
        <v>58</v>
      </c>
      <c r="C1781" t="s">
        <v>6</v>
      </c>
      <c r="D1781" s="1">
        <v>12701</v>
      </c>
      <c r="E1781" s="1">
        <v>325348</v>
      </c>
      <c r="F1781" s="2">
        <v>53993</v>
      </c>
    </row>
    <row r="1782" spans="1:6" x14ac:dyDescent="0.3">
      <c r="A1782">
        <v>2017</v>
      </c>
      <c r="B1782" t="s">
        <v>58</v>
      </c>
      <c r="C1782" t="s">
        <v>7</v>
      </c>
      <c r="D1782" s="1">
        <v>4626</v>
      </c>
      <c r="E1782" s="1">
        <v>73879</v>
      </c>
      <c r="F1782" s="2">
        <v>53083</v>
      </c>
    </row>
    <row r="1783" spans="1:6" x14ac:dyDescent="0.3">
      <c r="A1783">
        <v>2017</v>
      </c>
      <c r="B1783" t="s">
        <v>58</v>
      </c>
      <c r="C1783" t="s">
        <v>8</v>
      </c>
      <c r="D1783" s="1">
        <v>71929</v>
      </c>
      <c r="E1783" s="1">
        <v>1258710</v>
      </c>
      <c r="F1783" s="2">
        <v>49450</v>
      </c>
    </row>
    <row r="1784" spans="1:6" x14ac:dyDescent="0.3">
      <c r="A1784">
        <v>2017</v>
      </c>
      <c r="B1784" t="s">
        <v>58</v>
      </c>
      <c r="C1784" t="s">
        <v>9</v>
      </c>
      <c r="D1784" s="1">
        <v>28426</v>
      </c>
      <c r="E1784" s="1">
        <v>546707</v>
      </c>
      <c r="F1784" s="2">
        <v>50819</v>
      </c>
    </row>
    <row r="1785" spans="1:6" x14ac:dyDescent="0.3">
      <c r="A1785">
        <v>2017</v>
      </c>
      <c r="B1785" t="s">
        <v>58</v>
      </c>
      <c r="C1785" t="s">
        <v>10</v>
      </c>
      <c r="D1785" s="1">
        <v>7292</v>
      </c>
      <c r="E1785" s="1">
        <v>96246</v>
      </c>
      <c r="F1785" s="2">
        <v>40927</v>
      </c>
    </row>
    <row r="1786" spans="1:6" x14ac:dyDescent="0.3">
      <c r="A1786">
        <v>2017</v>
      </c>
      <c r="B1786" t="s">
        <v>58</v>
      </c>
      <c r="C1786" t="s">
        <v>11</v>
      </c>
      <c r="D1786" s="1">
        <v>34414</v>
      </c>
      <c r="E1786" s="1">
        <v>910288</v>
      </c>
      <c r="F1786" s="2">
        <v>49347</v>
      </c>
    </row>
    <row r="1787" spans="1:6" x14ac:dyDescent="0.3">
      <c r="A1787">
        <v>2017</v>
      </c>
      <c r="B1787" t="s">
        <v>58</v>
      </c>
      <c r="C1787" t="s">
        <v>12</v>
      </c>
      <c r="D1787" s="1">
        <v>15254</v>
      </c>
      <c r="E1787" s="1">
        <v>452646</v>
      </c>
      <c r="F1787" s="2">
        <v>46791</v>
      </c>
    </row>
    <row r="1788" spans="1:6" x14ac:dyDescent="0.3">
      <c r="A1788">
        <v>2017</v>
      </c>
      <c r="B1788" t="s">
        <v>58</v>
      </c>
      <c r="C1788" t="s">
        <v>13</v>
      </c>
      <c r="D1788" s="1">
        <v>11324</v>
      </c>
      <c r="E1788" s="1">
        <v>219362</v>
      </c>
      <c r="F1788" s="2">
        <v>42092</v>
      </c>
    </row>
    <row r="1789" spans="1:6" x14ac:dyDescent="0.3">
      <c r="A1789">
        <v>2017</v>
      </c>
      <c r="B1789" t="s">
        <v>58</v>
      </c>
      <c r="C1789" t="s">
        <v>14</v>
      </c>
      <c r="D1789" s="1">
        <v>10129</v>
      </c>
      <c r="E1789" s="1">
        <v>192638</v>
      </c>
      <c r="F1789" s="2">
        <v>41465</v>
      </c>
    </row>
    <row r="1790" spans="1:6" x14ac:dyDescent="0.3">
      <c r="A1790">
        <v>2017</v>
      </c>
      <c r="B1790" t="s">
        <v>58</v>
      </c>
      <c r="C1790" t="s">
        <v>15</v>
      </c>
      <c r="D1790" s="1">
        <v>17849</v>
      </c>
      <c r="E1790" s="1">
        <v>262151</v>
      </c>
      <c r="F1790" s="2">
        <v>47340</v>
      </c>
    </row>
    <row r="1791" spans="1:6" x14ac:dyDescent="0.3">
      <c r="A1791">
        <v>2017</v>
      </c>
      <c r="B1791" t="s">
        <v>58</v>
      </c>
      <c r="C1791" t="s">
        <v>16</v>
      </c>
      <c r="D1791" s="1">
        <v>15003</v>
      </c>
      <c r="E1791" s="1">
        <v>297694</v>
      </c>
      <c r="F1791" s="2">
        <v>42305</v>
      </c>
    </row>
    <row r="1792" spans="1:6" x14ac:dyDescent="0.3">
      <c r="A1792">
        <v>2017</v>
      </c>
      <c r="B1792" t="s">
        <v>58</v>
      </c>
      <c r="C1792" t="s">
        <v>17</v>
      </c>
      <c r="D1792" s="1">
        <v>6292</v>
      </c>
      <c r="E1792" s="1">
        <v>118412</v>
      </c>
      <c r="F1792" s="2">
        <v>45937</v>
      </c>
    </row>
    <row r="1793" spans="1:6" x14ac:dyDescent="0.3">
      <c r="A1793">
        <v>2017</v>
      </c>
      <c r="B1793" t="s">
        <v>58</v>
      </c>
      <c r="C1793" t="s">
        <v>18</v>
      </c>
      <c r="D1793" s="1">
        <v>20270</v>
      </c>
      <c r="E1793" s="1">
        <v>436185</v>
      </c>
      <c r="F1793" s="2">
        <v>53201</v>
      </c>
    </row>
    <row r="1794" spans="1:6" x14ac:dyDescent="0.3">
      <c r="A1794">
        <v>2017</v>
      </c>
      <c r="B1794" t="s">
        <v>58</v>
      </c>
      <c r="C1794" t="s">
        <v>19</v>
      </c>
      <c r="D1794" s="1">
        <v>61589</v>
      </c>
      <c r="E1794" s="1">
        <v>769824</v>
      </c>
      <c r="F1794" s="2">
        <v>57794</v>
      </c>
    </row>
    <row r="1795" spans="1:6" x14ac:dyDescent="0.3">
      <c r="A1795">
        <v>2017</v>
      </c>
      <c r="B1795" t="s">
        <v>58</v>
      </c>
      <c r="C1795" t="s">
        <v>20</v>
      </c>
      <c r="D1795" s="1">
        <v>24957</v>
      </c>
      <c r="E1795" s="1">
        <v>656020</v>
      </c>
      <c r="F1795" s="2">
        <v>48406</v>
      </c>
    </row>
    <row r="1796" spans="1:6" x14ac:dyDescent="0.3">
      <c r="A1796">
        <v>2017</v>
      </c>
      <c r="B1796" t="s">
        <v>58</v>
      </c>
      <c r="C1796" t="s">
        <v>21</v>
      </c>
      <c r="D1796" s="1">
        <v>17543</v>
      </c>
      <c r="E1796" s="1">
        <v>514711</v>
      </c>
      <c r="F1796" s="2">
        <v>49720</v>
      </c>
    </row>
    <row r="1797" spans="1:6" x14ac:dyDescent="0.3">
      <c r="A1797">
        <v>2017</v>
      </c>
      <c r="B1797" t="s">
        <v>58</v>
      </c>
      <c r="C1797" t="s">
        <v>22</v>
      </c>
      <c r="D1797" s="1">
        <v>7420</v>
      </c>
      <c r="E1797" s="1">
        <v>142412</v>
      </c>
      <c r="F1797" s="2">
        <v>40426</v>
      </c>
    </row>
    <row r="1798" spans="1:6" x14ac:dyDescent="0.3">
      <c r="A1798">
        <v>2017</v>
      </c>
      <c r="B1798" t="s">
        <v>58</v>
      </c>
      <c r="C1798" t="s">
        <v>23</v>
      </c>
      <c r="D1798" s="1">
        <v>48626</v>
      </c>
      <c r="E1798" s="1">
        <v>450671</v>
      </c>
      <c r="F1798" s="2">
        <v>44800</v>
      </c>
    </row>
    <row r="1799" spans="1:6" x14ac:dyDescent="0.3">
      <c r="A1799">
        <v>2017</v>
      </c>
      <c r="B1799" t="s">
        <v>58</v>
      </c>
      <c r="C1799" t="s">
        <v>24</v>
      </c>
      <c r="D1799" s="1">
        <v>4448</v>
      </c>
      <c r="E1799" s="1">
        <v>73262</v>
      </c>
      <c r="F1799" s="2">
        <v>46171</v>
      </c>
    </row>
    <row r="1800" spans="1:6" x14ac:dyDescent="0.3">
      <c r="A1800">
        <v>2017</v>
      </c>
      <c r="B1800" t="s">
        <v>58</v>
      </c>
      <c r="C1800" t="s">
        <v>25</v>
      </c>
      <c r="D1800" s="1">
        <v>13241</v>
      </c>
      <c r="E1800" s="1">
        <v>136970</v>
      </c>
      <c r="F1800" s="2">
        <v>44565</v>
      </c>
    </row>
    <row r="1801" spans="1:6" x14ac:dyDescent="0.3">
      <c r="A1801">
        <v>2017</v>
      </c>
      <c r="B1801" t="s">
        <v>58</v>
      </c>
      <c r="C1801" t="s">
        <v>26</v>
      </c>
      <c r="D1801" s="1">
        <v>8681</v>
      </c>
      <c r="E1801" s="1">
        <v>131756</v>
      </c>
      <c r="F1801" s="2">
        <v>53119</v>
      </c>
    </row>
    <row r="1802" spans="1:6" x14ac:dyDescent="0.3">
      <c r="A1802">
        <v>2017</v>
      </c>
      <c r="B1802" t="s">
        <v>58</v>
      </c>
      <c r="C1802" t="s">
        <v>27</v>
      </c>
      <c r="D1802" s="1">
        <v>4635</v>
      </c>
      <c r="E1802" s="1">
        <v>111212</v>
      </c>
      <c r="F1802" s="2">
        <v>54599</v>
      </c>
    </row>
    <row r="1803" spans="1:6" x14ac:dyDescent="0.3">
      <c r="A1803">
        <v>2017</v>
      </c>
      <c r="B1803" t="s">
        <v>58</v>
      </c>
      <c r="C1803" t="s">
        <v>28</v>
      </c>
      <c r="D1803" s="1">
        <v>33411</v>
      </c>
      <c r="E1803" s="1">
        <v>644049</v>
      </c>
      <c r="F1803" s="2">
        <v>52138</v>
      </c>
    </row>
    <row r="1804" spans="1:6" x14ac:dyDescent="0.3">
      <c r="A1804">
        <v>2017</v>
      </c>
      <c r="B1804" t="s">
        <v>58</v>
      </c>
      <c r="C1804" t="s">
        <v>29</v>
      </c>
      <c r="D1804" s="1">
        <v>9629</v>
      </c>
      <c r="E1804" s="1">
        <v>127804</v>
      </c>
      <c r="F1804" s="2">
        <v>40621</v>
      </c>
    </row>
    <row r="1805" spans="1:6" x14ac:dyDescent="0.3">
      <c r="A1805">
        <v>2017</v>
      </c>
      <c r="B1805" t="s">
        <v>58</v>
      </c>
      <c r="C1805" t="s">
        <v>30</v>
      </c>
      <c r="D1805" s="1">
        <v>67533</v>
      </c>
      <c r="E1805" s="1">
        <v>1847585</v>
      </c>
      <c r="F1805" s="2">
        <v>51932</v>
      </c>
    </row>
    <row r="1806" spans="1:6" x14ac:dyDescent="0.3">
      <c r="A1806">
        <v>2017</v>
      </c>
      <c r="B1806" t="s">
        <v>58</v>
      </c>
      <c r="C1806" t="s">
        <v>31</v>
      </c>
      <c r="D1806" s="1">
        <v>26885</v>
      </c>
      <c r="E1806" s="1">
        <v>578637</v>
      </c>
      <c r="F1806" s="2">
        <v>47135</v>
      </c>
    </row>
    <row r="1807" spans="1:6" x14ac:dyDescent="0.3">
      <c r="A1807">
        <v>2017</v>
      </c>
      <c r="B1807" t="s">
        <v>58</v>
      </c>
      <c r="C1807" t="s">
        <v>32</v>
      </c>
      <c r="D1807" s="1">
        <v>2484</v>
      </c>
      <c r="E1807" s="1">
        <v>61847</v>
      </c>
      <c r="F1807" s="2">
        <v>49915</v>
      </c>
    </row>
    <row r="1808" spans="1:6" x14ac:dyDescent="0.3">
      <c r="A1808">
        <v>2017</v>
      </c>
      <c r="B1808" t="s">
        <v>58</v>
      </c>
      <c r="C1808" t="s">
        <v>33</v>
      </c>
      <c r="D1808" s="1">
        <v>34090</v>
      </c>
      <c r="E1808" s="1">
        <v>897244</v>
      </c>
      <c r="F1808" s="2">
        <v>45314</v>
      </c>
    </row>
    <row r="1809" spans="1:6" x14ac:dyDescent="0.3">
      <c r="A1809">
        <v>2017</v>
      </c>
      <c r="B1809" t="s">
        <v>58</v>
      </c>
      <c r="C1809" t="s">
        <v>34</v>
      </c>
      <c r="D1809" s="1">
        <v>13367</v>
      </c>
      <c r="E1809" s="1">
        <v>208934</v>
      </c>
      <c r="F1809" s="2">
        <v>44167</v>
      </c>
    </row>
    <row r="1810" spans="1:6" x14ac:dyDescent="0.3">
      <c r="A1810">
        <v>2017</v>
      </c>
      <c r="B1810" t="s">
        <v>58</v>
      </c>
      <c r="C1810" t="s">
        <v>35</v>
      </c>
      <c r="D1810" s="1">
        <v>15363</v>
      </c>
      <c r="E1810" s="1">
        <v>266489</v>
      </c>
      <c r="F1810" s="2">
        <v>50908</v>
      </c>
    </row>
    <row r="1811" spans="1:6" x14ac:dyDescent="0.3">
      <c r="A1811">
        <v>2017</v>
      </c>
      <c r="B1811" t="s">
        <v>58</v>
      </c>
      <c r="C1811" t="s">
        <v>36</v>
      </c>
      <c r="D1811" s="1">
        <v>58709</v>
      </c>
      <c r="E1811" s="1">
        <v>1179271</v>
      </c>
      <c r="F1811" s="2">
        <v>50500</v>
      </c>
    </row>
    <row r="1812" spans="1:6" x14ac:dyDescent="0.3">
      <c r="A1812">
        <v>2017</v>
      </c>
      <c r="B1812" t="s">
        <v>58</v>
      </c>
      <c r="C1812" t="s">
        <v>37</v>
      </c>
      <c r="D1812" s="1">
        <v>4485</v>
      </c>
      <c r="E1812" s="1">
        <v>99581</v>
      </c>
      <c r="F1812" s="2">
        <v>47941</v>
      </c>
    </row>
    <row r="1813" spans="1:6" x14ac:dyDescent="0.3">
      <c r="A1813">
        <v>2017</v>
      </c>
      <c r="B1813" t="s">
        <v>58</v>
      </c>
      <c r="C1813" t="s">
        <v>38</v>
      </c>
      <c r="D1813" s="1">
        <v>11574</v>
      </c>
      <c r="E1813" s="1">
        <v>226255</v>
      </c>
      <c r="F1813" s="2">
        <v>45624</v>
      </c>
    </row>
    <row r="1814" spans="1:6" x14ac:dyDescent="0.3">
      <c r="A1814">
        <v>2017</v>
      </c>
      <c r="B1814" t="s">
        <v>58</v>
      </c>
      <c r="C1814" t="s">
        <v>39</v>
      </c>
      <c r="D1814" s="1">
        <v>2732</v>
      </c>
      <c r="E1814" s="1">
        <v>66629</v>
      </c>
      <c r="F1814" s="2">
        <v>49512</v>
      </c>
    </row>
    <row r="1815" spans="1:6" x14ac:dyDescent="0.3">
      <c r="A1815">
        <v>2017</v>
      </c>
      <c r="B1815" t="s">
        <v>58</v>
      </c>
      <c r="C1815" t="s">
        <v>40</v>
      </c>
      <c r="D1815" s="1">
        <v>15761</v>
      </c>
      <c r="E1815" s="1">
        <v>416511</v>
      </c>
      <c r="F1815" s="2">
        <v>50938</v>
      </c>
    </row>
    <row r="1816" spans="1:6" x14ac:dyDescent="0.3">
      <c r="A1816">
        <v>2017</v>
      </c>
      <c r="B1816" t="s">
        <v>58</v>
      </c>
      <c r="C1816" t="s">
        <v>41</v>
      </c>
      <c r="D1816" s="1">
        <v>87635</v>
      </c>
      <c r="E1816" s="1">
        <v>1607487</v>
      </c>
      <c r="F1816" s="2">
        <v>47096</v>
      </c>
    </row>
    <row r="1817" spans="1:6" x14ac:dyDescent="0.3">
      <c r="A1817">
        <v>2017</v>
      </c>
      <c r="B1817" t="s">
        <v>58</v>
      </c>
      <c r="C1817" t="s">
        <v>42</v>
      </c>
      <c r="D1817" s="1">
        <v>11679</v>
      </c>
      <c r="E1817" s="1">
        <v>181402</v>
      </c>
      <c r="F1817" s="2">
        <v>42492</v>
      </c>
    </row>
    <row r="1818" spans="1:6" x14ac:dyDescent="0.3">
      <c r="A1818">
        <v>2017</v>
      </c>
      <c r="B1818" t="s">
        <v>58</v>
      </c>
      <c r="C1818" t="s">
        <v>43</v>
      </c>
      <c r="D1818" s="1">
        <v>2460</v>
      </c>
      <c r="E1818" s="1">
        <v>62109</v>
      </c>
      <c r="F1818" s="2">
        <v>45259</v>
      </c>
    </row>
    <row r="1819" spans="1:6" x14ac:dyDescent="0.3">
      <c r="A1819">
        <v>2017</v>
      </c>
      <c r="B1819" t="s">
        <v>58</v>
      </c>
      <c r="C1819" t="s">
        <v>44</v>
      </c>
      <c r="D1819" s="1">
        <v>42910</v>
      </c>
      <c r="E1819" s="1">
        <v>496944</v>
      </c>
      <c r="F1819" s="2">
        <v>48573</v>
      </c>
    </row>
    <row r="1820" spans="1:6" x14ac:dyDescent="0.3">
      <c r="A1820">
        <v>2017</v>
      </c>
      <c r="B1820" t="s">
        <v>58</v>
      </c>
      <c r="C1820" t="s">
        <v>45</v>
      </c>
      <c r="D1820" s="1">
        <v>56689</v>
      </c>
      <c r="E1820" s="1">
        <v>451563</v>
      </c>
      <c r="F1820" s="2">
        <v>49782</v>
      </c>
    </row>
    <row r="1821" spans="1:6" x14ac:dyDescent="0.3">
      <c r="A1821">
        <v>2017</v>
      </c>
      <c r="B1821" t="s">
        <v>58</v>
      </c>
      <c r="C1821" t="s">
        <v>46</v>
      </c>
      <c r="D1821" s="1">
        <v>5679</v>
      </c>
      <c r="E1821" s="1">
        <v>123772</v>
      </c>
      <c r="F1821" s="2">
        <v>44732</v>
      </c>
    </row>
    <row r="1822" spans="1:6" x14ac:dyDescent="0.3">
      <c r="A1822">
        <v>2017</v>
      </c>
      <c r="B1822" t="s">
        <v>58</v>
      </c>
      <c r="C1822" t="s">
        <v>47</v>
      </c>
      <c r="D1822" s="1">
        <v>25989</v>
      </c>
      <c r="E1822" s="1">
        <v>428367</v>
      </c>
      <c r="F1822" s="2">
        <v>47663</v>
      </c>
    </row>
    <row r="1823" spans="1:6" x14ac:dyDescent="0.3">
      <c r="A1823">
        <v>2017</v>
      </c>
      <c r="B1823" t="s">
        <v>58</v>
      </c>
      <c r="C1823" t="s">
        <v>48</v>
      </c>
      <c r="D1823" s="1">
        <v>3268</v>
      </c>
      <c r="E1823" s="1">
        <v>26479</v>
      </c>
      <c r="F1823" s="2">
        <v>41913</v>
      </c>
    </row>
    <row r="1824" spans="1:6" x14ac:dyDescent="0.3">
      <c r="A1824">
        <v>2017</v>
      </c>
      <c r="B1824" t="s">
        <v>59</v>
      </c>
      <c r="C1824" t="s">
        <v>1</v>
      </c>
      <c r="D1824" s="1">
        <v>10741</v>
      </c>
      <c r="E1824" s="1">
        <v>202336</v>
      </c>
      <c r="F1824" s="2">
        <v>16222</v>
      </c>
    </row>
    <row r="1825" spans="1:6" x14ac:dyDescent="0.3">
      <c r="A1825">
        <v>2017</v>
      </c>
      <c r="B1825" t="s">
        <v>59</v>
      </c>
      <c r="C1825" t="s">
        <v>2</v>
      </c>
      <c r="D1825" s="1">
        <v>12771</v>
      </c>
      <c r="E1825" s="1">
        <v>317076</v>
      </c>
      <c r="F1825" s="2">
        <v>23505</v>
      </c>
    </row>
    <row r="1826" spans="1:6" x14ac:dyDescent="0.3">
      <c r="A1826">
        <v>2017</v>
      </c>
      <c r="B1826" t="s">
        <v>59</v>
      </c>
      <c r="C1826" t="s">
        <v>3</v>
      </c>
      <c r="D1826" s="1">
        <v>7024</v>
      </c>
      <c r="E1826" s="1">
        <v>116690</v>
      </c>
      <c r="F1826" s="2">
        <v>16181</v>
      </c>
    </row>
    <row r="1827" spans="1:6" x14ac:dyDescent="0.3">
      <c r="A1827">
        <v>2017</v>
      </c>
      <c r="B1827" t="s">
        <v>59</v>
      </c>
      <c r="C1827" t="s">
        <v>4</v>
      </c>
      <c r="D1827" s="1">
        <v>103495</v>
      </c>
      <c r="E1827" s="1">
        <v>1935980</v>
      </c>
      <c r="F1827" s="2">
        <v>29214</v>
      </c>
    </row>
    <row r="1828" spans="1:6" x14ac:dyDescent="0.3">
      <c r="A1828">
        <v>2017</v>
      </c>
      <c r="B1828" t="s">
        <v>59</v>
      </c>
      <c r="C1828" t="s">
        <v>5</v>
      </c>
      <c r="D1828" s="1">
        <v>16627</v>
      </c>
      <c r="E1828" s="1">
        <v>333190</v>
      </c>
      <c r="F1828" s="2">
        <v>24462</v>
      </c>
    </row>
    <row r="1829" spans="1:6" x14ac:dyDescent="0.3">
      <c r="A1829">
        <v>2017</v>
      </c>
      <c r="B1829" t="s">
        <v>59</v>
      </c>
      <c r="C1829" t="s">
        <v>6</v>
      </c>
      <c r="D1829" s="1">
        <v>10338</v>
      </c>
      <c r="E1829" s="1">
        <v>156514</v>
      </c>
      <c r="F1829" s="2">
        <v>23066</v>
      </c>
    </row>
    <row r="1830" spans="1:6" x14ac:dyDescent="0.3">
      <c r="A1830">
        <v>2017</v>
      </c>
      <c r="B1830" t="s">
        <v>59</v>
      </c>
      <c r="C1830" t="s">
        <v>7</v>
      </c>
      <c r="D1830" s="1">
        <v>2565</v>
      </c>
      <c r="E1830" s="1">
        <v>50272</v>
      </c>
      <c r="F1830" s="2">
        <v>19997</v>
      </c>
    </row>
    <row r="1831" spans="1:6" x14ac:dyDescent="0.3">
      <c r="A1831">
        <v>2017</v>
      </c>
      <c r="B1831" t="s">
        <v>59</v>
      </c>
      <c r="C1831" t="s">
        <v>8</v>
      </c>
      <c r="D1831" s="1">
        <v>55396</v>
      </c>
      <c r="E1831" s="1">
        <v>1198478</v>
      </c>
      <c r="F1831" s="2">
        <v>24953</v>
      </c>
    </row>
    <row r="1832" spans="1:6" x14ac:dyDescent="0.3">
      <c r="A1832">
        <v>2017</v>
      </c>
      <c r="B1832" t="s">
        <v>59</v>
      </c>
      <c r="C1832" t="s">
        <v>9</v>
      </c>
      <c r="D1832" s="1">
        <v>23538</v>
      </c>
      <c r="E1832" s="1">
        <v>476035</v>
      </c>
      <c r="F1832" s="2">
        <v>20142</v>
      </c>
    </row>
    <row r="1833" spans="1:6" x14ac:dyDescent="0.3">
      <c r="A1833">
        <v>2017</v>
      </c>
      <c r="B1833" t="s">
        <v>59</v>
      </c>
      <c r="C1833" t="s">
        <v>10</v>
      </c>
      <c r="D1833" s="1">
        <v>4906</v>
      </c>
      <c r="E1833" s="1">
        <v>74928</v>
      </c>
      <c r="F1833" s="2">
        <v>16382</v>
      </c>
    </row>
    <row r="1834" spans="1:6" x14ac:dyDescent="0.3">
      <c r="A1834">
        <v>2017</v>
      </c>
      <c r="B1834" t="s">
        <v>59</v>
      </c>
      <c r="C1834" t="s">
        <v>11</v>
      </c>
      <c r="D1834" s="1">
        <v>32076</v>
      </c>
      <c r="E1834" s="1">
        <v>610100</v>
      </c>
      <c r="F1834" s="2">
        <v>22930</v>
      </c>
    </row>
    <row r="1835" spans="1:6" x14ac:dyDescent="0.3">
      <c r="A1835">
        <v>2017</v>
      </c>
      <c r="B1835" t="s">
        <v>59</v>
      </c>
      <c r="C1835" t="s">
        <v>12</v>
      </c>
      <c r="D1835" s="1">
        <v>15273</v>
      </c>
      <c r="E1835" s="1">
        <v>308506</v>
      </c>
      <c r="F1835" s="2">
        <v>18223</v>
      </c>
    </row>
    <row r="1836" spans="1:6" x14ac:dyDescent="0.3">
      <c r="A1836">
        <v>2017</v>
      </c>
      <c r="B1836" t="s">
        <v>59</v>
      </c>
      <c r="C1836" t="s">
        <v>13</v>
      </c>
      <c r="D1836" s="1">
        <v>8532</v>
      </c>
      <c r="E1836" s="1">
        <v>143101</v>
      </c>
      <c r="F1836" s="2">
        <v>16280</v>
      </c>
    </row>
    <row r="1837" spans="1:6" x14ac:dyDescent="0.3">
      <c r="A1837">
        <v>2017</v>
      </c>
      <c r="B1837" t="s">
        <v>59</v>
      </c>
      <c r="C1837" t="s">
        <v>14</v>
      </c>
      <c r="D1837" s="1">
        <v>6839</v>
      </c>
      <c r="E1837" s="1">
        <v>128449</v>
      </c>
      <c r="F1837" s="2">
        <v>16257</v>
      </c>
    </row>
    <row r="1838" spans="1:6" x14ac:dyDescent="0.3">
      <c r="A1838">
        <v>2017</v>
      </c>
      <c r="B1838" t="s">
        <v>59</v>
      </c>
      <c r="C1838" t="s">
        <v>15</v>
      </c>
      <c r="D1838" s="1">
        <v>10063</v>
      </c>
      <c r="E1838" s="1">
        <v>196846</v>
      </c>
      <c r="F1838" s="2">
        <v>17160</v>
      </c>
    </row>
    <row r="1839" spans="1:6" x14ac:dyDescent="0.3">
      <c r="A1839">
        <v>2017</v>
      </c>
      <c r="B1839" t="s">
        <v>59</v>
      </c>
      <c r="C1839" t="s">
        <v>16</v>
      </c>
      <c r="D1839" s="1">
        <v>12015</v>
      </c>
      <c r="E1839" s="1">
        <v>233109</v>
      </c>
      <c r="F1839" s="2">
        <v>20623</v>
      </c>
    </row>
    <row r="1840" spans="1:6" x14ac:dyDescent="0.3">
      <c r="A1840">
        <v>2017</v>
      </c>
      <c r="B1840" t="s">
        <v>59</v>
      </c>
      <c r="C1840" t="s">
        <v>17</v>
      </c>
      <c r="D1840" s="1">
        <v>5119</v>
      </c>
      <c r="E1840" s="1">
        <v>67354</v>
      </c>
      <c r="F1840" s="2">
        <v>21119</v>
      </c>
    </row>
    <row r="1841" spans="1:6" x14ac:dyDescent="0.3">
      <c r="A1841">
        <v>2017</v>
      </c>
      <c r="B1841" t="s">
        <v>59</v>
      </c>
      <c r="C1841" t="s">
        <v>18</v>
      </c>
      <c r="D1841" s="1">
        <v>14733</v>
      </c>
      <c r="E1841" s="1">
        <v>280195</v>
      </c>
      <c r="F1841" s="2">
        <v>23436</v>
      </c>
    </row>
    <row r="1842" spans="1:6" x14ac:dyDescent="0.3">
      <c r="A1842">
        <v>2017</v>
      </c>
      <c r="B1842" t="s">
        <v>59</v>
      </c>
      <c r="C1842" t="s">
        <v>19</v>
      </c>
      <c r="D1842" s="1">
        <v>20695</v>
      </c>
      <c r="E1842" s="1">
        <v>369350</v>
      </c>
      <c r="F1842" s="2">
        <v>26779</v>
      </c>
    </row>
    <row r="1843" spans="1:6" x14ac:dyDescent="0.3">
      <c r="A1843">
        <v>2017</v>
      </c>
      <c r="B1843" t="s">
        <v>59</v>
      </c>
      <c r="C1843" t="s">
        <v>20</v>
      </c>
      <c r="D1843" s="1">
        <v>21783</v>
      </c>
      <c r="E1843" s="1">
        <v>431316</v>
      </c>
      <c r="F1843" s="2">
        <v>19834</v>
      </c>
    </row>
    <row r="1844" spans="1:6" x14ac:dyDescent="0.3">
      <c r="A1844">
        <v>2017</v>
      </c>
      <c r="B1844" t="s">
        <v>59</v>
      </c>
      <c r="C1844" t="s">
        <v>21</v>
      </c>
      <c r="D1844" s="1">
        <v>14729</v>
      </c>
      <c r="E1844" s="1">
        <v>270490</v>
      </c>
      <c r="F1844" s="2">
        <v>21386</v>
      </c>
    </row>
    <row r="1845" spans="1:6" x14ac:dyDescent="0.3">
      <c r="A1845">
        <v>2017</v>
      </c>
      <c r="B1845" t="s">
        <v>59</v>
      </c>
      <c r="C1845" t="s">
        <v>22</v>
      </c>
      <c r="D1845" s="1">
        <v>6381</v>
      </c>
      <c r="E1845" s="1">
        <v>134613</v>
      </c>
      <c r="F1845" s="2">
        <v>17011</v>
      </c>
    </row>
    <row r="1846" spans="1:6" x14ac:dyDescent="0.3">
      <c r="A1846">
        <v>2017</v>
      </c>
      <c r="B1846" t="s">
        <v>59</v>
      </c>
      <c r="C1846" t="s">
        <v>23</v>
      </c>
      <c r="D1846" s="1">
        <v>14797</v>
      </c>
      <c r="E1846" s="1">
        <v>303022</v>
      </c>
      <c r="F1846" s="2">
        <v>20276</v>
      </c>
    </row>
    <row r="1847" spans="1:6" x14ac:dyDescent="0.3">
      <c r="A1847">
        <v>2017</v>
      </c>
      <c r="B1847" t="s">
        <v>59</v>
      </c>
      <c r="C1847" t="s">
        <v>24</v>
      </c>
      <c r="D1847" s="1">
        <v>4978</v>
      </c>
      <c r="E1847" s="1">
        <v>64958</v>
      </c>
      <c r="F1847" s="2">
        <v>18625</v>
      </c>
    </row>
    <row r="1848" spans="1:6" x14ac:dyDescent="0.3">
      <c r="A1848">
        <v>2017</v>
      </c>
      <c r="B1848" t="s">
        <v>59</v>
      </c>
      <c r="C1848" t="s">
        <v>25</v>
      </c>
      <c r="D1848" s="1">
        <v>5508</v>
      </c>
      <c r="E1848" s="1">
        <v>91776</v>
      </c>
      <c r="F1848" s="2">
        <v>16253</v>
      </c>
    </row>
    <row r="1849" spans="1:6" x14ac:dyDescent="0.3">
      <c r="A1849">
        <v>2017</v>
      </c>
      <c r="B1849" t="s">
        <v>59</v>
      </c>
      <c r="C1849" t="s">
        <v>26</v>
      </c>
      <c r="D1849" s="1">
        <v>8246</v>
      </c>
      <c r="E1849" s="1">
        <v>348888</v>
      </c>
      <c r="F1849" s="2">
        <v>33048</v>
      </c>
    </row>
    <row r="1850" spans="1:6" x14ac:dyDescent="0.3">
      <c r="A1850">
        <v>2017</v>
      </c>
      <c r="B1850" t="s">
        <v>59</v>
      </c>
      <c r="C1850" t="s">
        <v>27</v>
      </c>
      <c r="D1850" s="1">
        <v>4512</v>
      </c>
      <c r="E1850" s="1">
        <v>70729</v>
      </c>
      <c r="F1850" s="2">
        <v>21058</v>
      </c>
    </row>
    <row r="1851" spans="1:6" x14ac:dyDescent="0.3">
      <c r="A1851">
        <v>2017</v>
      </c>
      <c r="B1851" t="s">
        <v>59</v>
      </c>
      <c r="C1851" t="s">
        <v>28</v>
      </c>
      <c r="D1851" s="1">
        <v>23501</v>
      </c>
      <c r="E1851" s="1">
        <v>372798</v>
      </c>
      <c r="F1851" s="2">
        <v>24851</v>
      </c>
    </row>
    <row r="1852" spans="1:6" x14ac:dyDescent="0.3">
      <c r="A1852">
        <v>2017</v>
      </c>
      <c r="B1852" t="s">
        <v>59</v>
      </c>
      <c r="C1852" t="s">
        <v>29</v>
      </c>
      <c r="D1852" s="1">
        <v>4929</v>
      </c>
      <c r="E1852" s="1">
        <v>96321</v>
      </c>
      <c r="F1852" s="2">
        <v>17901</v>
      </c>
    </row>
    <row r="1853" spans="1:6" x14ac:dyDescent="0.3">
      <c r="A1853">
        <v>2017</v>
      </c>
      <c r="B1853" t="s">
        <v>59</v>
      </c>
      <c r="C1853" t="s">
        <v>30</v>
      </c>
      <c r="D1853" s="1">
        <v>66166</v>
      </c>
      <c r="E1853" s="1">
        <v>944545</v>
      </c>
      <c r="F1853" s="2">
        <v>32365</v>
      </c>
    </row>
    <row r="1854" spans="1:6" x14ac:dyDescent="0.3">
      <c r="A1854">
        <v>2017</v>
      </c>
      <c r="B1854" t="s">
        <v>59</v>
      </c>
      <c r="C1854" t="s">
        <v>31</v>
      </c>
      <c r="D1854" s="1">
        <v>25235</v>
      </c>
      <c r="E1854" s="1">
        <v>493758</v>
      </c>
      <c r="F1854" s="2">
        <v>19111</v>
      </c>
    </row>
    <row r="1855" spans="1:6" x14ac:dyDescent="0.3">
      <c r="A1855">
        <v>2017</v>
      </c>
      <c r="B1855" t="s">
        <v>59</v>
      </c>
      <c r="C1855" t="s">
        <v>32</v>
      </c>
      <c r="D1855" s="1">
        <v>2600</v>
      </c>
      <c r="E1855" s="1">
        <v>39316</v>
      </c>
      <c r="F1855" s="2">
        <v>17400</v>
      </c>
    </row>
    <row r="1856" spans="1:6" x14ac:dyDescent="0.3">
      <c r="A1856">
        <v>2017</v>
      </c>
      <c r="B1856" t="s">
        <v>59</v>
      </c>
      <c r="C1856" t="s">
        <v>33</v>
      </c>
      <c r="D1856" s="1">
        <v>28218</v>
      </c>
      <c r="E1856" s="1">
        <v>560257</v>
      </c>
      <c r="F1856" s="2">
        <v>18856</v>
      </c>
    </row>
    <row r="1857" spans="1:6" x14ac:dyDescent="0.3">
      <c r="A1857">
        <v>2017</v>
      </c>
      <c r="B1857" t="s">
        <v>59</v>
      </c>
      <c r="C1857" t="s">
        <v>34</v>
      </c>
      <c r="D1857" s="1">
        <v>8969</v>
      </c>
      <c r="E1857" s="1">
        <v>167540</v>
      </c>
      <c r="F1857" s="2">
        <v>17729</v>
      </c>
    </row>
    <row r="1858" spans="1:6" x14ac:dyDescent="0.3">
      <c r="A1858">
        <v>2017</v>
      </c>
      <c r="B1858" t="s">
        <v>59</v>
      </c>
      <c r="C1858" t="s">
        <v>35</v>
      </c>
      <c r="D1858" s="1">
        <v>13588</v>
      </c>
      <c r="E1858" s="1">
        <v>205823</v>
      </c>
      <c r="F1858" s="2">
        <v>21379</v>
      </c>
    </row>
    <row r="1859" spans="1:6" x14ac:dyDescent="0.3">
      <c r="A1859">
        <v>2017</v>
      </c>
      <c r="B1859" t="s">
        <v>59</v>
      </c>
      <c r="C1859" t="s">
        <v>36</v>
      </c>
      <c r="D1859" s="1">
        <v>33146</v>
      </c>
      <c r="E1859" s="1">
        <v>566779</v>
      </c>
      <c r="F1859" s="2">
        <v>20389</v>
      </c>
    </row>
    <row r="1860" spans="1:6" x14ac:dyDescent="0.3">
      <c r="A1860">
        <v>2017</v>
      </c>
      <c r="B1860" t="s">
        <v>59</v>
      </c>
      <c r="C1860" t="s">
        <v>37</v>
      </c>
      <c r="D1860" s="1">
        <v>3683</v>
      </c>
      <c r="E1860" s="1">
        <v>58183</v>
      </c>
      <c r="F1860" s="2">
        <v>22353</v>
      </c>
    </row>
    <row r="1861" spans="1:6" x14ac:dyDescent="0.3">
      <c r="A1861">
        <v>2017</v>
      </c>
      <c r="B1861" t="s">
        <v>59</v>
      </c>
      <c r="C1861" t="s">
        <v>38</v>
      </c>
      <c r="D1861" s="1">
        <v>12337</v>
      </c>
      <c r="E1861" s="1">
        <v>254069</v>
      </c>
      <c r="F1861" s="2">
        <v>17885</v>
      </c>
    </row>
    <row r="1862" spans="1:6" x14ac:dyDescent="0.3">
      <c r="A1862">
        <v>2017</v>
      </c>
      <c r="B1862" t="s">
        <v>59</v>
      </c>
      <c r="C1862" t="s">
        <v>39</v>
      </c>
      <c r="D1862" s="1">
        <v>3109</v>
      </c>
      <c r="E1862" s="1">
        <v>46967</v>
      </c>
      <c r="F1862" s="2">
        <v>16460</v>
      </c>
    </row>
    <row r="1863" spans="1:6" x14ac:dyDescent="0.3">
      <c r="A1863">
        <v>2017</v>
      </c>
      <c r="B1863" t="s">
        <v>59</v>
      </c>
      <c r="C1863" t="s">
        <v>40</v>
      </c>
      <c r="D1863" s="1">
        <v>15932</v>
      </c>
      <c r="E1863" s="1">
        <v>328856</v>
      </c>
      <c r="F1863" s="2">
        <v>22398</v>
      </c>
    </row>
    <row r="1864" spans="1:6" x14ac:dyDescent="0.3">
      <c r="A1864">
        <v>2017</v>
      </c>
      <c r="B1864" t="s">
        <v>59</v>
      </c>
      <c r="C1864" t="s">
        <v>41</v>
      </c>
      <c r="D1864" s="1">
        <v>60744</v>
      </c>
      <c r="E1864" s="1">
        <v>1317762</v>
      </c>
      <c r="F1864" s="2">
        <v>21234</v>
      </c>
    </row>
    <row r="1865" spans="1:6" x14ac:dyDescent="0.3">
      <c r="A1865">
        <v>2017</v>
      </c>
      <c r="B1865" t="s">
        <v>59</v>
      </c>
      <c r="C1865" t="s">
        <v>42</v>
      </c>
      <c r="D1865" s="1">
        <v>7068</v>
      </c>
      <c r="E1865" s="1">
        <v>142985</v>
      </c>
      <c r="F1865" s="2">
        <v>19510</v>
      </c>
    </row>
    <row r="1866" spans="1:6" x14ac:dyDescent="0.3">
      <c r="A1866">
        <v>2017</v>
      </c>
      <c r="B1866" t="s">
        <v>59</v>
      </c>
      <c r="C1866" t="s">
        <v>43</v>
      </c>
      <c r="D1866" s="1">
        <v>2266</v>
      </c>
      <c r="E1866" s="1">
        <v>37337</v>
      </c>
      <c r="F1866" s="2">
        <v>22375</v>
      </c>
    </row>
    <row r="1867" spans="1:6" x14ac:dyDescent="0.3">
      <c r="A1867">
        <v>2017</v>
      </c>
      <c r="B1867" t="s">
        <v>59</v>
      </c>
      <c r="C1867" t="s">
        <v>44</v>
      </c>
      <c r="D1867" s="1">
        <v>20269</v>
      </c>
      <c r="E1867" s="1">
        <v>402475</v>
      </c>
      <c r="F1867" s="2">
        <v>20078</v>
      </c>
    </row>
    <row r="1868" spans="1:6" x14ac:dyDescent="0.3">
      <c r="A1868">
        <v>2017</v>
      </c>
      <c r="B1868" t="s">
        <v>59</v>
      </c>
      <c r="C1868" t="s">
        <v>45</v>
      </c>
      <c r="D1868" s="1">
        <v>20065</v>
      </c>
      <c r="E1868" s="1">
        <v>325141</v>
      </c>
      <c r="F1868" s="2">
        <v>24250</v>
      </c>
    </row>
    <row r="1869" spans="1:6" x14ac:dyDescent="0.3">
      <c r="A1869">
        <v>2017</v>
      </c>
      <c r="B1869" t="s">
        <v>59</v>
      </c>
      <c r="C1869" t="s">
        <v>46</v>
      </c>
      <c r="D1869" s="1">
        <v>4646</v>
      </c>
      <c r="E1869" s="1">
        <v>74275</v>
      </c>
      <c r="F1869" s="2">
        <v>17335</v>
      </c>
    </row>
    <row r="1870" spans="1:6" x14ac:dyDescent="0.3">
      <c r="A1870">
        <v>2017</v>
      </c>
      <c r="B1870" t="s">
        <v>59</v>
      </c>
      <c r="C1870" t="s">
        <v>47</v>
      </c>
      <c r="D1870" s="1">
        <v>16599</v>
      </c>
      <c r="E1870" s="1">
        <v>279749</v>
      </c>
      <c r="F1870" s="2">
        <v>17248</v>
      </c>
    </row>
    <row r="1871" spans="1:6" x14ac:dyDescent="0.3">
      <c r="A1871">
        <v>2017</v>
      </c>
      <c r="B1871" t="s">
        <v>59</v>
      </c>
      <c r="C1871" t="s">
        <v>48</v>
      </c>
      <c r="D1871" s="1">
        <v>2355</v>
      </c>
      <c r="E1871" s="1">
        <v>36297</v>
      </c>
      <c r="F1871" s="2">
        <v>19867</v>
      </c>
    </row>
    <row r="1872" spans="1:6" x14ac:dyDescent="0.3">
      <c r="A1872">
        <v>2017</v>
      </c>
      <c r="B1872" t="s">
        <v>60</v>
      </c>
      <c r="C1872" t="s">
        <v>1</v>
      </c>
      <c r="D1872" s="1">
        <v>9603</v>
      </c>
      <c r="E1872" s="1">
        <v>45296</v>
      </c>
      <c r="F1872" s="2">
        <v>36539</v>
      </c>
    </row>
    <row r="1873" spans="1:6" x14ac:dyDescent="0.3">
      <c r="A1873">
        <v>2017</v>
      </c>
      <c r="B1873" t="s">
        <v>60</v>
      </c>
      <c r="C1873" t="s">
        <v>2</v>
      </c>
      <c r="D1873" s="1">
        <v>10297</v>
      </c>
      <c r="E1873" s="1">
        <v>71320</v>
      </c>
      <c r="F1873" s="2">
        <v>37061</v>
      </c>
    </row>
    <row r="1874" spans="1:6" x14ac:dyDescent="0.3">
      <c r="A1874">
        <v>2017</v>
      </c>
      <c r="B1874" t="s">
        <v>60</v>
      </c>
      <c r="C1874" t="s">
        <v>3</v>
      </c>
      <c r="D1874" s="1">
        <v>5315</v>
      </c>
      <c r="E1874" s="1">
        <v>24804</v>
      </c>
      <c r="F1874" s="2">
        <v>33179</v>
      </c>
    </row>
    <row r="1875" spans="1:6" x14ac:dyDescent="0.3">
      <c r="A1875">
        <v>2017</v>
      </c>
      <c r="B1875" t="s">
        <v>60</v>
      </c>
      <c r="C1875" t="s">
        <v>4</v>
      </c>
      <c r="D1875" s="1">
        <v>88470</v>
      </c>
      <c r="E1875" s="1">
        <v>527915</v>
      </c>
      <c r="F1875" s="2">
        <v>40412</v>
      </c>
    </row>
    <row r="1876" spans="1:6" x14ac:dyDescent="0.3">
      <c r="A1876">
        <v>2017</v>
      </c>
      <c r="B1876" t="s">
        <v>60</v>
      </c>
      <c r="C1876" t="s">
        <v>5</v>
      </c>
      <c r="D1876" s="1">
        <v>15777</v>
      </c>
      <c r="E1876" s="1">
        <v>80034</v>
      </c>
      <c r="F1876" s="2">
        <v>39558</v>
      </c>
    </row>
    <row r="1877" spans="1:6" x14ac:dyDescent="0.3">
      <c r="A1877">
        <v>2017</v>
      </c>
      <c r="B1877" t="s">
        <v>60</v>
      </c>
      <c r="C1877" t="s">
        <v>6</v>
      </c>
      <c r="D1877" s="1">
        <v>16529</v>
      </c>
      <c r="E1877" s="1">
        <v>64279</v>
      </c>
      <c r="F1877" s="2">
        <v>33397</v>
      </c>
    </row>
    <row r="1878" spans="1:6" x14ac:dyDescent="0.3">
      <c r="A1878">
        <v>2017</v>
      </c>
      <c r="B1878" t="s">
        <v>60</v>
      </c>
      <c r="C1878" t="s">
        <v>7</v>
      </c>
      <c r="D1878" s="1">
        <v>2003</v>
      </c>
      <c r="E1878" s="1">
        <v>11881</v>
      </c>
      <c r="F1878" s="2">
        <v>33610</v>
      </c>
    </row>
    <row r="1879" spans="1:6" x14ac:dyDescent="0.3">
      <c r="A1879">
        <v>2017</v>
      </c>
      <c r="B1879" t="s">
        <v>60</v>
      </c>
      <c r="C1879" t="s">
        <v>8</v>
      </c>
      <c r="D1879" s="1">
        <v>54928</v>
      </c>
      <c r="E1879" s="1">
        <v>273903</v>
      </c>
      <c r="F1879" s="2">
        <v>35319</v>
      </c>
    </row>
    <row r="1880" spans="1:6" x14ac:dyDescent="0.3">
      <c r="A1880">
        <v>2017</v>
      </c>
      <c r="B1880" t="s">
        <v>60</v>
      </c>
      <c r="C1880" t="s">
        <v>9</v>
      </c>
      <c r="D1880" s="1">
        <v>18097</v>
      </c>
      <c r="E1880" s="1">
        <v>106445</v>
      </c>
      <c r="F1880" s="2">
        <v>35520</v>
      </c>
    </row>
    <row r="1881" spans="1:6" x14ac:dyDescent="0.3">
      <c r="A1881">
        <v>2017</v>
      </c>
      <c r="B1881" t="s">
        <v>60</v>
      </c>
      <c r="C1881" t="s">
        <v>10</v>
      </c>
      <c r="D1881" s="1">
        <v>3888</v>
      </c>
      <c r="E1881" s="1">
        <v>17915</v>
      </c>
      <c r="F1881" s="2">
        <v>30056</v>
      </c>
    </row>
    <row r="1882" spans="1:6" x14ac:dyDescent="0.3">
      <c r="A1882">
        <v>2017</v>
      </c>
      <c r="B1882" t="s">
        <v>60</v>
      </c>
      <c r="C1882" t="s">
        <v>11</v>
      </c>
      <c r="D1882" s="1">
        <v>39500</v>
      </c>
      <c r="E1882" s="1">
        <v>206494</v>
      </c>
      <c r="F1882" s="2">
        <v>41240</v>
      </c>
    </row>
    <row r="1883" spans="1:6" x14ac:dyDescent="0.3">
      <c r="A1883">
        <v>2017</v>
      </c>
      <c r="B1883" t="s">
        <v>60</v>
      </c>
      <c r="C1883" t="s">
        <v>12</v>
      </c>
      <c r="D1883" s="1">
        <v>13113</v>
      </c>
      <c r="E1883" s="1">
        <v>86944</v>
      </c>
      <c r="F1883" s="2">
        <v>31882</v>
      </c>
    </row>
    <row r="1884" spans="1:6" x14ac:dyDescent="0.3">
      <c r="A1884">
        <v>2017</v>
      </c>
      <c r="B1884" t="s">
        <v>60</v>
      </c>
      <c r="C1884" t="s">
        <v>13</v>
      </c>
      <c r="D1884" s="1">
        <v>8710</v>
      </c>
      <c r="E1884" s="1">
        <v>42498</v>
      </c>
      <c r="F1884" s="2">
        <v>33069</v>
      </c>
    </row>
    <row r="1885" spans="1:6" x14ac:dyDescent="0.3">
      <c r="A1885">
        <v>2017</v>
      </c>
      <c r="B1885" t="s">
        <v>60</v>
      </c>
      <c r="C1885" t="s">
        <v>14</v>
      </c>
      <c r="D1885" s="1">
        <v>6031</v>
      </c>
      <c r="E1885" s="1">
        <v>33578</v>
      </c>
      <c r="F1885" s="2">
        <v>33575</v>
      </c>
    </row>
    <row r="1886" spans="1:6" x14ac:dyDescent="0.3">
      <c r="A1886">
        <v>2017</v>
      </c>
      <c r="B1886" t="s">
        <v>60</v>
      </c>
      <c r="C1886" t="s">
        <v>15</v>
      </c>
      <c r="D1886" s="1">
        <v>10912</v>
      </c>
      <c r="E1886" s="1">
        <v>46382</v>
      </c>
      <c r="F1886" s="2">
        <v>32330</v>
      </c>
    </row>
    <row r="1887" spans="1:6" x14ac:dyDescent="0.3">
      <c r="A1887">
        <v>2017</v>
      </c>
      <c r="B1887" t="s">
        <v>60</v>
      </c>
      <c r="C1887" t="s">
        <v>16</v>
      </c>
      <c r="D1887" s="1">
        <v>9250</v>
      </c>
      <c r="E1887" s="1">
        <v>45963</v>
      </c>
      <c r="F1887" s="2">
        <v>36468</v>
      </c>
    </row>
    <row r="1888" spans="1:6" x14ac:dyDescent="0.3">
      <c r="A1888">
        <v>2017</v>
      </c>
      <c r="B1888" t="s">
        <v>60</v>
      </c>
      <c r="C1888" t="s">
        <v>17</v>
      </c>
      <c r="D1888" s="1">
        <v>4028</v>
      </c>
      <c r="E1888" s="1">
        <v>17774</v>
      </c>
      <c r="F1888" s="2">
        <v>32993</v>
      </c>
    </row>
    <row r="1889" spans="1:6" x14ac:dyDescent="0.3">
      <c r="A1889">
        <v>2017</v>
      </c>
      <c r="B1889" t="s">
        <v>60</v>
      </c>
      <c r="C1889" t="s">
        <v>18</v>
      </c>
      <c r="D1889" s="1">
        <v>19506</v>
      </c>
      <c r="E1889" s="1">
        <v>91492</v>
      </c>
      <c r="F1889" s="2">
        <v>41793</v>
      </c>
    </row>
    <row r="1890" spans="1:6" x14ac:dyDescent="0.3">
      <c r="A1890">
        <v>2017</v>
      </c>
      <c r="B1890" t="s">
        <v>60</v>
      </c>
      <c r="C1890" t="s">
        <v>19</v>
      </c>
      <c r="D1890" s="1">
        <v>21677</v>
      </c>
      <c r="E1890" s="1">
        <v>118160</v>
      </c>
      <c r="F1890" s="2">
        <v>37032</v>
      </c>
    </row>
    <row r="1891" spans="1:6" x14ac:dyDescent="0.3">
      <c r="A1891">
        <v>2017</v>
      </c>
      <c r="B1891" t="s">
        <v>60</v>
      </c>
      <c r="C1891" t="s">
        <v>20</v>
      </c>
      <c r="D1891" s="1">
        <v>29930</v>
      </c>
      <c r="E1891" s="1">
        <v>137568</v>
      </c>
      <c r="F1891" s="2">
        <v>32157</v>
      </c>
    </row>
    <row r="1892" spans="1:6" x14ac:dyDescent="0.3">
      <c r="A1892">
        <v>2017</v>
      </c>
      <c r="B1892" t="s">
        <v>60</v>
      </c>
      <c r="C1892" t="s">
        <v>21</v>
      </c>
      <c r="D1892" s="1">
        <v>16226</v>
      </c>
      <c r="E1892" s="1">
        <v>90138</v>
      </c>
      <c r="F1892" s="2">
        <v>33237</v>
      </c>
    </row>
    <row r="1893" spans="1:6" x14ac:dyDescent="0.3">
      <c r="A1893">
        <v>2017</v>
      </c>
      <c r="B1893" t="s">
        <v>60</v>
      </c>
      <c r="C1893" t="s">
        <v>22</v>
      </c>
      <c r="D1893" s="1">
        <v>4726</v>
      </c>
      <c r="E1893" s="1">
        <v>21154</v>
      </c>
      <c r="F1893" s="2">
        <v>33958</v>
      </c>
    </row>
    <row r="1894" spans="1:6" x14ac:dyDescent="0.3">
      <c r="A1894">
        <v>2017</v>
      </c>
      <c r="B1894" t="s">
        <v>60</v>
      </c>
      <c r="C1894" t="s">
        <v>23</v>
      </c>
      <c r="D1894" s="1">
        <v>13734</v>
      </c>
      <c r="E1894" s="1">
        <v>76037</v>
      </c>
      <c r="F1894" s="2">
        <v>32705</v>
      </c>
    </row>
    <row r="1895" spans="1:6" x14ac:dyDescent="0.3">
      <c r="A1895">
        <v>2017</v>
      </c>
      <c r="B1895" t="s">
        <v>60</v>
      </c>
      <c r="C1895" t="s">
        <v>24</v>
      </c>
      <c r="D1895" s="1">
        <v>4094</v>
      </c>
      <c r="E1895" s="1">
        <v>17909</v>
      </c>
      <c r="F1895" s="2">
        <v>29177</v>
      </c>
    </row>
    <row r="1896" spans="1:6" x14ac:dyDescent="0.3">
      <c r="A1896">
        <v>2017</v>
      </c>
      <c r="B1896" t="s">
        <v>60</v>
      </c>
      <c r="C1896" t="s">
        <v>25</v>
      </c>
      <c r="D1896" s="1">
        <v>4671</v>
      </c>
      <c r="E1896" s="1">
        <v>25082</v>
      </c>
      <c r="F1896" s="2">
        <v>31310</v>
      </c>
    </row>
    <row r="1897" spans="1:6" x14ac:dyDescent="0.3">
      <c r="A1897">
        <v>2017</v>
      </c>
      <c r="B1897" t="s">
        <v>60</v>
      </c>
      <c r="C1897" t="s">
        <v>26</v>
      </c>
      <c r="D1897" s="1">
        <v>4959</v>
      </c>
      <c r="E1897" s="1">
        <v>33667</v>
      </c>
      <c r="F1897" s="2">
        <v>36336</v>
      </c>
    </row>
    <row r="1898" spans="1:6" x14ac:dyDescent="0.3">
      <c r="A1898">
        <v>2017</v>
      </c>
      <c r="B1898" t="s">
        <v>60</v>
      </c>
      <c r="C1898" t="s">
        <v>27</v>
      </c>
      <c r="D1898" s="1">
        <v>3871</v>
      </c>
      <c r="E1898" s="1">
        <v>20493</v>
      </c>
      <c r="F1898" s="2">
        <v>36646</v>
      </c>
    </row>
    <row r="1899" spans="1:6" x14ac:dyDescent="0.3">
      <c r="A1899">
        <v>2017</v>
      </c>
      <c r="B1899" t="s">
        <v>60</v>
      </c>
      <c r="C1899" t="s">
        <v>28</v>
      </c>
      <c r="D1899" s="1">
        <v>25881</v>
      </c>
      <c r="E1899" s="1">
        <v>136480</v>
      </c>
      <c r="F1899" s="2">
        <v>35059</v>
      </c>
    </row>
    <row r="1900" spans="1:6" x14ac:dyDescent="0.3">
      <c r="A1900">
        <v>2017</v>
      </c>
      <c r="B1900" t="s">
        <v>60</v>
      </c>
      <c r="C1900" t="s">
        <v>29</v>
      </c>
      <c r="D1900" s="1">
        <v>3961</v>
      </c>
      <c r="E1900" s="1">
        <v>20593</v>
      </c>
      <c r="F1900" s="2">
        <v>32578</v>
      </c>
    </row>
    <row r="1901" spans="1:6" x14ac:dyDescent="0.3">
      <c r="A1901">
        <v>2017</v>
      </c>
      <c r="B1901" t="s">
        <v>60</v>
      </c>
      <c r="C1901" t="s">
        <v>30</v>
      </c>
      <c r="D1901" s="1">
        <v>74536</v>
      </c>
      <c r="E1901" s="1">
        <v>369805</v>
      </c>
      <c r="F1901" s="2">
        <v>40436</v>
      </c>
    </row>
    <row r="1902" spans="1:6" x14ac:dyDescent="0.3">
      <c r="A1902">
        <v>2017</v>
      </c>
      <c r="B1902" t="s">
        <v>60</v>
      </c>
      <c r="C1902" t="s">
        <v>31</v>
      </c>
      <c r="D1902" s="1">
        <v>23024</v>
      </c>
      <c r="E1902" s="1">
        <v>107404</v>
      </c>
      <c r="F1902" s="2">
        <v>33978</v>
      </c>
    </row>
    <row r="1903" spans="1:6" x14ac:dyDescent="0.3">
      <c r="A1903">
        <v>2017</v>
      </c>
      <c r="B1903" t="s">
        <v>60</v>
      </c>
      <c r="C1903" t="s">
        <v>32</v>
      </c>
      <c r="D1903" s="1">
        <v>2040</v>
      </c>
      <c r="E1903" s="1">
        <v>12231</v>
      </c>
      <c r="F1903" s="2">
        <v>34167</v>
      </c>
    </row>
    <row r="1904" spans="1:6" x14ac:dyDescent="0.3">
      <c r="A1904">
        <v>2017</v>
      </c>
      <c r="B1904" t="s">
        <v>60</v>
      </c>
      <c r="C1904" t="s">
        <v>33</v>
      </c>
      <c r="D1904" s="1">
        <v>23601</v>
      </c>
      <c r="E1904" s="1">
        <v>155257</v>
      </c>
      <c r="F1904" s="2">
        <v>33039</v>
      </c>
    </row>
    <row r="1905" spans="1:6" x14ac:dyDescent="0.3">
      <c r="A1905">
        <v>2017</v>
      </c>
      <c r="B1905" t="s">
        <v>60</v>
      </c>
      <c r="C1905" t="s">
        <v>34</v>
      </c>
      <c r="D1905" s="1">
        <v>6751</v>
      </c>
      <c r="E1905" s="1">
        <v>35772</v>
      </c>
      <c r="F1905" s="2">
        <v>34306</v>
      </c>
    </row>
    <row r="1906" spans="1:6" x14ac:dyDescent="0.3">
      <c r="A1906">
        <v>2017</v>
      </c>
      <c r="B1906" t="s">
        <v>60</v>
      </c>
      <c r="C1906" t="s">
        <v>35</v>
      </c>
      <c r="D1906" s="1">
        <v>22753</v>
      </c>
      <c r="E1906" s="1">
        <v>77028</v>
      </c>
      <c r="F1906" s="2">
        <v>31901</v>
      </c>
    </row>
    <row r="1907" spans="1:6" x14ac:dyDescent="0.3">
      <c r="A1907">
        <v>2017</v>
      </c>
      <c r="B1907" t="s">
        <v>60</v>
      </c>
      <c r="C1907" t="s">
        <v>36</v>
      </c>
      <c r="D1907" s="1">
        <v>32259</v>
      </c>
      <c r="E1907" s="1">
        <v>197527</v>
      </c>
      <c r="F1907" s="2">
        <v>32593</v>
      </c>
    </row>
    <row r="1908" spans="1:6" x14ac:dyDescent="0.3">
      <c r="A1908">
        <v>2017</v>
      </c>
      <c r="B1908" t="s">
        <v>60</v>
      </c>
      <c r="C1908" t="s">
        <v>37</v>
      </c>
      <c r="D1908" s="1">
        <v>3395</v>
      </c>
      <c r="E1908" s="1">
        <v>17959</v>
      </c>
      <c r="F1908" s="2">
        <v>32566</v>
      </c>
    </row>
    <row r="1909" spans="1:6" x14ac:dyDescent="0.3">
      <c r="A1909">
        <v>2017</v>
      </c>
      <c r="B1909" t="s">
        <v>60</v>
      </c>
      <c r="C1909" t="s">
        <v>38</v>
      </c>
      <c r="D1909" s="1">
        <v>11490</v>
      </c>
      <c r="E1909" s="1">
        <v>51779</v>
      </c>
      <c r="F1909" s="2">
        <v>32842</v>
      </c>
    </row>
    <row r="1910" spans="1:6" x14ac:dyDescent="0.3">
      <c r="A1910">
        <v>2017</v>
      </c>
      <c r="B1910" t="s">
        <v>60</v>
      </c>
      <c r="C1910" t="s">
        <v>39</v>
      </c>
      <c r="D1910" s="1">
        <v>2171</v>
      </c>
      <c r="E1910" s="1">
        <v>11078</v>
      </c>
      <c r="F1910" s="2">
        <v>31403</v>
      </c>
    </row>
    <row r="1911" spans="1:6" x14ac:dyDescent="0.3">
      <c r="A1911">
        <v>2017</v>
      </c>
      <c r="B1911" t="s">
        <v>60</v>
      </c>
      <c r="C1911" t="s">
        <v>40</v>
      </c>
      <c r="D1911" s="1">
        <v>14618</v>
      </c>
      <c r="E1911" s="1">
        <v>76045</v>
      </c>
      <c r="F1911" s="2">
        <v>34443</v>
      </c>
    </row>
    <row r="1912" spans="1:6" x14ac:dyDescent="0.3">
      <c r="A1912">
        <v>2017</v>
      </c>
      <c r="B1912" t="s">
        <v>60</v>
      </c>
      <c r="C1912" t="s">
        <v>41</v>
      </c>
      <c r="D1912" s="1">
        <v>56060</v>
      </c>
      <c r="E1912" s="1">
        <v>328026</v>
      </c>
      <c r="F1912" s="2">
        <v>37841</v>
      </c>
    </row>
    <row r="1913" spans="1:6" x14ac:dyDescent="0.3">
      <c r="A1913">
        <v>2017</v>
      </c>
      <c r="B1913" t="s">
        <v>60</v>
      </c>
      <c r="C1913" t="s">
        <v>42</v>
      </c>
      <c r="D1913" s="1">
        <v>6084</v>
      </c>
      <c r="E1913" s="1">
        <v>35143</v>
      </c>
      <c r="F1913" s="2">
        <v>34421</v>
      </c>
    </row>
    <row r="1914" spans="1:6" x14ac:dyDescent="0.3">
      <c r="A1914">
        <v>2017</v>
      </c>
      <c r="B1914" t="s">
        <v>60</v>
      </c>
      <c r="C1914" t="s">
        <v>43</v>
      </c>
      <c r="D1914" s="1">
        <v>1958</v>
      </c>
      <c r="E1914" s="1">
        <v>8658</v>
      </c>
      <c r="F1914" s="2">
        <v>34757</v>
      </c>
    </row>
    <row r="1915" spans="1:6" x14ac:dyDescent="0.3">
      <c r="A1915">
        <v>2017</v>
      </c>
      <c r="B1915" t="s">
        <v>60</v>
      </c>
      <c r="C1915" t="s">
        <v>44</v>
      </c>
      <c r="D1915" s="1">
        <v>32154</v>
      </c>
      <c r="E1915" s="1">
        <v>141985</v>
      </c>
      <c r="F1915" s="2">
        <v>42290</v>
      </c>
    </row>
    <row r="1916" spans="1:6" x14ac:dyDescent="0.3">
      <c r="A1916">
        <v>2017</v>
      </c>
      <c r="B1916" t="s">
        <v>60</v>
      </c>
      <c r="C1916" t="s">
        <v>45</v>
      </c>
      <c r="D1916" s="1">
        <v>19701</v>
      </c>
      <c r="E1916" s="1">
        <v>97492</v>
      </c>
      <c r="F1916" s="2">
        <v>38822</v>
      </c>
    </row>
    <row r="1917" spans="1:6" x14ac:dyDescent="0.3">
      <c r="A1917">
        <v>2017</v>
      </c>
      <c r="B1917" t="s">
        <v>60</v>
      </c>
      <c r="C1917" t="s">
        <v>46</v>
      </c>
      <c r="D1917" s="1">
        <v>5237</v>
      </c>
      <c r="E1917" s="1">
        <v>19979</v>
      </c>
      <c r="F1917" s="2">
        <v>29927</v>
      </c>
    </row>
    <row r="1918" spans="1:6" x14ac:dyDescent="0.3">
      <c r="A1918">
        <v>2017</v>
      </c>
      <c r="B1918" t="s">
        <v>60</v>
      </c>
      <c r="C1918" t="s">
        <v>47</v>
      </c>
      <c r="D1918" s="1">
        <v>14001</v>
      </c>
      <c r="E1918" s="1">
        <v>84153</v>
      </c>
      <c r="F1918" s="2">
        <v>29242</v>
      </c>
    </row>
    <row r="1919" spans="1:6" x14ac:dyDescent="0.3">
      <c r="A1919">
        <v>2017</v>
      </c>
      <c r="B1919" t="s">
        <v>60</v>
      </c>
      <c r="C1919" t="s">
        <v>48</v>
      </c>
      <c r="D1919" s="1">
        <v>1656</v>
      </c>
      <c r="E1919" s="1">
        <v>7231</v>
      </c>
      <c r="F1919" s="2">
        <v>35035</v>
      </c>
    </row>
  </sheetData>
  <customSheetViews>
    <customSheetView guid="{A1F01C08-243B-48FC-94A8-F102AEB1706D}">
      <selection activeCell="F150" sqref="F150"/>
      <pageMargins left="0.7" right="0.7" top="0.75" bottom="0.75" header="0.3" footer="0.3"/>
      <pageSetup orientation="portrait" r:id="rId1"/>
    </customSheetView>
    <customSheetView guid="{948164EF-B902-4A6C-8E3C-A935061C5153}" state="hidden">
      <selection activeCell="F150" sqref="F150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6D3B-C064-404C-9AAC-0A40A095F22E}">
  <dimension ref="A1:U50"/>
  <sheetViews>
    <sheetView workbookViewId="0">
      <selection activeCell="B18" sqref="B18"/>
    </sheetView>
  </sheetViews>
  <sheetFormatPr defaultRowHeight="14.4" x14ac:dyDescent="0.3"/>
  <cols>
    <col min="1" max="1" width="20.21875" bestFit="1" customWidth="1"/>
    <col min="4" max="4" width="20.21875" bestFit="1" customWidth="1"/>
    <col min="5" max="5" width="16" bestFit="1" customWidth="1"/>
    <col min="6" max="6" width="16" customWidth="1"/>
    <col min="8" max="8" width="20.21875" bestFit="1" customWidth="1"/>
    <col min="9" max="9" width="14.6640625" bestFit="1" customWidth="1"/>
    <col min="13" max="13" width="10.109375" bestFit="1" customWidth="1"/>
    <col min="17" max="17" width="10.21875" bestFit="1" customWidth="1"/>
    <col min="18" max="18" width="23.88671875" bestFit="1" customWidth="1"/>
    <col min="21" max="21" width="8.88671875" style="10"/>
  </cols>
  <sheetData>
    <row r="1" spans="1:21" x14ac:dyDescent="0.3">
      <c r="A1" s="6" t="s">
        <v>64</v>
      </c>
      <c r="B1" s="6"/>
      <c r="D1" s="6" t="s">
        <v>68</v>
      </c>
      <c r="E1" s="5"/>
      <c r="F1" s="5"/>
      <c r="H1" s="6" t="s">
        <v>69</v>
      </c>
      <c r="I1" s="5"/>
      <c r="K1" s="6" t="s">
        <v>71</v>
      </c>
      <c r="L1" s="5"/>
      <c r="M1" s="5"/>
      <c r="O1" s="4" t="s">
        <v>73</v>
      </c>
      <c r="P1" s="4"/>
      <c r="Q1" s="4"/>
      <c r="R1" s="4"/>
    </row>
    <row r="2" spans="1:21" x14ac:dyDescent="0.3">
      <c r="A2" s="3" t="s">
        <v>49</v>
      </c>
      <c r="B2" s="3" t="s">
        <v>65</v>
      </c>
      <c r="D2" s="3" t="s">
        <v>49</v>
      </c>
      <c r="E2" s="3" t="s">
        <v>63</v>
      </c>
      <c r="F2" s="3" t="s">
        <v>65</v>
      </c>
      <c r="H2" s="3" t="s">
        <v>49</v>
      </c>
      <c r="I2" s="3" t="s">
        <v>62</v>
      </c>
      <c r="K2" s="3" t="s">
        <v>50</v>
      </c>
      <c r="L2" s="3" t="s">
        <v>72</v>
      </c>
      <c r="M2" s="3" t="s">
        <v>62</v>
      </c>
      <c r="O2" s="3" t="s">
        <v>0</v>
      </c>
      <c r="P2" s="3" t="s">
        <v>74</v>
      </c>
      <c r="Q2" s="3" t="s">
        <v>75</v>
      </c>
      <c r="R2" s="3" t="s">
        <v>76</v>
      </c>
      <c r="S2" s="3" t="s">
        <v>77</v>
      </c>
      <c r="T2" s="3" t="s">
        <v>80</v>
      </c>
      <c r="U2" s="11" t="s">
        <v>81</v>
      </c>
    </row>
    <row r="3" spans="1:21" x14ac:dyDescent="0.3">
      <c r="A3" t="s">
        <v>55</v>
      </c>
      <c r="B3" t="str">
        <f>Dashboard!B6</f>
        <v>Information</v>
      </c>
      <c r="D3" t="s">
        <v>53</v>
      </c>
      <c r="E3" s="2">
        <f>AVERAGEIFS(Data!F:F,Data!B:B,D3,Data!A:A,$B$15)</f>
        <v>93586.333333333328</v>
      </c>
      <c r="F3" s="2">
        <f>IF($B$3=D3,E3,0)</f>
        <v>93586.333333333328</v>
      </c>
      <c r="H3" t="s">
        <v>54</v>
      </c>
      <c r="I3" s="1">
        <f>SUMIFS(Data!E:E,Data!B:B,H3,Data!A:A,'Data Prep'!$B$15)</f>
        <v>26277342</v>
      </c>
      <c r="K3">
        <v>2017</v>
      </c>
      <c r="L3" s="2">
        <f>AVERAGEIFS(Data!F:F,Data!B:B,'Data Prep'!$B$3,Data!A:A,'Data Prep'!K3)</f>
        <v>75580.708333333328</v>
      </c>
      <c r="M3" s="1">
        <f>SUMIFS(Data!E:E,Data!B:B,'Data Prep'!$B$3,Data!A:A,'Data Prep'!K3)</f>
        <v>2760656</v>
      </c>
      <c r="O3" t="s">
        <v>1</v>
      </c>
      <c r="P3">
        <f>SUMIFS(Data!E:E,Data!B:B,'Data Prep'!B3,Data!A:A,'Data Prep'!$B$15,Data!C:C,'Data Prep'!O3)</f>
        <v>19310</v>
      </c>
      <c r="Q3">
        <v>4887871</v>
      </c>
      <c r="R3" s="9">
        <f>P3/Q3*1000</f>
        <v>3.9505952591629363</v>
      </c>
      <c r="S3" s="2">
        <f>AVERAGEIFS(Data!F:F,Data!B:B,'Data Prep'!$B$3,Data!A:A,'Data Prep'!$B$15,Data!C:C,'Data Prep'!O3)</f>
        <v>69393</v>
      </c>
      <c r="T3">
        <f>IF($B$18=$S$2,S3,R3)</f>
        <v>3.9505952591629363</v>
      </c>
      <c r="U3" s="10">
        <f>IF($B$18=$U$2,-R3,S3)</f>
        <v>-3.9505952591629363</v>
      </c>
    </row>
    <row r="4" spans="1:21" x14ac:dyDescent="0.3">
      <c r="A4" t="s">
        <v>57</v>
      </c>
      <c r="D4" t="s">
        <v>56</v>
      </c>
      <c r="E4" s="2">
        <f>AVERAGEIFS(Data!F:F,Data!B:B,D4,Data!A:A,$B$15)</f>
        <v>90040.666666666672</v>
      </c>
      <c r="F4" s="2">
        <f t="shared" ref="F4:F12" si="0">IF($B$3=D4,E4,0)</f>
        <v>0</v>
      </c>
      <c r="H4" t="s">
        <v>58</v>
      </c>
      <c r="I4" s="1">
        <f>SUMIFS(Data!E:E,Data!B:B,H4,Data!A:A,'Data Prep'!$B$15)</f>
        <v>22035033</v>
      </c>
      <c r="K4">
        <v>2018</v>
      </c>
      <c r="L4" s="2">
        <f>AVERAGEIFS(Data!F:F,Data!B:B,'Data Prep'!$B$3,Data!A:A,'Data Prep'!K4)</f>
        <v>79569.104166666672</v>
      </c>
      <c r="M4" s="1">
        <f>SUMIFS(Data!E:E,Data!B:B,'Data Prep'!$B$3,Data!A:A,'Data Prep'!K4)</f>
        <v>2781425</v>
      </c>
      <c r="O4" t="s">
        <v>2</v>
      </c>
      <c r="P4">
        <f>SUMIFS(Data!E:E,Data!B:B,'Data Prep'!$B$3,Data!C:C,'Data Prep'!O4,Data!A:A,'Data Prep'!$B$15)</f>
        <v>45513</v>
      </c>
      <c r="Q4">
        <v>7171646</v>
      </c>
      <c r="R4" s="9">
        <f t="shared" ref="R4:R50" si="1">P4/Q4*1000</f>
        <v>6.3462418529860507</v>
      </c>
      <c r="S4" s="2">
        <f>AVERAGEIFS(Data!F:F,Data!B:B,'Data Prep'!$B$3,Data!A:A,'Data Prep'!$B$15,Data!C:C,'Data Prep'!O4)</f>
        <v>90871</v>
      </c>
      <c r="T4">
        <f t="shared" ref="T4:T50" si="2">IF($B$18=$S$2,S4,R4)</f>
        <v>6.3462418529860507</v>
      </c>
      <c r="U4" s="10">
        <f t="shared" ref="U4:U50" si="3">IF($B$18=$U$2,-R4,S4)</f>
        <v>-6.3462418529860507</v>
      </c>
    </row>
    <row r="5" spans="1:21" x14ac:dyDescent="0.3">
      <c r="A5" t="s">
        <v>51</v>
      </c>
      <c r="D5" t="s">
        <v>57</v>
      </c>
      <c r="E5" s="2">
        <f>AVERAGEIFS(Data!F:F,Data!B:B,D5,Data!A:A,$B$15)</f>
        <v>74713.0625</v>
      </c>
      <c r="F5" s="2">
        <f t="shared" si="0"/>
        <v>0</v>
      </c>
      <c r="H5" t="s">
        <v>57</v>
      </c>
      <c r="I5" s="1">
        <f>SUMIFS(Data!E:E,Data!B:B,H5,Data!A:A,'Data Prep'!$B$15)</f>
        <v>20065896</v>
      </c>
      <c r="K5">
        <v>2019</v>
      </c>
      <c r="L5" s="2">
        <f>AVERAGEIFS(Data!F:F,Data!B:B,'Data Prep'!$B$3,Data!A:A,'Data Prep'!K5)</f>
        <v>83493.333333333328</v>
      </c>
      <c r="M5" s="1">
        <f>SUMIFS(Data!E:E,Data!B:B,'Data Prep'!$B$3,Data!A:A,'Data Prep'!K5)</f>
        <v>2815141</v>
      </c>
      <c r="O5" t="s">
        <v>3</v>
      </c>
      <c r="P5">
        <f>SUMIFS(Data!E:E,Data!B:B,'Data Prep'!$B$3,Data!C:C,'Data Prep'!O5,Data!A:A,'Data Prep'!$B$15)</f>
        <v>11509</v>
      </c>
      <c r="Q5">
        <v>3013825</v>
      </c>
      <c r="R5" s="9">
        <f t="shared" si="1"/>
        <v>3.8187353280299954</v>
      </c>
      <c r="S5" s="2">
        <f>AVERAGEIFS(Data!F:F,Data!B:B,'Data Prep'!$B$3,Data!A:A,'Data Prep'!$B$15,Data!C:C,'Data Prep'!O5)</f>
        <v>69820</v>
      </c>
      <c r="T5">
        <f t="shared" si="2"/>
        <v>3.8187353280299954</v>
      </c>
      <c r="U5" s="10">
        <f t="shared" si="3"/>
        <v>-3.8187353280299954</v>
      </c>
    </row>
    <row r="6" spans="1:21" x14ac:dyDescent="0.3">
      <c r="A6" t="s">
        <v>58</v>
      </c>
      <c r="D6" t="s">
        <v>52</v>
      </c>
      <c r="E6" s="2">
        <f>AVERAGEIFS(Data!F:F,Data!B:B,D6,Data!A:A,$B$15)</f>
        <v>68427.875</v>
      </c>
      <c r="F6" s="2">
        <f t="shared" si="0"/>
        <v>0</v>
      </c>
      <c r="H6" t="s">
        <v>59</v>
      </c>
      <c r="I6" s="1">
        <f>SUMIFS(Data!E:E,Data!B:B,H6,Data!A:A,'Data Prep'!$B$15)</f>
        <v>12649500</v>
      </c>
      <c r="K6">
        <v>2020</v>
      </c>
      <c r="L6" s="2">
        <f>AVERAGEIFS(Data!F:F,Data!B:B,'Data Prep'!$B$3,Data!A:A,'Data Prep'!K6)</f>
        <v>93586.333333333328</v>
      </c>
      <c r="M6" s="1">
        <f>SUMIFS(Data!E:E,Data!B:B,'Data Prep'!$B$3,Data!A:A,'Data Prep'!K6)</f>
        <v>2677815</v>
      </c>
      <c r="O6" t="s">
        <v>4</v>
      </c>
      <c r="P6">
        <f>SUMIFS(Data!E:E,Data!B:B,'Data Prep'!$B$3,Data!C:C,'Data Prep'!O6,Data!A:A,'Data Prep'!$B$15)</f>
        <v>527549</v>
      </c>
      <c r="Q6">
        <v>39557045</v>
      </c>
      <c r="R6" s="9">
        <f t="shared" si="1"/>
        <v>13.33641074554482</v>
      </c>
      <c r="S6" s="2">
        <f>AVERAGEIFS(Data!F:F,Data!B:B,'Data Prep'!$B$3,Data!A:A,'Data Prep'!$B$15,Data!C:C,'Data Prep'!O6)</f>
        <v>217892</v>
      </c>
      <c r="T6">
        <f t="shared" si="2"/>
        <v>13.33641074554482</v>
      </c>
      <c r="U6" s="10">
        <f t="shared" si="3"/>
        <v>-13.33641074554482</v>
      </c>
    </row>
    <row r="7" spans="1:21" x14ac:dyDescent="0.3">
      <c r="A7" t="s">
        <v>56</v>
      </c>
      <c r="D7" t="s">
        <v>51</v>
      </c>
      <c r="E7" s="2">
        <f>AVERAGEIFS(Data!F:F,Data!B:B,D7,Data!A:A,$B$15)</f>
        <v>63896.895833333336</v>
      </c>
      <c r="F7" s="2">
        <f t="shared" si="0"/>
        <v>0</v>
      </c>
      <c r="H7" t="s">
        <v>52</v>
      </c>
      <c r="I7" s="1">
        <f>SUMIFS(Data!E:E,Data!B:B,H7,Data!A:A,'Data Prep'!$B$15)</f>
        <v>12058694</v>
      </c>
      <c r="O7" t="s">
        <v>5</v>
      </c>
      <c r="P7">
        <f>SUMIFS(Data!E:E,Data!B:B,'Data Prep'!$B$3,Data!C:C,'Data Prep'!O7,Data!A:A,'Data Prep'!$B$15)</f>
        <v>74867</v>
      </c>
      <c r="Q7">
        <v>5695564</v>
      </c>
      <c r="R7" s="9">
        <f t="shared" si="1"/>
        <v>13.144791279669581</v>
      </c>
      <c r="S7" s="2">
        <f>AVERAGEIFS(Data!F:F,Data!B:B,'Data Prep'!$B$3,Data!A:A,'Data Prep'!$B$15,Data!C:C,'Data Prep'!O7)</f>
        <v>123495</v>
      </c>
      <c r="T7">
        <f t="shared" si="2"/>
        <v>13.144791279669581</v>
      </c>
      <c r="U7" s="10">
        <f t="shared" si="3"/>
        <v>-13.144791279669581</v>
      </c>
    </row>
    <row r="8" spans="1:21" x14ac:dyDescent="0.3">
      <c r="A8" t="s">
        <v>53</v>
      </c>
      <c r="D8" t="s">
        <v>55</v>
      </c>
      <c r="E8" s="2">
        <f>AVERAGEIFS(Data!F:F,Data!B:B,D8,Data!A:A,$B$15)</f>
        <v>55605.9375</v>
      </c>
      <c r="F8" s="2">
        <f t="shared" si="0"/>
        <v>0</v>
      </c>
      <c r="H8" t="s">
        <v>56</v>
      </c>
      <c r="I8" s="1">
        <f>SUMIFS(Data!E:E,Data!B:B,H8,Data!A:A,'Data Prep'!$B$15)</f>
        <v>8142043</v>
      </c>
      <c r="O8" t="s">
        <v>6</v>
      </c>
      <c r="P8">
        <f>SUMIFS(Data!E:E,Data!B:B,'Data Prep'!$B$3,Data!C:C,'Data Prep'!O8,Data!A:A,'Data Prep'!$B$15)</f>
        <v>29237</v>
      </c>
      <c r="Q8">
        <v>3572665</v>
      </c>
      <c r="R8" s="9">
        <f t="shared" si="1"/>
        <v>8.1835268630000293</v>
      </c>
      <c r="S8" s="2">
        <f>AVERAGEIFS(Data!F:F,Data!B:B,'Data Prep'!$B$3,Data!A:A,'Data Prep'!$B$15,Data!C:C,'Data Prep'!O8)</f>
        <v>138917</v>
      </c>
      <c r="T8">
        <f t="shared" si="2"/>
        <v>8.1835268630000293</v>
      </c>
      <c r="U8" s="10">
        <f t="shared" si="3"/>
        <v>-8.1835268630000293</v>
      </c>
    </row>
    <row r="9" spans="1:21" x14ac:dyDescent="0.3">
      <c r="A9" t="s">
        <v>59</v>
      </c>
      <c r="D9" t="s">
        <v>58</v>
      </c>
      <c r="E9" s="2">
        <f>AVERAGEIFS(Data!F:F,Data!B:B,D9,Data!A:A,$B$15)</f>
        <v>53607.208333333336</v>
      </c>
      <c r="F9" s="2">
        <f t="shared" si="0"/>
        <v>0</v>
      </c>
      <c r="H9" t="s">
        <v>51</v>
      </c>
      <c r="I9" s="1">
        <f>SUMIFS(Data!E:E,Data!B:B,H9,Data!A:A,'Data Prep'!$B$15)</f>
        <v>7136444</v>
      </c>
      <c r="O9" t="s">
        <v>7</v>
      </c>
      <c r="P9">
        <f>SUMIFS(Data!E:E,Data!B:B,'Data Prep'!$B$3,Data!C:C,'Data Prep'!O9,Data!A:A,'Data Prep'!$B$15)</f>
        <v>3622</v>
      </c>
      <c r="Q9">
        <v>967171</v>
      </c>
      <c r="R9" s="9">
        <f t="shared" si="1"/>
        <v>3.744942724709488</v>
      </c>
      <c r="S9" s="2">
        <f>AVERAGEIFS(Data!F:F,Data!B:B,'Data Prep'!$B$3,Data!A:A,'Data Prep'!$B$15,Data!C:C,'Data Prep'!O9)</f>
        <v>78966</v>
      </c>
      <c r="T9">
        <f t="shared" si="2"/>
        <v>3.744942724709488</v>
      </c>
      <c r="U9" s="10">
        <f t="shared" si="3"/>
        <v>-3.744942724709488</v>
      </c>
    </row>
    <row r="10" spans="1:21" x14ac:dyDescent="0.3">
      <c r="A10" t="s">
        <v>52</v>
      </c>
      <c r="D10" t="s">
        <v>54</v>
      </c>
      <c r="E10" s="2">
        <f>AVERAGEIFS(Data!F:F,Data!B:B,D10,Data!A:A,$B$15)</f>
        <v>49366.8125</v>
      </c>
      <c r="F10" s="2">
        <f t="shared" si="0"/>
        <v>0</v>
      </c>
      <c r="H10" t="s">
        <v>60</v>
      </c>
      <c r="I10" s="1">
        <f>SUMIFS(Data!E:E,Data!B:B,H10,Data!A:A,'Data Prep'!$B$15)</f>
        <v>3843699</v>
      </c>
      <c r="O10" t="s">
        <v>8</v>
      </c>
      <c r="P10">
        <f>SUMIFS(Data!E:E,Data!B:B,'Data Prep'!$B$3,Data!C:C,'Data Prep'!O10,Data!A:A,'Data Prep'!$B$15)</f>
        <v>130298</v>
      </c>
      <c r="Q10">
        <v>21670000</v>
      </c>
      <c r="R10" s="9">
        <f t="shared" si="1"/>
        <v>6.0128287955699129</v>
      </c>
      <c r="S10" s="2">
        <f>AVERAGEIFS(Data!F:F,Data!B:B,'Data Prep'!$B$3,Data!A:A,'Data Prep'!$B$15,Data!C:C,'Data Prep'!O10)</f>
        <v>93350</v>
      </c>
      <c r="T10">
        <f t="shared" si="2"/>
        <v>6.0128287955699129</v>
      </c>
      <c r="U10" s="10">
        <f t="shared" si="3"/>
        <v>-6.0128287955699129</v>
      </c>
    </row>
    <row r="11" spans="1:21" x14ac:dyDescent="0.3">
      <c r="A11" t="s">
        <v>60</v>
      </c>
      <c r="D11" t="s">
        <v>60</v>
      </c>
      <c r="E11" s="2">
        <f>AVERAGEIFS(Data!F:F,Data!B:B,D11,Data!A:A,$B$15)</f>
        <v>40790.1875</v>
      </c>
      <c r="F11" s="2">
        <f t="shared" si="0"/>
        <v>0</v>
      </c>
      <c r="H11" t="s">
        <v>53</v>
      </c>
      <c r="I11" s="1">
        <f>SUMIFS(Data!E:E,Data!B:B,H11,Data!A:A,'Data Prep'!$B$15)</f>
        <v>2677815</v>
      </c>
      <c r="O11" t="s">
        <v>9</v>
      </c>
      <c r="P11">
        <f>SUMIFS(Data!E:E,Data!B:B,'Data Prep'!$B$3,Data!C:C,'Data Prep'!O11,Data!A:A,'Data Prep'!$B$15)</f>
        <v>109190</v>
      </c>
      <c r="Q11">
        <v>10519475</v>
      </c>
      <c r="R11" s="9">
        <f t="shared" si="1"/>
        <v>10.379795569645824</v>
      </c>
      <c r="S11" s="2">
        <f>AVERAGEIFS(Data!F:F,Data!B:B,'Data Prep'!$B$3,Data!A:A,'Data Prep'!$B$15,Data!C:C,'Data Prep'!O11)</f>
        <v>108735</v>
      </c>
      <c r="T11">
        <f t="shared" si="2"/>
        <v>10.379795569645824</v>
      </c>
      <c r="U11" s="10">
        <f t="shared" si="3"/>
        <v>-10.379795569645824</v>
      </c>
    </row>
    <row r="12" spans="1:21" x14ac:dyDescent="0.3">
      <c r="A12" t="s">
        <v>54</v>
      </c>
      <c r="D12" t="s">
        <v>59</v>
      </c>
      <c r="E12" s="2">
        <f>AVERAGEIFS(Data!F:F,Data!B:B,D12,Data!A:A,$B$15)</f>
        <v>23286.416666666668</v>
      </c>
      <c r="F12" s="2">
        <f t="shared" si="0"/>
        <v>0</v>
      </c>
      <c r="H12" t="s">
        <v>55</v>
      </c>
      <c r="I12" s="1">
        <f>SUMIFS(Data!E:E,Data!B:B,H12,Data!A:A,'Data Prep'!$B$15)</f>
        <v>1762873</v>
      </c>
      <c r="O12" t="s">
        <v>10</v>
      </c>
      <c r="P12">
        <f>SUMIFS(Data!E:E,Data!B:B,'Data Prep'!$B$3,Data!C:C,'Data Prep'!O12,Data!A:A,'Data Prep'!$B$15)</f>
        <v>7346</v>
      </c>
      <c r="Q12">
        <v>1754208</v>
      </c>
      <c r="R12" s="9">
        <f t="shared" si="1"/>
        <v>4.1876447946879729</v>
      </c>
      <c r="S12" s="2">
        <f>AVERAGEIFS(Data!F:F,Data!B:B,'Data Prep'!$B$3,Data!A:A,'Data Prep'!$B$15,Data!C:C,'Data Prep'!O12)</f>
        <v>64408</v>
      </c>
      <c r="T12">
        <f t="shared" si="2"/>
        <v>4.1876447946879729</v>
      </c>
      <c r="U12" s="10">
        <f t="shared" si="3"/>
        <v>-4.1876447946879729</v>
      </c>
    </row>
    <row r="13" spans="1:21" x14ac:dyDescent="0.3">
      <c r="O13" t="s">
        <v>11</v>
      </c>
      <c r="P13">
        <f>SUMIFS(Data!E:E,Data!B:B,'Data Prep'!$B$3,Data!C:C,'Data Prep'!O13,Data!A:A,'Data Prep'!$B$15)</f>
        <v>87520</v>
      </c>
      <c r="Q13">
        <v>12741080</v>
      </c>
      <c r="R13" s="9">
        <f t="shared" si="1"/>
        <v>6.8691194153085924</v>
      </c>
      <c r="S13" s="2">
        <f>AVERAGEIFS(Data!F:F,Data!B:B,'Data Prep'!$B$3,Data!A:A,'Data Prep'!$B$15,Data!C:C,'Data Prep'!O13)</f>
        <v>110059</v>
      </c>
      <c r="T13">
        <f t="shared" si="2"/>
        <v>6.8691194153085924</v>
      </c>
      <c r="U13" s="10">
        <f t="shared" si="3"/>
        <v>-6.8691194153085924</v>
      </c>
    </row>
    <row r="14" spans="1:21" x14ac:dyDescent="0.3">
      <c r="A14" s="6" t="s">
        <v>66</v>
      </c>
      <c r="B14" s="5"/>
      <c r="O14" t="s">
        <v>12</v>
      </c>
      <c r="P14">
        <f>SUMIFS(Data!E:E,Data!B:B,'Data Prep'!$B$3,Data!C:C,'Data Prep'!O14,Data!A:A,'Data Prep'!$B$15)</f>
        <v>26075</v>
      </c>
      <c r="Q14">
        <v>6691878</v>
      </c>
      <c r="R14" s="9">
        <f t="shared" si="1"/>
        <v>3.8965145509227757</v>
      </c>
      <c r="S14" s="2">
        <f>AVERAGEIFS(Data!F:F,Data!B:B,'Data Prep'!$B$3,Data!A:A,'Data Prep'!$B$15,Data!C:C,'Data Prep'!O14)</f>
        <v>67191</v>
      </c>
      <c r="T14">
        <f t="shared" si="2"/>
        <v>3.8965145509227757</v>
      </c>
      <c r="U14" s="10">
        <f t="shared" si="3"/>
        <v>-3.8965145509227757</v>
      </c>
    </row>
    <row r="15" spans="1:21" x14ac:dyDescent="0.3">
      <c r="A15" s="4" t="s">
        <v>67</v>
      </c>
      <c r="B15">
        <v>2020</v>
      </c>
      <c r="D15" t="str">
        <f>INDEX(D3:D12,3)</f>
        <v>Business Services</v>
      </c>
      <c r="O15" t="s">
        <v>13</v>
      </c>
      <c r="P15">
        <f>SUMIFS(Data!E:E,Data!B:B,'Data Prep'!$B$3,Data!C:C,'Data Prep'!O15,Data!A:A,'Data Prep'!$B$15)</f>
        <v>19135</v>
      </c>
      <c r="Q15">
        <v>3156145</v>
      </c>
      <c r="R15" s="9">
        <f t="shared" si="1"/>
        <v>6.0627759497741707</v>
      </c>
      <c r="S15" s="2">
        <f>AVERAGEIFS(Data!F:F,Data!B:B,'Data Prep'!$B$3,Data!A:A,'Data Prep'!$B$15,Data!C:C,'Data Prep'!O15)</f>
        <v>66858</v>
      </c>
      <c r="T15">
        <f t="shared" si="2"/>
        <v>6.0627759497741707</v>
      </c>
      <c r="U15" s="10">
        <f t="shared" si="3"/>
        <v>-6.0627759497741707</v>
      </c>
    </row>
    <row r="16" spans="1:21" x14ac:dyDescent="0.3">
      <c r="O16" t="s">
        <v>14</v>
      </c>
      <c r="P16">
        <f>SUMIFS(Data!E:E,Data!B:B,'Data Prep'!$B$3,Data!C:C,'Data Prep'!O16,Data!A:A,'Data Prep'!$B$15)</f>
        <v>16734</v>
      </c>
      <c r="Q16">
        <v>2911505</v>
      </c>
      <c r="R16" s="9">
        <f t="shared" si="1"/>
        <v>5.7475429374155294</v>
      </c>
      <c r="S16" s="2">
        <f>AVERAGEIFS(Data!F:F,Data!B:B,'Data Prep'!$B$3,Data!A:A,'Data Prep'!$B$15,Data!C:C,'Data Prep'!O16)</f>
        <v>73749</v>
      </c>
      <c r="T16">
        <f t="shared" si="2"/>
        <v>5.7475429374155294</v>
      </c>
      <c r="U16" s="10">
        <f t="shared" si="3"/>
        <v>-5.7475429374155294</v>
      </c>
    </row>
    <row r="17" spans="1:21" x14ac:dyDescent="0.3">
      <c r="A17" s="6" t="s">
        <v>78</v>
      </c>
      <c r="B17" s="5"/>
      <c r="H17" s="6" t="s">
        <v>69</v>
      </c>
      <c r="I17" s="5"/>
      <c r="O17" t="s">
        <v>15</v>
      </c>
      <c r="P17">
        <f>SUMIFS(Data!E:E,Data!B:B,'Data Prep'!$B$3,Data!C:C,'Data Prep'!O17,Data!A:A,'Data Prep'!$B$15)</f>
        <v>20268</v>
      </c>
      <c r="Q17">
        <v>4468402</v>
      </c>
      <c r="R17" s="9">
        <f t="shared" si="1"/>
        <v>4.5358497288292332</v>
      </c>
      <c r="S17" s="2">
        <f>AVERAGEIFS(Data!F:F,Data!B:B,'Data Prep'!$B$3,Data!A:A,'Data Prep'!$B$15,Data!C:C,'Data Prep'!O17)</f>
        <v>63462</v>
      </c>
      <c r="T17">
        <f t="shared" si="2"/>
        <v>4.5358497288292332</v>
      </c>
      <c r="U17" s="10">
        <f t="shared" si="3"/>
        <v>-4.5358497288292332</v>
      </c>
    </row>
    <row r="18" spans="1:21" x14ac:dyDescent="0.3">
      <c r="A18" s="4" t="s">
        <v>79</v>
      </c>
      <c r="B18" t="str">
        <f>IF(Dashboard!A2=1,'Data Prep'!S2,'Data Prep'!R2)</f>
        <v>Employees per 1000 Capita</v>
      </c>
      <c r="H18" s="3" t="s">
        <v>49</v>
      </c>
      <c r="I18" s="3" t="s">
        <v>62</v>
      </c>
      <c r="O18" t="s">
        <v>16</v>
      </c>
      <c r="P18">
        <f>SUMIFS(Data!E:E,Data!B:B,'Data Prep'!$B$3,Data!C:C,'Data Prep'!O18,Data!A:A,'Data Prep'!$B$15)</f>
        <v>18712</v>
      </c>
      <c r="Q18">
        <v>4659978</v>
      </c>
      <c r="R18" s="9">
        <f t="shared" si="1"/>
        <v>4.015469600929447</v>
      </c>
      <c r="S18" s="2">
        <f>AVERAGEIFS(Data!F:F,Data!B:B,'Data Prep'!$B$3,Data!A:A,'Data Prep'!$B$15,Data!C:C,'Data Prep'!O18)</f>
        <v>65700</v>
      </c>
      <c r="T18">
        <f t="shared" si="2"/>
        <v>4.015469600929447</v>
      </c>
      <c r="U18" s="10">
        <f t="shared" si="3"/>
        <v>-4.015469600929447</v>
      </c>
    </row>
    <row r="19" spans="1:21" x14ac:dyDescent="0.3">
      <c r="H19" t="str">
        <f>B3</f>
        <v>Information</v>
      </c>
      <c r="I19" s="7">
        <f>VLOOKUP(B3,H3:I12,2,FALSE)</f>
        <v>2677815</v>
      </c>
      <c r="O19" t="s">
        <v>17</v>
      </c>
      <c r="P19">
        <f>SUMIFS(Data!E:E,Data!B:B,'Data Prep'!$B$3,Data!C:C,'Data Prep'!O19,Data!A:A,'Data Prep'!$B$15)</f>
        <v>6415</v>
      </c>
      <c r="Q19">
        <v>1338404</v>
      </c>
      <c r="R19" s="9">
        <f t="shared" si="1"/>
        <v>4.7930221368136978</v>
      </c>
      <c r="S19" s="2">
        <f>AVERAGEIFS(Data!F:F,Data!B:B,'Data Prep'!$B$3,Data!A:A,'Data Prep'!$B$15,Data!C:C,'Data Prep'!O19)</f>
        <v>64265</v>
      </c>
      <c r="T19">
        <f t="shared" si="2"/>
        <v>4.7930221368136978</v>
      </c>
      <c r="U19" s="10">
        <f t="shared" si="3"/>
        <v>-4.7930221368136978</v>
      </c>
    </row>
    <row r="20" spans="1:21" x14ac:dyDescent="0.3">
      <c r="H20" t="s">
        <v>70</v>
      </c>
      <c r="I20" s="8">
        <f>SUM(I3:I12)-I19</f>
        <v>113971524</v>
      </c>
      <c r="O20" t="s">
        <v>18</v>
      </c>
      <c r="P20">
        <f>SUMIFS(Data!E:E,Data!B:B,'Data Prep'!$B$3,Data!C:C,'Data Prep'!O20,Data!A:A,'Data Prep'!$B$15)</f>
        <v>33029</v>
      </c>
      <c r="Q20">
        <v>6042718</v>
      </c>
      <c r="R20" s="9">
        <f t="shared" si="1"/>
        <v>5.4659178204245169</v>
      </c>
      <c r="S20" s="2">
        <f>AVERAGEIFS(Data!F:F,Data!B:B,'Data Prep'!$B$3,Data!A:A,'Data Prep'!$B$15,Data!C:C,'Data Prep'!O20)</f>
        <v>110569</v>
      </c>
      <c r="T20">
        <f t="shared" si="2"/>
        <v>5.4659178204245169</v>
      </c>
      <c r="U20" s="10">
        <f t="shared" si="3"/>
        <v>-5.4659178204245169</v>
      </c>
    </row>
    <row r="21" spans="1:21" x14ac:dyDescent="0.3">
      <c r="O21" t="s">
        <v>19</v>
      </c>
      <c r="P21">
        <f>SUMIFS(Data!E:E,Data!B:B,'Data Prep'!$B$3,Data!C:C,'Data Prep'!O21,Data!A:A,'Data Prep'!$B$15)</f>
        <v>89231</v>
      </c>
      <c r="Q21">
        <v>6902149</v>
      </c>
      <c r="R21" s="9">
        <f t="shared" si="1"/>
        <v>12.928002568475412</v>
      </c>
      <c r="S21" s="2">
        <f>AVERAGEIFS(Data!F:F,Data!B:B,'Data Prep'!$B$3,Data!A:A,'Data Prep'!$B$15,Data!C:C,'Data Prep'!O21)</f>
        <v>146746</v>
      </c>
      <c r="T21">
        <f t="shared" si="2"/>
        <v>12.928002568475412</v>
      </c>
      <c r="U21" s="10">
        <f t="shared" si="3"/>
        <v>-12.928002568475412</v>
      </c>
    </row>
    <row r="22" spans="1:21" x14ac:dyDescent="0.3">
      <c r="O22" t="s">
        <v>20</v>
      </c>
      <c r="P22">
        <f>SUMIFS(Data!E:E,Data!B:B,'Data Prep'!$B$3,Data!C:C,'Data Prep'!O22,Data!A:A,'Data Prep'!$B$15)</f>
        <v>50511</v>
      </c>
      <c r="Q22">
        <v>9995915</v>
      </c>
      <c r="R22" s="9">
        <f t="shared" si="1"/>
        <v>5.053164217582883</v>
      </c>
      <c r="S22" s="2">
        <f>AVERAGEIFS(Data!F:F,Data!B:B,'Data Prep'!$B$3,Data!A:A,'Data Prep'!$B$15,Data!C:C,'Data Prep'!O22)</f>
        <v>88745</v>
      </c>
      <c r="T22">
        <f t="shared" si="2"/>
        <v>5.053164217582883</v>
      </c>
      <c r="U22" s="10">
        <f t="shared" si="3"/>
        <v>-5.053164217582883</v>
      </c>
    </row>
    <row r="23" spans="1:21" x14ac:dyDescent="0.3">
      <c r="H23" s="4" t="s">
        <v>83</v>
      </c>
      <c r="I23" s="13">
        <f>I19/SUM(I19:I20)</f>
        <v>2.2956109506972858E-2</v>
      </c>
      <c r="O23" t="s">
        <v>21</v>
      </c>
      <c r="P23">
        <f>SUMIFS(Data!E:E,Data!B:B,'Data Prep'!$B$3,Data!C:C,'Data Prep'!O23,Data!A:A,'Data Prep'!$B$15)</f>
        <v>43145</v>
      </c>
      <c r="Q23">
        <v>5611179</v>
      </c>
      <c r="R23" s="9">
        <f t="shared" si="1"/>
        <v>7.6891148901148938</v>
      </c>
      <c r="S23" s="2">
        <f>AVERAGEIFS(Data!F:F,Data!B:B,'Data Prep'!$B$3,Data!A:A,'Data Prep'!$B$15,Data!C:C,'Data Prep'!O23)</f>
        <v>92292</v>
      </c>
      <c r="T23">
        <f t="shared" si="2"/>
        <v>7.6891148901148938</v>
      </c>
      <c r="U23" s="10">
        <f t="shared" si="3"/>
        <v>-7.6891148901148938</v>
      </c>
    </row>
    <row r="24" spans="1:21" x14ac:dyDescent="0.3">
      <c r="O24" t="s">
        <v>22</v>
      </c>
      <c r="P24">
        <f>SUMIFS(Data!E:E,Data!B:B,'Data Prep'!$B$3,Data!C:C,'Data Prep'!O24,Data!A:A,'Data Prep'!$B$15)</f>
        <v>9629</v>
      </c>
      <c r="Q24">
        <v>2963914</v>
      </c>
      <c r="R24" s="9">
        <f t="shared" si="1"/>
        <v>3.2487447341589535</v>
      </c>
      <c r="S24" s="2">
        <f>AVERAGEIFS(Data!F:F,Data!B:B,'Data Prep'!$B$3,Data!A:A,'Data Prep'!$B$15,Data!C:C,'Data Prep'!O24)</f>
        <v>54301</v>
      </c>
      <c r="T24">
        <f t="shared" si="2"/>
        <v>3.2487447341589535</v>
      </c>
      <c r="U24" s="10">
        <f t="shared" si="3"/>
        <v>-3.2487447341589535</v>
      </c>
    </row>
    <row r="25" spans="1:21" x14ac:dyDescent="0.3">
      <c r="O25" t="s">
        <v>23</v>
      </c>
      <c r="P25">
        <f>SUMIFS(Data!E:E,Data!B:B,'Data Prep'!$B$3,Data!C:C,'Data Prep'!O25,Data!A:A,'Data Prep'!$B$15)</f>
        <v>43675</v>
      </c>
      <c r="Q25">
        <v>6126452</v>
      </c>
      <c r="R25" s="9">
        <f t="shared" si="1"/>
        <v>7.1289222538591668</v>
      </c>
      <c r="S25" s="2">
        <f>AVERAGEIFS(Data!F:F,Data!B:B,'Data Prep'!$B$3,Data!A:A,'Data Prep'!$B$15,Data!C:C,'Data Prep'!O25)</f>
        <v>89327</v>
      </c>
      <c r="T25">
        <f t="shared" si="2"/>
        <v>7.1289222538591668</v>
      </c>
      <c r="U25" s="10">
        <f t="shared" si="3"/>
        <v>-7.1289222538591668</v>
      </c>
    </row>
    <row r="26" spans="1:21" x14ac:dyDescent="0.3">
      <c r="O26" t="s">
        <v>24</v>
      </c>
      <c r="P26">
        <f>SUMIFS(Data!E:E,Data!B:B,'Data Prep'!$B$3,Data!C:C,'Data Prep'!O26,Data!A:A,'Data Prep'!$B$15)</f>
        <v>5797</v>
      </c>
      <c r="Q26">
        <v>1062305</v>
      </c>
      <c r="R26" s="9">
        <f t="shared" si="1"/>
        <v>5.4570015202790154</v>
      </c>
      <c r="S26" s="2">
        <f>AVERAGEIFS(Data!F:F,Data!B:B,'Data Prep'!$B$3,Data!A:A,'Data Prep'!$B$15,Data!C:C,'Data Prep'!O26)</f>
        <v>65673</v>
      </c>
      <c r="T26">
        <f t="shared" si="2"/>
        <v>5.4570015202790154</v>
      </c>
      <c r="U26" s="10">
        <f t="shared" si="3"/>
        <v>-5.4570015202790154</v>
      </c>
    </row>
    <row r="27" spans="1:21" x14ac:dyDescent="0.3">
      <c r="O27" t="s">
        <v>25</v>
      </c>
      <c r="P27">
        <f>SUMIFS(Data!E:E,Data!B:B,'Data Prep'!$B$3,Data!C:C,'Data Prep'!O27,Data!A:A,'Data Prep'!$B$15)</f>
        <v>16165</v>
      </c>
      <c r="Q27">
        <v>1929268</v>
      </c>
      <c r="R27" s="9">
        <f t="shared" si="1"/>
        <v>8.3788255441960366</v>
      </c>
      <c r="S27" s="2">
        <f>AVERAGEIFS(Data!F:F,Data!B:B,'Data Prep'!$B$3,Data!A:A,'Data Prep'!$B$15,Data!C:C,'Data Prep'!O27)</f>
        <v>76361</v>
      </c>
      <c r="T27">
        <f t="shared" si="2"/>
        <v>8.3788255441960366</v>
      </c>
      <c r="U27" s="10">
        <f t="shared" si="3"/>
        <v>-8.3788255441960366</v>
      </c>
    </row>
    <row r="28" spans="1:21" x14ac:dyDescent="0.3">
      <c r="O28" t="s">
        <v>26</v>
      </c>
      <c r="P28">
        <f>SUMIFS(Data!E:E,Data!B:B,'Data Prep'!$B$3,Data!C:C,'Data Prep'!O28,Data!A:A,'Data Prep'!$B$15)</f>
        <v>13306</v>
      </c>
      <c r="Q28">
        <v>3034392</v>
      </c>
      <c r="R28" s="9">
        <f t="shared" si="1"/>
        <v>4.3850629714288729</v>
      </c>
      <c r="S28" s="2">
        <f>AVERAGEIFS(Data!F:F,Data!B:B,'Data Prep'!$B$3,Data!A:A,'Data Prep'!$B$15,Data!C:C,'Data Prep'!O28)</f>
        <v>88353</v>
      </c>
      <c r="T28">
        <f t="shared" si="2"/>
        <v>4.3850629714288729</v>
      </c>
      <c r="U28" s="10">
        <f t="shared" si="3"/>
        <v>-4.3850629714288729</v>
      </c>
    </row>
    <row r="29" spans="1:21" x14ac:dyDescent="0.3">
      <c r="O29" t="s">
        <v>27</v>
      </c>
      <c r="P29">
        <f>SUMIFS(Data!E:E,Data!B:B,'Data Prep'!$B$3,Data!C:C,'Data Prep'!O29,Data!A:A,'Data Prep'!$B$15)</f>
        <v>11735</v>
      </c>
      <c r="Q29">
        <v>1356458</v>
      </c>
      <c r="R29" s="9">
        <f t="shared" si="1"/>
        <v>8.651207777903922</v>
      </c>
      <c r="S29" s="2">
        <f>AVERAGEIFS(Data!F:F,Data!B:B,'Data Prep'!$B$3,Data!A:A,'Data Prep'!$B$15,Data!C:C,'Data Prep'!O29)</f>
        <v>107194</v>
      </c>
      <c r="T29">
        <f t="shared" si="2"/>
        <v>8.651207777903922</v>
      </c>
      <c r="U29" s="10">
        <f t="shared" si="3"/>
        <v>-8.651207777903922</v>
      </c>
    </row>
    <row r="30" spans="1:21" x14ac:dyDescent="0.3">
      <c r="O30" t="s">
        <v>28</v>
      </c>
      <c r="P30">
        <f>SUMIFS(Data!E:E,Data!B:B,'Data Prep'!$B$3,Data!C:C,'Data Prep'!O30,Data!A:A,'Data Prep'!$B$15)</f>
        <v>67885</v>
      </c>
      <c r="Q30">
        <v>8908520</v>
      </c>
      <c r="R30" s="9">
        <f t="shared" si="1"/>
        <v>7.6202332149447942</v>
      </c>
      <c r="S30" s="2">
        <f>AVERAGEIFS(Data!F:F,Data!B:B,'Data Prep'!$B$3,Data!A:A,'Data Prep'!$B$15,Data!C:C,'Data Prep'!O30)</f>
        <v>130541</v>
      </c>
      <c r="T30">
        <f t="shared" si="2"/>
        <v>7.6202332149447942</v>
      </c>
      <c r="U30" s="10">
        <f t="shared" si="3"/>
        <v>-7.6202332149447942</v>
      </c>
    </row>
    <row r="31" spans="1:21" x14ac:dyDescent="0.3">
      <c r="O31" t="s">
        <v>29</v>
      </c>
      <c r="P31">
        <f>SUMIFS(Data!E:E,Data!B:B,'Data Prep'!$B$3,Data!C:C,'Data Prep'!O31,Data!A:A,'Data Prep'!$B$15)</f>
        <v>9076</v>
      </c>
      <c r="Q31">
        <v>2095428</v>
      </c>
      <c r="R31" s="9">
        <f t="shared" si="1"/>
        <v>4.3313346963007078</v>
      </c>
      <c r="S31" s="2">
        <f>AVERAGEIFS(Data!F:F,Data!B:B,'Data Prep'!$B$3,Data!A:A,'Data Prep'!$B$15,Data!C:C,'Data Prep'!O31)</f>
        <v>62393</v>
      </c>
      <c r="T31">
        <f t="shared" si="2"/>
        <v>4.3313346963007078</v>
      </c>
      <c r="U31" s="10">
        <f t="shared" si="3"/>
        <v>-4.3313346963007078</v>
      </c>
    </row>
    <row r="32" spans="1:21" x14ac:dyDescent="0.3">
      <c r="O32" t="s">
        <v>30</v>
      </c>
      <c r="P32">
        <f>SUMIFS(Data!E:E,Data!B:B,'Data Prep'!$B$3,Data!C:C,'Data Prep'!O32,Data!A:A,'Data Prep'!$B$15)</f>
        <v>267749</v>
      </c>
      <c r="Q32">
        <v>19542209</v>
      </c>
      <c r="R32" s="9">
        <f t="shared" si="1"/>
        <v>13.701061123642674</v>
      </c>
      <c r="S32" s="2">
        <f>AVERAGEIFS(Data!F:F,Data!B:B,'Data Prep'!$B$3,Data!A:A,'Data Prep'!$B$15,Data!C:C,'Data Prep'!O32)</f>
        <v>154357</v>
      </c>
      <c r="T32">
        <f t="shared" si="2"/>
        <v>13.701061123642674</v>
      </c>
      <c r="U32" s="10">
        <f t="shared" si="3"/>
        <v>-13.701061123642674</v>
      </c>
    </row>
    <row r="33" spans="15:21" x14ac:dyDescent="0.3">
      <c r="O33" t="s">
        <v>31</v>
      </c>
      <c r="P33">
        <f>SUMIFS(Data!E:E,Data!B:B,'Data Prep'!$B$3,Data!C:C,'Data Prep'!O33,Data!A:A,'Data Prep'!$B$15)</f>
        <v>73440</v>
      </c>
      <c r="Q33">
        <v>10383620</v>
      </c>
      <c r="R33" s="9">
        <f t="shared" si="1"/>
        <v>7.0726779292770727</v>
      </c>
      <c r="S33" s="2">
        <f>AVERAGEIFS(Data!F:F,Data!B:B,'Data Prep'!$B$3,Data!A:A,'Data Prep'!$B$15,Data!C:C,'Data Prep'!O33)</f>
        <v>96207</v>
      </c>
      <c r="T33">
        <f t="shared" si="2"/>
        <v>7.0726779292770727</v>
      </c>
      <c r="U33" s="10">
        <f t="shared" si="3"/>
        <v>-7.0726779292770727</v>
      </c>
    </row>
    <row r="34" spans="15:21" x14ac:dyDescent="0.3">
      <c r="O34" t="s">
        <v>32</v>
      </c>
      <c r="P34">
        <f>SUMIFS(Data!E:E,Data!B:B,'Data Prep'!$B$3,Data!C:C,'Data Prep'!O34,Data!A:A,'Data Prep'!$B$15)</f>
        <v>5780</v>
      </c>
      <c r="Q34">
        <v>760077</v>
      </c>
      <c r="R34" s="9">
        <f t="shared" si="1"/>
        <v>7.6044927027130145</v>
      </c>
      <c r="S34" s="2">
        <f>AVERAGEIFS(Data!F:F,Data!B:B,'Data Prep'!$B$3,Data!A:A,'Data Prep'!$B$15,Data!C:C,'Data Prep'!O34)</f>
        <v>79624</v>
      </c>
      <c r="T34">
        <f t="shared" si="2"/>
        <v>7.6044927027130145</v>
      </c>
      <c r="U34" s="10">
        <f t="shared" si="3"/>
        <v>-7.6044927027130145</v>
      </c>
    </row>
    <row r="35" spans="15:21" x14ac:dyDescent="0.3">
      <c r="O35" t="s">
        <v>33</v>
      </c>
      <c r="P35">
        <f>SUMIFS(Data!E:E,Data!B:B,'Data Prep'!$B$3,Data!C:C,'Data Prep'!O35,Data!A:A,'Data Prep'!$B$15)</f>
        <v>63865</v>
      </c>
      <c r="Q35">
        <v>11689442</v>
      </c>
      <c r="R35" s="9">
        <f t="shared" si="1"/>
        <v>5.4634772130269349</v>
      </c>
      <c r="S35" s="2">
        <f>AVERAGEIFS(Data!F:F,Data!B:B,'Data Prep'!$B$3,Data!A:A,'Data Prep'!$B$15,Data!C:C,'Data Prep'!O35)</f>
        <v>80052</v>
      </c>
      <c r="T35">
        <f t="shared" si="2"/>
        <v>5.4634772130269349</v>
      </c>
      <c r="U35" s="10">
        <f t="shared" si="3"/>
        <v>-5.4634772130269349</v>
      </c>
    </row>
    <row r="36" spans="15:21" x14ac:dyDescent="0.3">
      <c r="O36" t="s">
        <v>34</v>
      </c>
      <c r="P36">
        <f>SUMIFS(Data!E:E,Data!B:B,'Data Prep'!$B$3,Data!C:C,'Data Prep'!O36,Data!A:A,'Data Prep'!$B$15)</f>
        <v>18256</v>
      </c>
      <c r="Q36">
        <v>3943079</v>
      </c>
      <c r="R36" s="9">
        <f t="shared" si="1"/>
        <v>4.6298844126633023</v>
      </c>
      <c r="S36" s="2">
        <f>AVERAGEIFS(Data!F:F,Data!B:B,'Data Prep'!$B$3,Data!A:A,'Data Prep'!$B$15,Data!C:C,'Data Prep'!O36)</f>
        <v>63710</v>
      </c>
      <c r="T36">
        <f t="shared" si="2"/>
        <v>4.6298844126633023</v>
      </c>
      <c r="U36" s="10">
        <f t="shared" si="3"/>
        <v>-4.6298844126633023</v>
      </c>
    </row>
    <row r="37" spans="15:21" x14ac:dyDescent="0.3">
      <c r="O37" t="s">
        <v>35</v>
      </c>
      <c r="P37">
        <f>SUMIFS(Data!E:E,Data!B:B,'Data Prep'!$B$3,Data!C:C,'Data Prep'!O37,Data!A:A,'Data Prep'!$B$15)</f>
        <v>33218</v>
      </c>
      <c r="Q37">
        <v>4190713</v>
      </c>
      <c r="R37" s="9">
        <f t="shared" si="1"/>
        <v>7.9265747857226208</v>
      </c>
      <c r="S37" s="2">
        <f>AVERAGEIFS(Data!F:F,Data!B:B,'Data Prep'!$B$3,Data!A:A,'Data Prep'!$B$15,Data!C:C,'Data Prep'!O37)</f>
        <v>101737</v>
      </c>
      <c r="T37">
        <f t="shared" si="2"/>
        <v>7.9265747857226208</v>
      </c>
      <c r="U37" s="10">
        <f t="shared" si="3"/>
        <v>-7.9265747857226208</v>
      </c>
    </row>
    <row r="38" spans="15:21" x14ac:dyDescent="0.3">
      <c r="O38" t="s">
        <v>36</v>
      </c>
      <c r="P38">
        <f>SUMIFS(Data!E:E,Data!B:B,'Data Prep'!$B$3,Data!C:C,'Data Prep'!O38,Data!A:A,'Data Prep'!$B$15)</f>
        <v>82872</v>
      </c>
      <c r="Q38">
        <v>12807060</v>
      </c>
      <c r="R38" s="9">
        <f t="shared" si="1"/>
        <v>6.4708059460953571</v>
      </c>
      <c r="S38" s="2">
        <f>AVERAGEIFS(Data!F:F,Data!B:B,'Data Prep'!$B$3,Data!A:A,'Data Prep'!$B$15,Data!C:C,'Data Prep'!O38)</f>
        <v>107388</v>
      </c>
      <c r="T38">
        <f t="shared" si="2"/>
        <v>6.4708059460953571</v>
      </c>
      <c r="U38" s="10">
        <f t="shared" si="3"/>
        <v>-6.4708059460953571</v>
      </c>
    </row>
    <row r="39" spans="15:21" x14ac:dyDescent="0.3">
      <c r="O39" t="s">
        <v>37</v>
      </c>
      <c r="P39">
        <f>SUMIFS(Data!E:E,Data!B:B,'Data Prep'!$B$3,Data!C:C,'Data Prep'!O39,Data!A:A,'Data Prep'!$B$15)</f>
        <v>5243</v>
      </c>
      <c r="Q39">
        <v>1057315</v>
      </c>
      <c r="R39" s="9">
        <f t="shared" si="1"/>
        <v>4.9587871164222586</v>
      </c>
      <c r="S39" s="2">
        <f>AVERAGEIFS(Data!F:F,Data!B:B,'Data Prep'!$B$3,Data!A:A,'Data Prep'!$B$15,Data!C:C,'Data Prep'!O39)</f>
        <v>87286</v>
      </c>
      <c r="T39">
        <f t="shared" si="2"/>
        <v>4.9587871164222586</v>
      </c>
      <c r="U39" s="10">
        <f t="shared" si="3"/>
        <v>-4.9587871164222586</v>
      </c>
    </row>
    <row r="40" spans="15:21" x14ac:dyDescent="0.3">
      <c r="O40" t="s">
        <v>38</v>
      </c>
      <c r="P40">
        <f>SUMIFS(Data!E:E,Data!B:B,'Data Prep'!$B$3,Data!C:C,'Data Prep'!O40,Data!A:A,'Data Prep'!$B$15)</f>
        <v>24744</v>
      </c>
      <c r="Q40">
        <v>5084127</v>
      </c>
      <c r="R40" s="9">
        <f t="shared" si="1"/>
        <v>4.8669122545522558</v>
      </c>
      <c r="S40" s="2">
        <f>AVERAGEIFS(Data!F:F,Data!B:B,'Data Prep'!$B$3,Data!A:A,'Data Prep'!$B$15,Data!C:C,'Data Prep'!O40)</f>
        <v>73562</v>
      </c>
      <c r="T40">
        <f t="shared" si="2"/>
        <v>4.8669122545522558</v>
      </c>
      <c r="U40" s="10">
        <f t="shared" si="3"/>
        <v>-4.8669122545522558</v>
      </c>
    </row>
    <row r="41" spans="15:21" x14ac:dyDescent="0.3">
      <c r="O41" t="s">
        <v>39</v>
      </c>
      <c r="P41">
        <f>SUMIFS(Data!E:E,Data!B:B,'Data Prep'!$B$3,Data!C:C,'Data Prep'!O41,Data!A:A,'Data Prep'!$B$15)</f>
        <v>5074</v>
      </c>
      <c r="Q41">
        <v>882235</v>
      </c>
      <c r="R41" s="9">
        <f t="shared" si="1"/>
        <v>5.7513020907127919</v>
      </c>
      <c r="S41" s="2">
        <f>AVERAGEIFS(Data!F:F,Data!B:B,'Data Prep'!$B$3,Data!A:A,'Data Prep'!$B$15,Data!C:C,'Data Prep'!O41)</f>
        <v>58069</v>
      </c>
      <c r="T41">
        <f t="shared" si="2"/>
        <v>5.7513020907127919</v>
      </c>
      <c r="U41" s="10">
        <f t="shared" si="3"/>
        <v>-5.7513020907127919</v>
      </c>
    </row>
    <row r="42" spans="15:21" x14ac:dyDescent="0.3">
      <c r="O42" t="s">
        <v>40</v>
      </c>
      <c r="P42">
        <f>SUMIFS(Data!E:E,Data!B:B,'Data Prep'!$B$3,Data!C:C,'Data Prep'!O42,Data!A:A,'Data Prep'!$B$15)</f>
        <v>42929</v>
      </c>
      <c r="Q42">
        <v>6770010</v>
      </c>
      <c r="R42" s="9">
        <f t="shared" si="1"/>
        <v>6.3410541491076087</v>
      </c>
      <c r="S42" s="2">
        <f>AVERAGEIFS(Data!F:F,Data!B:B,'Data Prep'!$B$3,Data!A:A,'Data Prep'!$B$15,Data!C:C,'Data Prep'!O42)</f>
        <v>81293</v>
      </c>
      <c r="T42">
        <f t="shared" si="2"/>
        <v>6.3410541491076087</v>
      </c>
      <c r="U42" s="10">
        <f t="shared" si="3"/>
        <v>-6.3410541491076087</v>
      </c>
    </row>
    <row r="43" spans="15:21" x14ac:dyDescent="0.3">
      <c r="O43" t="s">
        <v>41</v>
      </c>
      <c r="P43">
        <f>SUMIFS(Data!E:E,Data!B:B,'Data Prep'!$B$3,Data!C:C,'Data Prep'!O43,Data!A:A,'Data Prep'!$B$15)</f>
        <v>198521</v>
      </c>
      <c r="Q43">
        <v>28701845</v>
      </c>
      <c r="R43" s="9">
        <f t="shared" si="1"/>
        <v>6.9166633712919854</v>
      </c>
      <c r="S43" s="2">
        <f>AVERAGEIFS(Data!F:F,Data!B:B,'Data Prep'!$B$3,Data!A:A,'Data Prep'!$B$15,Data!C:C,'Data Prep'!O43)</f>
        <v>102835</v>
      </c>
      <c r="T43">
        <f t="shared" si="2"/>
        <v>6.9166633712919854</v>
      </c>
      <c r="U43" s="10">
        <f t="shared" si="3"/>
        <v>-6.9166633712919854</v>
      </c>
    </row>
    <row r="44" spans="15:21" x14ac:dyDescent="0.3">
      <c r="O44" t="s">
        <v>42</v>
      </c>
      <c r="P44">
        <f>SUMIFS(Data!E:E,Data!B:B,'Data Prep'!$B$3,Data!C:C,'Data Prep'!O44,Data!A:A,'Data Prep'!$B$15)</f>
        <v>37222</v>
      </c>
      <c r="Q44">
        <v>3161105</v>
      </c>
      <c r="R44" s="9">
        <f t="shared" si="1"/>
        <v>11.774996401574766</v>
      </c>
      <c r="S44" s="2">
        <f>AVERAGEIFS(Data!F:F,Data!B:B,'Data Prep'!$B$3,Data!A:A,'Data Prep'!$B$15,Data!C:C,'Data Prep'!O44)</f>
        <v>96974</v>
      </c>
      <c r="T44">
        <f t="shared" si="2"/>
        <v>11.774996401574766</v>
      </c>
      <c r="U44" s="10">
        <f t="shared" si="3"/>
        <v>-11.774996401574766</v>
      </c>
    </row>
    <row r="45" spans="15:21" x14ac:dyDescent="0.3">
      <c r="O45" t="s">
        <v>43</v>
      </c>
      <c r="P45">
        <f>SUMIFS(Data!E:E,Data!B:B,'Data Prep'!$B$3,Data!C:C,'Data Prep'!O45,Data!A:A,'Data Prep'!$B$15)</f>
        <v>3961</v>
      </c>
      <c r="Q45">
        <v>626299</v>
      </c>
      <c r="R45" s="9">
        <f t="shared" si="1"/>
        <v>6.32445525220382</v>
      </c>
      <c r="S45" s="2">
        <f>AVERAGEIFS(Data!F:F,Data!B:B,'Data Prep'!$B$3,Data!A:A,'Data Prep'!$B$15,Data!C:C,'Data Prep'!O45)</f>
        <v>68605</v>
      </c>
      <c r="T45">
        <f t="shared" si="2"/>
        <v>6.32445525220382</v>
      </c>
      <c r="U45" s="10">
        <f t="shared" si="3"/>
        <v>-6.32445525220382</v>
      </c>
    </row>
    <row r="46" spans="15:21" x14ac:dyDescent="0.3">
      <c r="O46" t="s">
        <v>44</v>
      </c>
      <c r="P46">
        <f>SUMIFS(Data!E:E,Data!B:B,'Data Prep'!$B$3,Data!C:C,'Data Prep'!O46,Data!A:A,'Data Prep'!$B$15)</f>
        <v>64840</v>
      </c>
      <c r="Q46">
        <v>8517685</v>
      </c>
      <c r="R46" s="9">
        <f t="shared" si="1"/>
        <v>7.6123970304137796</v>
      </c>
      <c r="S46" s="2">
        <f>AVERAGEIFS(Data!F:F,Data!B:B,'Data Prep'!$B$3,Data!A:A,'Data Prep'!$B$15,Data!C:C,'Data Prep'!O46)</f>
        <v>117848</v>
      </c>
      <c r="T46">
        <f t="shared" si="2"/>
        <v>7.6123970304137796</v>
      </c>
      <c r="U46" s="10">
        <f t="shared" si="3"/>
        <v>-7.6123970304137796</v>
      </c>
    </row>
    <row r="47" spans="15:21" x14ac:dyDescent="0.3">
      <c r="O47" t="s">
        <v>45</v>
      </c>
      <c r="P47">
        <f>SUMIFS(Data!E:E,Data!B:B,'Data Prep'!$B$3,Data!C:C,'Data Prep'!O47,Data!A:A,'Data Prep'!$B$15)</f>
        <v>148556</v>
      </c>
      <c r="Q47">
        <v>7614893</v>
      </c>
      <c r="R47" s="9">
        <f t="shared" si="1"/>
        <v>19.508612924699005</v>
      </c>
      <c r="S47" s="2">
        <f>AVERAGEIFS(Data!F:F,Data!B:B,'Data Prep'!$B$3,Data!A:A,'Data Prep'!$B$15,Data!C:C,'Data Prep'!O47)</f>
        <v>242273</v>
      </c>
      <c r="T47">
        <f t="shared" si="2"/>
        <v>19.508612924699005</v>
      </c>
      <c r="U47" s="10">
        <f t="shared" si="3"/>
        <v>-19.508612924699005</v>
      </c>
    </row>
    <row r="48" spans="15:21" x14ac:dyDescent="0.3">
      <c r="O48" t="s">
        <v>46</v>
      </c>
      <c r="P48">
        <f>SUMIFS(Data!E:E,Data!B:B,'Data Prep'!$B$3,Data!C:C,'Data Prep'!O48,Data!A:A,'Data Prep'!$B$15)</f>
        <v>7215</v>
      </c>
      <c r="Q48">
        <v>1805832</v>
      </c>
      <c r="R48" s="9">
        <f t="shared" si="1"/>
        <v>3.9953882753212926</v>
      </c>
      <c r="S48" s="2">
        <f>AVERAGEIFS(Data!F:F,Data!B:B,'Data Prep'!$B$3,Data!A:A,'Data Prep'!$B$15,Data!C:C,'Data Prep'!O48)</f>
        <v>58063</v>
      </c>
      <c r="T48">
        <f t="shared" si="2"/>
        <v>3.9953882753212926</v>
      </c>
      <c r="U48" s="10">
        <f t="shared" si="3"/>
        <v>-3.9953882753212926</v>
      </c>
    </row>
    <row r="49" spans="15:21" x14ac:dyDescent="0.3">
      <c r="O49" t="s">
        <v>47</v>
      </c>
      <c r="P49">
        <f>SUMIFS(Data!E:E,Data!B:B,'Data Prep'!$B$3,Data!C:C,'Data Prep'!O49,Data!A:A,'Data Prep'!$B$15)</f>
        <v>44846</v>
      </c>
      <c r="Q49">
        <v>5813568</v>
      </c>
      <c r="R49" s="9">
        <f t="shared" si="1"/>
        <v>7.7140234706121955</v>
      </c>
      <c r="S49" s="2">
        <f>AVERAGEIFS(Data!F:F,Data!B:B,'Data Prep'!$B$3,Data!A:A,'Data Prep'!$B$15,Data!C:C,'Data Prep'!O49)</f>
        <v>88336</v>
      </c>
      <c r="T49">
        <f t="shared" si="2"/>
        <v>7.7140234706121955</v>
      </c>
      <c r="U49" s="10">
        <f t="shared" si="3"/>
        <v>-7.7140234706121955</v>
      </c>
    </row>
    <row r="50" spans="15:21" x14ac:dyDescent="0.3">
      <c r="O50" t="s">
        <v>48</v>
      </c>
      <c r="P50">
        <f>SUMIFS(Data!E:E,Data!B:B,'Data Prep'!$B$3,Data!C:C,'Data Prep'!O50,Data!A:A,'Data Prep'!$B$15)</f>
        <v>3000</v>
      </c>
      <c r="Q50">
        <v>577737</v>
      </c>
      <c r="R50" s="9">
        <f t="shared" si="1"/>
        <v>5.1926741752735248</v>
      </c>
      <c r="S50" s="2">
        <f>AVERAGEIFS(Data!F:F,Data!B:B,'Data Prep'!$B$3,Data!A:A,'Data Prep'!$B$15,Data!C:C,'Data Prep'!O50)</f>
        <v>54299</v>
      </c>
      <c r="T50">
        <f t="shared" si="2"/>
        <v>5.1926741752735248</v>
      </c>
      <c r="U50" s="10">
        <f t="shared" si="3"/>
        <v>-5.1926741752735248</v>
      </c>
    </row>
  </sheetData>
  <autoFilter ref="A3:A12" xr:uid="{B8DD6D3B-C064-404C-9AAC-0A40A095F22E}">
    <sortState xmlns:xlrd2="http://schemas.microsoft.com/office/spreadsheetml/2017/richdata2" ref="A4:A12">
      <sortCondition ref="A3:A12"/>
    </sortState>
  </autoFilter>
  <sortState xmlns:xlrd2="http://schemas.microsoft.com/office/spreadsheetml/2017/richdata2" ref="H2:I12">
    <sortCondition descending="1" ref="I2:I1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81496-A2FF-48AC-A0A2-E7E864A37367}">
  <dimension ref="A1:Q34"/>
  <sheetViews>
    <sheetView showGridLines="0" tabSelected="1" zoomScaleNormal="100" workbookViewId="0">
      <selection activeCell="I6" sqref="I6"/>
    </sheetView>
  </sheetViews>
  <sheetFormatPr defaultColWidth="0" defaultRowHeight="14.4" zeroHeight="1" x14ac:dyDescent="0.3"/>
  <cols>
    <col min="1" max="1" width="8.88671875" customWidth="1"/>
    <col min="2" max="2" width="44" customWidth="1"/>
    <col min="3" max="12" width="8.88671875" customWidth="1"/>
    <col min="13" max="13" width="35.77734375" bestFit="1" customWidth="1"/>
    <col min="14" max="16" width="8.88671875" customWidth="1"/>
    <col min="17" max="17" width="2" customWidth="1"/>
    <col min="18" max="16384" width="8.88671875" hidden="1"/>
  </cols>
  <sheetData>
    <row r="1" spans="1:13" x14ac:dyDescent="0.3">
      <c r="A1" s="14">
        <v>10</v>
      </c>
    </row>
    <row r="2" spans="1:13" x14ac:dyDescent="0.3">
      <c r="A2" s="14">
        <v>2</v>
      </c>
    </row>
    <row r="3" spans="1:13" x14ac:dyDescent="0.3"/>
    <row r="4" spans="1:13" x14ac:dyDescent="0.3"/>
    <row r="5" spans="1:13" x14ac:dyDescent="0.3"/>
    <row r="6" spans="1:13" ht="31.2" x14ac:dyDescent="0.6">
      <c r="B6" s="12" t="str">
        <f>INDEX('Data Prep'!D3:D12,11-Dashboard!A1)</f>
        <v>Information</v>
      </c>
      <c r="D6" t="s">
        <v>82</v>
      </c>
      <c r="K6" t="s">
        <v>82</v>
      </c>
    </row>
    <row r="7" spans="1:13" ht="21" x14ac:dyDescent="0.4">
      <c r="M7" s="15"/>
    </row>
    <row r="8" spans="1:13" x14ac:dyDescent="0.3"/>
    <row r="9" spans="1:13" x14ac:dyDescent="0.3"/>
    <row r="10" spans="1:13" x14ac:dyDescent="0.3"/>
    <row r="11" spans="1:13" x14ac:dyDescent="0.3"/>
    <row r="12" spans="1:13" x14ac:dyDescent="0.3"/>
    <row r="13" spans="1:13" x14ac:dyDescent="0.3"/>
    <row r="14" spans="1:13" x14ac:dyDescent="0.3"/>
    <row r="15" spans="1:13" x14ac:dyDescent="0.3"/>
    <row r="16" spans="1:13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x14ac:dyDescent="0.3"/>
    <row r="29" x14ac:dyDescent="0.3"/>
    <row r="30" x14ac:dyDescent="0.3"/>
    <row r="31" x14ac:dyDescent="0.3"/>
    <row r="32" x14ac:dyDescent="0.3"/>
    <row r="33" x14ac:dyDescent="0.3"/>
    <row r="34" x14ac:dyDescent="0.3"/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1" r:id="rId3" name="Spinner 9">
              <controlPr defaultSize="0" autoPict="0">
                <anchor moveWithCells="1" sizeWithCells="1">
                  <from>
                    <xdr:col>2</xdr:col>
                    <xdr:colOff>15240</xdr:colOff>
                    <xdr:row>4</xdr:row>
                    <xdr:rowOff>175260</xdr:rowOff>
                  </from>
                  <to>
                    <xdr:col>2</xdr:col>
                    <xdr:colOff>388620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4" name="Option Button 11">
              <controlPr defaultSize="0" autoFill="0" autoLine="0" autoPict="0">
                <anchor moveWithCells="1">
                  <from>
                    <xdr:col>11</xdr:col>
                    <xdr:colOff>350520</xdr:colOff>
                    <xdr:row>6</xdr:row>
                    <xdr:rowOff>205740</xdr:rowOff>
                  </from>
                  <to>
                    <xdr:col>12</xdr:col>
                    <xdr:colOff>899160</xdr:colOff>
                    <xdr:row>7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5" name="Option Button 12">
              <controlPr defaultSize="0" autoFill="0" autoLine="0" autoPict="0">
                <anchor moveWithCells="1">
                  <from>
                    <xdr:col>12</xdr:col>
                    <xdr:colOff>1714500</xdr:colOff>
                    <xdr:row>6</xdr:row>
                    <xdr:rowOff>198120</xdr:rowOff>
                  </from>
                  <to>
                    <xdr:col>13</xdr:col>
                    <xdr:colOff>518160</xdr:colOff>
                    <xdr:row>7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 Prep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HP</cp:lastModifiedBy>
  <dcterms:created xsi:type="dcterms:W3CDTF">2021-09-21T20:47:02Z</dcterms:created>
  <dcterms:modified xsi:type="dcterms:W3CDTF">2025-05-18T07:18:21Z</dcterms:modified>
</cp:coreProperties>
</file>