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/>
  <mc:AlternateContent xmlns:mc="http://schemas.openxmlformats.org/markup-compatibility/2006">
    <mc:Choice Requires="x15">
      <x15ac:absPath xmlns:x15ac="http://schemas.microsoft.com/office/spreadsheetml/2010/11/ac" url="/Users/BahtiyorEshchanov/Downloads/"/>
    </mc:Choice>
  </mc:AlternateContent>
  <xr:revisionPtr revIDLastSave="0" documentId="13_ncr:1_{8301FC30-157F-C040-A02A-3ED934F6D044}" xr6:coauthVersionLast="45" xr6:coauthVersionMax="45" xr10:uidLastSave="{00000000-0000-0000-0000-000000000000}"/>
  <bookViews>
    <workbookView xWindow="0" yWindow="500" windowWidth="28800" windowHeight="18720" tabRatio="773" activeTab="1" xr2:uid="{00000000-000D-0000-FFFF-FFFF00000000}"/>
  </bookViews>
  <sheets>
    <sheet name="Current capacities" sheetId="10" r:id="rId1"/>
    <sheet name="Sheet2" sheetId="11" r:id="rId2"/>
    <sheet name="RES" sheetId="8" r:id="rId3"/>
    <sheet name="Hydroaccumulation (HAS)" sheetId="9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10" l="1"/>
  <c r="C7" i="10"/>
  <c r="B7" i="10"/>
  <c r="J79" i="8" l="1"/>
  <c r="I79" i="8"/>
  <c r="J76" i="8" s="1"/>
  <c r="J78" i="8" s="1"/>
  <c r="H79" i="8"/>
  <c r="I76" i="8" s="1"/>
  <c r="I78" i="8" s="1"/>
  <c r="G79" i="8"/>
  <c r="H76" i="8" s="1"/>
  <c r="H78" i="8" s="1"/>
  <c r="F79" i="8"/>
  <c r="G76" i="8" s="1"/>
  <c r="G78" i="8" s="1"/>
  <c r="E79" i="8"/>
  <c r="F76" i="8" s="1"/>
  <c r="F78" i="8" s="1"/>
  <c r="D79" i="8"/>
  <c r="E76" i="8" s="1"/>
  <c r="E78" i="8" s="1"/>
  <c r="C79" i="8"/>
  <c r="D76" i="8" s="1"/>
  <c r="D78" i="8" s="1"/>
  <c r="C78" i="8"/>
  <c r="F46" i="8"/>
  <c r="E46" i="8"/>
  <c r="D46" i="8"/>
  <c r="E43" i="8" s="1"/>
  <c r="E45" i="8" s="1"/>
  <c r="C46" i="8"/>
  <c r="D43" i="8" s="1"/>
  <c r="D45" i="8" s="1"/>
  <c r="C45" i="8"/>
  <c r="G43" i="8"/>
  <c r="F43" i="8"/>
  <c r="F45" i="8" s="1"/>
  <c r="H35" i="8"/>
  <c r="I35" i="8" s="1"/>
  <c r="J35" i="8" s="1"/>
  <c r="G34" i="8"/>
  <c r="H34" i="8" s="1"/>
  <c r="D3" i="8"/>
  <c r="E3" i="8"/>
  <c r="F3" i="8"/>
  <c r="G3" i="8"/>
  <c r="H3" i="8"/>
  <c r="I3" i="8"/>
  <c r="J3" i="8"/>
  <c r="D4" i="8"/>
  <c r="E4" i="8"/>
  <c r="F4" i="8"/>
  <c r="G4" i="8"/>
  <c r="H4" i="8"/>
  <c r="I4" i="8"/>
  <c r="J4" i="8"/>
  <c r="C4" i="8"/>
  <c r="C3" i="8"/>
  <c r="G45" i="8" l="1"/>
  <c r="I34" i="8"/>
  <c r="H46" i="8"/>
  <c r="I43" i="8" s="1"/>
  <c r="I45" i="8" s="1"/>
  <c r="G46" i="8"/>
  <c r="H43" i="8" s="1"/>
  <c r="H45" i="8" s="1"/>
  <c r="I46" i="8" l="1"/>
  <c r="J43" i="8" s="1"/>
  <c r="J45" i="8" s="1"/>
  <c r="J34" i="8"/>
  <c r="J46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Bahtiyor Eshchanov</author>
  </authors>
  <commentList>
    <comment ref="L35" authorId="0" shapeId="0" xr:uid="{AE8A8864-17AB-944D-8D17-1C447B831DA7}">
      <text>
        <r>
          <rPr>
            <b/>
            <sz val="10"/>
            <color rgb="FF000000"/>
            <rFont val="Tahoma"/>
            <family val="2"/>
          </rPr>
          <t>Bahtiyor Eshchanov: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PPA Head-of-Term</t>
        </r>
      </text>
    </comment>
    <comment ref="L41" authorId="0" shapeId="0" xr:uid="{6BBD0476-8EC6-944A-A561-8312AFE2F2C2}">
      <text>
        <r>
          <rPr>
            <b/>
            <sz val="10"/>
            <color rgb="FF000000"/>
            <rFont val="Tahoma"/>
            <family val="2"/>
          </rPr>
          <t>Bahtiyor Eshchanov: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Joint Development Agreement</t>
        </r>
      </text>
    </comment>
  </commentList>
</comments>
</file>

<file path=xl/sharedStrings.xml><?xml version="1.0" encoding="utf-8"?>
<sst xmlns="http://schemas.openxmlformats.org/spreadsheetml/2006/main" count="394" uniqueCount="187">
  <si>
    <t>Изоҳ</t>
  </si>
  <si>
    <t>PPA</t>
  </si>
  <si>
    <t>HoT</t>
  </si>
  <si>
    <t>JDA</t>
  </si>
  <si>
    <t>PTA</t>
  </si>
  <si>
    <t>MW</t>
  </si>
  <si>
    <t>6 305 MW</t>
  </si>
  <si>
    <t>2 800 MW</t>
  </si>
  <si>
    <t>100 MW</t>
  </si>
  <si>
    <t>5 600 MW</t>
  </si>
  <si>
    <t>8 000 MW</t>
  </si>
  <si>
    <t>10 300 MW</t>
  </si>
  <si>
    <t>years</t>
  </si>
  <si>
    <t>capacity</t>
  </si>
  <si>
    <t>generation</t>
  </si>
  <si>
    <t>Ministry of Energy</t>
  </si>
  <si>
    <t>Total capacity of the renewable energy stations</t>
  </si>
  <si>
    <t>Solar Power Stations (SPS)</t>
  </si>
  <si>
    <t>Wind Power Stations (WPS)</t>
  </si>
  <si>
    <t>Solar Power Stations</t>
  </si>
  <si>
    <t>Contract</t>
  </si>
  <si>
    <t>Karmana SPS
"Masdar"</t>
  </si>
  <si>
    <t>Tutli SPS
"Total Energis"</t>
  </si>
  <si>
    <t>Samarkand SPS 
"Masdar"</t>
  </si>
  <si>
    <t>Jizzakh SPS 
"Masdar"</t>
  </si>
  <si>
    <t>Sherabad SPS 
"Masdar"</t>
  </si>
  <si>
    <t>Vodokanal SPS
"ACWA Power"</t>
  </si>
  <si>
    <t>Nurobod SPS
"ACWA Power"</t>
  </si>
  <si>
    <t>Olot SPS 
"Masdar"</t>
  </si>
  <si>
    <t>Khorazm SPS
"Voltalia"</t>
  </si>
  <si>
    <t>Nishan SPS
"China Gezhoba"</t>
  </si>
  <si>
    <t>Korovulbazar SPS
"China Gezhoba"</t>
  </si>
  <si>
    <t>Guzor SPS 
"Masdar"</t>
  </si>
  <si>
    <t>Pop SPS
"Tepelen Group AG"</t>
  </si>
  <si>
    <t>Tutli SPS
"Tepelen Group AG"</t>
  </si>
  <si>
    <t>Navoiy SPS
"Tepelen Group AG"</t>
  </si>
  <si>
    <t>Karakul SPS
"Tepelen Group AG"</t>
  </si>
  <si>
    <t>Pop SPS
"Hyper Partners"</t>
  </si>
  <si>
    <t>Nurata SPS
"China Gezhoba"</t>
  </si>
  <si>
    <t>Buka SPS
"China Datang"</t>
  </si>
  <si>
    <t>Farish SPS
"CEE", "Poly changda"</t>
  </si>
  <si>
    <t>Ferghana SPS
"GD Power", "CAMCE"</t>
  </si>
  <si>
    <t>Ferghana SPS
"Hyper Partners"</t>
  </si>
  <si>
    <t>Andijan SPS
"Suling Energy"</t>
  </si>
  <si>
    <t>Navoiy SPS
"Sinoma"</t>
  </si>
  <si>
    <t>Nurabad SPS
"Total Energis"</t>
  </si>
  <si>
    <r>
      <t xml:space="preserve">Bukhara Hybrid
</t>
    </r>
    <r>
      <rPr>
        <i/>
        <sz val="12"/>
        <color rgb="FF0070C0"/>
        <rFont val="Cambria"/>
        <family val="1"/>
        <charset val="204"/>
      </rPr>
      <t>"Voltalia"</t>
    </r>
  </si>
  <si>
    <t>capacity in the beginning of the year</t>
  </si>
  <si>
    <t>added during quarter I</t>
  </si>
  <si>
    <t>added until the end of the year</t>
  </si>
  <si>
    <t>total capacity at the end of the year</t>
  </si>
  <si>
    <t>Wind Power Stations</t>
  </si>
  <si>
    <t>Tomdi WPS
"Masdar"</t>
  </si>
  <si>
    <t>Karatau-WPS-1 
"ACWA Power"</t>
  </si>
  <si>
    <t>Bash-WPS-1 
"ACWA Power"</t>
  </si>
  <si>
    <t>Bash-WPS-2 
"ACWA Power"</t>
  </si>
  <si>
    <t>Bash-WPS-Hydrogen "ACWA Power"</t>
  </si>
  <si>
    <t>Jankeldi-WPS 
"ACWA Power"</t>
  </si>
  <si>
    <t>Kungirat-WPS-1 
"ACWA Power"</t>
  </si>
  <si>
    <t>Kungirat-WPS-2
"ACWA Power"</t>
  </si>
  <si>
    <t>Kungirat-WPS-3 
"ACWA Power"</t>
  </si>
  <si>
    <t>Kungirat-WPS-4 
"ACWA Power"</t>
  </si>
  <si>
    <t>Shurkul WPS
"Liaoning Lide Ltd"</t>
  </si>
  <si>
    <t>Bulungur WPS "Universal Energy"</t>
  </si>
  <si>
    <t>Karatau-WPS-2 
"ACWA Power"</t>
  </si>
  <si>
    <t>Nurata WPS
"China Gezhoba"</t>
  </si>
  <si>
    <t>Kungirat WPS-5
"Sany renewables"</t>
  </si>
  <si>
    <t>Kungirat WPS-6
"AMEA Power"</t>
  </si>
  <si>
    <t>Uchkuduk WPS
"Nebras"</t>
  </si>
  <si>
    <t>Tamdi-Uchkuduk WPS
"Datang"</t>
  </si>
  <si>
    <t>Samarkand WPS
"Suling"</t>
  </si>
  <si>
    <t>Kashkadarya WPS
"Suling"</t>
  </si>
  <si>
    <t>Farish WPS
"Huadian"</t>
  </si>
  <si>
    <t>Jandar WPS
"Toyoto Tsusho"</t>
  </si>
  <si>
    <r>
      <t xml:space="preserve">ETTB WPS
</t>
    </r>
    <r>
      <rPr>
        <sz val="12"/>
        <color rgb="FFC00000"/>
        <rFont val="Cambria"/>
        <family val="1"/>
      </rPr>
      <t>Under tendering</t>
    </r>
  </si>
  <si>
    <t>Mingbulak WPS
"Masdar" (2000)</t>
  </si>
  <si>
    <t>Peshku-Gijduvan WPS
"ACWA Power" (2000)</t>
  </si>
  <si>
    <t>Kungurat WPSes
"ACWA Power" (5000)</t>
  </si>
  <si>
    <t>MWh</t>
  </si>
  <si>
    <t>GWh</t>
  </si>
  <si>
    <t>Upper Pskem HAS</t>
  </si>
  <si>
    <t>Tashkent region</t>
  </si>
  <si>
    <t>Name</t>
  </si>
  <si>
    <t>Location</t>
  </si>
  <si>
    <t>Capacity</t>
  </si>
  <si>
    <t>Generation</t>
  </si>
  <si>
    <t>Project cost</t>
  </si>
  <si>
    <t>600 MW</t>
  </si>
  <si>
    <t>1 020 mln USD</t>
  </si>
  <si>
    <t>Duration</t>
  </si>
  <si>
    <t>2024-2030</t>
  </si>
  <si>
    <t>200 MW</t>
  </si>
  <si>
    <t>1 050 MWh</t>
  </si>
  <si>
    <t>400 MWh</t>
  </si>
  <si>
    <t>320 mln USD</t>
  </si>
  <si>
    <t>2024-2031</t>
  </si>
  <si>
    <t>Karateren HAS</t>
  </si>
  <si>
    <t>Karakalpakistan republic</t>
  </si>
  <si>
    <t>500 MW</t>
  </si>
  <si>
    <t>900 MWh</t>
  </si>
  <si>
    <t>477 mln USD</t>
  </si>
  <si>
    <t>Aydarkul</t>
  </si>
  <si>
    <t>Djizzakh region</t>
  </si>
  <si>
    <t>300 MW</t>
  </si>
  <si>
    <t>450 MWh</t>
  </si>
  <si>
    <t>350 mln USD</t>
  </si>
  <si>
    <t>Khujakent HAS</t>
  </si>
  <si>
    <t>Thermal power stations</t>
  </si>
  <si>
    <t>Quantity</t>
  </si>
  <si>
    <t>Hydropower stations</t>
  </si>
  <si>
    <t>Solar power stations</t>
  </si>
  <si>
    <t>Share</t>
  </si>
  <si>
    <t>Wind power stations</t>
  </si>
  <si>
    <t>Blockstations</t>
  </si>
  <si>
    <t>Total</t>
  </si>
  <si>
    <t>Aggregate capacity (MW)</t>
  </si>
  <si>
    <t>Status</t>
  </si>
  <si>
    <t>Installed Capacity (2022) (MW)</t>
  </si>
  <si>
    <t>Installed Capacity (2030) (MW) (Optimal Scenario)</t>
  </si>
  <si>
    <t>Existing</t>
  </si>
  <si>
    <t>UZB_LEG_CHP_NaturalGas_Steam_S_TashkentCHP1</t>
  </si>
  <si>
    <t>UZB_LEG_ELC_Lignite_Steam_M_Novo-Angren3</t>
  </si>
  <si>
    <t>UZB_LEG_ELC_Lignite_Steam_M_Novo-Angren4</t>
  </si>
  <si>
    <t>UZB_LEG_ELC_Lignite_Steam_M_Novo-Angren5</t>
  </si>
  <si>
    <t>UZB_LEG_ELC_Lignite_Steam_M_Novo-Angren6</t>
  </si>
  <si>
    <t>UZB_LEG_ELC_Lignite_Steam_M_Novo-Angren7</t>
  </si>
  <si>
    <t>UZB_LEG_ELC_Lignite_Steam_S_Angren6</t>
  </si>
  <si>
    <t>UZB_LEG_ELC_NaturalGas_Steam_L_SyrdaryaTPP10</t>
  </si>
  <si>
    <t>UZB_LEG_ELC_NaturalGas_Steam_L_SyrdaryaTPP5</t>
  </si>
  <si>
    <t>UZB_LEG_ELC_NaturalGas_Steam_L_SyrdaryaTPP6</t>
  </si>
  <si>
    <t>UZB_LEG_ELC_NaturalGas_Steam_L_SyrdaryaTPP7</t>
  </si>
  <si>
    <t>UZB_LEG_ELC_NaturalGas_Steam_L_SyrdaryaTPP8</t>
  </si>
  <si>
    <t>UZB_LEG_ELC_NaturalGas_Steam_L_SyrdaryaTPP9</t>
  </si>
  <si>
    <t>UZB_LEG_ELC_NaturalGas_Steam_M_NavoiTPPST11</t>
  </si>
  <si>
    <t>UZB_LEG_ELC_NaturalGas_Steam_M_NavoiTPPST12</t>
  </si>
  <si>
    <t>UZB_LEG_ELC_NaturalGas_Steam_M_TakhiatashTPP7</t>
  </si>
  <si>
    <t>UZB_LEG_ELC_NaturalGas_Steam_M_TakhiatashTPP8</t>
  </si>
  <si>
    <t>Potential (i.e. Optimised)</t>
  </si>
  <si>
    <t>UZB_NEW_ELC_NaturalGas_CombinedCycle_L_CCGT</t>
  </si>
  <si>
    <t>UZB_NEW_ELC_NaturalGas_OpenCycle_M_OCGT</t>
  </si>
  <si>
    <t>UZB_NEW_ELC_Nuclear_Nuclear_L_NPP</t>
  </si>
  <si>
    <t>UZB_NEW_ELC_Solar_PV_L_SOLAR</t>
  </si>
  <si>
    <t>UZB_NEW_ELC_Storage_Batteries_L_Batteries</t>
  </si>
  <si>
    <t>UZB_NEW_ELC_Wind_Onshore_L_WIND</t>
  </si>
  <si>
    <t>Planned</t>
  </si>
  <si>
    <t>UZB_REC_CHP_NaturalGas_Steam_S_TashkentCHP2</t>
  </si>
  <si>
    <t>UZB_REC_CHP_NaturalGas_Steam_S_TashkentCHP3</t>
  </si>
  <si>
    <t>UZB_REC_ELC_Hydro_Reservoir_L_HYDRO</t>
  </si>
  <si>
    <t>UZB_REC_ELC_Lignite_Steam_M_Angren9</t>
  </si>
  <si>
    <t>UZB_REC_ELC_NaturalGas_CombinedCycle_L_NavoiTPPCC1</t>
  </si>
  <si>
    <t>UZB_REC_ELC_NaturalGas_CombinedCycle_L_NavoiTPPCC2</t>
  </si>
  <si>
    <t>UZB_REC_ELC_NaturalGas_CombinedCycle_L_NavoiTPPCC3</t>
  </si>
  <si>
    <t>UZB_REC_ELC_NaturalGas_CombinedCycle_L_NavoiTPPCC4</t>
  </si>
  <si>
    <t>UZB_REC_ELC_NaturalGas_CombinedCycle_L_SyrdaryaTPP1</t>
  </si>
  <si>
    <t>UZB_REC_ELC_NaturalGas_CombinedCycle_L_SyrdaryaTPP1a</t>
  </si>
  <si>
    <t>UZB_REC_ELC_NaturalGas_CombinedCycle_L_SyrdaryaTPP1b</t>
  </si>
  <si>
    <t>UZB_REC_ELC_NaturalGas_CombinedCycle_L_TalimarjanTPPCC1</t>
  </si>
  <si>
    <t>UZB_REC_ELC_NaturalGas_CombinedCycle_L_TalimarjanTPPCC2</t>
  </si>
  <si>
    <t>UZB_REC_ELC_NaturalGas_CombinedCycle_L_TalimarjanTPPCC3</t>
  </si>
  <si>
    <t>UZB_REC_ELC_NaturalGas_CombinedCycle_L_TalimarjanTPPCC4</t>
  </si>
  <si>
    <t>UZB_REC_ELC_NaturalGas_CombinedCycle_L_TashkentTPP13</t>
  </si>
  <si>
    <t>UZB_REC_ELC_NaturalGas_CombinedCycle_L_TurakurganTPP1</t>
  </si>
  <si>
    <t>UZB_REC_ELC_NaturalGas_CombinedCycle_L_TurakurganTPP2</t>
  </si>
  <si>
    <t>UZB_REC_ELC_NaturalGas_CombinedCycle_M_Kibray1</t>
  </si>
  <si>
    <t>UZB_REC_ELC_NaturalGas_CombinedCycle_M_TakhiatashTPPCC1</t>
  </si>
  <si>
    <t>UZB_REC_ELC_NaturalGas_CombinedCycle_M_TakhiatashTPPCC2</t>
  </si>
  <si>
    <t>UZB_REC_ELC_NaturalGas_CombinedCycle_M_TashkentAksa1</t>
  </si>
  <si>
    <t>UZB_REC_ELC_NaturalGas_CombinedCycle_M_Yangiyer1</t>
  </si>
  <si>
    <t>UZB_REC_ELC_NaturalGas_Piston_S_Bukhara1</t>
  </si>
  <si>
    <t>UZB_REC_ELC_NaturalGas_Piston_S_Kibray2</t>
  </si>
  <si>
    <t>Techs</t>
  </si>
  <si>
    <t>Tashkent city</t>
  </si>
  <si>
    <t>Angren city, Tashkent region</t>
  </si>
  <si>
    <t>Nurabad settlement, Tashkent region</t>
  </si>
  <si>
    <t>Shirin city, Syrdarya region</t>
  </si>
  <si>
    <t>Karmana district, Navoiy region</t>
  </si>
  <si>
    <t>Takhiatash district, Karakalpakistan rep</t>
  </si>
  <si>
    <t>see the HAS sheet</t>
  </si>
  <si>
    <t>see the RES sheet</t>
  </si>
  <si>
    <t>Talimarjan district, Kashkadarya region</t>
  </si>
  <si>
    <t>Turakurgan district, Namangan region</t>
  </si>
  <si>
    <t>Kibray district, Tashkent city</t>
  </si>
  <si>
    <t>Mirabad district, Tashkent city</t>
  </si>
  <si>
    <t>Yangiyer district, Tashkent region</t>
  </si>
  <si>
    <t>Bukhara region</t>
  </si>
  <si>
    <t>UZB_REC_ELC_NaturalGas_CombinedCycle_M_Yangiarik1</t>
  </si>
  <si>
    <t>Khorezm region, Khorezm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</si>
</sst>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.00\ _₽_-;\-* #,##0.00\ _₽_-;_-* &quot;-&quot;??\ _₽_-;_-@_-"/>
    <numFmt numFmtId="165" formatCode="\+#,##0"/>
    <numFmt numFmtId="166" formatCode="_-* #,##0\ _₽_-;\-* #,##0\ _₽_-;_-* &quot;-&quot;??\ _₽_-;_-@_-"/>
  </numFmts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4"/>
      <color rgb="FFC00000"/>
      <name val="Cambria"/>
      <family val="1"/>
      <charset val="204"/>
    </font>
    <font>
      <sz val="12"/>
      <color theme="1"/>
      <name val="Cambria"/>
      <family val="1"/>
      <charset val="204"/>
    </font>
    <font>
      <sz val="14"/>
      <color theme="1"/>
      <name val="Cambria"/>
      <family val="1"/>
      <charset val="204"/>
    </font>
    <font>
      <b/>
      <sz val="14"/>
      <color theme="1"/>
      <name val="Cambria"/>
      <family val="1"/>
      <charset val="204"/>
    </font>
    <font>
      <b/>
      <sz val="12"/>
      <color rgb="FF0070C0"/>
      <name val="Cambria"/>
      <family val="1"/>
      <charset val="204"/>
    </font>
    <font>
      <i/>
      <sz val="12"/>
      <color rgb="FF0070C0"/>
      <name val="Cambria"/>
      <family val="1"/>
      <charset val="204"/>
    </font>
    <font>
      <i/>
      <sz val="14"/>
      <color rgb="FF0070C0"/>
      <name val="Cambria"/>
      <family val="1"/>
      <charset val="204"/>
    </font>
    <font>
      <b/>
      <i/>
      <sz val="14"/>
      <color rgb="FF0070C0"/>
      <name val="Cambria"/>
      <family val="1"/>
      <charset val="204"/>
    </font>
    <font>
      <i/>
      <sz val="13"/>
      <color theme="1"/>
      <name val="Cambria"/>
      <family val="1"/>
      <charset val="204"/>
    </font>
    <font>
      <sz val="13"/>
      <color theme="1"/>
      <name val="Calibri"/>
      <family val="2"/>
      <scheme val="minor"/>
    </font>
    <font>
      <sz val="12"/>
      <color rgb="FFC00000"/>
      <name val="Cambria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Calibri"/>
      <family val="2"/>
    </font>
    <font>
      <b/>
      <sz val="11"/>
      <color rgb="FF333333"/>
      <name val="Calibri"/>
      <family val="2"/>
    </font>
    <font>
      <b/>
      <i/>
      <sz val="11"/>
      <color rgb="FF33333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01">
    <xf numFmtId="0" fontId="0" fillId="0" borderId="0" xfId="0"/>
    <xf numFmtId="0" fontId="2" fillId="2" borderId="2" xfId="0" applyFont="1" applyFill="1" applyBorder="1" applyAlignment="1">
      <alignment horizontal="right" vertical="center" wrapText="1" indent="1"/>
    </xf>
    <xf numFmtId="0" fontId="2" fillId="2" borderId="3" xfId="0" applyFont="1" applyFill="1" applyBorder="1" applyAlignment="1">
      <alignment horizontal="right" vertical="center" wrapText="1" indent="1"/>
    </xf>
    <xf numFmtId="3" fontId="4" fillId="2" borderId="10" xfId="0" applyNumberFormat="1" applyFont="1" applyFill="1" applyBorder="1" applyAlignment="1">
      <alignment horizontal="right" vertical="center" wrapText="1" indent="1"/>
    </xf>
    <xf numFmtId="3" fontId="4" fillId="2" borderId="11" xfId="0" applyNumberFormat="1" applyFont="1" applyFill="1" applyBorder="1" applyAlignment="1">
      <alignment horizontal="right" vertical="center" wrapText="1" indent="1"/>
    </xf>
    <xf numFmtId="0" fontId="0" fillId="0" borderId="1" xfId="0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right" vertical="center" wrapText="1" indent="1"/>
    </xf>
    <xf numFmtId="0" fontId="6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right" vertical="center" wrapText="1" indent="1"/>
    </xf>
    <xf numFmtId="0" fontId="4" fillId="2" borderId="16" xfId="0" applyFont="1" applyFill="1" applyBorder="1" applyAlignment="1">
      <alignment horizontal="right" vertical="center" wrapText="1" indent="1"/>
    </xf>
    <xf numFmtId="0" fontId="4" fillId="2" borderId="17" xfId="0" applyFont="1" applyFill="1" applyBorder="1" applyAlignment="1">
      <alignment horizontal="right" vertical="center" wrapText="1" indent="1"/>
    </xf>
    <xf numFmtId="0" fontId="3" fillId="0" borderId="18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right" vertical="center" wrapText="1" indent="1"/>
    </xf>
    <xf numFmtId="0" fontId="4" fillId="2" borderId="20" xfId="0" applyFont="1" applyFill="1" applyBorder="1" applyAlignment="1">
      <alignment horizontal="right" vertical="center" wrapText="1" indent="1"/>
    </xf>
    <xf numFmtId="0" fontId="4" fillId="2" borderId="21" xfId="0" applyFont="1" applyFill="1" applyBorder="1" applyAlignment="1">
      <alignment horizontal="right" vertical="center" wrapText="1" indent="1"/>
    </xf>
    <xf numFmtId="3" fontId="4" fillId="2" borderId="21" xfId="0" applyNumberFormat="1" applyFont="1" applyFill="1" applyBorder="1" applyAlignment="1">
      <alignment horizontal="right" vertical="center" wrapText="1" indent="1"/>
    </xf>
    <xf numFmtId="3" fontId="4" fillId="2" borderId="20" xfId="0" applyNumberFormat="1" applyFont="1" applyFill="1" applyBorder="1" applyAlignment="1">
      <alignment horizontal="right" vertical="center" wrapText="1" indent="1"/>
    </xf>
    <xf numFmtId="3" fontId="4" fillId="2" borderId="19" xfId="0" applyNumberFormat="1" applyFont="1" applyFill="1" applyBorder="1" applyAlignment="1">
      <alignment horizontal="right" vertical="center" wrapText="1" indent="1"/>
    </xf>
    <xf numFmtId="0" fontId="3" fillId="0" borderId="22" xfId="0" applyFont="1" applyBorder="1" applyAlignment="1">
      <alignment horizontal="center" vertical="center" wrapText="1"/>
    </xf>
    <xf numFmtId="3" fontId="4" fillId="2" borderId="23" xfId="0" applyNumberFormat="1" applyFont="1" applyFill="1" applyBorder="1" applyAlignment="1">
      <alignment horizontal="right" vertical="center" wrapText="1" indent="1"/>
    </xf>
    <xf numFmtId="3" fontId="4" fillId="2" borderId="24" xfId="0" applyNumberFormat="1" applyFont="1" applyFill="1" applyBorder="1" applyAlignment="1">
      <alignment horizontal="right" vertical="center" wrapText="1" indent="1"/>
    </xf>
    <xf numFmtId="3" fontId="4" fillId="2" borderId="25" xfId="0" applyNumberFormat="1" applyFont="1" applyFill="1" applyBorder="1" applyAlignment="1">
      <alignment horizontal="right" vertical="center" wrapText="1" indent="1"/>
    </xf>
    <xf numFmtId="3" fontId="4" fillId="2" borderId="18" xfId="0" applyNumberFormat="1" applyFont="1" applyFill="1" applyBorder="1" applyAlignment="1">
      <alignment horizontal="right" vertical="center" wrapText="1" indent="1"/>
    </xf>
    <xf numFmtId="0" fontId="4" fillId="2" borderId="20" xfId="0" applyFont="1" applyFill="1" applyBorder="1" applyAlignment="1">
      <alignment horizontal="right" vertical="center" wrapText="1" indent="2"/>
    </xf>
    <xf numFmtId="0" fontId="4" fillId="2" borderId="18" xfId="0" applyFont="1" applyFill="1" applyBorder="1" applyAlignment="1">
      <alignment horizontal="right" vertical="center" wrapText="1" indent="1"/>
    </xf>
    <xf numFmtId="0" fontId="4" fillId="2" borderId="6" xfId="0" applyFont="1" applyFill="1" applyBorder="1" applyAlignment="1">
      <alignment horizontal="right" vertical="center" wrapText="1" indent="2"/>
    </xf>
    <xf numFmtId="0" fontId="4" fillId="2" borderId="6" xfId="0" applyFont="1" applyFill="1" applyBorder="1" applyAlignment="1">
      <alignment horizontal="right" vertical="center" wrapText="1" indent="1"/>
    </xf>
    <xf numFmtId="0" fontId="4" fillId="2" borderId="7" xfId="0" applyFont="1" applyFill="1" applyBorder="1" applyAlignment="1">
      <alignment horizontal="right" vertical="center" wrapText="1" indent="1"/>
    </xf>
    <xf numFmtId="0" fontId="4" fillId="2" borderId="26" xfId="0" applyFont="1" applyFill="1" applyBorder="1" applyAlignment="1">
      <alignment horizontal="right" vertical="center" wrapText="1" indent="1"/>
    </xf>
    <xf numFmtId="0" fontId="4" fillId="2" borderId="27" xfId="0" applyFont="1" applyFill="1" applyBorder="1" applyAlignment="1">
      <alignment horizontal="right" vertical="center" wrapText="1" indent="1"/>
    </xf>
    <xf numFmtId="0" fontId="4" fillId="2" borderId="28" xfId="0" applyFont="1" applyFill="1" applyBorder="1" applyAlignment="1">
      <alignment horizontal="right" vertical="center" wrapText="1" indent="1"/>
    </xf>
    <xf numFmtId="0" fontId="4" fillId="2" borderId="29" xfId="0" applyFont="1" applyFill="1" applyBorder="1" applyAlignment="1">
      <alignment horizontal="right" vertical="center" wrapText="1" indent="1"/>
    </xf>
    <xf numFmtId="0" fontId="4" fillId="2" borderId="23" xfId="0" applyFont="1" applyFill="1" applyBorder="1" applyAlignment="1">
      <alignment horizontal="right" vertical="center" wrapText="1" indent="1"/>
    </xf>
    <xf numFmtId="0" fontId="4" fillId="2" borderId="24" xfId="0" applyFont="1" applyFill="1" applyBorder="1" applyAlignment="1">
      <alignment horizontal="right" vertical="center" wrapText="1" indent="2"/>
    </xf>
    <xf numFmtId="0" fontId="4" fillId="2" borderId="24" xfId="0" applyFont="1" applyFill="1" applyBorder="1" applyAlignment="1">
      <alignment horizontal="right" vertical="center" wrapText="1" indent="1"/>
    </xf>
    <xf numFmtId="0" fontId="4" fillId="2" borderId="25" xfId="0" applyFont="1" applyFill="1" applyBorder="1" applyAlignment="1">
      <alignment horizontal="right" vertical="center" wrapText="1" indent="1"/>
    </xf>
    <xf numFmtId="0" fontId="4" fillId="2" borderId="30" xfId="0" applyFont="1" applyFill="1" applyBorder="1" applyAlignment="1">
      <alignment horizontal="right" vertical="center" wrapText="1" indent="1"/>
    </xf>
    <xf numFmtId="0" fontId="4" fillId="2" borderId="31" xfId="0" applyFont="1" applyFill="1" applyBorder="1" applyAlignment="1">
      <alignment horizontal="right" vertical="center" wrapText="1" indent="1"/>
    </xf>
    <xf numFmtId="3" fontId="4" fillId="2" borderId="31" xfId="0" applyNumberFormat="1" applyFont="1" applyFill="1" applyBorder="1" applyAlignment="1">
      <alignment horizontal="right" vertical="center" wrapText="1" indent="1"/>
    </xf>
    <xf numFmtId="0" fontId="4" fillId="2" borderId="31" xfId="0" applyFont="1" applyFill="1" applyBorder="1" applyAlignment="1">
      <alignment horizontal="right" vertical="center" wrapText="1" indent="2"/>
    </xf>
    <xf numFmtId="0" fontId="3" fillId="0" borderId="8" xfId="0" applyFont="1" applyBorder="1" applyAlignment="1">
      <alignment horizontal="center" vertical="center" wrapText="1"/>
    </xf>
    <xf numFmtId="0" fontId="4" fillId="2" borderId="9" xfId="0" applyFont="1" applyFill="1" applyBorder="1" applyAlignment="1">
      <alignment horizontal="right" vertical="center" wrapText="1" indent="1"/>
    </xf>
    <xf numFmtId="0" fontId="4" fillId="2" borderId="10" xfId="0" applyFont="1" applyFill="1" applyBorder="1" applyAlignment="1">
      <alignment horizontal="right" vertical="center" wrapText="1" indent="2"/>
    </xf>
    <xf numFmtId="0" fontId="4" fillId="2" borderId="32" xfId="0" applyFont="1" applyFill="1" applyBorder="1" applyAlignment="1">
      <alignment horizontal="right" vertical="center" wrapText="1" indent="2"/>
    </xf>
    <xf numFmtId="0" fontId="4" fillId="2" borderId="10" xfId="0" applyFont="1" applyFill="1" applyBorder="1" applyAlignment="1">
      <alignment horizontal="right" vertical="center" wrapText="1" indent="1"/>
    </xf>
    <xf numFmtId="0" fontId="4" fillId="2" borderId="11" xfId="0" applyFont="1" applyFill="1" applyBorder="1" applyAlignment="1">
      <alignment horizontal="right" vertical="center" wrapText="1" indent="1"/>
    </xf>
    <xf numFmtId="0" fontId="4" fillId="2" borderId="33" xfId="0" applyFont="1" applyFill="1" applyBorder="1" applyAlignment="1">
      <alignment horizontal="right" vertical="center" wrapText="1" indent="1"/>
    </xf>
    <xf numFmtId="0" fontId="4" fillId="2" borderId="32" xfId="0" applyFont="1" applyFill="1" applyBorder="1" applyAlignment="1">
      <alignment horizontal="right" vertical="center" wrapText="1" indent="1"/>
    </xf>
    <xf numFmtId="0" fontId="3" fillId="0" borderId="34" xfId="0" applyFont="1" applyBorder="1" applyAlignment="1">
      <alignment horizontal="center" vertical="center" wrapText="1"/>
    </xf>
    <xf numFmtId="3" fontId="5" fillId="2" borderId="5" xfId="0" applyNumberFormat="1" applyFont="1" applyFill="1" applyBorder="1" applyAlignment="1">
      <alignment horizontal="right" vertical="center" wrapText="1" indent="1"/>
    </xf>
    <xf numFmtId="3" fontId="5" fillId="2" borderId="6" xfId="0" applyNumberFormat="1" applyFont="1" applyFill="1" applyBorder="1" applyAlignment="1">
      <alignment horizontal="right" vertical="center" wrapText="1" indent="1"/>
    </xf>
    <xf numFmtId="3" fontId="5" fillId="2" borderId="7" xfId="0" applyNumberFormat="1" applyFont="1" applyFill="1" applyBorder="1" applyAlignment="1">
      <alignment horizontal="right" vertical="center" wrapText="1" indent="1"/>
    </xf>
    <xf numFmtId="165" fontId="8" fillId="2" borderId="19" xfId="0" applyNumberFormat="1" applyFont="1" applyFill="1" applyBorder="1" applyAlignment="1">
      <alignment horizontal="right" vertical="center" wrapText="1" indent="1"/>
    </xf>
    <xf numFmtId="165" fontId="8" fillId="2" borderId="20" xfId="0" applyNumberFormat="1" applyFont="1" applyFill="1" applyBorder="1" applyAlignment="1">
      <alignment horizontal="right" vertical="center" wrapText="1" indent="1"/>
    </xf>
    <xf numFmtId="165" fontId="8" fillId="2" borderId="21" xfId="0" applyNumberFormat="1" applyFont="1" applyFill="1" applyBorder="1" applyAlignment="1">
      <alignment horizontal="right" vertical="center" wrapText="1" indent="1"/>
    </xf>
    <xf numFmtId="3" fontId="8" fillId="2" borderId="20" xfId="0" applyNumberFormat="1" applyFont="1" applyFill="1" applyBorder="1" applyAlignment="1">
      <alignment horizontal="right" vertical="center" wrapText="1" indent="1"/>
    </xf>
    <xf numFmtId="3" fontId="8" fillId="2" borderId="21" xfId="0" applyNumberFormat="1" applyFont="1" applyFill="1" applyBorder="1" applyAlignment="1">
      <alignment horizontal="right" vertical="center" wrapText="1" indent="1"/>
    </xf>
    <xf numFmtId="3" fontId="2" fillId="2" borderId="9" xfId="0" applyNumberFormat="1" applyFont="1" applyFill="1" applyBorder="1" applyAlignment="1">
      <alignment horizontal="right" vertical="center" wrapText="1" indent="1"/>
    </xf>
    <xf numFmtId="3" fontId="2" fillId="2" borderId="10" xfId="0" applyNumberFormat="1" applyFont="1" applyFill="1" applyBorder="1" applyAlignment="1">
      <alignment horizontal="right" vertical="center" wrapText="1" indent="1"/>
    </xf>
    <xf numFmtId="3" fontId="2" fillId="2" borderId="11" xfId="0" applyNumberFormat="1" applyFont="1" applyFill="1" applyBorder="1" applyAlignment="1">
      <alignment horizontal="right" vertical="center" wrapText="1" indent="1"/>
    </xf>
    <xf numFmtId="0" fontId="4" fillId="2" borderId="29" xfId="0" applyFont="1" applyFill="1" applyBorder="1" applyAlignment="1">
      <alignment horizontal="right" vertical="center" wrapText="1" indent="2"/>
    </xf>
    <xf numFmtId="0" fontId="10" fillId="3" borderId="0" xfId="0" applyFont="1" applyFill="1" applyAlignment="1">
      <alignment horizontal="center" vertical="center"/>
    </xf>
    <xf numFmtId="0" fontId="10" fillId="5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11" fillId="0" borderId="0" xfId="0" applyFont="1"/>
    <xf numFmtId="0" fontId="0" fillId="0" borderId="1" xfId="1" applyNumberFormat="1" applyFont="1" applyBorder="1"/>
    <xf numFmtId="166" fontId="0" fillId="0" borderId="1" xfId="1" applyNumberFormat="1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3" borderId="0" xfId="0" applyFont="1" applyFill="1" applyAlignment="1">
      <alignment horizontal="center" vertical="center" textRotation="90"/>
    </xf>
    <xf numFmtId="0" fontId="5" fillId="5" borderId="0" xfId="0" applyFont="1" applyFill="1" applyAlignment="1">
      <alignment horizontal="center" vertical="center" textRotation="90"/>
    </xf>
    <xf numFmtId="0" fontId="5" fillId="4" borderId="0" xfId="0" applyFont="1" applyFill="1" applyAlignment="1">
      <alignment horizontal="center" vertical="center" textRotation="90"/>
    </xf>
    <xf numFmtId="0" fontId="6" fillId="0" borderId="3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9" fillId="0" borderId="0" xfId="0" applyFont="1" applyAlignment="1">
      <alignment horizontal="right" vertical="center"/>
    </xf>
    <xf numFmtId="0" fontId="9" fillId="0" borderId="14" xfId="0" applyFont="1" applyBorder="1" applyAlignment="1">
      <alignment horizontal="right" vertical="center"/>
    </xf>
    <xf numFmtId="0" fontId="5" fillId="4" borderId="0" xfId="0" applyFont="1" applyFill="1" applyAlignment="1">
      <alignment horizontal="left" vertical="center" textRotation="90"/>
    </xf>
    <xf numFmtId="0" fontId="9" fillId="0" borderId="36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6" fillId="0" borderId="35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9" fontId="0" fillId="0" borderId="0" xfId="0" applyNumberFormat="1"/>
    <xf numFmtId="0" fontId="15" fillId="0" borderId="0" xfId="0" applyFont="1"/>
    <xf numFmtId="9" fontId="15" fillId="0" borderId="0" xfId="0" applyNumberFormat="1" applyFont="1"/>
    <xf numFmtId="0" fontId="16" fillId="0" borderId="0" xfId="0" applyFont="1"/>
    <xf numFmtId="166" fontId="15" fillId="0" borderId="0" xfId="1" applyNumberFormat="1" applyFont="1"/>
    <xf numFmtId="166" fontId="0" fillId="0" borderId="0" xfId="1" applyNumberFormat="1" applyFont="1"/>
    <xf numFmtId="0" fontId="16" fillId="0" borderId="0" xfId="0" applyFont="1" applyAlignment="1">
      <alignment horizontal="center"/>
    </xf>
    <xf numFmtId="0" fontId="18" fillId="0" borderId="37" xfId="0" applyFont="1" applyBorder="1" applyAlignment="1">
      <alignment vertical="center"/>
    </xf>
    <xf numFmtId="0" fontId="18" fillId="0" borderId="38" xfId="0" applyFont="1" applyBorder="1" applyAlignment="1">
      <alignment vertical="center"/>
    </xf>
    <xf numFmtId="0" fontId="17" fillId="0" borderId="39" xfId="0" applyFont="1" applyBorder="1" applyAlignment="1">
      <alignment vertical="center"/>
    </xf>
    <xf numFmtId="0" fontId="17" fillId="0" borderId="40" xfId="0" applyFont="1" applyBorder="1" applyAlignment="1">
      <alignment vertical="center"/>
    </xf>
    <xf numFmtId="0" fontId="17" fillId="0" borderId="40" xfId="0" applyFont="1" applyBorder="1" applyAlignment="1">
      <alignment horizontal="center" vertical="center"/>
    </xf>
    <xf numFmtId="3" fontId="17" fillId="0" borderId="40" xfId="0" applyNumberFormat="1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3" fontId="19" fillId="0" borderId="40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1" defaultTableStyle="TableStyleMedium2" defaultPivotStyle="PivotStyleLight16">
    <tableStyle name="Стиль таблицы 1" pivot="0" count="0" xr9:uid="{00000000-0011-0000-FFFF-FFFF00000000}"/>
  </tableStyles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1</xdr:row>
      <xdr:rowOff>0</xdr:rowOff>
    </xdr:from>
    <xdr:to>
      <xdr:col>24</xdr:col>
      <xdr:colOff>351183</xdr:colOff>
      <xdr:row>22</xdr:row>
      <xdr:rowOff>365700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923BE09-8408-CA43-B4E2-5D44EACB5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4783" y="231913"/>
          <a:ext cx="10058400" cy="6240830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24</xdr:col>
      <xdr:colOff>351183</xdr:colOff>
      <xdr:row>39</xdr:row>
      <xdr:rowOff>302814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BB1132AC-C238-8F4F-BF15-CF4806CE7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4783" y="6968435"/>
          <a:ext cx="10058400" cy="676324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10</xdr:col>
      <xdr:colOff>720823</xdr:colOff>
      <xdr:row>40</xdr:row>
      <xdr:rowOff>58663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7FDB880-3CAC-DC4C-85B9-404611FB1C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1542"/>
          <a:ext cx="10058400" cy="63359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7AB32-F009-4B49-85F5-F136D746D0D2}">
  <dimension ref="A1:D7"/>
  <sheetViews>
    <sheetView zoomScale="243" workbookViewId="0">
      <selection activeCell="A7" sqref="A7"/>
    </sheetView>
  </sheetViews>
  <sheetFormatPr baseColWidth="10" defaultRowHeight="15" x14ac:dyDescent="0.2"/>
  <cols>
    <col min="1" max="1" width="20.83203125" bestFit="1" customWidth="1"/>
    <col min="3" max="3" width="21.5" bestFit="1" customWidth="1"/>
  </cols>
  <sheetData>
    <row r="1" spans="1:4" ht="16" x14ac:dyDescent="0.2">
      <c r="A1" s="92"/>
      <c r="B1" s="92" t="s">
        <v>108</v>
      </c>
      <c r="C1" s="92" t="s">
        <v>115</v>
      </c>
      <c r="D1" s="92" t="s">
        <v>111</v>
      </c>
    </row>
    <row r="2" spans="1:4" ht="16" x14ac:dyDescent="0.2">
      <c r="A2" s="87" t="s">
        <v>107</v>
      </c>
      <c r="B2" s="87">
        <v>18</v>
      </c>
      <c r="C2" s="90">
        <v>13767</v>
      </c>
      <c r="D2" s="88">
        <v>0.77</v>
      </c>
    </row>
    <row r="3" spans="1:4" ht="16" x14ac:dyDescent="0.2">
      <c r="A3" s="87" t="s">
        <v>109</v>
      </c>
      <c r="B3" s="87">
        <v>57</v>
      </c>
      <c r="C3" s="90">
        <v>2200</v>
      </c>
      <c r="D3" s="88">
        <v>0.12</v>
      </c>
    </row>
    <row r="4" spans="1:4" ht="16" x14ac:dyDescent="0.2">
      <c r="A4" s="87" t="s">
        <v>110</v>
      </c>
      <c r="B4" s="87">
        <v>8</v>
      </c>
      <c r="C4" s="90">
        <v>1517</v>
      </c>
      <c r="D4" s="88">
        <v>0.08</v>
      </c>
    </row>
    <row r="5" spans="1:4" ht="16" x14ac:dyDescent="0.2">
      <c r="A5" s="87" t="s">
        <v>112</v>
      </c>
      <c r="B5" s="87">
        <v>1</v>
      </c>
      <c r="C5" s="90">
        <v>100</v>
      </c>
      <c r="D5" s="88">
        <v>0.01</v>
      </c>
    </row>
    <row r="6" spans="1:4" ht="16" x14ac:dyDescent="0.2">
      <c r="A6" s="87" t="s">
        <v>113</v>
      </c>
      <c r="B6" s="87">
        <v>3</v>
      </c>
      <c r="C6" s="90">
        <v>223</v>
      </c>
      <c r="D6" s="88">
        <v>0.02</v>
      </c>
    </row>
    <row r="7" spans="1:4" ht="16" x14ac:dyDescent="0.2">
      <c r="A7" s="89" t="s">
        <v>114</v>
      </c>
      <c r="B7" s="87">
        <f>SUM(B2:B6)</f>
        <v>87</v>
      </c>
      <c r="C7" s="91">
        <f>SUM(C2:C6)</f>
        <v>17807</v>
      </c>
      <c r="D7" s="86">
        <f>SUM(D2:D6)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56ACB-C3D6-764D-A72C-2ADA75897584}">
  <dimension ref="A1:E50"/>
  <sheetViews>
    <sheetView tabSelected="1" topLeftCell="A10" zoomScale="174" workbookViewId="0">
      <selection activeCell="A19" sqref="A19"/>
    </sheetView>
  </sheetViews>
  <sheetFormatPr baseColWidth="10" defaultRowHeight="15" x14ac:dyDescent="0.2"/>
  <cols>
    <col min="1" max="1" width="20.1640625" bestFit="1" customWidth="1"/>
    <col min="2" max="2" width="51.33203125" bestFit="1" customWidth="1"/>
    <col min="3" max="3" width="25" bestFit="1" customWidth="1"/>
    <col min="4" max="4" width="29.33203125" bestFit="1" customWidth="1"/>
    <col min="5" max="5" width="40" bestFit="1" customWidth="1"/>
  </cols>
  <sheetData>
    <row r="1" spans="1:5" ht="16" thickBot="1" x14ac:dyDescent="0.25">
      <c r="A1" s="93" t="s">
        <v>116</v>
      </c>
      <c r="B1" s="94" t="s">
        <v>170</v>
      </c>
      <c r="C1" s="94" t="s">
        <v>117</v>
      </c>
      <c r="D1" s="94" t="s">
        <v>83</v>
      </c>
      <c r="E1" s="94" t="s">
        <v>118</v>
      </c>
    </row>
    <row r="2" spans="1:5" ht="16" thickBot="1" x14ac:dyDescent="0.25">
      <c r="A2" s="95" t="s">
        <v>119</v>
      </c>
      <c r="B2" s="96" t="s">
        <v>120</v>
      </c>
      <c r="C2" s="97">
        <v>27</v>
      </c>
      <c r="D2" s="97" t="s">
        <v>182</v>
      </c>
      <c r="E2" s="97">
        <v>27</v>
      </c>
    </row>
    <row r="3" spans="1:5" ht="16" thickBot="1" x14ac:dyDescent="0.25">
      <c r="A3" s="95" t="s">
        <v>119</v>
      </c>
      <c r="B3" s="96" t="s">
        <v>121</v>
      </c>
      <c r="C3" s="97">
        <v>300</v>
      </c>
      <c r="D3" s="97" t="s">
        <v>173</v>
      </c>
      <c r="E3" s="97">
        <v>300</v>
      </c>
    </row>
    <row r="4" spans="1:5" ht="16" thickBot="1" x14ac:dyDescent="0.25">
      <c r="A4" s="95" t="s">
        <v>119</v>
      </c>
      <c r="B4" s="96" t="s">
        <v>122</v>
      </c>
      <c r="C4" s="97">
        <v>300</v>
      </c>
      <c r="D4" s="97" t="s">
        <v>173</v>
      </c>
      <c r="E4" s="97">
        <v>300</v>
      </c>
    </row>
    <row r="5" spans="1:5" ht="16" thickBot="1" x14ac:dyDescent="0.25">
      <c r="A5" s="95" t="s">
        <v>119</v>
      </c>
      <c r="B5" s="96" t="s">
        <v>123</v>
      </c>
      <c r="C5" s="97">
        <v>300</v>
      </c>
      <c r="D5" s="97" t="s">
        <v>173</v>
      </c>
      <c r="E5" s="97">
        <v>300</v>
      </c>
    </row>
    <row r="6" spans="1:5" ht="16" thickBot="1" x14ac:dyDescent="0.25">
      <c r="A6" s="95" t="s">
        <v>119</v>
      </c>
      <c r="B6" s="96" t="s">
        <v>124</v>
      </c>
      <c r="C6" s="97">
        <v>300</v>
      </c>
      <c r="D6" s="97" t="s">
        <v>173</v>
      </c>
      <c r="E6" s="97">
        <v>300</v>
      </c>
    </row>
    <row r="7" spans="1:5" ht="16" thickBot="1" x14ac:dyDescent="0.25">
      <c r="A7" s="95" t="s">
        <v>119</v>
      </c>
      <c r="B7" s="96" t="s">
        <v>125</v>
      </c>
      <c r="C7" s="97">
        <v>300</v>
      </c>
      <c r="D7" s="97" t="s">
        <v>173</v>
      </c>
      <c r="E7" s="97">
        <v>300</v>
      </c>
    </row>
    <row r="8" spans="1:5" ht="16" thickBot="1" x14ac:dyDescent="0.25">
      <c r="A8" s="95" t="s">
        <v>119</v>
      </c>
      <c r="B8" s="96" t="s">
        <v>126</v>
      </c>
      <c r="C8" s="97">
        <v>68</v>
      </c>
      <c r="D8" s="97" t="s">
        <v>172</v>
      </c>
      <c r="E8" s="97">
        <v>68</v>
      </c>
    </row>
    <row r="9" spans="1:5" ht="16" thickBot="1" x14ac:dyDescent="0.25">
      <c r="A9" s="95" t="s">
        <v>119</v>
      </c>
      <c r="B9" s="96" t="s">
        <v>127</v>
      </c>
      <c r="C9" s="97">
        <v>325</v>
      </c>
      <c r="D9" s="97" t="s">
        <v>174</v>
      </c>
      <c r="E9" s="97">
        <v>325</v>
      </c>
    </row>
    <row r="10" spans="1:5" ht="16" thickBot="1" x14ac:dyDescent="0.25">
      <c r="A10" s="95" t="s">
        <v>119</v>
      </c>
      <c r="B10" s="96" t="s">
        <v>128</v>
      </c>
      <c r="C10" s="97">
        <v>325</v>
      </c>
      <c r="D10" s="97" t="s">
        <v>174</v>
      </c>
      <c r="E10" s="97">
        <v>325</v>
      </c>
    </row>
    <row r="11" spans="1:5" ht="16" thickBot="1" x14ac:dyDescent="0.25">
      <c r="A11" s="95" t="s">
        <v>119</v>
      </c>
      <c r="B11" s="96" t="s">
        <v>129</v>
      </c>
      <c r="C11" s="97">
        <v>325</v>
      </c>
      <c r="D11" s="97" t="s">
        <v>174</v>
      </c>
      <c r="E11" s="97">
        <v>325</v>
      </c>
    </row>
    <row r="12" spans="1:5" ht="16" thickBot="1" x14ac:dyDescent="0.25">
      <c r="A12" s="95" t="s">
        <v>119</v>
      </c>
      <c r="B12" s="96" t="s">
        <v>130</v>
      </c>
      <c r="C12" s="97">
        <v>300</v>
      </c>
      <c r="D12" s="97" t="s">
        <v>174</v>
      </c>
      <c r="E12" s="97">
        <v>300</v>
      </c>
    </row>
    <row r="13" spans="1:5" ht="16" thickBot="1" x14ac:dyDescent="0.25">
      <c r="A13" s="95" t="s">
        <v>119</v>
      </c>
      <c r="B13" s="96" t="s">
        <v>131</v>
      </c>
      <c r="C13" s="97">
        <v>300</v>
      </c>
      <c r="D13" s="97" t="s">
        <v>174</v>
      </c>
      <c r="E13" s="97">
        <v>300</v>
      </c>
    </row>
    <row r="14" spans="1:5" ht="16" thickBot="1" x14ac:dyDescent="0.25">
      <c r="A14" s="95" t="s">
        <v>119</v>
      </c>
      <c r="B14" s="96" t="s">
        <v>132</v>
      </c>
      <c r="C14" s="97">
        <v>325</v>
      </c>
      <c r="D14" s="97" t="s">
        <v>174</v>
      </c>
      <c r="E14" s="97">
        <v>325</v>
      </c>
    </row>
    <row r="15" spans="1:5" ht="16" thickBot="1" x14ac:dyDescent="0.25">
      <c r="A15" s="95" t="s">
        <v>119</v>
      </c>
      <c r="B15" s="96" t="s">
        <v>133</v>
      </c>
      <c r="C15" s="97">
        <v>210</v>
      </c>
      <c r="D15" s="97" t="s">
        <v>175</v>
      </c>
      <c r="E15" s="97">
        <v>210</v>
      </c>
    </row>
    <row r="16" spans="1:5" ht="16" thickBot="1" x14ac:dyDescent="0.25">
      <c r="A16" s="95" t="s">
        <v>119</v>
      </c>
      <c r="B16" s="96" t="s">
        <v>134</v>
      </c>
      <c r="C16" s="97">
        <v>210</v>
      </c>
      <c r="D16" s="97" t="s">
        <v>175</v>
      </c>
      <c r="E16" s="97">
        <v>210</v>
      </c>
    </row>
    <row r="17" spans="1:5" ht="16" thickBot="1" x14ac:dyDescent="0.25">
      <c r="A17" s="95" t="s">
        <v>119</v>
      </c>
      <c r="B17" s="96" t="s">
        <v>135</v>
      </c>
      <c r="C17" s="97">
        <v>210</v>
      </c>
      <c r="D17" s="97" t="s">
        <v>176</v>
      </c>
      <c r="E17" s="97">
        <v>210</v>
      </c>
    </row>
    <row r="18" spans="1:5" ht="16" thickBot="1" x14ac:dyDescent="0.25">
      <c r="A18" s="95" t="s">
        <v>119</v>
      </c>
      <c r="B18" s="96" t="s">
        <v>136</v>
      </c>
      <c r="C18" s="97">
        <v>210</v>
      </c>
      <c r="D18" s="97" t="s">
        <v>176</v>
      </c>
      <c r="E18" s="97">
        <v>210</v>
      </c>
    </row>
    <row r="19" spans="1:5" ht="16" thickBot="1" x14ac:dyDescent="0.25">
      <c r="A19" s="95" t="s">
        <v>137</v>
      </c>
      <c r="B19" s="96" t="s">
        <v>138</v>
      </c>
      <c r="C19" s="97">
        <v>0</v>
      </c>
      <c r="D19" s="97"/>
      <c r="E19" s="98">
        <v>2229</v>
      </c>
    </row>
    <row r="20" spans="1:5" ht="16" thickBot="1" x14ac:dyDescent="0.25">
      <c r="A20" s="95" t="s">
        <v>137</v>
      </c>
      <c r="B20" s="96" t="s">
        <v>139</v>
      </c>
      <c r="C20" s="97">
        <v>0</v>
      </c>
      <c r="D20" s="97"/>
      <c r="E20" s="98">
        <v>2179</v>
      </c>
    </row>
    <row r="21" spans="1:5" ht="16" thickBot="1" x14ac:dyDescent="0.25">
      <c r="A21" s="95" t="s">
        <v>137</v>
      </c>
      <c r="B21" s="96" t="s">
        <v>140</v>
      </c>
      <c r="C21" s="97">
        <v>0</v>
      </c>
      <c r="D21" s="97"/>
      <c r="E21" s="97">
        <v>0</v>
      </c>
    </row>
    <row r="22" spans="1:5" ht="16" thickBot="1" x14ac:dyDescent="0.25">
      <c r="A22" s="95" t="s">
        <v>137</v>
      </c>
      <c r="B22" s="96" t="s">
        <v>141</v>
      </c>
      <c r="C22" s="97">
        <v>0</v>
      </c>
      <c r="D22" s="99" t="s">
        <v>178</v>
      </c>
      <c r="E22" s="98">
        <v>12732</v>
      </c>
    </row>
    <row r="23" spans="1:5" ht="16" thickBot="1" x14ac:dyDescent="0.25">
      <c r="A23" s="95" t="s">
        <v>137</v>
      </c>
      <c r="B23" s="96" t="s">
        <v>142</v>
      </c>
      <c r="C23" s="97">
        <v>0</v>
      </c>
      <c r="D23" s="97" t="s">
        <v>178</v>
      </c>
      <c r="E23" s="98">
        <v>1000</v>
      </c>
    </row>
    <row r="24" spans="1:5" ht="16" thickBot="1" x14ac:dyDescent="0.25">
      <c r="A24" s="95" t="s">
        <v>137</v>
      </c>
      <c r="B24" s="96" t="s">
        <v>143</v>
      </c>
      <c r="C24" s="97">
        <v>0</v>
      </c>
      <c r="D24" s="97"/>
      <c r="E24" s="98">
        <v>7314</v>
      </c>
    </row>
    <row r="25" spans="1:5" ht="16" thickBot="1" x14ac:dyDescent="0.25">
      <c r="A25" s="95" t="s">
        <v>144</v>
      </c>
      <c r="B25" s="96" t="s">
        <v>145</v>
      </c>
      <c r="C25" s="97">
        <v>0</v>
      </c>
      <c r="D25" s="97" t="s">
        <v>171</v>
      </c>
      <c r="E25" s="97">
        <v>32</v>
      </c>
    </row>
    <row r="26" spans="1:5" ht="16" thickBot="1" x14ac:dyDescent="0.25">
      <c r="A26" s="95" t="s">
        <v>144</v>
      </c>
      <c r="B26" s="96" t="s">
        <v>146</v>
      </c>
      <c r="C26" s="97">
        <v>0</v>
      </c>
      <c r="D26" s="97" t="s">
        <v>171</v>
      </c>
      <c r="E26" s="97">
        <v>32</v>
      </c>
    </row>
    <row r="27" spans="1:5" ht="16" thickBot="1" x14ac:dyDescent="0.25">
      <c r="A27" s="95" t="s">
        <v>144</v>
      </c>
      <c r="B27" s="96" t="s">
        <v>147</v>
      </c>
      <c r="C27" s="98">
        <v>1800</v>
      </c>
      <c r="D27" s="100" t="s">
        <v>177</v>
      </c>
      <c r="E27" s="98">
        <v>3785</v>
      </c>
    </row>
    <row r="28" spans="1:5" ht="16" thickBot="1" x14ac:dyDescent="0.25">
      <c r="A28" s="95" t="s">
        <v>119</v>
      </c>
      <c r="B28" s="96" t="s">
        <v>148</v>
      </c>
      <c r="C28" s="97">
        <v>150</v>
      </c>
      <c r="D28" s="97" t="s">
        <v>173</v>
      </c>
      <c r="E28" s="97">
        <v>150</v>
      </c>
    </row>
    <row r="29" spans="1:5" ht="16" thickBot="1" x14ac:dyDescent="0.25">
      <c r="A29" s="95" t="s">
        <v>119</v>
      </c>
      <c r="B29" s="96" t="s">
        <v>149</v>
      </c>
      <c r="C29" s="97">
        <v>464</v>
      </c>
      <c r="D29" s="97" t="s">
        <v>175</v>
      </c>
      <c r="E29" s="97">
        <v>464</v>
      </c>
    </row>
    <row r="30" spans="1:5" ht="16" thickBot="1" x14ac:dyDescent="0.25">
      <c r="A30" s="95" t="s">
        <v>119</v>
      </c>
      <c r="B30" s="96" t="s">
        <v>150</v>
      </c>
      <c r="C30" s="97">
        <v>464</v>
      </c>
      <c r="D30" s="97" t="s">
        <v>175</v>
      </c>
      <c r="E30" s="97">
        <v>464</v>
      </c>
    </row>
    <row r="31" spans="1:5" ht="16" thickBot="1" x14ac:dyDescent="0.25">
      <c r="A31" s="95" t="s">
        <v>144</v>
      </c>
      <c r="B31" s="96" t="s">
        <v>151</v>
      </c>
      <c r="C31" s="97">
        <v>0</v>
      </c>
      <c r="D31" s="97" t="s">
        <v>175</v>
      </c>
      <c r="E31" s="97">
        <v>650</v>
      </c>
    </row>
    <row r="32" spans="1:5" ht="16" thickBot="1" x14ac:dyDescent="0.25">
      <c r="A32" s="95" t="s">
        <v>144</v>
      </c>
      <c r="B32" s="96" t="s">
        <v>152</v>
      </c>
      <c r="C32" s="97">
        <v>0</v>
      </c>
      <c r="D32" s="97" t="s">
        <v>175</v>
      </c>
      <c r="E32" s="97">
        <v>650</v>
      </c>
    </row>
    <row r="33" spans="1:5" ht="16" thickBot="1" x14ac:dyDescent="0.25">
      <c r="A33" s="95" t="s">
        <v>144</v>
      </c>
      <c r="B33" s="96" t="s">
        <v>153</v>
      </c>
      <c r="C33" s="97">
        <v>0</v>
      </c>
      <c r="D33" s="97" t="s">
        <v>174</v>
      </c>
      <c r="E33" s="98">
        <v>1600</v>
      </c>
    </row>
    <row r="34" spans="1:5" ht="16" thickBot="1" x14ac:dyDescent="0.25">
      <c r="A34" s="95" t="s">
        <v>144</v>
      </c>
      <c r="B34" s="96" t="s">
        <v>154</v>
      </c>
      <c r="C34" s="97">
        <v>0</v>
      </c>
      <c r="D34" s="97" t="s">
        <v>174</v>
      </c>
      <c r="E34" s="97">
        <v>750</v>
      </c>
    </row>
    <row r="35" spans="1:5" ht="16" thickBot="1" x14ac:dyDescent="0.25">
      <c r="A35" s="95" t="s">
        <v>144</v>
      </c>
      <c r="B35" s="96" t="s">
        <v>155</v>
      </c>
      <c r="C35" s="97">
        <v>0</v>
      </c>
      <c r="D35" s="97" t="s">
        <v>174</v>
      </c>
      <c r="E35" s="97">
        <v>750</v>
      </c>
    </row>
    <row r="36" spans="1:5" ht="16" thickBot="1" x14ac:dyDescent="0.25">
      <c r="A36" s="95" t="s">
        <v>119</v>
      </c>
      <c r="B36" s="96" t="s">
        <v>156</v>
      </c>
      <c r="C36" s="97">
        <v>450</v>
      </c>
      <c r="D36" s="97" t="s">
        <v>179</v>
      </c>
      <c r="E36" s="97">
        <v>450</v>
      </c>
    </row>
    <row r="37" spans="1:5" ht="16" thickBot="1" x14ac:dyDescent="0.25">
      <c r="A37" s="95" t="s">
        <v>119</v>
      </c>
      <c r="B37" s="96" t="s">
        <v>157</v>
      </c>
      <c r="C37" s="97">
        <v>450</v>
      </c>
      <c r="D37" s="97" t="s">
        <v>179</v>
      </c>
      <c r="E37" s="97">
        <v>450</v>
      </c>
    </row>
    <row r="38" spans="1:5" ht="16" thickBot="1" x14ac:dyDescent="0.25">
      <c r="A38" s="95" t="s">
        <v>144</v>
      </c>
      <c r="B38" s="96" t="s">
        <v>158</v>
      </c>
      <c r="C38" s="97">
        <v>0</v>
      </c>
      <c r="D38" s="97" t="s">
        <v>179</v>
      </c>
      <c r="E38" s="97">
        <v>450</v>
      </c>
    </row>
    <row r="39" spans="1:5" ht="16" thickBot="1" x14ac:dyDescent="0.25">
      <c r="A39" s="95" t="s">
        <v>144</v>
      </c>
      <c r="B39" s="96" t="s">
        <v>159</v>
      </c>
      <c r="C39" s="97">
        <v>0</v>
      </c>
      <c r="D39" s="97" t="s">
        <v>179</v>
      </c>
      <c r="E39" s="97">
        <v>450</v>
      </c>
    </row>
    <row r="40" spans="1:5" ht="16" thickBot="1" x14ac:dyDescent="0.25">
      <c r="A40" s="95" t="s">
        <v>119</v>
      </c>
      <c r="B40" s="96" t="s">
        <v>160</v>
      </c>
      <c r="C40" s="97">
        <v>370</v>
      </c>
      <c r="D40" s="97" t="s">
        <v>171</v>
      </c>
      <c r="E40" s="97">
        <v>370</v>
      </c>
    </row>
    <row r="41" spans="1:5" ht="16" thickBot="1" x14ac:dyDescent="0.25">
      <c r="A41" s="95" t="s">
        <v>119</v>
      </c>
      <c r="B41" s="96" t="s">
        <v>161</v>
      </c>
      <c r="C41" s="97">
        <v>450</v>
      </c>
      <c r="D41" s="97" t="s">
        <v>180</v>
      </c>
      <c r="E41" s="97">
        <v>450</v>
      </c>
    </row>
    <row r="42" spans="1:5" ht="16" thickBot="1" x14ac:dyDescent="0.25">
      <c r="A42" s="95" t="s">
        <v>119</v>
      </c>
      <c r="B42" s="96" t="s">
        <v>162</v>
      </c>
      <c r="C42" s="97">
        <v>450</v>
      </c>
      <c r="D42" s="97" t="s">
        <v>180</v>
      </c>
      <c r="E42" s="97">
        <v>450</v>
      </c>
    </row>
    <row r="43" spans="1:5" ht="16" thickBot="1" x14ac:dyDescent="0.25">
      <c r="A43" s="95" t="s">
        <v>119</v>
      </c>
      <c r="B43" s="96" t="s">
        <v>163</v>
      </c>
      <c r="C43" s="97">
        <v>240</v>
      </c>
      <c r="D43" s="97" t="s">
        <v>181</v>
      </c>
      <c r="E43" s="97">
        <v>240</v>
      </c>
    </row>
    <row r="44" spans="1:5" ht="16" thickBot="1" x14ac:dyDescent="0.25">
      <c r="A44" s="95" t="s">
        <v>119</v>
      </c>
      <c r="B44" s="96" t="s">
        <v>164</v>
      </c>
      <c r="C44" s="97">
        <v>280</v>
      </c>
      <c r="D44" s="97" t="s">
        <v>176</v>
      </c>
      <c r="E44" s="97">
        <v>280</v>
      </c>
    </row>
    <row r="45" spans="1:5" ht="16" thickBot="1" x14ac:dyDescent="0.25">
      <c r="A45" s="95" t="s">
        <v>119</v>
      </c>
      <c r="B45" s="96" t="s">
        <v>165</v>
      </c>
      <c r="C45" s="97">
        <v>280</v>
      </c>
      <c r="D45" s="97" t="s">
        <v>176</v>
      </c>
      <c r="E45" s="97">
        <v>280</v>
      </c>
    </row>
    <row r="46" spans="1:5" ht="16" thickBot="1" x14ac:dyDescent="0.25">
      <c r="A46" s="95" t="s">
        <v>119</v>
      </c>
      <c r="B46" s="96" t="s">
        <v>166</v>
      </c>
      <c r="C46" s="97">
        <v>240</v>
      </c>
      <c r="D46" s="97" t="s">
        <v>181</v>
      </c>
      <c r="E46" s="97">
        <v>240</v>
      </c>
    </row>
    <row r="47" spans="1:5" ht="16" thickBot="1" x14ac:dyDescent="0.25">
      <c r="A47" s="95" t="s">
        <v>119</v>
      </c>
      <c r="B47" s="96" t="s">
        <v>185</v>
      </c>
      <c r="C47" s="97">
        <v>174</v>
      </c>
      <c r="D47" s="97" t="s">
        <v>186</v>
      </c>
      <c r="E47" s="97">
        <v>174</v>
      </c>
    </row>
    <row r="48" spans="1:5" ht="16" thickBot="1" x14ac:dyDescent="0.25">
      <c r="A48" s="95" t="s">
        <v>119</v>
      </c>
      <c r="B48" s="96" t="s">
        <v>167</v>
      </c>
      <c r="C48" s="97">
        <v>220</v>
      </c>
      <c r="D48" s="97" t="s">
        <v>183</v>
      </c>
      <c r="E48" s="97">
        <v>240</v>
      </c>
    </row>
    <row r="49" spans="1:5" ht="16" thickBot="1" x14ac:dyDescent="0.25">
      <c r="A49" s="95" t="s">
        <v>119</v>
      </c>
      <c r="B49" s="96" t="s">
        <v>168</v>
      </c>
      <c r="C49" s="97">
        <v>270</v>
      </c>
      <c r="D49" s="97" t="s">
        <v>184</v>
      </c>
      <c r="E49" s="97">
        <v>270</v>
      </c>
    </row>
    <row r="50" spans="1:5" ht="16" thickBot="1" x14ac:dyDescent="0.25">
      <c r="A50" s="95" t="s">
        <v>119</v>
      </c>
      <c r="B50" s="96" t="s">
        <v>169</v>
      </c>
      <c r="C50" s="97">
        <v>230</v>
      </c>
      <c r="D50" s="97" t="s">
        <v>181</v>
      </c>
      <c r="E50" s="97">
        <v>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zoomScale="68" zoomScaleNormal="70" workbookViewId="0">
      <selection activeCell="N25" sqref="N25"/>
    </sheetView>
  </sheetViews>
  <sheetFormatPr baseColWidth="10" defaultColWidth="8.83203125" defaultRowHeight="15" x14ac:dyDescent="0.2"/>
  <cols>
    <col min="1" max="1" width="27.6640625" customWidth="1"/>
    <col min="2" max="10" width="12.6640625" customWidth="1"/>
    <col min="11" max="11" width="5.6640625" customWidth="1"/>
    <col min="12" max="12" width="6.5" bestFit="1" customWidth="1"/>
    <col min="13" max="21" width="12.6640625" customWidth="1"/>
  </cols>
  <sheetData>
    <row r="1" spans="1:12" ht="18" x14ac:dyDescent="0.2">
      <c r="A1" s="83" t="s">
        <v>12</v>
      </c>
      <c r="B1" s="83"/>
      <c r="C1" s="7">
        <v>2023</v>
      </c>
      <c r="D1" s="7">
        <v>2024</v>
      </c>
      <c r="E1" s="7">
        <v>2025</v>
      </c>
      <c r="F1" s="7">
        <v>2026</v>
      </c>
      <c r="G1" s="7">
        <v>2027</v>
      </c>
      <c r="H1" s="7">
        <v>2028</v>
      </c>
      <c r="I1" s="7">
        <v>2029</v>
      </c>
      <c r="J1" s="7">
        <v>2030</v>
      </c>
      <c r="K1" s="81"/>
      <c r="L1" s="81"/>
    </row>
    <row r="2" spans="1:12" ht="18" x14ac:dyDescent="0.2">
      <c r="A2" s="82" t="s">
        <v>16</v>
      </c>
      <c r="B2" s="82"/>
      <c r="C2" s="82"/>
      <c r="D2" s="82"/>
      <c r="E2" s="82"/>
      <c r="F2" s="82"/>
      <c r="G2" s="82"/>
      <c r="H2" s="82"/>
      <c r="I2" s="82"/>
      <c r="J2" s="82"/>
      <c r="K2" s="81"/>
      <c r="L2" s="81"/>
    </row>
    <row r="3" spans="1:12" x14ac:dyDescent="0.2">
      <c r="A3" s="5" t="s">
        <v>13</v>
      </c>
      <c r="B3" s="5" t="s">
        <v>5</v>
      </c>
      <c r="C3" s="68">
        <f t="shared" ref="C3:J4" si="0">C7+C11</f>
        <v>200</v>
      </c>
      <c r="D3" s="68">
        <f t="shared" si="0"/>
        <v>2247</v>
      </c>
      <c r="E3" s="68">
        <f t="shared" si="0"/>
        <v>4860</v>
      </c>
      <c r="F3" s="68">
        <f t="shared" si="0"/>
        <v>8275</v>
      </c>
      <c r="G3" s="68">
        <f t="shared" si="0"/>
        <v>9975</v>
      </c>
      <c r="H3" s="68">
        <f t="shared" si="0"/>
        <v>13125</v>
      </c>
      <c r="I3" s="68">
        <f t="shared" si="0"/>
        <v>19075</v>
      </c>
      <c r="J3" s="68">
        <f t="shared" si="0"/>
        <v>27075</v>
      </c>
      <c r="K3" s="81"/>
      <c r="L3" s="81"/>
    </row>
    <row r="4" spans="1:12" x14ac:dyDescent="0.2">
      <c r="A4" s="5" t="s">
        <v>14</v>
      </c>
      <c r="B4" s="5" t="s">
        <v>78</v>
      </c>
      <c r="C4" s="68">
        <f t="shared" si="0"/>
        <v>565</v>
      </c>
      <c r="D4" s="68">
        <f t="shared" si="0"/>
        <v>4928.7</v>
      </c>
      <c r="E4" s="68">
        <f t="shared" si="0"/>
        <v>11466</v>
      </c>
      <c r="F4" s="68">
        <f t="shared" si="0"/>
        <v>20177.5</v>
      </c>
      <c r="G4" s="68">
        <f t="shared" si="0"/>
        <v>25147.5</v>
      </c>
      <c r="H4" s="68">
        <f t="shared" si="0"/>
        <v>35192.5</v>
      </c>
      <c r="I4" s="68">
        <f t="shared" si="0"/>
        <v>54057.5</v>
      </c>
      <c r="J4" s="68">
        <f t="shared" si="0"/>
        <v>82057.5</v>
      </c>
      <c r="K4" s="81"/>
      <c r="L4" s="81"/>
    </row>
    <row r="5" spans="1:12" ht="18" x14ac:dyDescent="0.2">
      <c r="A5" s="82" t="s">
        <v>17</v>
      </c>
      <c r="B5" s="82"/>
      <c r="C5" s="82"/>
      <c r="D5" s="82"/>
      <c r="E5" s="82"/>
      <c r="F5" s="82"/>
      <c r="G5" s="82"/>
      <c r="H5" s="82"/>
      <c r="I5" s="82"/>
      <c r="J5" s="82"/>
      <c r="K5" s="81"/>
      <c r="L5" s="81"/>
    </row>
    <row r="6" spans="1:12" x14ac:dyDescent="0.2">
      <c r="A6" s="5" t="s">
        <v>15</v>
      </c>
      <c r="B6" s="5" t="s">
        <v>12</v>
      </c>
      <c r="C6" s="67">
        <v>2023</v>
      </c>
      <c r="D6" s="67">
        <v>2024</v>
      </c>
      <c r="E6" s="67">
        <v>2025</v>
      </c>
      <c r="F6" s="67">
        <v>2026</v>
      </c>
      <c r="G6" s="67">
        <v>2027</v>
      </c>
      <c r="H6" s="67">
        <v>2028</v>
      </c>
      <c r="I6" s="67">
        <v>2029</v>
      </c>
      <c r="J6" s="67">
        <v>2030</v>
      </c>
      <c r="K6" s="81"/>
      <c r="L6" s="81"/>
    </row>
    <row r="7" spans="1:12" x14ac:dyDescent="0.2">
      <c r="A7" s="5" t="s">
        <v>13</v>
      </c>
      <c r="B7" s="5" t="s">
        <v>5</v>
      </c>
      <c r="C7" s="68">
        <v>200</v>
      </c>
      <c r="D7" s="68">
        <v>2097</v>
      </c>
      <c r="E7" s="68">
        <v>3960</v>
      </c>
      <c r="F7" s="68">
        <v>6275</v>
      </c>
      <c r="G7" s="68">
        <v>6975</v>
      </c>
      <c r="H7" s="68">
        <v>7675</v>
      </c>
      <c r="I7" s="68">
        <v>9075</v>
      </c>
      <c r="J7" s="68">
        <v>9075</v>
      </c>
      <c r="K7" s="81"/>
      <c r="L7" s="81"/>
    </row>
    <row r="8" spans="1:12" x14ac:dyDescent="0.2">
      <c r="A8" s="5" t="s">
        <v>14</v>
      </c>
      <c r="B8" s="5" t="s">
        <v>79</v>
      </c>
      <c r="C8" s="68">
        <v>560</v>
      </c>
      <c r="D8" s="68">
        <v>4403.7</v>
      </c>
      <c r="E8" s="68">
        <v>8316</v>
      </c>
      <c r="F8" s="68">
        <v>13177.5</v>
      </c>
      <c r="G8" s="68">
        <v>14647.5</v>
      </c>
      <c r="H8" s="68">
        <v>16117.5</v>
      </c>
      <c r="I8" s="68">
        <v>19057.5</v>
      </c>
      <c r="J8" s="68">
        <v>19057.5</v>
      </c>
      <c r="K8" s="81"/>
      <c r="L8" s="81"/>
    </row>
    <row r="9" spans="1:12" ht="18" x14ac:dyDescent="0.2">
      <c r="A9" s="82" t="s">
        <v>18</v>
      </c>
      <c r="B9" s="82"/>
      <c r="C9" s="82"/>
      <c r="D9" s="82"/>
      <c r="E9" s="82"/>
      <c r="F9" s="82"/>
      <c r="G9" s="82"/>
      <c r="H9" s="82"/>
      <c r="I9" s="82"/>
      <c r="J9" s="82"/>
      <c r="K9" s="81"/>
      <c r="L9" s="81"/>
    </row>
    <row r="10" spans="1:12" x14ac:dyDescent="0.2">
      <c r="A10" s="5" t="s">
        <v>15</v>
      </c>
      <c r="B10" s="5" t="s">
        <v>12</v>
      </c>
      <c r="C10" s="5">
        <v>2023</v>
      </c>
      <c r="D10" s="5">
        <v>2024</v>
      </c>
      <c r="E10" s="5">
        <v>2025</v>
      </c>
      <c r="F10" s="5">
        <v>2026</v>
      </c>
      <c r="G10" s="5">
        <v>2027</v>
      </c>
      <c r="H10" s="5">
        <v>2028</v>
      </c>
      <c r="I10" s="5">
        <v>2029</v>
      </c>
      <c r="J10" s="5">
        <v>2030</v>
      </c>
      <c r="K10" s="81"/>
      <c r="L10" s="81"/>
    </row>
    <row r="11" spans="1:12" x14ac:dyDescent="0.2">
      <c r="A11" s="5" t="s">
        <v>13</v>
      </c>
      <c r="B11" s="5" t="s">
        <v>5</v>
      </c>
      <c r="C11" s="5">
        <v>0</v>
      </c>
      <c r="D11" s="5">
        <v>150</v>
      </c>
      <c r="E11" s="5">
        <v>900</v>
      </c>
      <c r="F11" s="5">
        <v>2000</v>
      </c>
      <c r="G11" s="5">
        <v>3000</v>
      </c>
      <c r="H11" s="5">
        <v>5450</v>
      </c>
      <c r="I11" s="5">
        <v>10000</v>
      </c>
      <c r="J11" s="5">
        <v>18000</v>
      </c>
      <c r="K11" s="81"/>
      <c r="L11" s="81"/>
    </row>
    <row r="12" spans="1:12" x14ac:dyDescent="0.2">
      <c r="A12" s="5" t="s">
        <v>14</v>
      </c>
      <c r="B12" s="5" t="s">
        <v>78</v>
      </c>
      <c r="C12" s="5">
        <v>5</v>
      </c>
      <c r="D12" s="5">
        <v>525</v>
      </c>
      <c r="E12" s="5">
        <v>3150</v>
      </c>
      <c r="F12" s="5">
        <v>7000</v>
      </c>
      <c r="G12" s="5">
        <v>10500</v>
      </c>
      <c r="H12" s="5">
        <v>19075</v>
      </c>
      <c r="I12" s="5">
        <v>35000</v>
      </c>
      <c r="J12" s="5">
        <v>63000</v>
      </c>
      <c r="K12" s="81"/>
      <c r="L12" s="81"/>
    </row>
    <row r="13" spans="1:12" x14ac:dyDescent="0.2">
      <c r="A13" s="5"/>
      <c r="B13" s="5"/>
      <c r="C13" s="5"/>
      <c r="D13" s="5"/>
      <c r="E13" s="5"/>
      <c r="F13" s="5"/>
      <c r="G13" s="5"/>
      <c r="H13" s="5"/>
      <c r="I13" s="5"/>
      <c r="J13" s="5"/>
      <c r="K13" s="81"/>
      <c r="L13" s="81"/>
    </row>
    <row r="14" spans="1:12" ht="17" thickBot="1" x14ac:dyDescent="0.25">
      <c r="A14" s="84" t="s">
        <v>19</v>
      </c>
      <c r="B14" s="85"/>
      <c r="C14" s="85"/>
      <c r="D14" s="85"/>
      <c r="E14" s="85"/>
      <c r="F14" s="85"/>
      <c r="G14" s="85"/>
      <c r="H14" s="85"/>
      <c r="I14" s="85"/>
      <c r="J14" s="85"/>
      <c r="K14" s="81"/>
      <c r="L14" s="81"/>
    </row>
    <row r="15" spans="1:12" ht="20" thickBot="1" x14ac:dyDescent="0.25">
      <c r="A15" s="8"/>
      <c r="B15" s="6" t="s">
        <v>12</v>
      </c>
      <c r="C15" s="1">
        <v>2023</v>
      </c>
      <c r="D15" s="2">
        <v>2024</v>
      </c>
      <c r="E15" s="1">
        <v>2025</v>
      </c>
      <c r="F15" s="2">
        <v>2026</v>
      </c>
      <c r="G15" s="1">
        <v>2027</v>
      </c>
      <c r="H15" s="2">
        <v>2028</v>
      </c>
      <c r="I15" s="1">
        <v>2029</v>
      </c>
      <c r="J15" s="2">
        <v>2030</v>
      </c>
      <c r="K15" s="76" t="s">
        <v>20</v>
      </c>
      <c r="L15" s="77"/>
    </row>
    <row r="16" spans="1:12" ht="34" x14ac:dyDescent="0.2">
      <c r="A16" s="9" t="s">
        <v>21</v>
      </c>
      <c r="B16" s="10" t="s">
        <v>5</v>
      </c>
      <c r="C16" s="11">
        <v>100</v>
      </c>
      <c r="D16" s="12">
        <v>100</v>
      </c>
      <c r="E16" s="11">
        <v>100</v>
      </c>
      <c r="F16" s="12">
        <v>100</v>
      </c>
      <c r="G16" s="11">
        <v>100</v>
      </c>
      <c r="H16" s="12">
        <v>100</v>
      </c>
      <c r="I16" s="11">
        <v>100</v>
      </c>
      <c r="J16" s="12">
        <v>100</v>
      </c>
      <c r="K16" s="71" t="s">
        <v>6</v>
      </c>
      <c r="L16" s="63" t="s">
        <v>1</v>
      </c>
    </row>
    <row r="17" spans="1:12" ht="34" x14ac:dyDescent="0.2">
      <c r="A17" s="13" t="s">
        <v>22</v>
      </c>
      <c r="B17" s="14" t="s">
        <v>5</v>
      </c>
      <c r="C17" s="15">
        <v>100</v>
      </c>
      <c r="D17" s="16">
        <v>100</v>
      </c>
      <c r="E17" s="15">
        <v>100</v>
      </c>
      <c r="F17" s="16">
        <v>165</v>
      </c>
      <c r="G17" s="15">
        <v>165</v>
      </c>
      <c r="H17" s="16">
        <v>165</v>
      </c>
      <c r="I17" s="15">
        <v>165</v>
      </c>
      <c r="J17" s="16">
        <v>165</v>
      </c>
      <c r="K17" s="71"/>
      <c r="L17" s="63" t="s">
        <v>1</v>
      </c>
    </row>
    <row r="18" spans="1:12" ht="34" x14ac:dyDescent="0.2">
      <c r="A18" s="13" t="s">
        <v>23</v>
      </c>
      <c r="B18" s="14" t="s">
        <v>5</v>
      </c>
      <c r="C18" s="15">
        <v>220</v>
      </c>
      <c r="D18" s="17">
        <v>220</v>
      </c>
      <c r="E18" s="18">
        <v>220</v>
      </c>
      <c r="F18" s="17">
        <v>220</v>
      </c>
      <c r="G18" s="18">
        <v>220</v>
      </c>
      <c r="H18" s="17">
        <v>220</v>
      </c>
      <c r="I18" s="18">
        <v>220</v>
      </c>
      <c r="J18" s="17">
        <v>220</v>
      </c>
      <c r="K18" s="71"/>
      <c r="L18" s="63" t="s">
        <v>1</v>
      </c>
    </row>
    <row r="19" spans="1:12" ht="34" x14ac:dyDescent="0.2">
      <c r="A19" s="13" t="s">
        <v>24</v>
      </c>
      <c r="B19" s="14" t="s">
        <v>5</v>
      </c>
      <c r="C19" s="15">
        <v>220</v>
      </c>
      <c r="D19" s="17">
        <v>220</v>
      </c>
      <c r="E19" s="18">
        <v>220</v>
      </c>
      <c r="F19" s="17">
        <v>220</v>
      </c>
      <c r="G19" s="18">
        <v>220</v>
      </c>
      <c r="H19" s="17">
        <v>220</v>
      </c>
      <c r="I19" s="18">
        <v>220</v>
      </c>
      <c r="J19" s="17">
        <v>220</v>
      </c>
      <c r="K19" s="71"/>
      <c r="L19" s="63" t="s">
        <v>1</v>
      </c>
    </row>
    <row r="20" spans="1:12" ht="34" x14ac:dyDescent="0.2">
      <c r="A20" s="13" t="s">
        <v>25</v>
      </c>
      <c r="B20" s="14" t="s">
        <v>5</v>
      </c>
      <c r="C20" s="15">
        <v>457</v>
      </c>
      <c r="D20" s="17">
        <v>457</v>
      </c>
      <c r="E20" s="18">
        <v>457</v>
      </c>
      <c r="F20" s="17">
        <v>457</v>
      </c>
      <c r="G20" s="18">
        <v>457</v>
      </c>
      <c r="H20" s="17">
        <v>457</v>
      </c>
      <c r="I20" s="18">
        <v>457</v>
      </c>
      <c r="J20" s="17">
        <v>457</v>
      </c>
      <c r="K20" s="71"/>
      <c r="L20" s="63" t="s">
        <v>1</v>
      </c>
    </row>
    <row r="21" spans="1:12" ht="34" x14ac:dyDescent="0.2">
      <c r="A21" s="13" t="s">
        <v>26</v>
      </c>
      <c r="B21" s="19" t="s">
        <v>5</v>
      </c>
      <c r="C21" s="18"/>
      <c r="D21" s="17">
        <v>200</v>
      </c>
      <c r="E21" s="18">
        <v>200</v>
      </c>
      <c r="F21" s="17">
        <v>200</v>
      </c>
      <c r="G21" s="18">
        <v>200</v>
      </c>
      <c r="H21" s="17">
        <v>200</v>
      </c>
      <c r="I21" s="18">
        <v>200</v>
      </c>
      <c r="J21" s="17">
        <v>200</v>
      </c>
      <c r="K21" s="71"/>
      <c r="L21" s="63" t="s">
        <v>1</v>
      </c>
    </row>
    <row r="22" spans="1:12" ht="34" x14ac:dyDescent="0.2">
      <c r="A22" s="13" t="s">
        <v>27</v>
      </c>
      <c r="B22" s="19" t="s">
        <v>5</v>
      </c>
      <c r="C22" s="18"/>
      <c r="D22" s="17"/>
      <c r="E22" s="18"/>
      <c r="F22" s="17">
        <v>100</v>
      </c>
      <c r="G22" s="18">
        <v>500</v>
      </c>
      <c r="H22" s="17">
        <v>1000</v>
      </c>
      <c r="I22" s="18">
        <v>1000</v>
      </c>
      <c r="J22" s="17">
        <v>1000</v>
      </c>
      <c r="K22" s="71"/>
      <c r="L22" s="63" t="s">
        <v>1</v>
      </c>
    </row>
    <row r="23" spans="1:12" ht="34" x14ac:dyDescent="0.2">
      <c r="A23" s="13" t="s">
        <v>28</v>
      </c>
      <c r="B23" s="19" t="s">
        <v>5</v>
      </c>
      <c r="C23" s="18"/>
      <c r="D23" s="17"/>
      <c r="E23" s="18"/>
      <c r="F23" s="17">
        <v>250</v>
      </c>
      <c r="G23" s="18">
        <v>250</v>
      </c>
      <c r="H23" s="17">
        <v>250</v>
      </c>
      <c r="I23" s="18">
        <v>250</v>
      </c>
      <c r="J23" s="17">
        <v>250</v>
      </c>
      <c r="K23" s="71"/>
      <c r="L23" s="63" t="s">
        <v>1</v>
      </c>
    </row>
    <row r="24" spans="1:12" ht="34" x14ac:dyDescent="0.2">
      <c r="A24" s="13" t="s">
        <v>29</v>
      </c>
      <c r="B24" s="19" t="s">
        <v>5</v>
      </c>
      <c r="C24" s="18"/>
      <c r="D24" s="17"/>
      <c r="E24" s="18">
        <v>50</v>
      </c>
      <c r="F24" s="17">
        <v>100</v>
      </c>
      <c r="G24" s="18">
        <v>100</v>
      </c>
      <c r="H24" s="17">
        <v>100</v>
      </c>
      <c r="I24" s="18">
        <v>100</v>
      </c>
      <c r="J24" s="17">
        <v>100</v>
      </c>
      <c r="K24" s="71"/>
      <c r="L24" s="63" t="s">
        <v>1</v>
      </c>
    </row>
    <row r="25" spans="1:12" ht="34" x14ac:dyDescent="0.2">
      <c r="A25" s="13" t="s">
        <v>30</v>
      </c>
      <c r="B25" s="19" t="s">
        <v>5</v>
      </c>
      <c r="C25" s="18">
        <v>200</v>
      </c>
      <c r="D25" s="17">
        <v>500</v>
      </c>
      <c r="E25" s="18">
        <v>500</v>
      </c>
      <c r="F25" s="17">
        <v>500</v>
      </c>
      <c r="G25" s="18">
        <v>500</v>
      </c>
      <c r="H25" s="17">
        <v>500</v>
      </c>
      <c r="I25" s="18">
        <v>500</v>
      </c>
      <c r="J25" s="17">
        <v>500</v>
      </c>
      <c r="K25" s="71"/>
      <c r="L25" s="63" t="s">
        <v>1</v>
      </c>
    </row>
    <row r="26" spans="1:12" ht="34" x14ac:dyDescent="0.2">
      <c r="A26" s="13" t="s">
        <v>31</v>
      </c>
      <c r="B26" s="19" t="s">
        <v>5</v>
      </c>
      <c r="C26" s="18">
        <v>200</v>
      </c>
      <c r="D26" s="17">
        <v>500</v>
      </c>
      <c r="E26" s="18">
        <v>500</v>
      </c>
      <c r="F26" s="17">
        <v>500</v>
      </c>
      <c r="G26" s="18">
        <v>500</v>
      </c>
      <c r="H26" s="17">
        <v>500</v>
      </c>
      <c r="I26" s="18">
        <v>500</v>
      </c>
      <c r="J26" s="17">
        <v>500</v>
      </c>
      <c r="K26" s="71"/>
      <c r="L26" s="63" t="s">
        <v>1</v>
      </c>
    </row>
    <row r="27" spans="1:12" ht="34" x14ac:dyDescent="0.2">
      <c r="A27" s="13" t="s">
        <v>32</v>
      </c>
      <c r="B27" s="19" t="s">
        <v>5</v>
      </c>
      <c r="C27" s="18"/>
      <c r="D27" s="17"/>
      <c r="E27" s="18"/>
      <c r="F27" s="17">
        <v>300</v>
      </c>
      <c r="G27" s="18">
        <v>300</v>
      </c>
      <c r="H27" s="17">
        <v>300</v>
      </c>
      <c r="I27" s="18">
        <v>300</v>
      </c>
      <c r="J27" s="17">
        <v>300</v>
      </c>
      <c r="K27" s="71"/>
      <c r="L27" s="63" t="s">
        <v>1</v>
      </c>
    </row>
    <row r="28" spans="1:12" ht="34" x14ac:dyDescent="0.2">
      <c r="A28" s="13" t="s">
        <v>33</v>
      </c>
      <c r="B28" s="19" t="s">
        <v>5</v>
      </c>
      <c r="C28" s="18"/>
      <c r="D28" s="17">
        <v>200</v>
      </c>
      <c r="E28" s="18">
        <v>500</v>
      </c>
      <c r="F28" s="17">
        <v>500</v>
      </c>
      <c r="G28" s="18">
        <v>500</v>
      </c>
      <c r="H28" s="17">
        <v>500</v>
      </c>
      <c r="I28" s="18">
        <v>500</v>
      </c>
      <c r="J28" s="17">
        <v>500</v>
      </c>
      <c r="K28" s="71"/>
      <c r="L28" s="63" t="s">
        <v>4</v>
      </c>
    </row>
    <row r="29" spans="1:12" ht="34" x14ac:dyDescent="0.2">
      <c r="A29" s="13" t="s">
        <v>34</v>
      </c>
      <c r="B29" s="19" t="s">
        <v>5</v>
      </c>
      <c r="C29" s="18">
        <v>30</v>
      </c>
      <c r="D29" s="17">
        <v>30</v>
      </c>
      <c r="E29" s="18">
        <v>30</v>
      </c>
      <c r="F29" s="17">
        <v>30</v>
      </c>
      <c r="G29" s="18">
        <v>30</v>
      </c>
      <c r="H29" s="17">
        <v>30</v>
      </c>
      <c r="I29" s="18">
        <v>30</v>
      </c>
      <c r="J29" s="17">
        <v>30</v>
      </c>
      <c r="K29" s="71"/>
      <c r="L29" s="63" t="s">
        <v>1</v>
      </c>
    </row>
    <row r="30" spans="1:12" ht="34" x14ac:dyDescent="0.2">
      <c r="A30" s="20" t="s">
        <v>35</v>
      </c>
      <c r="B30" s="21" t="s">
        <v>5</v>
      </c>
      <c r="C30" s="22"/>
      <c r="D30" s="17">
        <v>200</v>
      </c>
      <c r="E30" s="22">
        <v>200</v>
      </c>
      <c r="F30" s="23">
        <v>200</v>
      </c>
      <c r="G30" s="22">
        <v>200</v>
      </c>
      <c r="H30" s="23">
        <v>200</v>
      </c>
      <c r="I30" s="22">
        <v>200</v>
      </c>
      <c r="J30" s="23">
        <v>200</v>
      </c>
      <c r="K30" s="71"/>
      <c r="L30" s="63" t="s">
        <v>4</v>
      </c>
    </row>
    <row r="31" spans="1:12" ht="34" x14ac:dyDescent="0.2">
      <c r="A31" s="20" t="s">
        <v>36</v>
      </c>
      <c r="B31" s="24" t="s">
        <v>5</v>
      </c>
      <c r="C31" s="25"/>
      <c r="D31" s="17"/>
      <c r="E31" s="18">
        <v>100</v>
      </c>
      <c r="F31" s="17">
        <v>200</v>
      </c>
      <c r="G31" s="18">
        <v>500</v>
      </c>
      <c r="H31" s="17">
        <v>500</v>
      </c>
      <c r="I31" s="18">
        <v>500</v>
      </c>
      <c r="J31" s="17">
        <v>500</v>
      </c>
      <c r="K31" s="71"/>
      <c r="L31" s="63" t="s">
        <v>4</v>
      </c>
    </row>
    <row r="32" spans="1:12" ht="34" x14ac:dyDescent="0.2">
      <c r="A32" s="13" t="s">
        <v>37</v>
      </c>
      <c r="B32" s="19" t="s">
        <v>5</v>
      </c>
      <c r="C32" s="18"/>
      <c r="D32" s="17">
        <v>100</v>
      </c>
      <c r="E32" s="18">
        <v>500</v>
      </c>
      <c r="F32" s="17">
        <v>500</v>
      </c>
      <c r="G32" s="18">
        <v>500</v>
      </c>
      <c r="H32" s="17">
        <v>500</v>
      </c>
      <c r="I32" s="18">
        <v>500</v>
      </c>
      <c r="J32" s="17">
        <v>500</v>
      </c>
      <c r="K32" s="71"/>
      <c r="L32" s="63" t="s">
        <v>1</v>
      </c>
    </row>
    <row r="33" spans="1:12" ht="34" x14ac:dyDescent="0.2">
      <c r="A33" s="13" t="s">
        <v>38</v>
      </c>
      <c r="B33" s="26" t="s">
        <v>5</v>
      </c>
      <c r="C33" s="27"/>
      <c r="D33" s="17"/>
      <c r="E33" s="28">
        <v>150</v>
      </c>
      <c r="F33" s="29">
        <v>300</v>
      </c>
      <c r="G33" s="30">
        <v>300</v>
      </c>
      <c r="H33" s="31">
        <v>300</v>
      </c>
      <c r="I33" s="28">
        <v>300</v>
      </c>
      <c r="J33" s="29">
        <v>300</v>
      </c>
      <c r="K33" s="71"/>
      <c r="L33" s="63" t="s">
        <v>1</v>
      </c>
    </row>
    <row r="34" spans="1:12" ht="34" x14ac:dyDescent="0.2">
      <c r="A34" s="13" t="s">
        <v>39</v>
      </c>
      <c r="B34" s="14" t="s">
        <v>5</v>
      </c>
      <c r="C34" s="25"/>
      <c r="D34" s="17">
        <v>100</v>
      </c>
      <c r="E34" s="15">
        <v>263</v>
      </c>
      <c r="F34" s="16">
        <v>263</v>
      </c>
      <c r="G34" s="32">
        <f>+F34</f>
        <v>263</v>
      </c>
      <c r="H34" s="33">
        <f t="shared" ref="H34:I35" si="1">+G34</f>
        <v>263</v>
      </c>
      <c r="I34" s="15">
        <f t="shared" si="1"/>
        <v>263</v>
      </c>
      <c r="J34" s="16">
        <f>+I34</f>
        <v>263</v>
      </c>
      <c r="K34" s="71"/>
      <c r="L34" s="63" t="s">
        <v>1</v>
      </c>
    </row>
    <row r="35" spans="1:12" ht="34" x14ac:dyDescent="0.2">
      <c r="A35" s="20" t="s">
        <v>40</v>
      </c>
      <c r="B35" s="34" t="s">
        <v>5</v>
      </c>
      <c r="C35" s="25"/>
      <c r="D35" s="17">
        <v>200</v>
      </c>
      <c r="E35" s="15">
        <v>500</v>
      </c>
      <c r="F35" s="16">
        <v>500</v>
      </c>
      <c r="G35" s="32">
        <v>500</v>
      </c>
      <c r="H35" s="33">
        <f t="shared" si="1"/>
        <v>500</v>
      </c>
      <c r="I35" s="15">
        <f t="shared" si="1"/>
        <v>500</v>
      </c>
      <c r="J35" s="16">
        <f>+I35</f>
        <v>500</v>
      </c>
      <c r="K35" s="72" t="s">
        <v>7</v>
      </c>
      <c r="L35" s="64" t="s">
        <v>2</v>
      </c>
    </row>
    <row r="36" spans="1:12" ht="34" x14ac:dyDescent="0.2">
      <c r="A36" s="20" t="s">
        <v>41</v>
      </c>
      <c r="B36" s="34" t="s">
        <v>5</v>
      </c>
      <c r="C36" s="35"/>
      <c r="D36" s="17">
        <v>200</v>
      </c>
      <c r="E36" s="36">
        <v>500</v>
      </c>
      <c r="F36" s="37">
        <v>500</v>
      </c>
      <c r="G36" s="38">
        <v>500</v>
      </c>
      <c r="H36" s="39">
        <v>500</v>
      </c>
      <c r="I36" s="36">
        <v>500</v>
      </c>
      <c r="J36" s="37">
        <v>500</v>
      </c>
      <c r="K36" s="72"/>
      <c r="L36" s="64" t="s">
        <v>2</v>
      </c>
    </row>
    <row r="37" spans="1:12" ht="34" x14ac:dyDescent="0.2">
      <c r="A37" s="20" t="s">
        <v>42</v>
      </c>
      <c r="B37" s="34" t="s">
        <v>5</v>
      </c>
      <c r="C37" s="35"/>
      <c r="D37" s="17"/>
      <c r="E37" s="36">
        <v>200</v>
      </c>
      <c r="F37" s="37">
        <v>200</v>
      </c>
      <c r="G37" s="38">
        <v>200</v>
      </c>
      <c r="H37" s="39">
        <v>200</v>
      </c>
      <c r="I37" s="36">
        <v>200</v>
      </c>
      <c r="J37" s="37">
        <v>200</v>
      </c>
      <c r="K37" s="72"/>
      <c r="L37" s="64" t="s">
        <v>2</v>
      </c>
    </row>
    <row r="38" spans="1:12" ht="34" x14ac:dyDescent="0.2">
      <c r="A38" s="20" t="s">
        <v>43</v>
      </c>
      <c r="B38" s="34" t="s">
        <v>5</v>
      </c>
      <c r="C38" s="35"/>
      <c r="D38" s="17">
        <v>100</v>
      </c>
      <c r="E38" s="36">
        <v>400</v>
      </c>
      <c r="F38" s="37">
        <v>400</v>
      </c>
      <c r="G38" s="38">
        <v>400</v>
      </c>
      <c r="H38" s="39">
        <v>400</v>
      </c>
      <c r="I38" s="36">
        <v>400</v>
      </c>
      <c r="J38" s="37">
        <v>400</v>
      </c>
      <c r="K38" s="72"/>
      <c r="L38" s="64" t="s">
        <v>2</v>
      </c>
    </row>
    <row r="39" spans="1:12" ht="34" x14ac:dyDescent="0.2">
      <c r="A39" s="20" t="s">
        <v>44</v>
      </c>
      <c r="B39" s="34" t="s">
        <v>5</v>
      </c>
      <c r="C39" s="35"/>
      <c r="D39" s="40">
        <v>100</v>
      </c>
      <c r="E39" s="36">
        <v>300</v>
      </c>
      <c r="F39" s="37">
        <v>300</v>
      </c>
      <c r="G39" s="38">
        <v>300</v>
      </c>
      <c r="H39" s="39">
        <v>300</v>
      </c>
      <c r="I39" s="36">
        <v>300</v>
      </c>
      <c r="J39" s="37">
        <v>300</v>
      </c>
      <c r="K39" s="72"/>
      <c r="L39" s="64" t="s">
        <v>2</v>
      </c>
    </row>
    <row r="40" spans="1:12" ht="34" x14ac:dyDescent="0.2">
      <c r="A40" s="20" t="s">
        <v>45</v>
      </c>
      <c r="B40" s="34" t="s">
        <v>5</v>
      </c>
      <c r="C40" s="35"/>
      <c r="D40" s="41"/>
      <c r="E40" s="36"/>
      <c r="F40" s="37"/>
      <c r="G40" s="38"/>
      <c r="H40" s="39">
        <v>900</v>
      </c>
      <c r="I40" s="22">
        <v>900</v>
      </c>
      <c r="J40" s="23">
        <v>900</v>
      </c>
      <c r="K40" s="72"/>
      <c r="L40" s="64" t="s">
        <v>2</v>
      </c>
    </row>
    <row r="41" spans="1:12" ht="34" x14ac:dyDescent="0.2">
      <c r="A41" s="20" t="s">
        <v>46</v>
      </c>
      <c r="B41" s="34" t="s">
        <v>5</v>
      </c>
      <c r="C41" s="35"/>
      <c r="D41" s="41"/>
      <c r="E41" s="36"/>
      <c r="F41" s="37"/>
      <c r="G41" s="38"/>
      <c r="H41" s="39">
        <v>100</v>
      </c>
      <c r="I41" s="22">
        <v>100</v>
      </c>
      <c r="J41" s="23">
        <v>100</v>
      </c>
      <c r="K41" s="78" t="s">
        <v>8</v>
      </c>
      <c r="L41" s="65" t="s">
        <v>3</v>
      </c>
    </row>
    <row r="42" spans="1:12" ht="45" customHeight="1" thickBot="1" x14ac:dyDescent="0.25">
      <c r="A42" s="42"/>
      <c r="B42" s="43"/>
      <c r="C42" s="44"/>
      <c r="D42" s="45"/>
      <c r="E42" s="46"/>
      <c r="F42" s="47"/>
      <c r="G42" s="48"/>
      <c r="H42" s="49"/>
      <c r="I42" s="3"/>
      <c r="J42" s="4"/>
      <c r="K42" s="78"/>
      <c r="L42" s="65"/>
    </row>
    <row r="43" spans="1:12" ht="34" x14ac:dyDescent="0.2">
      <c r="A43" s="50" t="s">
        <v>47</v>
      </c>
      <c r="B43" s="51" t="s">
        <v>5</v>
      </c>
      <c r="C43" s="52">
        <v>200</v>
      </c>
      <c r="D43" s="53">
        <f>+C46</f>
        <v>1527</v>
      </c>
      <c r="E43" s="52">
        <f t="shared" ref="E43:J43" si="2">+D46</f>
        <v>3527</v>
      </c>
      <c r="F43" s="53">
        <f t="shared" si="2"/>
        <v>5990</v>
      </c>
      <c r="G43" s="52">
        <f t="shared" si="2"/>
        <v>7005</v>
      </c>
      <c r="H43" s="53">
        <f t="shared" si="2"/>
        <v>7705</v>
      </c>
      <c r="I43" s="52">
        <f t="shared" si="2"/>
        <v>9205</v>
      </c>
      <c r="J43" s="53">
        <f t="shared" si="2"/>
        <v>9205</v>
      </c>
    </row>
    <row r="44" spans="1:12" ht="19" x14ac:dyDescent="0.2">
      <c r="A44" s="13" t="s">
        <v>48</v>
      </c>
      <c r="B44" s="54" t="s">
        <v>5</v>
      </c>
      <c r="C44" s="55"/>
      <c r="D44" s="56">
        <v>600</v>
      </c>
      <c r="E44" s="55">
        <v>463</v>
      </c>
      <c r="F44" s="56">
        <v>315</v>
      </c>
      <c r="G44" s="55"/>
      <c r="H44" s="56"/>
      <c r="I44" s="57"/>
      <c r="J44" s="58"/>
    </row>
    <row r="45" spans="1:12" ht="34" x14ac:dyDescent="0.2">
      <c r="A45" s="13" t="s">
        <v>49</v>
      </c>
      <c r="B45" s="54" t="s">
        <v>5</v>
      </c>
      <c r="C45" s="55">
        <f>+SUM(C16:C42)-C43</f>
        <v>1327</v>
      </c>
      <c r="D45" s="56">
        <f t="shared" ref="D45:J45" si="3">+SUM(D16:D42)-D43</f>
        <v>2000</v>
      </c>
      <c r="E45" s="55">
        <f t="shared" si="3"/>
        <v>2463</v>
      </c>
      <c r="F45" s="56">
        <f t="shared" si="3"/>
        <v>1015</v>
      </c>
      <c r="G45" s="55">
        <f t="shared" si="3"/>
        <v>700</v>
      </c>
      <c r="H45" s="56">
        <f t="shared" si="3"/>
        <v>1500</v>
      </c>
      <c r="I45" s="57">
        <f t="shared" si="3"/>
        <v>0</v>
      </c>
      <c r="J45" s="58">
        <f t="shared" si="3"/>
        <v>0</v>
      </c>
    </row>
    <row r="46" spans="1:12" ht="35" thickBot="1" x14ac:dyDescent="0.25">
      <c r="A46" s="42" t="s">
        <v>50</v>
      </c>
      <c r="B46" s="59" t="s">
        <v>5</v>
      </c>
      <c r="C46" s="60">
        <f>+SUM(C16:C42)</f>
        <v>1527</v>
      </c>
      <c r="D46" s="61">
        <f t="shared" ref="D46:J46" si="4">+SUM(D16:D42)</f>
        <v>3527</v>
      </c>
      <c r="E46" s="60">
        <f t="shared" si="4"/>
        <v>5990</v>
      </c>
      <c r="F46" s="61">
        <f t="shared" si="4"/>
        <v>7005</v>
      </c>
      <c r="G46" s="60">
        <f t="shared" si="4"/>
        <v>7705</v>
      </c>
      <c r="H46" s="61">
        <f t="shared" si="4"/>
        <v>9205</v>
      </c>
      <c r="I46" s="60">
        <f t="shared" si="4"/>
        <v>9205</v>
      </c>
      <c r="J46" s="61">
        <f t="shared" si="4"/>
        <v>9205</v>
      </c>
    </row>
    <row r="47" spans="1:12" ht="17" thickBot="1" x14ac:dyDescent="0.25">
      <c r="A47" s="74" t="s">
        <v>51</v>
      </c>
      <c r="B47" s="75"/>
      <c r="C47" s="75"/>
      <c r="D47" s="75"/>
      <c r="E47" s="75"/>
      <c r="F47" s="75"/>
      <c r="G47" s="75"/>
      <c r="H47" s="75"/>
      <c r="I47" s="75"/>
      <c r="J47" s="75"/>
      <c r="K47" s="75"/>
      <c r="L47" s="75"/>
    </row>
    <row r="48" spans="1:12" ht="20" thickBot="1" x14ac:dyDescent="0.25">
      <c r="A48" s="8"/>
      <c r="B48" s="6" t="s">
        <v>12</v>
      </c>
      <c r="C48" s="1">
        <v>2023</v>
      </c>
      <c r="D48" s="2">
        <v>2024</v>
      </c>
      <c r="E48" s="1">
        <v>2025</v>
      </c>
      <c r="F48" s="2">
        <v>2026</v>
      </c>
      <c r="G48" s="1">
        <v>2027</v>
      </c>
      <c r="H48" s="2">
        <v>2028</v>
      </c>
      <c r="I48" s="1">
        <v>2029</v>
      </c>
      <c r="J48" s="2">
        <v>2030</v>
      </c>
      <c r="K48" s="79" t="s">
        <v>0</v>
      </c>
      <c r="L48" s="80"/>
    </row>
    <row r="49" spans="1:12" ht="34" x14ac:dyDescent="0.2">
      <c r="A49" s="9" t="s">
        <v>52</v>
      </c>
      <c r="B49" s="10" t="s">
        <v>5</v>
      </c>
      <c r="C49" s="11">
        <v>100</v>
      </c>
      <c r="D49" s="12">
        <v>300</v>
      </c>
      <c r="E49" s="11">
        <v>500</v>
      </c>
      <c r="F49" s="12">
        <v>500</v>
      </c>
      <c r="G49" s="11">
        <v>500</v>
      </c>
      <c r="H49" s="12">
        <v>500</v>
      </c>
      <c r="I49" s="11">
        <v>500</v>
      </c>
      <c r="J49" s="12">
        <v>500</v>
      </c>
      <c r="K49" s="63" t="s">
        <v>1</v>
      </c>
      <c r="L49" s="71" t="s">
        <v>9</v>
      </c>
    </row>
    <row r="50" spans="1:12" ht="34" x14ac:dyDescent="0.2">
      <c r="A50" s="13" t="s">
        <v>53</v>
      </c>
      <c r="B50" s="14" t="s">
        <v>5</v>
      </c>
      <c r="C50" s="15"/>
      <c r="D50" s="16"/>
      <c r="E50" s="15">
        <v>100</v>
      </c>
      <c r="F50" s="16">
        <v>100</v>
      </c>
      <c r="G50" s="15">
        <v>100</v>
      </c>
      <c r="H50" s="16">
        <v>100</v>
      </c>
      <c r="I50" s="15">
        <v>100</v>
      </c>
      <c r="J50" s="16">
        <v>100</v>
      </c>
      <c r="K50" s="63" t="s">
        <v>1</v>
      </c>
      <c r="L50" s="71"/>
    </row>
    <row r="51" spans="1:12" ht="34" x14ac:dyDescent="0.2">
      <c r="A51" s="13" t="s">
        <v>54</v>
      </c>
      <c r="B51" s="14" t="s">
        <v>5</v>
      </c>
      <c r="C51" s="15"/>
      <c r="D51" s="17">
        <v>200</v>
      </c>
      <c r="E51" s="18">
        <v>500</v>
      </c>
      <c r="F51" s="17">
        <v>500</v>
      </c>
      <c r="G51" s="18">
        <v>500</v>
      </c>
      <c r="H51" s="17">
        <v>500</v>
      </c>
      <c r="I51" s="18">
        <v>500</v>
      </c>
      <c r="J51" s="17">
        <v>500</v>
      </c>
      <c r="K51" s="63" t="s">
        <v>1</v>
      </c>
      <c r="L51" s="71"/>
    </row>
    <row r="52" spans="1:12" ht="34" x14ac:dyDescent="0.2">
      <c r="A52" s="13" t="s">
        <v>55</v>
      </c>
      <c r="B52" s="14" t="s">
        <v>5</v>
      </c>
      <c r="C52" s="15"/>
      <c r="D52" s="17"/>
      <c r="E52" s="18"/>
      <c r="F52" s="17">
        <v>100</v>
      </c>
      <c r="G52" s="18">
        <v>300</v>
      </c>
      <c r="H52" s="17">
        <v>300</v>
      </c>
      <c r="I52" s="18">
        <v>300</v>
      </c>
      <c r="J52" s="17">
        <v>300</v>
      </c>
      <c r="K52" s="63" t="s">
        <v>1</v>
      </c>
      <c r="L52" s="71"/>
    </row>
    <row r="53" spans="1:12" ht="34" x14ac:dyDescent="0.2">
      <c r="A53" s="13" t="s">
        <v>56</v>
      </c>
      <c r="B53" s="14" t="s">
        <v>5</v>
      </c>
      <c r="C53" s="15"/>
      <c r="D53" s="17"/>
      <c r="E53" s="18">
        <v>100</v>
      </c>
      <c r="F53" s="17">
        <v>100</v>
      </c>
      <c r="G53" s="18">
        <v>100</v>
      </c>
      <c r="H53" s="17">
        <v>100</v>
      </c>
      <c r="I53" s="18">
        <v>100</v>
      </c>
      <c r="J53" s="17">
        <v>100</v>
      </c>
      <c r="K53" s="63" t="s">
        <v>1</v>
      </c>
      <c r="L53" s="71"/>
    </row>
    <row r="54" spans="1:12" ht="34" x14ac:dyDescent="0.2">
      <c r="A54" s="13" t="s">
        <v>57</v>
      </c>
      <c r="B54" s="19" t="s">
        <v>5</v>
      </c>
      <c r="C54" s="18"/>
      <c r="D54" s="17">
        <v>200</v>
      </c>
      <c r="E54" s="18">
        <v>500</v>
      </c>
      <c r="F54" s="17">
        <v>500</v>
      </c>
      <c r="G54" s="18">
        <v>500</v>
      </c>
      <c r="H54" s="17">
        <v>500</v>
      </c>
      <c r="I54" s="18">
        <v>500</v>
      </c>
      <c r="J54" s="17">
        <v>500</v>
      </c>
      <c r="K54" s="63" t="s">
        <v>1</v>
      </c>
      <c r="L54" s="71"/>
    </row>
    <row r="55" spans="1:12" ht="34" x14ac:dyDescent="0.2">
      <c r="A55" s="13" t="s">
        <v>58</v>
      </c>
      <c r="B55" s="19" t="s">
        <v>5</v>
      </c>
      <c r="C55" s="18"/>
      <c r="D55" s="17"/>
      <c r="E55" s="18"/>
      <c r="F55" s="17"/>
      <c r="G55" s="18">
        <v>250</v>
      </c>
      <c r="H55" s="17">
        <v>500</v>
      </c>
      <c r="I55" s="18">
        <v>500</v>
      </c>
      <c r="J55" s="17">
        <v>500</v>
      </c>
      <c r="K55" s="63" t="s">
        <v>1</v>
      </c>
      <c r="L55" s="71"/>
    </row>
    <row r="56" spans="1:12" ht="34" x14ac:dyDescent="0.2">
      <c r="A56" s="13" t="s">
        <v>59</v>
      </c>
      <c r="B56" s="19" t="s">
        <v>5</v>
      </c>
      <c r="C56" s="18"/>
      <c r="D56" s="17"/>
      <c r="E56" s="18"/>
      <c r="F56" s="17"/>
      <c r="G56" s="18">
        <v>250</v>
      </c>
      <c r="H56" s="17">
        <v>500</v>
      </c>
      <c r="I56" s="18">
        <v>500</v>
      </c>
      <c r="J56" s="17">
        <v>500</v>
      </c>
      <c r="K56" s="63" t="s">
        <v>1</v>
      </c>
      <c r="L56" s="71"/>
    </row>
    <row r="57" spans="1:12" ht="34" x14ac:dyDescent="0.2">
      <c r="A57" s="13" t="s">
        <v>60</v>
      </c>
      <c r="B57" s="19" t="s">
        <v>5</v>
      </c>
      <c r="C57" s="18"/>
      <c r="D57" s="17"/>
      <c r="E57" s="18"/>
      <c r="F57" s="17"/>
      <c r="G57" s="18">
        <v>250</v>
      </c>
      <c r="H57" s="17">
        <v>500</v>
      </c>
      <c r="I57" s="18">
        <v>500</v>
      </c>
      <c r="J57" s="17">
        <v>500</v>
      </c>
      <c r="K57" s="63" t="s">
        <v>1</v>
      </c>
      <c r="L57" s="71"/>
    </row>
    <row r="58" spans="1:12" ht="34" x14ac:dyDescent="0.2">
      <c r="A58" s="13" t="s">
        <v>61</v>
      </c>
      <c r="B58" s="19" t="s">
        <v>5</v>
      </c>
      <c r="C58" s="18"/>
      <c r="D58" s="17"/>
      <c r="E58" s="18"/>
      <c r="F58" s="17"/>
      <c r="G58" s="18"/>
      <c r="H58" s="17">
        <v>300</v>
      </c>
      <c r="I58" s="18">
        <v>500</v>
      </c>
      <c r="J58" s="17">
        <v>500</v>
      </c>
      <c r="K58" s="63" t="s">
        <v>1</v>
      </c>
      <c r="L58" s="71"/>
    </row>
    <row r="59" spans="1:12" ht="34" x14ac:dyDescent="0.2">
      <c r="A59" s="13" t="s">
        <v>62</v>
      </c>
      <c r="B59" s="19" t="s">
        <v>5</v>
      </c>
      <c r="C59" s="18"/>
      <c r="D59" s="17"/>
      <c r="E59" s="18"/>
      <c r="F59" s="17">
        <v>100</v>
      </c>
      <c r="G59" s="18">
        <v>400</v>
      </c>
      <c r="H59" s="17">
        <v>600</v>
      </c>
      <c r="I59" s="18">
        <v>600</v>
      </c>
      <c r="J59" s="17">
        <v>600</v>
      </c>
      <c r="K59" s="63" t="s">
        <v>1</v>
      </c>
      <c r="L59" s="71"/>
    </row>
    <row r="60" spans="1:12" ht="34" x14ac:dyDescent="0.2">
      <c r="A60" s="13" t="s">
        <v>63</v>
      </c>
      <c r="B60" s="19" t="s">
        <v>5</v>
      </c>
      <c r="C60" s="18"/>
      <c r="D60" s="17"/>
      <c r="E60" s="18"/>
      <c r="F60" s="17">
        <v>100</v>
      </c>
      <c r="G60" s="18">
        <v>300</v>
      </c>
      <c r="H60" s="17">
        <v>500</v>
      </c>
      <c r="I60" s="18">
        <v>500</v>
      </c>
      <c r="J60" s="17">
        <v>500</v>
      </c>
      <c r="K60" s="63" t="s">
        <v>1</v>
      </c>
      <c r="L60" s="71"/>
    </row>
    <row r="61" spans="1:12" ht="34" x14ac:dyDescent="0.2">
      <c r="A61" s="13" t="s">
        <v>64</v>
      </c>
      <c r="B61" s="19" t="s">
        <v>5</v>
      </c>
      <c r="C61" s="18"/>
      <c r="D61" s="17"/>
      <c r="E61" s="18"/>
      <c r="F61" s="17">
        <v>200</v>
      </c>
      <c r="G61" s="18">
        <v>200</v>
      </c>
      <c r="H61" s="17">
        <v>200</v>
      </c>
      <c r="I61" s="18">
        <v>200</v>
      </c>
      <c r="J61" s="17">
        <v>200</v>
      </c>
      <c r="K61" s="63" t="s">
        <v>1</v>
      </c>
      <c r="L61" s="71"/>
    </row>
    <row r="62" spans="1:12" ht="34" x14ac:dyDescent="0.2">
      <c r="A62" s="13" t="s">
        <v>65</v>
      </c>
      <c r="B62" s="19" t="s">
        <v>5</v>
      </c>
      <c r="C62" s="18"/>
      <c r="D62" s="17"/>
      <c r="E62" s="18"/>
      <c r="F62" s="17">
        <v>300</v>
      </c>
      <c r="G62" s="18">
        <v>300</v>
      </c>
      <c r="H62" s="17">
        <v>300</v>
      </c>
      <c r="I62" s="18">
        <v>300</v>
      </c>
      <c r="J62" s="17">
        <v>300</v>
      </c>
      <c r="K62" s="63" t="s">
        <v>1</v>
      </c>
      <c r="L62" s="71"/>
    </row>
    <row r="63" spans="1:12" ht="34" x14ac:dyDescent="0.2">
      <c r="A63" s="20" t="s">
        <v>66</v>
      </c>
      <c r="B63" s="21" t="s">
        <v>5</v>
      </c>
      <c r="C63" s="22"/>
      <c r="D63" s="17"/>
      <c r="E63" s="22"/>
      <c r="F63" s="23"/>
      <c r="G63" s="22"/>
      <c r="H63" s="23">
        <v>200</v>
      </c>
      <c r="I63" s="22">
        <v>700</v>
      </c>
      <c r="J63" s="23">
        <v>1000</v>
      </c>
      <c r="K63" s="64" t="s">
        <v>2</v>
      </c>
      <c r="L63" s="72" t="s">
        <v>10</v>
      </c>
    </row>
    <row r="64" spans="1:12" ht="34" x14ac:dyDescent="0.2">
      <c r="A64" s="20" t="s">
        <v>67</v>
      </c>
      <c r="B64" s="24" t="s">
        <v>5</v>
      </c>
      <c r="C64" s="25"/>
      <c r="D64" s="17"/>
      <c r="E64" s="18"/>
      <c r="F64" s="17"/>
      <c r="G64" s="18"/>
      <c r="H64" s="17">
        <v>200</v>
      </c>
      <c r="I64" s="18">
        <v>700</v>
      </c>
      <c r="J64" s="17">
        <v>1000</v>
      </c>
      <c r="K64" s="64" t="s">
        <v>2</v>
      </c>
      <c r="L64" s="72"/>
    </row>
    <row r="65" spans="1:12" ht="34" x14ac:dyDescent="0.2">
      <c r="A65" s="13" t="s">
        <v>68</v>
      </c>
      <c r="B65" s="26" t="s">
        <v>5</v>
      </c>
      <c r="C65" s="27"/>
      <c r="D65" s="17"/>
      <c r="E65" s="28"/>
      <c r="F65" s="29"/>
      <c r="G65" s="30"/>
      <c r="H65" s="31">
        <v>100</v>
      </c>
      <c r="I65" s="28">
        <v>500</v>
      </c>
      <c r="J65" s="29">
        <v>500</v>
      </c>
      <c r="K65" s="64" t="s">
        <v>2</v>
      </c>
      <c r="L65" s="72"/>
    </row>
    <row r="66" spans="1:12" ht="34" x14ac:dyDescent="0.2">
      <c r="A66" s="13" t="s">
        <v>69</v>
      </c>
      <c r="B66" s="14" t="s">
        <v>5</v>
      </c>
      <c r="C66" s="25"/>
      <c r="D66" s="17"/>
      <c r="E66" s="15"/>
      <c r="F66" s="16"/>
      <c r="G66" s="32"/>
      <c r="H66" s="33">
        <v>100</v>
      </c>
      <c r="I66" s="15">
        <v>500</v>
      </c>
      <c r="J66" s="16">
        <v>500</v>
      </c>
      <c r="K66" s="64" t="s">
        <v>2</v>
      </c>
      <c r="L66" s="72"/>
    </row>
    <row r="67" spans="1:12" ht="34" x14ac:dyDescent="0.2">
      <c r="A67" s="13" t="s">
        <v>70</v>
      </c>
      <c r="B67" s="34" t="s">
        <v>5</v>
      </c>
      <c r="C67" s="25"/>
      <c r="D67" s="17"/>
      <c r="E67" s="15"/>
      <c r="F67" s="16"/>
      <c r="G67" s="32"/>
      <c r="H67" s="33">
        <v>100</v>
      </c>
      <c r="I67" s="15">
        <v>500</v>
      </c>
      <c r="J67" s="16">
        <v>500</v>
      </c>
      <c r="K67" s="64" t="s">
        <v>2</v>
      </c>
      <c r="L67" s="72"/>
    </row>
    <row r="68" spans="1:12" ht="34" x14ac:dyDescent="0.2">
      <c r="A68" s="13" t="s">
        <v>71</v>
      </c>
      <c r="B68" s="34" t="s">
        <v>5</v>
      </c>
      <c r="C68" s="35"/>
      <c r="D68" s="17"/>
      <c r="E68" s="36"/>
      <c r="F68" s="37"/>
      <c r="G68" s="38"/>
      <c r="H68" s="39">
        <v>100</v>
      </c>
      <c r="I68" s="36">
        <v>500</v>
      </c>
      <c r="J68" s="37">
        <v>500</v>
      </c>
      <c r="K68" s="64" t="s">
        <v>2</v>
      </c>
      <c r="L68" s="72"/>
    </row>
    <row r="69" spans="1:12" ht="34" x14ac:dyDescent="0.2">
      <c r="A69" s="13" t="s">
        <v>72</v>
      </c>
      <c r="B69" s="34" t="s">
        <v>5</v>
      </c>
      <c r="C69" s="35"/>
      <c r="D69" s="17"/>
      <c r="E69" s="36"/>
      <c r="F69" s="37"/>
      <c r="G69" s="38"/>
      <c r="H69" s="39">
        <v>100</v>
      </c>
      <c r="I69" s="36">
        <v>500</v>
      </c>
      <c r="J69" s="37">
        <v>500</v>
      </c>
      <c r="K69" s="64" t="s">
        <v>2</v>
      </c>
      <c r="L69" s="72"/>
    </row>
    <row r="70" spans="1:12" ht="34" x14ac:dyDescent="0.2">
      <c r="A70" s="13" t="s">
        <v>73</v>
      </c>
      <c r="B70" s="34" t="s">
        <v>5</v>
      </c>
      <c r="C70" s="35"/>
      <c r="D70" s="17"/>
      <c r="E70" s="36"/>
      <c r="F70" s="37"/>
      <c r="G70" s="38"/>
      <c r="H70" s="39"/>
      <c r="I70" s="36">
        <v>100</v>
      </c>
      <c r="J70" s="37">
        <v>500</v>
      </c>
      <c r="K70" s="64" t="s">
        <v>2</v>
      </c>
      <c r="L70" s="72"/>
    </row>
    <row r="71" spans="1:12" ht="34" x14ac:dyDescent="0.2">
      <c r="A71" s="20" t="s">
        <v>46</v>
      </c>
      <c r="B71" s="34" t="s">
        <v>5</v>
      </c>
      <c r="C71" s="35"/>
      <c r="D71" s="40"/>
      <c r="E71" s="36"/>
      <c r="F71" s="37"/>
      <c r="G71" s="38"/>
      <c r="H71" s="39"/>
      <c r="I71" s="36">
        <v>150</v>
      </c>
      <c r="J71" s="37">
        <v>300</v>
      </c>
      <c r="K71" s="65" t="s">
        <v>3</v>
      </c>
      <c r="L71" s="73" t="s">
        <v>11</v>
      </c>
    </row>
    <row r="72" spans="1:12" ht="34" x14ac:dyDescent="0.2">
      <c r="A72" s="13" t="s">
        <v>74</v>
      </c>
      <c r="B72" s="34" t="s">
        <v>5</v>
      </c>
      <c r="C72" s="35"/>
      <c r="D72" s="41"/>
      <c r="E72" s="36"/>
      <c r="F72" s="37"/>
      <c r="G72" s="38"/>
      <c r="H72" s="39"/>
      <c r="I72" s="22">
        <v>500</v>
      </c>
      <c r="J72" s="23">
        <v>1000</v>
      </c>
      <c r="K72" s="65" t="s">
        <v>3</v>
      </c>
      <c r="L72" s="73"/>
    </row>
    <row r="73" spans="1:12" ht="34" x14ac:dyDescent="0.2">
      <c r="A73" s="13" t="s">
        <v>75</v>
      </c>
      <c r="B73" s="34" t="s">
        <v>5</v>
      </c>
      <c r="C73" s="25"/>
      <c r="D73" s="62"/>
      <c r="E73" s="15"/>
      <c r="F73" s="16"/>
      <c r="G73" s="32"/>
      <c r="H73" s="33"/>
      <c r="I73" s="18">
        <v>1000</v>
      </c>
      <c r="J73" s="17">
        <v>2000</v>
      </c>
      <c r="K73" s="65" t="s">
        <v>3</v>
      </c>
      <c r="L73" s="73"/>
    </row>
    <row r="74" spans="1:12" ht="34" x14ac:dyDescent="0.2">
      <c r="A74" s="13" t="s">
        <v>76</v>
      </c>
      <c r="B74" s="34" t="s">
        <v>5</v>
      </c>
      <c r="C74" s="35"/>
      <c r="D74" s="41"/>
      <c r="E74" s="36"/>
      <c r="F74" s="37"/>
      <c r="G74" s="38"/>
      <c r="H74" s="39"/>
      <c r="I74" s="22">
        <v>1000</v>
      </c>
      <c r="J74" s="23">
        <v>2000</v>
      </c>
      <c r="K74" s="65" t="s">
        <v>3</v>
      </c>
      <c r="L74" s="73"/>
    </row>
    <row r="75" spans="1:12" ht="35" thickBot="1" x14ac:dyDescent="0.25">
      <c r="A75" s="42" t="s">
        <v>77</v>
      </c>
      <c r="B75" s="43" t="s">
        <v>5</v>
      </c>
      <c r="C75" s="44"/>
      <c r="D75" s="45"/>
      <c r="E75" s="46"/>
      <c r="F75" s="47"/>
      <c r="G75" s="48"/>
      <c r="H75" s="49"/>
      <c r="I75" s="3">
        <v>2500</v>
      </c>
      <c r="J75" s="4">
        <v>5000</v>
      </c>
      <c r="K75" s="65" t="s">
        <v>3</v>
      </c>
      <c r="L75" s="73"/>
    </row>
    <row r="76" spans="1:12" ht="34" x14ac:dyDescent="0.2">
      <c r="A76" s="50" t="s">
        <v>47</v>
      </c>
      <c r="B76" s="51" t="s">
        <v>5</v>
      </c>
      <c r="C76" s="52">
        <v>0</v>
      </c>
      <c r="D76" s="53">
        <f>+C79</f>
        <v>100</v>
      </c>
      <c r="E76" s="52">
        <f t="shared" ref="E76:J76" si="5">+D79</f>
        <v>700</v>
      </c>
      <c r="F76" s="53">
        <f t="shared" si="5"/>
        <v>1700</v>
      </c>
      <c r="G76" s="52">
        <f t="shared" si="5"/>
        <v>2500</v>
      </c>
      <c r="H76" s="53">
        <f t="shared" si="5"/>
        <v>3950</v>
      </c>
      <c r="I76" s="52">
        <f t="shared" si="5"/>
        <v>6300</v>
      </c>
      <c r="J76" s="53">
        <f t="shared" si="5"/>
        <v>14750</v>
      </c>
      <c r="K76" s="66"/>
    </row>
    <row r="77" spans="1:12" ht="19" x14ac:dyDescent="0.2">
      <c r="A77" s="13" t="s">
        <v>48</v>
      </c>
      <c r="B77" s="54" t="s">
        <v>5</v>
      </c>
      <c r="C77" s="55"/>
      <c r="D77" s="56">
        <v>50</v>
      </c>
      <c r="E77" s="55">
        <v>200</v>
      </c>
      <c r="F77" s="56">
        <v>300</v>
      </c>
      <c r="G77" s="55">
        <v>500</v>
      </c>
      <c r="H77" s="56">
        <v>1500</v>
      </c>
      <c r="I77" s="55">
        <v>3700</v>
      </c>
      <c r="J77" s="56">
        <v>3250</v>
      </c>
      <c r="K77" s="66"/>
    </row>
    <row r="78" spans="1:12" ht="34" x14ac:dyDescent="0.2">
      <c r="A78" s="13" t="s">
        <v>49</v>
      </c>
      <c r="B78" s="54" t="s">
        <v>5</v>
      </c>
      <c r="C78" s="55">
        <f>+SUM(C49:C72)-C76</f>
        <v>100</v>
      </c>
      <c r="D78" s="56">
        <f>+SUM(D49:D75)-D76-D77</f>
        <v>550</v>
      </c>
      <c r="E78" s="55">
        <f t="shared" ref="E78:J78" si="6">+SUM(E49:E75)-E76-E77</f>
        <v>800</v>
      </c>
      <c r="F78" s="56">
        <f t="shared" si="6"/>
        <v>500</v>
      </c>
      <c r="G78" s="55">
        <f t="shared" si="6"/>
        <v>950</v>
      </c>
      <c r="H78" s="56">
        <f t="shared" si="6"/>
        <v>850</v>
      </c>
      <c r="I78" s="55">
        <f t="shared" si="6"/>
        <v>4750</v>
      </c>
      <c r="J78" s="56">
        <f t="shared" si="6"/>
        <v>2900</v>
      </c>
      <c r="K78" s="66"/>
    </row>
    <row r="79" spans="1:12" ht="35" thickBot="1" x14ac:dyDescent="0.25">
      <c r="A79" s="42" t="s">
        <v>50</v>
      </c>
      <c r="B79" s="59" t="s">
        <v>5</v>
      </c>
      <c r="C79" s="60">
        <f>+SUM(C49:C75)</f>
        <v>100</v>
      </c>
      <c r="D79" s="61">
        <f t="shared" ref="D79:J79" si="7">+SUM(D49:D75)</f>
        <v>700</v>
      </c>
      <c r="E79" s="60">
        <f t="shared" si="7"/>
        <v>1700</v>
      </c>
      <c r="F79" s="61">
        <f t="shared" si="7"/>
        <v>2500</v>
      </c>
      <c r="G79" s="60">
        <f t="shared" si="7"/>
        <v>3950</v>
      </c>
      <c r="H79" s="61">
        <f t="shared" si="7"/>
        <v>6300</v>
      </c>
      <c r="I79" s="60">
        <f t="shared" si="7"/>
        <v>14750</v>
      </c>
      <c r="J79" s="61">
        <f t="shared" si="7"/>
        <v>20900</v>
      </c>
      <c r="K79" s="66"/>
    </row>
  </sheetData>
  <mergeCells count="15">
    <mergeCell ref="K1:L14"/>
    <mergeCell ref="A5:J5"/>
    <mergeCell ref="A9:J9"/>
    <mergeCell ref="A2:J2"/>
    <mergeCell ref="A1:B1"/>
    <mergeCell ref="A14:J14"/>
    <mergeCell ref="L49:L62"/>
    <mergeCell ref="L63:L70"/>
    <mergeCell ref="L71:L75"/>
    <mergeCell ref="A47:L47"/>
    <mergeCell ref="K15:L15"/>
    <mergeCell ref="K16:K34"/>
    <mergeCell ref="K35:K40"/>
    <mergeCell ref="K41:K42"/>
    <mergeCell ref="K48:L4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11E98-7D68-AE4E-9D85-8A7D98A722A6}">
  <dimension ref="A1:F15"/>
  <sheetViews>
    <sheetView zoomScale="133" workbookViewId="0">
      <selection activeCell="H6" sqref="H6"/>
    </sheetView>
  </sheetViews>
  <sheetFormatPr baseColWidth="10" defaultRowHeight="15" x14ac:dyDescent="0.2"/>
  <cols>
    <col min="2" max="2" width="14.33203125" bestFit="1" customWidth="1"/>
    <col min="3" max="3" width="19.83203125" bestFit="1" customWidth="1"/>
    <col min="6" max="6" width="12.33203125" bestFit="1" customWidth="1"/>
  </cols>
  <sheetData>
    <row r="1" spans="1:6" x14ac:dyDescent="0.2">
      <c r="A1" t="s">
        <v>89</v>
      </c>
      <c r="B1" t="s">
        <v>82</v>
      </c>
      <c r="C1" t="s">
        <v>83</v>
      </c>
      <c r="D1" t="s">
        <v>84</v>
      </c>
      <c r="E1" t="s">
        <v>85</v>
      </c>
      <c r="F1" t="s">
        <v>86</v>
      </c>
    </row>
    <row r="2" spans="1:6" x14ac:dyDescent="0.2">
      <c r="A2" t="s">
        <v>90</v>
      </c>
      <c r="B2" t="s">
        <v>80</v>
      </c>
      <c r="C2" t="s">
        <v>81</v>
      </c>
      <c r="D2" s="69" t="s">
        <v>87</v>
      </c>
      <c r="E2" s="70" t="s">
        <v>92</v>
      </c>
      <c r="F2" s="70" t="s">
        <v>88</v>
      </c>
    </row>
    <row r="3" spans="1:6" x14ac:dyDescent="0.2">
      <c r="A3" t="s">
        <v>90</v>
      </c>
      <c r="B3" t="s">
        <v>106</v>
      </c>
      <c r="C3" t="s">
        <v>81</v>
      </c>
      <c r="D3" s="69" t="s">
        <v>91</v>
      </c>
      <c r="E3" s="70" t="s">
        <v>93</v>
      </c>
      <c r="F3" s="70" t="s">
        <v>94</v>
      </c>
    </row>
    <row r="4" spans="1:6" x14ac:dyDescent="0.2">
      <c r="A4" t="s">
        <v>95</v>
      </c>
      <c r="B4" t="s">
        <v>96</v>
      </c>
      <c r="C4" t="s">
        <v>97</v>
      </c>
      <c r="D4" s="69" t="s">
        <v>98</v>
      </c>
      <c r="E4" s="70" t="s">
        <v>99</v>
      </c>
      <c r="F4" s="70" t="s">
        <v>100</v>
      </c>
    </row>
    <row r="5" spans="1:6" x14ac:dyDescent="0.2">
      <c r="A5" t="s">
        <v>95</v>
      </c>
      <c r="B5" t="s">
        <v>101</v>
      </c>
      <c r="C5" t="s">
        <v>102</v>
      </c>
      <c r="D5" s="69" t="s">
        <v>103</v>
      </c>
      <c r="E5" s="70" t="s">
        <v>104</v>
      </c>
      <c r="F5" s="70" t="s">
        <v>105</v>
      </c>
    </row>
    <row r="6" spans="1:6" x14ac:dyDescent="0.2">
      <c r="D6" s="69"/>
      <c r="E6" s="70"/>
      <c r="F6" s="70"/>
    </row>
    <row r="7" spans="1:6" x14ac:dyDescent="0.2">
      <c r="D7" s="69"/>
      <c r="E7" s="70"/>
      <c r="F7" s="70"/>
    </row>
    <row r="8" spans="1:6" x14ac:dyDescent="0.2">
      <c r="D8" s="69"/>
      <c r="E8" s="70"/>
      <c r="F8" s="70"/>
    </row>
    <row r="9" spans="1:6" x14ac:dyDescent="0.2">
      <c r="D9" s="69"/>
      <c r="E9" s="70"/>
      <c r="F9" s="70"/>
    </row>
    <row r="10" spans="1:6" x14ac:dyDescent="0.2">
      <c r="D10" s="69"/>
      <c r="E10" s="70"/>
      <c r="F10" s="70"/>
    </row>
    <row r="11" spans="1:6" x14ac:dyDescent="0.2">
      <c r="D11" s="69"/>
      <c r="F11" s="70"/>
    </row>
    <row r="12" spans="1:6" x14ac:dyDescent="0.2">
      <c r="D12" s="69"/>
    </row>
    <row r="13" spans="1:6" x14ac:dyDescent="0.2">
      <c r="D13" s="69"/>
    </row>
    <row r="14" spans="1:6" x14ac:dyDescent="0.2">
      <c r="D14" s="69"/>
    </row>
    <row r="15" spans="1:6" x14ac:dyDescent="0.2">
      <c r="D15" s="6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Current capacities</vt:lpstr>
      <vt:lpstr>Sheet2</vt:lpstr>
      <vt:lpstr>RES</vt:lpstr>
      <vt:lpstr>Hydroaccumulation (HAS)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Уткир Сувонкулов Бахтиёрович</dc:creator>
  <cp:lastModifiedBy>Bahtiyor Eshchanov</cp:lastModifiedBy>
  <cp:lastPrinted>2024-01-21T12:46:19Z</cp:lastPrinted>
  <dcterms:created xsi:type="dcterms:W3CDTF">2023-06-05T04:38:34Z</dcterms:created>
  <dcterms:modified xsi:type="dcterms:W3CDTF">2024-03-09T10:35:40Z</dcterms:modified>
</cp:coreProperties>
</file>