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CC5232E-4EC8-4AA6-80A4-E273F56DA422}" xr6:coauthVersionLast="36" xr6:coauthVersionMax="36" xr10:uidLastSave="{00000000-0000-0000-0000-000000000000}"/>
  <bookViews>
    <workbookView xWindow="0" yWindow="0" windowWidth="20490" windowHeight="7545" activeTab="1" xr2:uid="{4A6B7D3C-1C06-487F-ABB3-512CB0142996}"/>
  </bookViews>
  <sheets>
    <sheet name="TASA SIMPLE" sheetId="1" r:id="rId1"/>
    <sheet name="TASA NOMINAL" sheetId="2" r:id="rId2"/>
    <sheet name="TASA EFECTIVA" sheetId="4" r:id="rId3"/>
    <sheet name="CONVERTIR TN A TE" sheetId="3" r:id="rId4"/>
  </sheets>
  <definedNames>
    <definedName name="CAPITAL">'TASA SIMPLE'!$C$16</definedName>
    <definedName name="CSTOCK">'TASA SIMPLE'!$C$12</definedName>
    <definedName name="CTASA">'TASA SIMPLE'!$C$13</definedName>
    <definedName name="CTIEMPO">'TASA SIMPLE'!$C$14</definedName>
    <definedName name="ICAPITAL">'TASA SIMPLE'!$C$27</definedName>
    <definedName name="ISTOCK">'TASA SIMPLE'!$C$26</definedName>
    <definedName name="ITIEMPO">'TASA SIMPLE'!$C$28</definedName>
    <definedName name="SCAPITAL">'TASA SIMPLE'!$C$5</definedName>
    <definedName name="STASA">'TASA SIMPLE'!$C$6</definedName>
    <definedName name="STIEMPO">'TASA SIMPLE'!$C$7</definedName>
    <definedName name="STOCK">'TASA SIMPLE'!$C$9</definedName>
    <definedName name="TCAPITAL">'TASA SIMPLE'!$C$20</definedName>
    <definedName name="TSTOCK">'TASA SIMPLE'!$C$19</definedName>
    <definedName name="TTASA">'TASA SIMPLE'!$C$21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1" i="4" l="1"/>
  <c r="C33" i="4"/>
  <c r="C25" i="4"/>
  <c r="C17" i="4"/>
  <c r="C9" i="4"/>
  <c r="C15" i="3"/>
  <c r="C8" i="3"/>
  <c r="C42" i="2" l="1"/>
  <c r="C34" i="2"/>
  <c r="C26" i="2"/>
  <c r="C18" i="2" l="1"/>
  <c r="C10" i="2"/>
  <c r="C30" i="1" l="1"/>
  <c r="C23" i="1"/>
  <c r="C16" i="1"/>
  <c r="C9" i="1"/>
</calcChain>
</file>

<file path=xl/sharedStrings.xml><?xml version="1.0" encoding="utf-8"?>
<sst xmlns="http://schemas.openxmlformats.org/spreadsheetml/2006/main" count="112" uniqueCount="28">
  <si>
    <t>¿Qué quieres hallar?</t>
  </si>
  <si>
    <t>C</t>
  </si>
  <si>
    <t>t</t>
  </si>
  <si>
    <t>S</t>
  </si>
  <si>
    <t>Entonces</t>
  </si>
  <si>
    <t>VALOR PRESENTE ( C )</t>
  </si>
  <si>
    <t>VALOR FUTURO ( S )</t>
  </si>
  <si>
    <t>Tiempo expresado en días</t>
  </si>
  <si>
    <t>Tasa expresado en días</t>
  </si>
  <si>
    <t>T</t>
  </si>
  <si>
    <t>TIEMPO TRANSCURRIDO ( t )</t>
  </si>
  <si>
    <t>TASA DE INTERES SIMPLE ( i )</t>
  </si>
  <si>
    <t>m</t>
  </si>
  <si>
    <t>n</t>
  </si>
  <si>
    <t>TIEMPO TRANSCURRIDO ( T )</t>
  </si>
  <si>
    <t>TASA DE INTERES NOMINAL ( TN )</t>
  </si>
  <si>
    <t>TN</t>
  </si>
  <si>
    <t>CAPITAL EN FUNCION DEL INTERES ( C )</t>
  </si>
  <si>
    <t>I</t>
  </si>
  <si>
    <t>TN A TE</t>
  </si>
  <si>
    <t>TE</t>
  </si>
  <si>
    <t>TE A TN</t>
  </si>
  <si>
    <t>TEP</t>
  </si>
  <si>
    <t>n° trasladar</t>
  </si>
  <si>
    <t>n° TEP</t>
  </si>
  <si>
    <t>TASA DE INTERES EFECTIVA ( TE )</t>
  </si>
  <si>
    <t>TSP</t>
  </si>
  <si>
    <t>TNP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</si>
</sst>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S/&quot;* #,##0.00_-;\-&quot;S/&quot;* #,##0.00_-;_-&quot;S/&quot;* &quot;-&quot;??_-;_-@_-"/>
    <numFmt numFmtId="164" formatCode="0.0000000"/>
    <numFmt numFmtId="165" formatCode="0.00000%"/>
    <numFmt numFmtId="166" formatCode="0.000000%"/>
  </numFmts>
  <fonts count="6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2" fillId="0" borderId="3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0" borderId="0" xfId="0" applyFont="1" applyAlignment="1">
      <alignment horizontal="left" vertical="center"/>
    </xf>
    <xf numFmtId="44" fontId="0" fillId="0" borderId="6" xfId="0" applyNumberFormat="1" applyBorder="1"/>
    <xf numFmtId="44" fontId="0" fillId="0" borderId="4" xfId="0" applyNumberFormat="1" applyBorder="1"/>
    <xf numFmtId="0" fontId="0" fillId="0" borderId="3" xfId="0" applyFill="1" applyBorder="1"/>
    <xf numFmtId="0" fontId="0" fillId="0" borderId="4" xfId="0" applyFill="1" applyBorder="1"/>
    <xf numFmtId="164" fontId="0" fillId="0" borderId="6" xfId="0" applyNumberFormat="1" applyBorder="1"/>
    <xf numFmtId="165" fontId="0" fillId="0" borderId="6" xfId="0" applyNumberFormat="1" applyBorder="1"/>
    <xf numFmtId="9" fontId="0" fillId="0" borderId="6" xfId="1" applyFont="1" applyBorder="1"/>
    <xf numFmtId="10" fontId="0" fillId="0" borderId="4" xfId="0" applyNumberFormat="1" applyBorder="1"/>
    <xf numFmtId="10" fontId="0" fillId="0" borderId="4" xfId="1" applyNumberFormat="1" applyFont="1" applyBorder="1"/>
    <xf numFmtId="166" fontId="0" fillId="0" borderId="6" xfId="1" applyNumberFormat="1" applyFont="1" applyBorder="1"/>
    <xf numFmtId="0" fontId="0" fillId="2" borderId="2" xfId="0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0" fillId="0" borderId="4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1</xdr:row>
      <xdr:rowOff>116601</xdr:rowOff>
    </xdr:from>
    <xdr:to>
      <xdr:col>14</xdr:col>
      <xdr:colOff>266700</xdr:colOff>
      <xdr:row>9</xdr:row>
      <xdr:rowOff>162428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7F62F8-C552-484B-9B2E-BFB986A5D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7225" y="307101"/>
          <a:ext cx="4762500" cy="1798427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6</xdr:row>
      <xdr:rowOff>0</xdr:rowOff>
    </xdr:from>
    <xdr:to>
      <xdr:col>5</xdr:col>
      <xdr:colOff>2124075</xdr:colOff>
      <xdr:row>10</xdr:row>
      <xdr:rowOff>104625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A438EA-C6B3-4B97-B20E-3A78D9CC4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438275"/>
          <a:ext cx="1981200" cy="80947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114301</xdr:colOff>
      <xdr:row>11</xdr:row>
      <xdr:rowOff>32908</xdr:rowOff>
    </xdr:from>
    <xdr:to>
      <xdr:col>7</xdr:col>
      <xdr:colOff>1</xdr:colOff>
      <xdr:row>17</xdr:row>
      <xdr:rowOff>2262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B5C9A52-3CD2-44B3-9DDB-E90A0E7E2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7226" y="2366533"/>
          <a:ext cx="2971800" cy="105520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104776</xdr:colOff>
      <xdr:row>17</xdr:row>
      <xdr:rowOff>103264</xdr:rowOff>
    </xdr:from>
    <xdr:to>
      <xdr:col>5</xdr:col>
      <xdr:colOff>2009775</xdr:colOff>
      <xdr:row>24</xdr:row>
      <xdr:rowOff>66369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C377339-24EC-473C-8BAB-9B0C8E2C6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57701" y="3522739"/>
          <a:ext cx="1904999" cy="123945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25</xdr:row>
      <xdr:rowOff>85725</xdr:rowOff>
    </xdr:from>
    <xdr:to>
      <xdr:col>6</xdr:col>
      <xdr:colOff>47625</xdr:colOff>
      <xdr:row>32</xdr:row>
      <xdr:rowOff>20712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034D6E7-4AE4-41EB-AD5F-03108C0B0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86275" y="4972050"/>
          <a:ext cx="2238375" cy="1201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276226</xdr:colOff>
      <xdr:row>1</xdr:row>
      <xdr:rowOff>180975</xdr:rowOff>
    </xdr:from>
    <xdr:to>
      <xdr:col>9</xdr:col>
      <xdr:colOff>276226</xdr:colOff>
      <xdr:row>7</xdr:row>
      <xdr:rowOff>30463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4825BA-5F23-4CF0-9D71-88B9ACEDF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6" y="638175"/>
          <a:ext cx="2286000" cy="100201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9</xdr:row>
      <xdr:rowOff>21901</xdr:rowOff>
    </xdr:from>
    <xdr:to>
      <xdr:col>11</xdr:col>
      <xdr:colOff>552451</xdr:colOff>
      <xdr:row>16</xdr:row>
      <xdr:rowOff>28251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CA6E3F-490D-4FBB-8FA5-396115B54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1" y="1812601"/>
          <a:ext cx="4076700" cy="13589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285750</xdr:colOff>
      <xdr:row>18</xdr:row>
      <xdr:rowOff>28575</xdr:rowOff>
    </xdr:from>
    <xdr:to>
      <xdr:col>10</xdr:col>
      <xdr:colOff>257175</xdr:colOff>
      <xdr:row>25</xdr:row>
      <xdr:rowOff>99424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5454057-AA8F-4CD4-B78C-0E7DD49A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3343275"/>
          <a:ext cx="3019425" cy="1328149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371476</xdr:colOff>
      <xdr:row>26</xdr:row>
      <xdr:rowOff>28576</xdr:rowOff>
    </xdr:from>
    <xdr:to>
      <xdr:col>9</xdr:col>
      <xdr:colOff>504826</xdr:colOff>
      <xdr:row>32</xdr:row>
      <xdr:rowOff>21495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36AFBCD-75F5-4BCF-A145-B54FACFB5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43476" y="4867276"/>
          <a:ext cx="2419350" cy="1145444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428624</xdr:colOff>
      <xdr:row>34</xdr:row>
      <xdr:rowOff>161924</xdr:rowOff>
    </xdr:from>
    <xdr:to>
      <xdr:col>10</xdr:col>
      <xdr:colOff>556043</xdr:colOff>
      <xdr:row>41</xdr:row>
      <xdr:rowOff>200024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24DBBA1-7ED5-497E-BB94-D6C8537F1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38624" y="6524624"/>
          <a:ext cx="3937419" cy="1381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733426</xdr:colOff>
      <xdr:row>0</xdr:row>
      <xdr:rowOff>447675</xdr:rowOff>
    </xdr:from>
    <xdr:to>
      <xdr:col>11</xdr:col>
      <xdr:colOff>276226</xdr:colOff>
      <xdr:row>5</xdr:row>
      <xdr:rowOff>117308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002160-8636-40A4-AF07-251608CF6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2726" y="447675"/>
          <a:ext cx="3352800" cy="89835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10</xdr:col>
      <xdr:colOff>628650</xdr:colOff>
      <xdr:row>12</xdr:row>
      <xdr:rowOff>51574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357971-25DF-44F8-9F6F-4E89A4531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1300" y="1419225"/>
          <a:ext cx="2914650" cy="1137424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13</xdr:row>
      <xdr:rowOff>28574</xdr:rowOff>
    </xdr:from>
    <xdr:to>
      <xdr:col>11</xdr:col>
      <xdr:colOff>101001</xdr:colOff>
      <xdr:row>19</xdr:row>
      <xdr:rowOff>95249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137836-F064-4D27-90C6-1013F5768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3675" y="2714624"/>
          <a:ext cx="3196626" cy="11525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20</xdr:row>
      <xdr:rowOff>9526</xdr:rowOff>
    </xdr:from>
    <xdr:to>
      <xdr:col>11</xdr:col>
      <xdr:colOff>266700</xdr:colOff>
      <xdr:row>27</xdr:row>
      <xdr:rowOff>8962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D5FD32B-A4D1-46F4-A330-6D48B562E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00825" y="4029076"/>
          <a:ext cx="3305175" cy="1275786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29</xdr:row>
      <xdr:rowOff>47625</xdr:rowOff>
    </xdr:from>
    <xdr:to>
      <xdr:col>12</xdr:col>
      <xdr:colOff>199463</xdr:colOff>
      <xdr:row>33</xdr:row>
      <xdr:rowOff>123729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4111E84-7074-491F-B02F-0DA6A38E3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5525" y="5676900"/>
          <a:ext cx="4495238" cy="7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1</xdr:row>
      <xdr:rowOff>38100</xdr:rowOff>
    </xdr:from>
    <xdr:to>
      <xdr:col>14</xdr:col>
      <xdr:colOff>287017</xdr:colOff>
      <xdr:row>5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ABE715-AE14-47E5-B431-3FE0E646A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175" y="495300"/>
          <a:ext cx="3239767" cy="828675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5</xdr:row>
      <xdr:rowOff>0</xdr:rowOff>
    </xdr:from>
    <xdr:to>
      <xdr:col>14</xdr:col>
      <xdr:colOff>221600</xdr:colOff>
      <xdr:row>9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D73A88-39BE-44B7-9489-109C68521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0" y="1419225"/>
          <a:ext cx="3145775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B6D7-A5F1-4B73-858C-7E5BC8756D1C}">
  <dimension ref="A2:G30"/>
  <sheetViews>
    <sheetView workbookViewId="0">
      <selection activeCell="E27" sqref="E27"/>
    </sheetView>
  </sheetViews>
  <sheetFormatPr baseColWidth="10" defaultRowHeight="15" x14ac:dyDescent="0.25"/>
  <cols>
    <col min="2" max="2" width="23.42578125" customWidth="1"/>
    <col min="3" max="3" width="17.140625" customWidth="1"/>
    <col min="6" max="6" width="34.85546875" bestFit="1" customWidth="1"/>
  </cols>
  <sheetData>
    <row r="2" spans="1:7" ht="37.5" customHeight="1" x14ac:dyDescent="0.9">
      <c r="A2" s="7" t="s">
        <v>0</v>
      </c>
      <c r="B2" s="1"/>
    </row>
    <row r="3" spans="1:7" ht="15.75" thickBot="1" x14ac:dyDescent="0.3"/>
    <row r="4" spans="1:7" x14ac:dyDescent="0.25">
      <c r="B4" s="19" t="s">
        <v>6</v>
      </c>
      <c r="C4" s="20"/>
      <c r="F4" t="s">
        <v>7</v>
      </c>
      <c r="G4">
        <v>30</v>
      </c>
    </row>
    <row r="5" spans="1:7" x14ac:dyDescent="0.25">
      <c r="B5" s="2" t="s">
        <v>1</v>
      </c>
      <c r="C5" s="9"/>
      <c r="F5" t="s">
        <v>8</v>
      </c>
    </row>
    <row r="6" spans="1:7" x14ac:dyDescent="0.25">
      <c r="B6" s="2" t="s">
        <v>26</v>
      </c>
      <c r="C6" s="16">
        <v>0.04</v>
      </c>
    </row>
    <row r="7" spans="1:7" x14ac:dyDescent="0.25">
      <c r="B7" s="2" t="s">
        <v>2</v>
      </c>
      <c r="C7" s="3"/>
    </row>
    <row r="8" spans="1:7" ht="9" customHeight="1" x14ac:dyDescent="0.25">
      <c r="B8" s="4" t="s">
        <v>4</v>
      </c>
      <c r="C8" s="3"/>
    </row>
    <row r="9" spans="1:7" ht="15.75" thickBot="1" x14ac:dyDescent="0.3">
      <c r="B9" s="5" t="s">
        <v>3</v>
      </c>
      <c r="C9" s="8">
        <f>SCAPITAL*(1+(STASA*STIEMPO))</f>
        <v>0</v>
      </c>
    </row>
    <row r="10" spans="1:7" ht="15.75" thickBot="1" x14ac:dyDescent="0.3"/>
    <row r="11" spans="1:7" x14ac:dyDescent="0.25">
      <c r="B11" s="19" t="s">
        <v>5</v>
      </c>
      <c r="C11" s="20"/>
    </row>
    <row r="12" spans="1:7" x14ac:dyDescent="0.25">
      <c r="B12" s="2" t="s">
        <v>3</v>
      </c>
      <c r="C12" s="9"/>
    </row>
    <row r="13" spans="1:7" x14ac:dyDescent="0.25">
      <c r="B13" s="2" t="s">
        <v>26</v>
      </c>
      <c r="C13" s="16">
        <v>0.04</v>
      </c>
    </row>
    <row r="14" spans="1:7" x14ac:dyDescent="0.25">
      <c r="B14" s="2" t="s">
        <v>2</v>
      </c>
      <c r="C14" s="3"/>
    </row>
    <row r="15" spans="1:7" ht="9" customHeight="1" x14ac:dyDescent="0.25">
      <c r="B15" s="4" t="s">
        <v>4</v>
      </c>
      <c r="C15" s="3"/>
    </row>
    <row r="16" spans="1:7" ht="15.75" thickBot="1" x14ac:dyDescent="0.3">
      <c r="B16" s="5" t="s">
        <v>1</v>
      </c>
      <c r="C16" s="8">
        <f>CSTOCK*(1+(CTASA*CTIEMPO))^-1</f>
        <v>0</v>
      </c>
    </row>
    <row r="17" spans="2:3" ht="15.75" thickBot="1" x14ac:dyDescent="0.3"/>
    <row r="18" spans="2:3" x14ac:dyDescent="0.25">
      <c r="B18" s="19" t="s">
        <v>10</v>
      </c>
      <c r="C18" s="20"/>
    </row>
    <row r="19" spans="2:3" x14ac:dyDescent="0.25">
      <c r="B19" s="2" t="s">
        <v>3</v>
      </c>
      <c r="C19" s="9"/>
    </row>
    <row r="20" spans="2:3" x14ac:dyDescent="0.25">
      <c r="B20" s="2" t="s">
        <v>1</v>
      </c>
      <c r="C20" s="9"/>
    </row>
    <row r="21" spans="2:3" x14ac:dyDescent="0.25">
      <c r="B21" s="2" t="s">
        <v>26</v>
      </c>
      <c r="C21" s="16">
        <v>0.04</v>
      </c>
    </row>
    <row r="22" spans="2:3" ht="9" customHeight="1" x14ac:dyDescent="0.25">
      <c r="B22" s="4" t="s">
        <v>4</v>
      </c>
      <c r="C22" s="3"/>
    </row>
    <row r="23" spans="2:3" ht="15.75" thickBot="1" x14ac:dyDescent="0.3">
      <c r="B23" s="5" t="s">
        <v>9</v>
      </c>
      <c r="C23" s="6" t="e">
        <f>((TSTOCK/TCAPITAL)-1)/TTASA</f>
        <v>#DIV/0!</v>
      </c>
    </row>
    <row r="24" spans="2:3" ht="15.75" thickBot="1" x14ac:dyDescent="0.3"/>
    <row r="25" spans="2:3" x14ac:dyDescent="0.25">
      <c r="B25" s="19" t="s">
        <v>11</v>
      </c>
      <c r="C25" s="18"/>
    </row>
    <row r="26" spans="2:3" x14ac:dyDescent="0.25">
      <c r="B26" s="2" t="s">
        <v>3</v>
      </c>
      <c r="C26" s="9"/>
    </row>
    <row r="27" spans="2:3" x14ac:dyDescent="0.25">
      <c r="B27" s="2" t="s">
        <v>1</v>
      </c>
      <c r="C27" s="9"/>
    </row>
    <row r="28" spans="2:3" x14ac:dyDescent="0.25">
      <c r="B28" s="2" t="s">
        <v>9</v>
      </c>
      <c r="C28" s="3"/>
    </row>
    <row r="29" spans="2:3" ht="9" customHeight="1" x14ac:dyDescent="0.25">
      <c r="B29" s="4" t="s">
        <v>4</v>
      </c>
      <c r="C29" s="3"/>
    </row>
    <row r="30" spans="2:3" ht="15.75" thickBot="1" x14ac:dyDescent="0.3">
      <c r="B30" s="2" t="s">
        <v>26</v>
      </c>
      <c r="C30" s="14" t="e">
        <f>((ISTOCK/ICAPITAL)-1)/ITIEMPO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6ACF-5A5F-4103-8452-F332ACDC9124}">
  <dimension ref="A1:C42"/>
  <sheetViews>
    <sheetView tabSelected="1" topLeftCell="A22" workbookViewId="0">
      <selection activeCell="B38" sqref="B38"/>
    </sheetView>
  </sheetViews>
  <sheetFormatPr baseColWidth="10" defaultRowHeight="15" x14ac:dyDescent="0.25"/>
  <cols>
    <col min="3" max="3" width="29.140625" customWidth="1"/>
  </cols>
  <sheetData>
    <row r="1" spans="1:3" ht="36" x14ac:dyDescent="0.25">
      <c r="A1" s="7" t="s">
        <v>0</v>
      </c>
    </row>
    <row r="3" spans="1:3" ht="15.75" thickBot="1" x14ac:dyDescent="0.3"/>
    <row r="4" spans="1:3" x14ac:dyDescent="0.25">
      <c r="B4" s="19" t="s">
        <v>6</v>
      </c>
      <c r="C4" s="20"/>
    </row>
    <row r="5" spans="1:3" x14ac:dyDescent="0.25">
      <c r="B5" s="2" t="s">
        <v>1</v>
      </c>
      <c r="C5" s="9">
        <v>5000</v>
      </c>
    </row>
    <row r="6" spans="1:3" x14ac:dyDescent="0.25">
      <c r="B6" s="2" t="s">
        <v>27</v>
      </c>
      <c r="C6" s="16">
        <v>0.06</v>
      </c>
    </row>
    <row r="7" spans="1:3" x14ac:dyDescent="0.25">
      <c r="B7" s="10" t="s">
        <v>12</v>
      </c>
      <c r="C7" s="3">
        <v>12</v>
      </c>
    </row>
    <row r="8" spans="1:3" x14ac:dyDescent="0.25">
      <c r="B8" s="10" t="s">
        <v>13</v>
      </c>
      <c r="C8" s="11">
        <v>6</v>
      </c>
    </row>
    <row r="9" spans="1:3" ht="9" customHeight="1" x14ac:dyDescent="0.25">
      <c r="B9" s="4" t="s">
        <v>4</v>
      </c>
      <c r="C9" s="3"/>
    </row>
    <row r="10" spans="1:3" ht="15.75" thickBot="1" x14ac:dyDescent="0.3">
      <c r="B10" s="5" t="s">
        <v>3</v>
      </c>
      <c r="C10" s="8">
        <f>C5*(1+(C6/C7))^C8</f>
        <v>5151.8875469688228</v>
      </c>
    </row>
    <row r="11" spans="1:3" ht="15.75" thickBot="1" x14ac:dyDescent="0.3"/>
    <row r="12" spans="1:3" x14ac:dyDescent="0.25">
      <c r="B12" s="19" t="s">
        <v>5</v>
      </c>
      <c r="C12" s="20"/>
    </row>
    <row r="13" spans="1:3" x14ac:dyDescent="0.25">
      <c r="B13" s="2" t="s">
        <v>3</v>
      </c>
      <c r="C13" s="9">
        <v>12000</v>
      </c>
    </row>
    <row r="14" spans="1:3" x14ac:dyDescent="0.25">
      <c r="B14" s="2" t="s">
        <v>27</v>
      </c>
      <c r="C14" s="16">
        <v>0.15</v>
      </c>
    </row>
    <row r="15" spans="1:3" x14ac:dyDescent="0.25">
      <c r="B15" s="2" t="s">
        <v>12</v>
      </c>
      <c r="C15" s="3">
        <v>24</v>
      </c>
    </row>
    <row r="16" spans="1:3" x14ac:dyDescent="0.25">
      <c r="B16" s="2" t="s">
        <v>13</v>
      </c>
      <c r="C16" s="3">
        <v>3</v>
      </c>
    </row>
    <row r="17" spans="2:3" ht="9" customHeight="1" x14ac:dyDescent="0.25">
      <c r="B17" s="4" t="s">
        <v>4</v>
      </c>
      <c r="C17" s="3"/>
    </row>
    <row r="18" spans="2:3" ht="15.75" thickBot="1" x14ac:dyDescent="0.3">
      <c r="B18" s="5" t="s">
        <v>1</v>
      </c>
      <c r="C18" s="8">
        <f>C13*(1+(C14/C15))^-C16</f>
        <v>11777.783475399809</v>
      </c>
    </row>
    <row r="19" spans="2:3" ht="15.75" thickBot="1" x14ac:dyDescent="0.3"/>
    <row r="20" spans="2:3" x14ac:dyDescent="0.25">
      <c r="B20" s="19" t="s">
        <v>14</v>
      </c>
      <c r="C20" s="20"/>
    </row>
    <row r="21" spans="2:3" x14ac:dyDescent="0.25">
      <c r="B21" s="2" t="s">
        <v>3</v>
      </c>
      <c r="C21" s="9">
        <v>1475</v>
      </c>
    </row>
    <row r="22" spans="2:3" x14ac:dyDescent="0.25">
      <c r="B22" s="2" t="s">
        <v>1</v>
      </c>
      <c r="C22" s="9">
        <v>1350</v>
      </c>
    </row>
    <row r="23" spans="2:3" x14ac:dyDescent="0.25">
      <c r="B23" s="2" t="s">
        <v>27</v>
      </c>
      <c r="C23" s="16">
        <v>0.04</v>
      </c>
    </row>
    <row r="24" spans="2:3" x14ac:dyDescent="0.25">
      <c r="B24" s="2" t="s">
        <v>12</v>
      </c>
      <c r="C24" s="3">
        <v>6</v>
      </c>
    </row>
    <row r="25" spans="2:3" ht="8.25" customHeight="1" x14ac:dyDescent="0.25">
      <c r="B25" s="4" t="s">
        <v>4</v>
      </c>
      <c r="C25" s="3"/>
    </row>
    <row r="26" spans="2:3" ht="15.75" thickBot="1" x14ac:dyDescent="0.3">
      <c r="B26" s="5" t="s">
        <v>13</v>
      </c>
      <c r="C26" s="12">
        <f>(LN(C21/C22))/(LN(1+(C23/C24)))</f>
        <v>13.3272372668544</v>
      </c>
    </row>
    <row r="27" spans="2:3" ht="15.75" thickBot="1" x14ac:dyDescent="0.3"/>
    <row r="28" spans="2:3" x14ac:dyDescent="0.25">
      <c r="B28" s="19" t="s">
        <v>15</v>
      </c>
      <c r="C28" s="20"/>
    </row>
    <row r="29" spans="2:3" x14ac:dyDescent="0.25">
      <c r="B29" s="2" t="s">
        <v>3</v>
      </c>
      <c r="C29" s="9">
        <v>5450</v>
      </c>
    </row>
    <row r="30" spans="2:3" x14ac:dyDescent="0.25">
      <c r="B30" s="2" t="s">
        <v>1</v>
      </c>
      <c r="C30" s="9">
        <v>5000</v>
      </c>
    </row>
    <row r="31" spans="2:3" x14ac:dyDescent="0.25">
      <c r="B31" s="2" t="s">
        <v>12</v>
      </c>
      <c r="C31" s="3">
        <v>360</v>
      </c>
    </row>
    <row r="32" spans="2:3" x14ac:dyDescent="0.25">
      <c r="B32" s="2" t="s">
        <v>13</v>
      </c>
      <c r="C32" s="3">
        <v>180</v>
      </c>
    </row>
    <row r="33" spans="2:3" ht="9" customHeight="1" x14ac:dyDescent="0.25">
      <c r="B33" s="4" t="s">
        <v>4</v>
      </c>
      <c r="C33" s="3"/>
    </row>
    <row r="34" spans="2:3" ht="15.75" thickBot="1" x14ac:dyDescent="0.3">
      <c r="B34" s="2" t="s">
        <v>27</v>
      </c>
      <c r="C34" s="13">
        <f>C31*((C29/C30)^(1/C32)-1)</f>
        <v>0.17239665793026937</v>
      </c>
    </row>
    <row r="35" spans="2:3" ht="15.75" thickBot="1" x14ac:dyDescent="0.3"/>
    <row r="36" spans="2:3" x14ac:dyDescent="0.25">
      <c r="B36" s="19" t="s">
        <v>17</v>
      </c>
      <c r="C36" s="20"/>
    </row>
    <row r="37" spans="2:3" x14ac:dyDescent="0.25">
      <c r="B37" s="2" t="s">
        <v>18</v>
      </c>
      <c r="C37" s="9">
        <v>150</v>
      </c>
    </row>
    <row r="38" spans="2:3" x14ac:dyDescent="0.25">
      <c r="B38" s="2" t="s">
        <v>27</v>
      </c>
      <c r="C38" s="15">
        <v>0.02</v>
      </c>
    </row>
    <row r="39" spans="2:3" x14ac:dyDescent="0.25">
      <c r="B39" s="2" t="s">
        <v>12</v>
      </c>
      <c r="C39" s="3">
        <v>3</v>
      </c>
    </row>
    <row r="40" spans="2:3" x14ac:dyDescent="0.25">
      <c r="B40" s="2" t="s">
        <v>13</v>
      </c>
      <c r="C40" s="3">
        <v>2</v>
      </c>
    </row>
    <row r="41" spans="2:3" x14ac:dyDescent="0.25">
      <c r="B41" s="4" t="s">
        <v>4</v>
      </c>
      <c r="C41" s="3"/>
    </row>
    <row r="42" spans="2:3" ht="15.75" thickBot="1" x14ac:dyDescent="0.3">
      <c r="B42" s="5" t="s">
        <v>1</v>
      </c>
      <c r="C42" s="8">
        <f>C37/(((1+(C38/C39))^C40)-1)</f>
        <v>11212.624584717663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46AD-0DE8-4CA6-AA88-B8ECA50A5C17}">
  <dimension ref="A1:C41"/>
  <sheetViews>
    <sheetView topLeftCell="A28" workbookViewId="0">
      <selection activeCell="C42" sqref="C42"/>
    </sheetView>
  </sheetViews>
  <sheetFormatPr baseColWidth="10" defaultRowHeight="15" x14ac:dyDescent="0.25"/>
  <cols>
    <col min="2" max="2" width="14" customWidth="1"/>
    <col min="3" max="3" width="27.7109375" customWidth="1"/>
  </cols>
  <sheetData>
    <row r="1" spans="1:3" ht="36" x14ac:dyDescent="0.25">
      <c r="A1" s="7" t="s">
        <v>0</v>
      </c>
    </row>
    <row r="2" spans="1:3" ht="15.75" thickBot="1" x14ac:dyDescent="0.3"/>
    <row r="3" spans="1:3" x14ac:dyDescent="0.25">
      <c r="B3" s="19" t="s">
        <v>6</v>
      </c>
      <c r="C3" s="20"/>
    </row>
    <row r="4" spans="1:3" x14ac:dyDescent="0.25">
      <c r="B4" s="2" t="s">
        <v>1</v>
      </c>
      <c r="C4" s="9">
        <v>20000</v>
      </c>
    </row>
    <row r="5" spans="1:3" x14ac:dyDescent="0.25">
      <c r="B5" s="2" t="s">
        <v>22</v>
      </c>
      <c r="C5" s="16">
        <v>2E-3</v>
      </c>
    </row>
    <row r="6" spans="1:3" x14ac:dyDescent="0.25">
      <c r="B6" s="10" t="s">
        <v>23</v>
      </c>
      <c r="C6" s="3">
        <v>100</v>
      </c>
    </row>
    <row r="7" spans="1:3" x14ac:dyDescent="0.25">
      <c r="B7" s="10" t="s">
        <v>24</v>
      </c>
      <c r="C7" s="11">
        <v>30</v>
      </c>
    </row>
    <row r="8" spans="1:3" ht="9" customHeight="1" x14ac:dyDescent="0.25">
      <c r="B8" s="4" t="s">
        <v>4</v>
      </c>
      <c r="C8" s="3"/>
    </row>
    <row r="9" spans="1:3" ht="15.75" thickBot="1" x14ac:dyDescent="0.3">
      <c r="B9" s="5" t="s">
        <v>3</v>
      </c>
      <c r="C9" s="8">
        <f>C4*((1+C5)^(C6/C7))</f>
        <v>20133.644721033736</v>
      </c>
    </row>
    <row r="10" spans="1:3" ht="15.75" thickBot="1" x14ac:dyDescent="0.3"/>
    <row r="11" spans="1:3" x14ac:dyDescent="0.25">
      <c r="B11" s="19" t="s">
        <v>5</v>
      </c>
      <c r="C11" s="20"/>
    </row>
    <row r="12" spans="1:3" x14ac:dyDescent="0.25">
      <c r="B12" s="2" t="s">
        <v>3</v>
      </c>
      <c r="C12" s="9">
        <v>12000</v>
      </c>
    </row>
    <row r="13" spans="1:3" x14ac:dyDescent="0.25">
      <c r="B13" s="2" t="s">
        <v>22</v>
      </c>
      <c r="C13" s="16">
        <v>0.15</v>
      </c>
    </row>
    <row r="14" spans="1:3" x14ac:dyDescent="0.25">
      <c r="B14" s="10" t="s">
        <v>23</v>
      </c>
      <c r="C14" s="3">
        <v>45</v>
      </c>
    </row>
    <row r="15" spans="1:3" x14ac:dyDescent="0.25">
      <c r="B15" s="10" t="s">
        <v>24</v>
      </c>
      <c r="C15" s="3">
        <v>360</v>
      </c>
    </row>
    <row r="16" spans="1:3" ht="9" customHeight="1" x14ac:dyDescent="0.25">
      <c r="B16" s="4" t="s">
        <v>4</v>
      </c>
      <c r="C16" s="3"/>
    </row>
    <row r="17" spans="2:3" ht="15.75" thickBot="1" x14ac:dyDescent="0.3">
      <c r="B17" s="5" t="s">
        <v>1</v>
      </c>
      <c r="C17" s="8">
        <f>C12/((1+C13)^(C14/C15))</f>
        <v>11792.17772498761</v>
      </c>
    </row>
    <row r="18" spans="2:3" ht="15.75" thickBot="1" x14ac:dyDescent="0.3"/>
    <row r="19" spans="2:3" x14ac:dyDescent="0.25">
      <c r="B19" s="19" t="s">
        <v>14</v>
      </c>
      <c r="C19" s="20"/>
    </row>
    <row r="20" spans="2:3" x14ac:dyDescent="0.25">
      <c r="B20" s="2" t="s">
        <v>3</v>
      </c>
      <c r="C20" s="9">
        <v>1475</v>
      </c>
    </row>
    <row r="21" spans="2:3" x14ac:dyDescent="0.25">
      <c r="B21" s="2" t="s">
        <v>1</v>
      </c>
      <c r="C21" s="9">
        <v>1350</v>
      </c>
    </row>
    <row r="22" spans="2:3" x14ac:dyDescent="0.25">
      <c r="B22" s="2" t="s">
        <v>22</v>
      </c>
      <c r="C22" s="16">
        <v>0.04</v>
      </c>
    </row>
    <row r="23" spans="2:3" x14ac:dyDescent="0.25">
      <c r="B23" s="10" t="s">
        <v>24</v>
      </c>
      <c r="C23" s="3">
        <v>180</v>
      </c>
    </row>
    <row r="24" spans="2:3" ht="9" customHeight="1" x14ac:dyDescent="0.25">
      <c r="B24" s="4" t="s">
        <v>4</v>
      </c>
      <c r="C24" s="3"/>
    </row>
    <row r="25" spans="2:3" ht="15.75" thickBot="1" x14ac:dyDescent="0.3">
      <c r="B25" s="5" t="s">
        <v>23</v>
      </c>
      <c r="C25" s="12">
        <f>(LN(C20/C21)/LN(1+C22))*C23</f>
        <v>406.40799822189229</v>
      </c>
    </row>
    <row r="26" spans="2:3" ht="15.75" thickBot="1" x14ac:dyDescent="0.3"/>
    <row r="27" spans="2:3" x14ac:dyDescent="0.25">
      <c r="B27" s="19" t="s">
        <v>25</v>
      </c>
      <c r="C27" s="20"/>
    </row>
    <row r="28" spans="2:3" x14ac:dyDescent="0.25">
      <c r="B28" s="2" t="s">
        <v>3</v>
      </c>
      <c r="C28" s="9">
        <v>5450</v>
      </c>
    </row>
    <row r="29" spans="2:3" x14ac:dyDescent="0.25">
      <c r="B29" s="2" t="s">
        <v>1</v>
      </c>
      <c r="C29" s="9">
        <v>5000</v>
      </c>
    </row>
    <row r="30" spans="2:3" x14ac:dyDescent="0.25">
      <c r="B30" s="10" t="s">
        <v>23</v>
      </c>
      <c r="C30" s="3">
        <v>180</v>
      </c>
    </row>
    <row r="31" spans="2:3" x14ac:dyDescent="0.25">
      <c r="B31" s="10" t="s">
        <v>24</v>
      </c>
      <c r="C31" s="21">
        <v>360</v>
      </c>
    </row>
    <row r="32" spans="2:3" ht="9" customHeight="1" x14ac:dyDescent="0.25">
      <c r="B32" s="4" t="s">
        <v>4</v>
      </c>
      <c r="C32" s="3"/>
    </row>
    <row r="33" spans="2:3" ht="15.75" thickBot="1" x14ac:dyDescent="0.3">
      <c r="B33" s="5" t="s">
        <v>22</v>
      </c>
      <c r="C33" s="13">
        <f>((C28/C29)^(C31/C30))-1</f>
        <v>0.18810000000000016</v>
      </c>
    </row>
    <row r="34" spans="2:3" ht="15.75" thickBot="1" x14ac:dyDescent="0.3"/>
    <row r="35" spans="2:3" x14ac:dyDescent="0.25">
      <c r="B35" s="19" t="s">
        <v>17</v>
      </c>
      <c r="C35" s="20"/>
    </row>
    <row r="36" spans="2:3" x14ac:dyDescent="0.25">
      <c r="B36" s="2" t="s">
        <v>18</v>
      </c>
      <c r="C36" s="9">
        <v>150</v>
      </c>
    </row>
    <row r="37" spans="2:3" x14ac:dyDescent="0.25">
      <c r="B37" s="2" t="s">
        <v>22</v>
      </c>
      <c r="C37" s="15">
        <v>0.02</v>
      </c>
    </row>
    <row r="38" spans="2:3" x14ac:dyDescent="0.25">
      <c r="B38" s="10" t="s">
        <v>23</v>
      </c>
      <c r="C38" s="3">
        <v>60</v>
      </c>
    </row>
    <row r="39" spans="2:3" x14ac:dyDescent="0.25">
      <c r="B39" s="10" t="s">
        <v>24</v>
      </c>
      <c r="C39" s="3">
        <v>90</v>
      </c>
    </row>
    <row r="40" spans="2:3" x14ac:dyDescent="0.25">
      <c r="B40" s="4" t="s">
        <v>4</v>
      </c>
      <c r="C40" s="3"/>
    </row>
    <row r="41" spans="2:3" ht="15.75" thickBot="1" x14ac:dyDescent="0.3">
      <c r="B41" s="5" t="s">
        <v>1</v>
      </c>
      <c r="C41" s="8">
        <f>C36/((1+C37)^(C38/C39)-1)</f>
        <v>11287.293724579631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E9C40-13E3-4D6D-92C7-2F2791422D8A}">
  <dimension ref="A1:C15"/>
  <sheetViews>
    <sheetView workbookViewId="0">
      <selection activeCell="H17" sqref="H17"/>
    </sheetView>
  </sheetViews>
  <sheetFormatPr baseColWidth="10" defaultRowHeight="15" x14ac:dyDescent="0.25"/>
  <cols>
    <col min="2" max="2" width="13.7109375" customWidth="1"/>
    <col min="3" max="3" width="26.85546875" customWidth="1"/>
  </cols>
  <sheetData>
    <row r="1" spans="1:3" ht="36" x14ac:dyDescent="0.25">
      <c r="A1" s="7" t="s">
        <v>0</v>
      </c>
    </row>
    <row r="2" spans="1:3" ht="15.75" thickBot="1" x14ac:dyDescent="0.3"/>
    <row r="3" spans="1:3" x14ac:dyDescent="0.25">
      <c r="B3" s="19" t="s">
        <v>19</v>
      </c>
      <c r="C3" s="18"/>
    </row>
    <row r="4" spans="1:3" x14ac:dyDescent="0.25">
      <c r="B4" s="2" t="s">
        <v>16</v>
      </c>
      <c r="C4" s="16">
        <v>0.06</v>
      </c>
    </row>
    <row r="5" spans="1:3" x14ac:dyDescent="0.25">
      <c r="B5" s="10" t="s">
        <v>12</v>
      </c>
      <c r="C5" s="3">
        <v>4</v>
      </c>
    </row>
    <row r="6" spans="1:3" x14ac:dyDescent="0.25">
      <c r="B6" s="10" t="s">
        <v>13</v>
      </c>
      <c r="C6" s="11">
        <v>12</v>
      </c>
    </row>
    <row r="7" spans="1:3" ht="9" customHeight="1" x14ac:dyDescent="0.25">
      <c r="B7" s="4" t="s">
        <v>4</v>
      </c>
      <c r="C7" s="3"/>
    </row>
    <row r="8" spans="1:3" ht="15.75" thickBot="1" x14ac:dyDescent="0.3">
      <c r="B8" s="5" t="s">
        <v>20</v>
      </c>
      <c r="C8" s="17">
        <f>((1+(C4/C5))^C6)-1</f>
        <v>0.19561817146153326</v>
      </c>
    </row>
    <row r="9" spans="1:3" ht="15.75" thickBot="1" x14ac:dyDescent="0.3"/>
    <row r="10" spans="1:3" x14ac:dyDescent="0.25">
      <c r="B10" s="19" t="s">
        <v>21</v>
      </c>
      <c r="C10" s="18"/>
    </row>
    <row r="11" spans="1:3" x14ac:dyDescent="0.25">
      <c r="B11" s="2" t="s">
        <v>20</v>
      </c>
      <c r="C11" s="16">
        <v>0.04</v>
      </c>
    </row>
    <row r="12" spans="1:3" x14ac:dyDescent="0.25">
      <c r="B12" s="10" t="s">
        <v>12</v>
      </c>
      <c r="C12" s="3">
        <v>360</v>
      </c>
    </row>
    <row r="13" spans="1:3" x14ac:dyDescent="0.25">
      <c r="B13" s="10" t="s">
        <v>13</v>
      </c>
      <c r="C13" s="11">
        <v>30</v>
      </c>
    </row>
    <row r="14" spans="1:3" x14ac:dyDescent="0.25">
      <c r="B14" s="4" t="s">
        <v>4</v>
      </c>
      <c r="C14" s="3"/>
    </row>
    <row r="15" spans="1:3" ht="15.75" thickBot="1" x14ac:dyDescent="0.3">
      <c r="B15" s="5" t="s">
        <v>16</v>
      </c>
      <c r="C15" s="17">
        <f>C12*(((1+C11)^(1/C13))-1)</f>
        <v>0.47095634482201554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14</vt:i4>
      </vt:variant>
    </vt:vector>
  </HeadingPairs>
  <TitlesOfParts>
    <vt:vector size="18" baseType="lpstr">
      <vt:lpstr>TASA SIMPLE</vt:lpstr>
      <vt:lpstr>TASA NOMINAL</vt:lpstr>
      <vt:lpstr>TASA EFECTIVA</vt:lpstr>
      <vt:lpstr>CONVERTIR TN A TE</vt:lpstr>
      <vt:lpstr>CAPITAL</vt:lpstr>
      <vt:lpstr>CSTOCK</vt:lpstr>
      <vt:lpstr>CTASA</vt:lpstr>
      <vt:lpstr>CTIEMPO</vt:lpstr>
      <vt:lpstr>ICAPITAL</vt:lpstr>
      <vt:lpstr>ISTOCK</vt:lpstr>
      <vt:lpstr>ITIEMPO</vt:lpstr>
      <vt:lpstr>SCAPITAL</vt:lpstr>
      <vt:lpstr>STASA</vt:lpstr>
      <vt:lpstr>STIEMPO</vt:lpstr>
      <vt:lpstr>STOCK</vt:lpstr>
      <vt:lpstr>TCAPITAL</vt:lpstr>
      <vt:lpstr>TSTOCK</vt:lpstr>
      <vt:lpstr>TTASA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 Guevara</dc:creator>
  <cp:lastModifiedBy>Armand Guevara</cp:lastModifiedBy>
  <dcterms:created xsi:type="dcterms:W3CDTF">2019-04-09T19:04:22Z</dcterms:created>
  <dcterms:modified xsi:type="dcterms:W3CDTF">2019-04-12T02:30:17Z</dcterms:modified>
</cp:coreProperties>
</file>