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35" yWindow="-60" windowWidth="14115" windowHeight="6795"/>
  </bookViews>
  <sheets>
    <sheet name="Widerstandswerte ermitteln" sheetId="3" r:id="rId1"/>
    <sheet name="RC timing" sheetId="1" r:id="rId2"/>
  </sheets>
  <definedNames>
    <definedName name="_xlnm._FilterDatabase" localSheetId="1" hidden="1">'RC timing'!$A$5:$F$261</definedName>
    <definedName name="_xlnm._FilterDatabase" localSheetId="0" hidden="1">'Widerstandswerte ermitteln'!$B$36:$X$66</definedName>
  </definedNames>
  <calcPr calcId="145621"/>
</workbook>
</file>

<file path=xl/calcChain.xml><?xml version="1.0" encoding="utf-8"?>
<calcChain xmlns="http://schemas.openxmlformats.org/spreadsheetml/2006/main">
  <c r="L21" i="3" l="1"/>
  <c r="S66" i="3" l="1"/>
  <c r="O66" i="3"/>
  <c r="N66" i="3"/>
  <c r="L66" i="3"/>
  <c r="K66" i="3"/>
  <c r="I66" i="3"/>
  <c r="H66" i="3"/>
  <c r="F66" i="3"/>
  <c r="E66" i="3"/>
  <c r="S62" i="3"/>
  <c r="O62" i="3"/>
  <c r="N62" i="3"/>
  <c r="L62" i="3"/>
  <c r="K62" i="3"/>
  <c r="I62" i="3"/>
  <c r="H62" i="3"/>
  <c r="F62" i="3"/>
  <c r="E62" i="3"/>
  <c r="S58" i="3"/>
  <c r="O58" i="3"/>
  <c r="N58" i="3"/>
  <c r="L58" i="3"/>
  <c r="K58" i="3"/>
  <c r="I58" i="3"/>
  <c r="H58" i="3"/>
  <c r="F58" i="3"/>
  <c r="E58" i="3"/>
  <c r="S54" i="3"/>
  <c r="O54" i="3"/>
  <c r="N54" i="3"/>
  <c r="L54" i="3"/>
  <c r="K54" i="3"/>
  <c r="I54" i="3"/>
  <c r="H54" i="3"/>
  <c r="F54" i="3"/>
  <c r="E54" i="3"/>
  <c r="S50" i="3"/>
  <c r="O50" i="3"/>
  <c r="N50" i="3"/>
  <c r="L50" i="3"/>
  <c r="K50" i="3"/>
  <c r="I50" i="3"/>
  <c r="H50" i="3"/>
  <c r="F50" i="3"/>
  <c r="E50" i="3"/>
  <c r="S46" i="3"/>
  <c r="O46" i="3"/>
  <c r="N46" i="3"/>
  <c r="L46" i="3"/>
  <c r="K46" i="3"/>
  <c r="I46" i="3"/>
  <c r="H46" i="3"/>
  <c r="F46" i="3"/>
  <c r="E46" i="3"/>
  <c r="S42" i="3"/>
  <c r="O42" i="3"/>
  <c r="N42" i="3"/>
  <c r="L42" i="3"/>
  <c r="K42" i="3"/>
  <c r="I42" i="3"/>
  <c r="H42" i="3"/>
  <c r="F42" i="3"/>
  <c r="E42" i="3"/>
  <c r="S38" i="3"/>
  <c r="F38" i="3"/>
  <c r="E38" i="3"/>
  <c r="I38" i="3"/>
  <c r="H38" i="3"/>
  <c r="L38" i="3"/>
  <c r="K38" i="3"/>
  <c r="O38" i="3"/>
  <c r="N38" i="3"/>
  <c r="Q58" i="3" l="1"/>
  <c r="P62" i="3"/>
  <c r="W62" i="3" s="1"/>
  <c r="X62" i="3" s="1"/>
  <c r="P66" i="3"/>
  <c r="W66" i="3" s="1"/>
  <c r="X66" i="3" s="1"/>
  <c r="Q62" i="3"/>
  <c r="Q46" i="3"/>
  <c r="Q42" i="3"/>
  <c r="P46" i="3"/>
  <c r="W46" i="3" s="1"/>
  <c r="X46" i="3" s="1"/>
  <c r="Q50" i="3"/>
  <c r="P54" i="3"/>
  <c r="W54" i="3" s="1"/>
  <c r="X54" i="3" s="1"/>
  <c r="Q66" i="3"/>
  <c r="P42" i="3"/>
  <c r="W42" i="3" s="1"/>
  <c r="X42" i="3" s="1"/>
  <c r="Q54" i="3"/>
  <c r="P58" i="3"/>
  <c r="W58" i="3" s="1"/>
  <c r="X58" i="3" s="1"/>
  <c r="P50" i="3"/>
  <c r="W50" i="3" s="1"/>
  <c r="X50" i="3" s="1"/>
  <c r="P38" i="3"/>
  <c r="Q38" i="3"/>
  <c r="U38" i="3" l="1"/>
  <c r="R38" i="3"/>
  <c r="W38" i="3"/>
  <c r="X38" i="3" s="1"/>
  <c r="V38" i="3"/>
  <c r="V42" i="3"/>
  <c r="U42" i="3"/>
  <c r="V46" i="3"/>
  <c r="U46" i="3"/>
  <c r="V66" i="3"/>
  <c r="U66" i="3"/>
  <c r="V50" i="3"/>
  <c r="U50" i="3"/>
  <c r="V62" i="3"/>
  <c r="U62" i="3"/>
  <c r="R58" i="3"/>
  <c r="V58" i="3"/>
  <c r="U58" i="3"/>
  <c r="U54" i="3"/>
  <c r="V54" i="3"/>
  <c r="R62" i="3"/>
  <c r="R66" i="3"/>
  <c r="R42" i="3"/>
  <c r="R46" i="3"/>
  <c r="R50" i="3"/>
  <c r="R54" i="3"/>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L17" i="3" l="1"/>
  <c r="L18" i="3"/>
  <c r="L16" i="3"/>
  <c r="L19" i="3"/>
  <c r="M16" i="3" l="1"/>
  <c r="Q17" i="3"/>
  <c r="R17" i="3"/>
  <c r="M18" i="3"/>
  <c r="Q19" i="3"/>
  <c r="R19" i="3"/>
  <c r="M19" i="3"/>
  <c r="R20" i="3"/>
  <c r="Q20" i="3"/>
  <c r="M17" i="3"/>
  <c r="R18" i="3"/>
  <c r="Q18" i="3"/>
</calcChain>
</file>

<file path=xl/comments1.xml><?xml version="1.0" encoding="utf-8"?>
<comments xmlns="http://schemas.openxmlformats.org/spreadsheetml/2006/main">
  <authors>
    <author>Frank</author>
  </authors>
  <commentList>
    <comment ref="P15" authorId="0">
      <text>
        <r>
          <rPr>
            <sz val="9"/>
            <color indexed="81"/>
            <rFont val="Tahoma"/>
            <family val="2"/>
          </rPr>
          <t>nur prüfen, ob Werte kleiner als 10k erforderlich wären</t>
        </r>
      </text>
    </comment>
    <comment ref="Q16" authorId="0">
      <text>
        <r>
          <rPr>
            <sz val="9"/>
            <color indexed="81"/>
            <rFont val="Tahoma"/>
            <family val="2"/>
          </rPr>
          <t>bei normaler Empfänger-Versorgung</t>
        </r>
      </text>
    </comment>
    <comment ref="R16" authorId="0">
      <text>
        <r>
          <rPr>
            <sz val="9"/>
            <color indexed="81"/>
            <rFont val="Tahoma"/>
            <family val="2"/>
          </rPr>
          <t>bei Versorgung aus 1S-Lipo</t>
        </r>
      </text>
    </comment>
    <comment ref="E17" authorId="0">
      <text>
        <r>
          <rPr>
            <sz val="9"/>
            <color indexed="81"/>
            <rFont val="Tahoma"/>
            <family val="2"/>
          </rPr>
          <t>Fluss-Spannung lt. Datenblatt oder gemessen bei gewähltem Strom</t>
        </r>
      </text>
    </comment>
    <comment ref="F17" authorId="0">
      <text>
        <r>
          <rPr>
            <sz val="9"/>
            <color indexed="81"/>
            <rFont val="Tahoma"/>
            <family val="2"/>
          </rPr>
          <t>gewünschten LED-Strom eintragen</t>
        </r>
      </text>
    </comment>
    <comment ref="P17" authorId="0">
      <text>
        <r>
          <rPr>
            <sz val="9"/>
            <color indexed="81"/>
            <rFont val="Tahoma"/>
            <charset val="1"/>
          </rPr>
          <t>kleiner gleich</t>
        </r>
      </text>
    </comment>
    <comment ref="L21" authorId="0">
      <text>
        <r>
          <rPr>
            <sz val="9"/>
            <color indexed="81"/>
            <rFont val="Tahoma"/>
            <charset val="1"/>
          </rPr>
          <t>Dieser Strom fließt bei vollem Akku wenn alle LEDs eingeschaltet sind</t>
        </r>
      </text>
    </comment>
    <comment ref="D38" authorId="0">
      <text>
        <r>
          <rPr>
            <sz val="9"/>
            <color indexed="81"/>
            <rFont val="Tahoma"/>
            <family val="2"/>
          </rPr>
          <t>LED-Farbe hier auswählen.
"n/a" wenn hier keine sein soll</t>
        </r>
      </text>
    </comment>
    <comment ref="G38" authorId="0">
      <text>
        <r>
          <rPr>
            <sz val="9"/>
            <color indexed="81"/>
            <rFont val="Tahoma"/>
            <family val="2"/>
          </rPr>
          <t>LED-Farbe hier auswählen.
"n/a" wenn hier keine sein soll</t>
        </r>
      </text>
    </comment>
    <comment ref="J38" authorId="0">
      <text>
        <r>
          <rPr>
            <sz val="9"/>
            <color indexed="81"/>
            <rFont val="Tahoma"/>
            <family val="2"/>
          </rPr>
          <t>LED-Farbe hier auswählen.
"n/a" wenn hier keine sein soll</t>
        </r>
      </text>
    </comment>
    <comment ref="M38" authorId="0">
      <text>
        <r>
          <rPr>
            <sz val="9"/>
            <color indexed="81"/>
            <rFont val="Tahoma"/>
            <family val="2"/>
          </rPr>
          <t>LED-Farbe hier auswählen.
"n/a" wenn hier keine sein soll</t>
        </r>
      </text>
    </comment>
    <comment ref="T38" authorId="0">
      <text>
        <r>
          <rPr>
            <sz val="9"/>
            <color indexed="81"/>
            <rFont val="Tahoma"/>
            <family val="2"/>
          </rPr>
          <t>gewählten Widerstand hier eintragen um min. und max. Stromwerte zu sehen.</t>
        </r>
      </text>
    </comment>
    <comment ref="D42" authorId="0">
      <text>
        <r>
          <rPr>
            <sz val="9"/>
            <color indexed="81"/>
            <rFont val="Tahoma"/>
            <family val="2"/>
          </rPr>
          <t>LED-Farbe hier auswählen.
"n/a" wenn hier keine sein soll</t>
        </r>
      </text>
    </comment>
    <comment ref="G42" authorId="0">
      <text>
        <r>
          <rPr>
            <sz val="9"/>
            <color indexed="81"/>
            <rFont val="Tahoma"/>
            <family val="2"/>
          </rPr>
          <t>LED-Farbe hier auswählen.
"n/a" wenn hier keine sein soll</t>
        </r>
      </text>
    </comment>
    <comment ref="J42" authorId="0">
      <text>
        <r>
          <rPr>
            <sz val="9"/>
            <color indexed="81"/>
            <rFont val="Tahoma"/>
            <family val="2"/>
          </rPr>
          <t>LED-Farbe hier auswählen.
"n/a" wenn hier keine sein soll</t>
        </r>
      </text>
    </comment>
    <comment ref="M42" authorId="0">
      <text>
        <r>
          <rPr>
            <sz val="9"/>
            <color indexed="81"/>
            <rFont val="Tahoma"/>
            <family val="2"/>
          </rPr>
          <t>LED-Farbe hier auswählen.
"n/a" wenn hier keine sein soll</t>
        </r>
      </text>
    </comment>
    <comment ref="T42" authorId="0">
      <text>
        <r>
          <rPr>
            <sz val="9"/>
            <color indexed="81"/>
            <rFont val="Tahoma"/>
            <family val="2"/>
          </rPr>
          <t>gewählten Widerstand hier eintragen um min. und max. Stromwerte zu sehen.</t>
        </r>
      </text>
    </comment>
    <comment ref="D46" authorId="0">
      <text>
        <r>
          <rPr>
            <sz val="9"/>
            <color indexed="81"/>
            <rFont val="Tahoma"/>
            <family val="2"/>
          </rPr>
          <t>LED-Farbe hier auswählen.
"n/a" wenn hier keine sein soll</t>
        </r>
      </text>
    </comment>
    <comment ref="G46" authorId="0">
      <text>
        <r>
          <rPr>
            <sz val="9"/>
            <color indexed="81"/>
            <rFont val="Tahoma"/>
            <family val="2"/>
          </rPr>
          <t>LED-Farbe hier auswählen.
"n/a" wenn hier keine sein soll</t>
        </r>
      </text>
    </comment>
    <comment ref="J46" authorId="0">
      <text>
        <r>
          <rPr>
            <sz val="9"/>
            <color indexed="81"/>
            <rFont val="Tahoma"/>
            <family val="2"/>
          </rPr>
          <t>LED-Farbe hier auswählen.
"n/a" wenn hier keine sein soll</t>
        </r>
      </text>
    </comment>
    <comment ref="M46" authorId="0">
      <text>
        <r>
          <rPr>
            <sz val="9"/>
            <color indexed="81"/>
            <rFont val="Tahoma"/>
            <family val="2"/>
          </rPr>
          <t>LED-Farbe hier auswählen.
"n/a" wenn hier keine sein soll</t>
        </r>
      </text>
    </comment>
    <comment ref="T46" authorId="0">
      <text>
        <r>
          <rPr>
            <sz val="9"/>
            <color indexed="81"/>
            <rFont val="Tahoma"/>
            <family val="2"/>
          </rPr>
          <t>gewählten Widerstand hier eintragen um min. und max. Stromwerte zu sehen.</t>
        </r>
      </text>
    </comment>
    <comment ref="D50" authorId="0">
      <text>
        <r>
          <rPr>
            <sz val="9"/>
            <color indexed="81"/>
            <rFont val="Tahoma"/>
            <family val="2"/>
          </rPr>
          <t>LED-Farbe hier auswählen.
"n/a" wenn hier keine sein soll</t>
        </r>
      </text>
    </comment>
    <comment ref="G50" authorId="0">
      <text>
        <r>
          <rPr>
            <sz val="9"/>
            <color indexed="81"/>
            <rFont val="Tahoma"/>
            <family val="2"/>
          </rPr>
          <t>LED-Farbe hier auswählen.
"n/a" wenn hier keine sein soll</t>
        </r>
      </text>
    </comment>
    <comment ref="J50" authorId="0">
      <text>
        <r>
          <rPr>
            <sz val="9"/>
            <color indexed="81"/>
            <rFont val="Tahoma"/>
            <family val="2"/>
          </rPr>
          <t>LED-Farbe hier auswählen.
"n/a" wenn hier keine sein soll</t>
        </r>
      </text>
    </comment>
    <comment ref="M50" authorId="0">
      <text>
        <r>
          <rPr>
            <sz val="9"/>
            <color indexed="81"/>
            <rFont val="Tahoma"/>
            <family val="2"/>
          </rPr>
          <t>LED-Farbe hier auswählen.
"n/a" wenn hier keine sein soll</t>
        </r>
      </text>
    </comment>
    <comment ref="T50" authorId="0">
      <text>
        <r>
          <rPr>
            <sz val="9"/>
            <color indexed="81"/>
            <rFont val="Tahoma"/>
            <family val="2"/>
          </rPr>
          <t>gewählten Widerstand hier eintragen um min. und max. Stromwerte zu sehen.</t>
        </r>
      </text>
    </comment>
    <comment ref="D54" authorId="0">
      <text>
        <r>
          <rPr>
            <sz val="9"/>
            <color indexed="81"/>
            <rFont val="Tahoma"/>
            <family val="2"/>
          </rPr>
          <t>LED-Farbe hier auswählen.
"n/a" wenn hier keine sein soll</t>
        </r>
      </text>
    </comment>
    <comment ref="G54" authorId="0">
      <text>
        <r>
          <rPr>
            <sz val="9"/>
            <color indexed="81"/>
            <rFont val="Tahoma"/>
            <family val="2"/>
          </rPr>
          <t>LED-Farbe hier auswählen.
"n/a" wenn hier keine sein soll</t>
        </r>
      </text>
    </comment>
    <comment ref="J54" authorId="0">
      <text>
        <r>
          <rPr>
            <sz val="9"/>
            <color indexed="81"/>
            <rFont val="Tahoma"/>
            <family val="2"/>
          </rPr>
          <t>LED-Farbe hier auswählen.
"n/a" wenn hier keine sein soll</t>
        </r>
      </text>
    </comment>
    <comment ref="M54" authorId="0">
      <text>
        <r>
          <rPr>
            <sz val="9"/>
            <color indexed="81"/>
            <rFont val="Tahoma"/>
            <family val="2"/>
          </rPr>
          <t>LED-Farbe hier auswählen.
"n/a" wenn hier keine sein soll</t>
        </r>
      </text>
    </comment>
    <comment ref="T54" authorId="0">
      <text>
        <r>
          <rPr>
            <sz val="9"/>
            <color indexed="81"/>
            <rFont val="Tahoma"/>
            <family val="2"/>
          </rPr>
          <t>gewählten Widerstand hier eintragen um min. und max. Stromwerte zu sehen.</t>
        </r>
      </text>
    </comment>
    <comment ref="D58" authorId="0">
      <text>
        <r>
          <rPr>
            <sz val="9"/>
            <color indexed="81"/>
            <rFont val="Tahoma"/>
            <family val="2"/>
          </rPr>
          <t>LED-Farbe hier auswählen.
"n/a" wenn hier keine sein soll</t>
        </r>
      </text>
    </comment>
    <comment ref="G58" authorId="0">
      <text>
        <r>
          <rPr>
            <sz val="9"/>
            <color indexed="81"/>
            <rFont val="Tahoma"/>
            <family val="2"/>
          </rPr>
          <t>LED-Farbe hier auswählen.
"n/a" wenn hier keine sein soll</t>
        </r>
      </text>
    </comment>
    <comment ref="J58" authorId="0">
      <text>
        <r>
          <rPr>
            <sz val="9"/>
            <color indexed="81"/>
            <rFont val="Tahoma"/>
            <family val="2"/>
          </rPr>
          <t>LED-Farbe hier auswählen.
"n/a" wenn hier keine sein soll</t>
        </r>
      </text>
    </comment>
    <comment ref="M58" authorId="0">
      <text>
        <r>
          <rPr>
            <sz val="9"/>
            <color indexed="81"/>
            <rFont val="Tahoma"/>
            <family val="2"/>
          </rPr>
          <t>LED-Farbe hier auswählen.
"n/a" wenn hier keine sein soll</t>
        </r>
      </text>
    </comment>
    <comment ref="T58" authorId="0">
      <text>
        <r>
          <rPr>
            <sz val="9"/>
            <color indexed="81"/>
            <rFont val="Tahoma"/>
            <family val="2"/>
          </rPr>
          <t>gewählten Widerstand hier eintragen um min. und max. Stromwerte zu sehen.</t>
        </r>
      </text>
    </comment>
    <comment ref="D62" authorId="0">
      <text>
        <r>
          <rPr>
            <sz val="9"/>
            <color indexed="81"/>
            <rFont val="Tahoma"/>
            <family val="2"/>
          </rPr>
          <t>LED-Farbe hier auswählen.
"n/a" wenn hier keine sein soll</t>
        </r>
      </text>
    </comment>
    <comment ref="G62" authorId="0">
      <text>
        <r>
          <rPr>
            <sz val="9"/>
            <color indexed="81"/>
            <rFont val="Tahoma"/>
            <family val="2"/>
          </rPr>
          <t>LED-Farbe hier auswählen.
"n/a" wenn hier keine sein soll</t>
        </r>
      </text>
    </comment>
    <comment ref="J62" authorId="0">
      <text>
        <r>
          <rPr>
            <sz val="9"/>
            <color indexed="81"/>
            <rFont val="Tahoma"/>
            <family val="2"/>
          </rPr>
          <t>LED-Farbe hier auswählen.
"n/a" wenn hier keine sein soll</t>
        </r>
      </text>
    </comment>
    <comment ref="M62" authorId="0">
      <text>
        <r>
          <rPr>
            <sz val="9"/>
            <color indexed="81"/>
            <rFont val="Tahoma"/>
            <family val="2"/>
          </rPr>
          <t>LED-Farbe hier auswählen.
"n/a" wenn hier keine sein soll</t>
        </r>
      </text>
    </comment>
    <comment ref="T62" authorId="0">
      <text>
        <r>
          <rPr>
            <sz val="9"/>
            <color indexed="81"/>
            <rFont val="Tahoma"/>
            <family val="2"/>
          </rPr>
          <t>gewählten Widerstand hier eintragen um min. und max. Stromwerte zu sehen.</t>
        </r>
      </text>
    </comment>
    <comment ref="D66" authorId="0">
      <text>
        <r>
          <rPr>
            <sz val="9"/>
            <color indexed="81"/>
            <rFont val="Tahoma"/>
            <family val="2"/>
          </rPr>
          <t>LED-Farbe hier auswählen.
"n/a" wenn hier keine sein soll</t>
        </r>
      </text>
    </comment>
    <comment ref="G66" authorId="0">
      <text>
        <r>
          <rPr>
            <sz val="9"/>
            <color indexed="81"/>
            <rFont val="Tahoma"/>
            <family val="2"/>
          </rPr>
          <t>LED-Farbe hier auswählen.
"n/a" wenn hier keine sein soll</t>
        </r>
      </text>
    </comment>
    <comment ref="J66" authorId="0">
      <text>
        <r>
          <rPr>
            <sz val="9"/>
            <color indexed="81"/>
            <rFont val="Tahoma"/>
            <family val="2"/>
          </rPr>
          <t>LED-Farbe hier auswählen.
"n/a" wenn hier keine sein soll</t>
        </r>
      </text>
    </comment>
    <comment ref="M66" authorId="0">
      <text>
        <r>
          <rPr>
            <sz val="9"/>
            <color indexed="81"/>
            <rFont val="Tahoma"/>
            <family val="2"/>
          </rPr>
          <t>LED-Farbe hier auswählen.
"n/a" wenn hier keine sein soll</t>
        </r>
      </text>
    </comment>
    <comment ref="T66" authorId="0">
      <text>
        <r>
          <rPr>
            <sz val="9"/>
            <color indexed="81"/>
            <rFont val="Tahoma"/>
            <family val="2"/>
          </rPr>
          <t>gewählten Widerstand hier eintragen um min. und max. Stromwerte zu sehen.</t>
        </r>
      </text>
    </comment>
  </commentList>
</comments>
</file>

<file path=xl/sharedStrings.xml><?xml version="1.0" encoding="utf-8"?>
<sst xmlns="http://schemas.openxmlformats.org/spreadsheetml/2006/main" count="957" uniqueCount="98">
  <si>
    <t>Decode subchannels</t>
  </si>
  <si>
    <t>1 tic =</t>
  </si>
  <si>
    <t>Ch1</t>
  </si>
  <si>
    <t>Ch2</t>
  </si>
  <si>
    <t>Ch3</t>
  </si>
  <si>
    <t>Ch4</t>
  </si>
  <si>
    <t>invalid</t>
  </si>
  <si>
    <t>min</t>
  </si>
  <si>
    <t>max</t>
  </si>
  <si>
    <t>R8</t>
  </si>
  <si>
    <t>R11</t>
  </si>
  <si>
    <t>R14</t>
  </si>
  <si>
    <t>R15</t>
  </si>
  <si>
    <t>R16</t>
  </si>
  <si>
    <t>R1</t>
  </si>
  <si>
    <t>R4</t>
  </si>
  <si>
    <t>R6</t>
  </si>
  <si>
    <t>Anzahl Zellen</t>
  </si>
  <si>
    <t>Zellspannung</t>
  </si>
  <si>
    <t>nom</t>
  </si>
  <si>
    <t>max.</t>
  </si>
  <si>
    <t>Farbe</t>
  </si>
  <si>
    <t>rot</t>
  </si>
  <si>
    <t>orange</t>
  </si>
  <si>
    <t>gelb</t>
  </si>
  <si>
    <t>grün</t>
  </si>
  <si>
    <t>blau</t>
  </si>
  <si>
    <t>weiß</t>
  </si>
  <si>
    <t>Imax (BC846)</t>
  </si>
  <si>
    <t>Usat (BC846)</t>
  </si>
  <si>
    <t>1.LED</t>
  </si>
  <si>
    <t>U</t>
  </si>
  <si>
    <t>I</t>
  </si>
  <si>
    <t>n/a</t>
  </si>
  <si>
    <t>4.LED</t>
  </si>
  <si>
    <t>3.LED</t>
  </si>
  <si>
    <t>2.LED</t>
  </si>
  <si>
    <t>U(LEDs)</t>
  </si>
  <si>
    <t>I(LEDs)</t>
  </si>
  <si>
    <t>empf. R</t>
  </si>
  <si>
    <t>gew. R</t>
  </si>
  <si>
    <t>Imin</t>
  </si>
  <si>
    <t>Inom</t>
  </si>
  <si>
    <t>Imax</t>
  </si>
  <si>
    <t>hier die gewählten Widerstandswerte eintragen</t>
  </si>
  <si>
    <t>diese Widerstandswerte werden vorgeschlagen</t>
  </si>
  <si>
    <t>1-4 LEDs in Reihenschaltung können pro Anschluss gewählt werden</t>
  </si>
  <si>
    <t>Auswahl der verwendeten LEDs zu jedem Anschluss</t>
  </si>
  <si>
    <t>X8</t>
  </si>
  <si>
    <t>X10</t>
  </si>
  <si>
    <t>X11</t>
  </si>
  <si>
    <t>X12</t>
  </si>
  <si>
    <t>X13</t>
  </si>
  <si>
    <t>X5</t>
  </si>
  <si>
    <t>X6</t>
  </si>
  <si>
    <t>X7</t>
  </si>
  <si>
    <t>Felder in dieser Farbe sind Eingabefelder</t>
  </si>
  <si>
    <t>1.Schritt: Parameter des Akkutyps einstellen</t>
  </si>
  <si>
    <t>2.Schritt: LED-Parameter einstellen</t>
  </si>
  <si>
    <t>3.Schritt: LEDs auswählen</t>
  </si>
  <si>
    <t>4.Schritt: Widerstandswerte auswählen</t>
  </si>
  <si>
    <t>gebrückt</t>
  </si>
  <si>
    <t>Brücke B1:</t>
  </si>
  <si>
    <t>offen</t>
  </si>
  <si>
    <t>Brücke B2:</t>
  </si>
  <si>
    <t>Brücke B3:</t>
  </si>
  <si>
    <t>Brücke B4:</t>
  </si>
  <si>
    <t>Brücke B5:</t>
  </si>
  <si>
    <t>Brücke B6:</t>
  </si>
  <si>
    <t>max. Strom T3:</t>
  </si>
  <si>
    <t>max. Strom T4:</t>
  </si>
  <si>
    <t>max. Strom T1:</t>
  </si>
  <si>
    <t>max. Strom T2:</t>
  </si>
  <si>
    <t>Ptot(R)</t>
  </si>
  <si>
    <t>max.Ptot(R1206)</t>
  </si>
  <si>
    <t>5.Schritt: prüfen, ob Widerständeüberlastet sind</t>
  </si>
  <si>
    <t>7.Schritt: prüfen, ob T1-T4 überlastet sind</t>
  </si>
  <si>
    <t>verwendet für Funktion:</t>
  </si>
  <si>
    <t>6.Schritt: Brücken eintragen</t>
  </si>
  <si>
    <t>hfe min (BC846)</t>
  </si>
  <si>
    <t>Vcc=5V</t>
  </si>
  <si>
    <t>Vcc=3V</t>
  </si>
  <si>
    <t>R9 &lt;=</t>
  </si>
  <si>
    <t>R12 &lt;=</t>
  </si>
  <si>
    <t>R2 &lt;=</t>
  </si>
  <si>
    <t>R5 &lt;=</t>
  </si>
  <si>
    <t>8.Schritt: Basiswiderstäde prüfen (Standard=10k)</t>
  </si>
  <si>
    <t>(T1-T4)</t>
  </si>
  <si>
    <r>
      <t xml:space="preserve">Bestimmung der zu bestückenden Widerstandswerte für </t>
    </r>
    <r>
      <rPr>
        <b/>
        <i/>
        <sz val="18"/>
        <color rgb="FFC00000"/>
        <rFont val="Calibri"/>
        <family val="2"/>
        <scheme val="minor"/>
      </rPr>
      <t>Rclights4C</t>
    </r>
  </si>
  <si>
    <t>Navigation Lights links</t>
  </si>
  <si>
    <t>Navigation Lights rechts</t>
  </si>
  <si>
    <t>Navigation Lights hinten</t>
  </si>
  <si>
    <t>Landing Lights</t>
  </si>
  <si>
    <t>Strobe Lights rechts</t>
  </si>
  <si>
    <t>Strobe Lights links</t>
  </si>
  <si>
    <t>ACL (Anti Collision Lights) / Beacon vorne</t>
  </si>
  <si>
    <t>ACL (Anti Collision Lights) / Beacon hinten</t>
  </si>
  <si>
    <t>max. Strom insgesamt: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</si>
</sst>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 &quot;µs&quot;"/>
    <numFmt numFmtId="165" formatCode="0\ &quot;Ohm&quot;"/>
    <numFmt numFmtId="166" formatCode="0.00\ &quot;V&quot;"/>
    <numFmt numFmtId="167" formatCode="0.0\ &quot;V&quot;"/>
    <numFmt numFmtId="168" formatCode="0\ &quot;mA&quot;"/>
    <numFmt numFmtId="169" formatCode="0.0\ &quot;mW&quot;"/>
    <numFmt numFmtId="170" formatCode="0\ &quot;mW&quot;"/>
    <numFmt numFmtId="171" formatCode="0.0\ &quot;kOhm&quot;"/>
  </numFmts>
  <fonts count="17" x14ac:knownFonts="1">
    <font>
      <sz val="10"/>
      <color theme="1"/>
      <name val="Calibri"/>
      <family val="2"/>
      <scheme val="minor"/>
    </font>
    <font>
      <sz val="10"/>
      <color rgb="FF006100"/>
      <name val="Calibri"/>
      <family val="2"/>
      <scheme val="minor"/>
    </font>
    <font>
      <b/>
      <sz val="14"/>
      <color theme="1"/>
      <name val="Calibri"/>
      <family val="2"/>
      <scheme val="minor"/>
    </font>
    <font>
      <b/>
      <sz val="18"/>
      <color theme="1"/>
      <name val="Calibri"/>
      <family val="2"/>
      <scheme val="minor"/>
    </font>
    <font>
      <sz val="10"/>
      <color theme="1"/>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theme="1"/>
      <name val="Calibri"/>
      <family val="2"/>
      <scheme val="minor"/>
    </font>
    <font>
      <sz val="9"/>
      <color indexed="81"/>
      <name val="Tahoma"/>
      <family val="2"/>
    </font>
    <font>
      <b/>
      <sz val="10"/>
      <color rgb="FF3F3F76"/>
      <name val="Calibri"/>
      <family val="2"/>
      <scheme val="minor"/>
    </font>
    <font>
      <i/>
      <sz val="10"/>
      <color theme="1"/>
      <name val="Calibri"/>
      <family val="2"/>
      <scheme val="minor"/>
    </font>
    <font>
      <b/>
      <sz val="12"/>
      <color rgb="FFFF0000"/>
      <name val="Calibri"/>
      <family val="2"/>
      <scheme val="minor"/>
    </font>
    <font>
      <b/>
      <i/>
      <sz val="18"/>
      <color rgb="FFC00000"/>
      <name val="Calibri"/>
      <family val="2"/>
      <scheme val="minor"/>
    </font>
    <font>
      <sz val="10"/>
      <color theme="9" tint="-0.499984740745262"/>
      <name val="Calibri"/>
      <family val="2"/>
      <scheme val="minor"/>
    </font>
    <font>
      <sz val="10"/>
      <color theme="3" tint="-0.249977111117893"/>
      <name val="Calibri"/>
      <family val="2"/>
      <scheme val="minor"/>
    </font>
    <font>
      <sz val="9"/>
      <color indexed="81"/>
      <name val="Tahoma"/>
      <charset val="1"/>
    </font>
  </fonts>
  <fills count="12">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theme="4" tint="0.79998168889431442"/>
        <bgColor indexed="65"/>
      </patternFill>
    </fill>
    <fill>
      <patternFill patternType="solid">
        <fgColor theme="4" tint="0.59999389629810485"/>
        <bgColor indexed="65"/>
      </patternFill>
    </fill>
    <fill>
      <patternFill patternType="solid">
        <fgColor theme="9" tint="0.59999389629810485"/>
        <bgColor indexed="65"/>
      </patternFill>
    </fill>
    <fill>
      <patternFill patternType="solid">
        <fgColor theme="0" tint="-0.14996795556505021"/>
        <bgColor indexed="64"/>
      </patternFill>
    </fill>
    <fill>
      <patternFill patternType="darkVertical">
        <fgColor rgb="FF00B0F0"/>
      </patternFill>
    </fill>
  </fills>
  <borders count="17">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indexed="64"/>
      </bottom>
      <diagonal/>
    </border>
    <border>
      <left style="medium">
        <color indexed="64"/>
      </left>
      <right style="thin">
        <color rgb="FF7F7F7F"/>
      </right>
      <top style="thin">
        <color rgb="FF7F7F7F"/>
      </top>
      <bottom style="medium">
        <color indexed="64"/>
      </bottom>
      <diagonal/>
    </border>
    <border>
      <left style="thin">
        <color indexed="64"/>
      </left>
      <right/>
      <top/>
      <bottom/>
      <diagonal/>
    </border>
    <border>
      <left style="thin">
        <color rgb="FF7F7F7F"/>
      </left>
      <right style="thin">
        <color indexed="64"/>
      </right>
      <top style="thin">
        <color rgb="FF7F7F7F"/>
      </top>
      <bottom style="thin">
        <color rgb="FF7F7F7F"/>
      </bottom>
      <diagonal/>
    </border>
  </borders>
  <cellStyleXfs count="8">
    <xf numFmtId="0" fontId="0" fillId="0" borderId="0"/>
    <xf numFmtId="0" fontId="1" fillId="2"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2" applyNumberFormat="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cellStyleXfs>
  <cellXfs count="60">
    <xf numFmtId="0" fontId="0" fillId="0" borderId="0" xfId="0"/>
    <xf numFmtId="164" fontId="0" fillId="0" borderId="0" xfId="0" applyNumberFormat="1"/>
    <xf numFmtId="164" fontId="1" fillId="2" borderId="0" xfId="1" applyNumberFormat="1"/>
    <xf numFmtId="0" fontId="0" fillId="0" borderId="0" xfId="0" applyAlignment="1">
      <alignment horizontal="right"/>
    </xf>
    <xf numFmtId="0" fontId="2" fillId="0" borderId="0" xfId="0" applyFont="1"/>
    <xf numFmtId="0" fontId="0" fillId="0" borderId="1" xfId="0" applyBorder="1"/>
    <xf numFmtId="164" fontId="1" fillId="2" borderId="1" xfId="1" applyNumberFormat="1" applyBorder="1"/>
    <xf numFmtId="0" fontId="0" fillId="0" borderId="0" xfId="0" applyAlignment="1">
      <alignment horizontal="center"/>
    </xf>
    <xf numFmtId="0" fontId="0" fillId="0" borderId="1" xfId="0" applyBorder="1" applyAlignment="1">
      <alignment horizontal="center"/>
    </xf>
    <xf numFmtId="0" fontId="0" fillId="3" borderId="1" xfId="0" applyFill="1" applyBorder="1"/>
    <xf numFmtId="0" fontId="0" fillId="3" borderId="0" xfId="0" applyFill="1"/>
    <xf numFmtId="0" fontId="3" fillId="0" borderId="0" xfId="0" applyFont="1"/>
    <xf numFmtId="168" fontId="0" fillId="0" borderId="0" xfId="0" applyNumberFormat="1"/>
    <xf numFmtId="0" fontId="5" fillId="4" borderId="0" xfId="2"/>
    <xf numFmtId="0" fontId="0" fillId="0" borderId="4" xfId="0" applyBorder="1" applyAlignment="1">
      <alignment horizontal="center"/>
    </xf>
    <xf numFmtId="0" fontId="0" fillId="0" borderId="5" xfId="0" applyBorder="1" applyAlignment="1">
      <alignment horizontal="center"/>
    </xf>
    <xf numFmtId="166" fontId="0" fillId="0" borderId="6" xfId="0" applyNumberFormat="1" applyBorder="1" applyAlignment="1">
      <alignment horizontal="center"/>
    </xf>
    <xf numFmtId="168" fontId="0" fillId="0" borderId="7" xfId="0" applyNumberFormat="1" applyBorder="1" applyAlignment="1">
      <alignment horizontal="center"/>
    </xf>
    <xf numFmtId="0" fontId="8" fillId="0" borderId="3" xfId="0" applyFont="1" applyBorder="1" applyAlignment="1">
      <alignment horizontal="center"/>
    </xf>
    <xf numFmtId="167" fontId="7" fillId="6" borderId="2" xfId="4" applyNumberFormat="1" applyProtection="1">
      <protection locked="0"/>
    </xf>
    <xf numFmtId="0" fontId="7" fillId="6" borderId="2" xfId="4" applyProtection="1">
      <protection locked="0"/>
    </xf>
    <xf numFmtId="166" fontId="7" fillId="6" borderId="2" xfId="4" applyNumberFormat="1" applyProtection="1">
      <protection locked="0"/>
    </xf>
    <xf numFmtId="168" fontId="7" fillId="6" borderId="2" xfId="4" applyNumberFormat="1" applyProtection="1">
      <protection locked="0"/>
    </xf>
    <xf numFmtId="168" fontId="0" fillId="0" borderId="6"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6" fontId="0" fillId="0" borderId="11" xfId="0" applyNumberFormat="1" applyBorder="1" applyAlignment="1">
      <alignment horizontal="center"/>
    </xf>
    <xf numFmtId="168" fontId="0" fillId="0" borderId="1" xfId="0" applyNumberFormat="1" applyBorder="1" applyAlignment="1">
      <alignment horizontal="center"/>
    </xf>
    <xf numFmtId="165" fontId="0" fillId="0" borderId="12" xfId="0" applyNumberFormat="1" applyBorder="1"/>
    <xf numFmtId="0" fontId="0" fillId="0" borderId="9" xfId="0" applyFill="1" applyBorder="1" applyAlignment="1">
      <alignment horizontal="center"/>
    </xf>
    <xf numFmtId="0" fontId="0" fillId="0" borderId="10" xfId="0" applyFill="1" applyBorder="1" applyAlignment="1">
      <alignment horizontal="center"/>
    </xf>
    <xf numFmtId="165" fontId="10" fillId="6" borderId="13" xfId="4" applyNumberFormat="1" applyFont="1" applyBorder="1" applyProtection="1">
      <protection locked="0"/>
    </xf>
    <xf numFmtId="0" fontId="11" fillId="0" borderId="0" xfId="0" applyFont="1"/>
    <xf numFmtId="0" fontId="7" fillId="6" borderId="2" xfId="4" applyAlignment="1" applyProtection="1">
      <alignment horizontal="center"/>
      <protection locked="0"/>
    </xf>
    <xf numFmtId="0" fontId="7" fillId="6" borderId="14" xfId="4" applyBorder="1" applyAlignment="1" applyProtection="1">
      <alignment horizontal="center"/>
      <protection locked="0"/>
    </xf>
    <xf numFmtId="0" fontId="7" fillId="6" borderId="2" xfId="4"/>
    <xf numFmtId="0" fontId="12" fillId="0" borderId="0" xfId="0" applyFont="1" applyAlignment="1">
      <alignment horizontal="left"/>
    </xf>
    <xf numFmtId="170" fontId="0" fillId="0" borderId="0" xfId="0" applyNumberFormat="1"/>
    <xf numFmtId="169" fontId="0" fillId="0" borderId="12" xfId="0" applyNumberFormat="1" applyBorder="1"/>
    <xf numFmtId="0" fontId="12" fillId="0" borderId="0" xfId="0" applyFont="1" applyAlignment="1">
      <alignment horizontal="right"/>
    </xf>
    <xf numFmtId="0" fontId="8" fillId="0" borderId="8" xfId="0" applyFont="1" applyBorder="1"/>
    <xf numFmtId="0" fontId="8" fillId="0" borderId="11" xfId="0" applyFont="1" applyBorder="1" applyAlignment="1">
      <alignment horizontal="right"/>
    </xf>
    <xf numFmtId="0" fontId="8" fillId="0" borderId="0" xfId="0" applyFont="1"/>
    <xf numFmtId="0" fontId="0" fillId="0" borderId="8" xfId="0" applyBorder="1"/>
    <xf numFmtId="0" fontId="5" fillId="4" borderId="15" xfId="2" applyBorder="1"/>
    <xf numFmtId="166" fontId="7" fillId="6" borderId="2" xfId="4" applyNumberFormat="1" applyBorder="1" applyProtection="1">
      <protection locked="0"/>
    </xf>
    <xf numFmtId="168" fontId="7" fillId="6" borderId="16" xfId="4" applyNumberFormat="1" applyBorder="1" applyProtection="1">
      <protection locked="0"/>
    </xf>
    <xf numFmtId="0" fontId="6" fillId="5" borderId="15" xfId="3" applyBorder="1"/>
    <xf numFmtId="0" fontId="1" fillId="2" borderId="15" xfId="1" applyBorder="1"/>
    <xf numFmtId="0" fontId="4" fillId="10" borderId="15" xfId="5" applyFill="1" applyBorder="1"/>
    <xf numFmtId="0" fontId="0" fillId="0" borderId="11" xfId="0" applyBorder="1"/>
    <xf numFmtId="166" fontId="0" fillId="0" borderId="1" xfId="0" applyNumberFormat="1" applyBorder="1"/>
    <xf numFmtId="168" fontId="0" fillId="0" borderId="12" xfId="0" applyNumberFormat="1" applyBorder="1"/>
    <xf numFmtId="0" fontId="7" fillId="6" borderId="2" xfId="4" applyNumberFormat="1" applyProtection="1">
      <protection locked="0"/>
    </xf>
    <xf numFmtId="171" fontId="0" fillId="0" borderId="0" xfId="0" applyNumberFormat="1"/>
    <xf numFmtId="0" fontId="0" fillId="11" borderId="0" xfId="0" applyFill="1"/>
    <xf numFmtId="0" fontId="14" fillId="9" borderId="15" xfId="7" applyFont="1" applyBorder="1"/>
    <xf numFmtId="0" fontId="15" fillId="8" borderId="15" xfId="6" applyFont="1" applyBorder="1"/>
    <xf numFmtId="0" fontId="7" fillId="6" borderId="2" xfId="4" applyAlignment="1" applyProtection="1">
      <protection locked="0"/>
    </xf>
  </cellXfs>
  <cellStyles count="8">
    <cellStyle name="20 % - Akzent1" xfId="5" builtinId="30"/>
    <cellStyle name="40 % - Akzent1" xfId="6" builtinId="31"/>
    <cellStyle name="40 % - Akzent6" xfId="7" builtinId="51"/>
    <cellStyle name="Eingabe" xfId="4" builtinId="20"/>
    <cellStyle name="Gut" xfId="1" builtinId="26"/>
    <cellStyle name="Neutral" xfId="3" builtinId="28"/>
    <cellStyle name="Schlecht" xfId="2" builtinId="27"/>
    <cellStyle name="Standard" xfId="0" builtinId="0"/>
  </cellStyles>
  <dxfs count="266">
    <dxf>
      <fill>
        <patternFill>
          <bgColor theme="8" tint="0.59996337778862885"/>
        </patternFill>
      </fill>
    </dxf>
    <dxf>
      <fill>
        <patternFill>
          <bgColor theme="6" tint="0.59996337778862885"/>
        </patternFill>
      </fill>
    </dxf>
    <dxf>
      <font>
        <color rgb="FF9C0006"/>
      </font>
      <fill>
        <patternFill>
          <bgColor rgb="FFFFC7CE"/>
        </patternFill>
      </fill>
    </dxf>
    <dxf>
      <fill>
        <patternFill>
          <bgColor theme="8" tint="0.59996337778862885"/>
        </patternFill>
      </fill>
    </dxf>
    <dxf>
      <fill>
        <patternFill>
          <bgColor theme="6" tint="0.59996337778862885"/>
        </patternFill>
      </fill>
    </dxf>
    <dxf>
      <font>
        <color rgb="FF9C0006"/>
      </font>
      <fill>
        <patternFill>
          <bgColor rgb="FFFFC7CE"/>
        </patternFill>
      </fill>
    </dxf>
    <dxf>
      <fill>
        <patternFill>
          <bgColor theme="8" tint="0.59996337778862885"/>
        </patternFill>
      </fill>
    </dxf>
    <dxf>
      <fill>
        <patternFill>
          <bgColor theme="6" tint="0.59996337778862885"/>
        </patternFill>
      </fill>
    </dxf>
    <dxf>
      <font>
        <color rgb="FF9C0006"/>
      </font>
      <fill>
        <patternFill>
          <bgColor rgb="FFFFC7CE"/>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ill>
        <patternFill patternType="darkVertical">
          <f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
      <font>
        <color rgb="FF9C0006"/>
      </font>
      <fill>
        <patternFill>
          <bgColor rgb="FFFFC7CE"/>
        </patternFill>
      </fill>
    </dxf>
    <dxf>
      <fill>
        <patternFill>
          <bgColor theme="9" tint="0.59996337778862885"/>
        </patternFill>
      </fill>
    </dxf>
    <dxf>
      <font>
        <color rgb="FF9C6500"/>
      </font>
      <fill>
        <patternFill>
          <bgColor rgb="FFFFEB9C"/>
        </patternFill>
      </fill>
    </dxf>
    <dxf>
      <font>
        <color rgb="FF006100"/>
      </font>
      <fill>
        <patternFill>
          <bgColor rgb="FFC6EFCE"/>
        </patternFill>
      </fill>
    </dxf>
    <dxf>
      <fill>
        <patternFill>
          <bgColor theme="4" tint="0.39994506668294322"/>
        </patternFill>
      </fill>
    </dxf>
    <dxf>
      <fill>
        <patternFill>
          <bgColor theme="0" tint="-0.14996795556505021"/>
        </patternFill>
      </fill>
    </dxf>
    <dxf>
      <font>
        <color theme="0"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200025</xdr:colOff>
      <xdr:row>34</xdr:row>
      <xdr:rowOff>38100</xdr:rowOff>
    </xdr:from>
    <xdr:to>
      <xdr:col>17</xdr:col>
      <xdr:colOff>381000</xdr:colOff>
      <xdr:row>35</xdr:row>
      <xdr:rowOff>133350</xdr:rowOff>
    </xdr:to>
    <xdr:sp macro="" textlink="">
      <xdr:nvSpPr>
        <xdr:cNvPr id="2" name="Pfeil nach unten 1"/>
        <xdr:cNvSpPr/>
      </xdr:nvSpPr>
      <xdr:spPr>
        <a:xfrm>
          <a:off x="9467850" y="5600700"/>
          <a:ext cx="180975" cy="257175"/>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19</xdr:col>
      <xdr:colOff>219075</xdr:colOff>
      <xdr:row>34</xdr:row>
      <xdr:rowOff>38100</xdr:rowOff>
    </xdr:from>
    <xdr:to>
      <xdr:col>19</xdr:col>
      <xdr:colOff>400050</xdr:colOff>
      <xdr:row>35</xdr:row>
      <xdr:rowOff>133350</xdr:rowOff>
    </xdr:to>
    <xdr:sp macro="" textlink="">
      <xdr:nvSpPr>
        <xdr:cNvPr id="3" name="Pfeil nach unten 2"/>
        <xdr:cNvSpPr/>
      </xdr:nvSpPr>
      <xdr:spPr>
        <a:xfrm>
          <a:off x="10487025" y="5600700"/>
          <a:ext cx="180975" cy="257175"/>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23</xdr:col>
      <xdr:colOff>280957</xdr:colOff>
      <xdr:row>66</xdr:row>
      <xdr:rowOff>53832</xdr:rowOff>
    </xdr:from>
    <xdr:to>
      <xdr:col>23</xdr:col>
      <xdr:colOff>462915</xdr:colOff>
      <xdr:row>67</xdr:row>
      <xdr:rowOff>194310</xdr:rowOff>
    </xdr:to>
    <xdr:sp macro="" textlink="">
      <xdr:nvSpPr>
        <xdr:cNvPr id="4" name="Pfeil nach unten 3"/>
        <xdr:cNvSpPr/>
      </xdr:nvSpPr>
      <xdr:spPr>
        <a:xfrm flipV="1">
          <a:off x="12834907" y="11041872"/>
          <a:ext cx="181958" cy="304308"/>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1</xdr:col>
      <xdr:colOff>477675</xdr:colOff>
      <xdr:row>59</xdr:row>
      <xdr:rowOff>74908</xdr:rowOff>
    </xdr:from>
    <xdr:to>
      <xdr:col>2</xdr:col>
      <xdr:colOff>1869</xdr:colOff>
      <xdr:row>66</xdr:row>
      <xdr:rowOff>155373</xdr:rowOff>
    </xdr:to>
    <xdr:sp macro="" textlink="">
      <xdr:nvSpPr>
        <xdr:cNvPr id="5" name="Pfeil nach unten 4"/>
        <xdr:cNvSpPr/>
      </xdr:nvSpPr>
      <xdr:spPr>
        <a:xfrm rot="1290141" flipV="1">
          <a:off x="840703" y="9808380"/>
          <a:ext cx="181958" cy="125581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152400</xdr:colOff>
      <xdr:row>34</xdr:row>
      <xdr:rowOff>38100</xdr:rowOff>
    </xdr:from>
    <xdr:to>
      <xdr:col>3</xdr:col>
      <xdr:colOff>333375</xdr:colOff>
      <xdr:row>35</xdr:row>
      <xdr:rowOff>133350</xdr:rowOff>
    </xdr:to>
    <xdr:sp macro="" textlink="">
      <xdr:nvSpPr>
        <xdr:cNvPr id="6" name="Pfeil nach unten 5"/>
        <xdr:cNvSpPr/>
      </xdr:nvSpPr>
      <xdr:spPr>
        <a:xfrm>
          <a:off x="1819275" y="5600700"/>
          <a:ext cx="180975" cy="257175"/>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de-DE" sz="1100"/>
        </a:p>
      </xdr:txBody>
    </xdr:sp>
    <xdr:clientData/>
  </xdr:twoCellAnchor>
  <xdr:twoCellAnchor>
    <xdr:from>
      <xdr:col>1</xdr:col>
      <xdr:colOff>533400</xdr:colOff>
      <xdr:row>5</xdr:row>
      <xdr:rowOff>47625</xdr:rowOff>
    </xdr:from>
    <xdr:to>
      <xdr:col>7</xdr:col>
      <xdr:colOff>333375</xdr:colOff>
      <xdr:row>12</xdr:row>
      <xdr:rowOff>104775</xdr:rowOff>
    </xdr:to>
    <xdr:sp macro="" textlink="">
      <xdr:nvSpPr>
        <xdr:cNvPr id="7" name="Rechteck 6"/>
        <xdr:cNvSpPr/>
      </xdr:nvSpPr>
      <xdr:spPr>
        <a:xfrm>
          <a:off x="895350" y="962025"/>
          <a:ext cx="3276600" cy="1228725"/>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0</xdr:col>
      <xdr:colOff>219075</xdr:colOff>
      <xdr:row>29</xdr:row>
      <xdr:rowOff>142875</xdr:rowOff>
    </xdr:from>
    <xdr:to>
      <xdr:col>24</xdr:col>
      <xdr:colOff>142875</xdr:colOff>
      <xdr:row>69</xdr:row>
      <xdr:rowOff>104775</xdr:rowOff>
    </xdr:to>
    <xdr:sp macro="" textlink="">
      <xdr:nvSpPr>
        <xdr:cNvPr id="8" name="Rechteck 7"/>
        <xdr:cNvSpPr/>
      </xdr:nvSpPr>
      <xdr:spPr>
        <a:xfrm>
          <a:off x="219075" y="5057775"/>
          <a:ext cx="13430250" cy="6705600"/>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8</xdr:col>
      <xdr:colOff>323850</xdr:colOff>
      <xdr:row>13</xdr:row>
      <xdr:rowOff>114300</xdr:rowOff>
    </xdr:from>
    <xdr:to>
      <xdr:col>14</xdr:col>
      <xdr:colOff>190500</xdr:colOff>
      <xdr:row>21</xdr:row>
      <xdr:rowOff>123825</xdr:rowOff>
    </xdr:to>
    <xdr:sp macro="" textlink="">
      <xdr:nvSpPr>
        <xdr:cNvPr id="9" name="Rechteck 8"/>
        <xdr:cNvSpPr/>
      </xdr:nvSpPr>
      <xdr:spPr>
        <a:xfrm>
          <a:off x="4705350" y="2390775"/>
          <a:ext cx="3124200" cy="1381125"/>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14</xdr:col>
      <xdr:colOff>428624</xdr:colOff>
      <xdr:row>13</xdr:row>
      <xdr:rowOff>123825</xdr:rowOff>
    </xdr:from>
    <xdr:to>
      <xdr:col>20</xdr:col>
      <xdr:colOff>342899</xdr:colOff>
      <xdr:row>21</xdr:row>
      <xdr:rowOff>123825</xdr:rowOff>
    </xdr:to>
    <xdr:sp macro="" textlink="">
      <xdr:nvSpPr>
        <xdr:cNvPr id="10" name="Rechteck 9"/>
        <xdr:cNvSpPr/>
      </xdr:nvSpPr>
      <xdr:spPr>
        <a:xfrm>
          <a:off x="8067674" y="2400300"/>
          <a:ext cx="3438525" cy="1333500"/>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xdr:col>
      <xdr:colOff>533400</xdr:colOff>
      <xdr:row>13</xdr:row>
      <xdr:rowOff>95250</xdr:rowOff>
    </xdr:from>
    <xdr:to>
      <xdr:col>7</xdr:col>
      <xdr:colOff>333375</xdr:colOff>
      <xdr:row>29</xdr:row>
      <xdr:rowOff>57150</xdr:rowOff>
    </xdr:to>
    <xdr:sp macro="" textlink="">
      <xdr:nvSpPr>
        <xdr:cNvPr id="11" name="Rechteck 10"/>
        <xdr:cNvSpPr/>
      </xdr:nvSpPr>
      <xdr:spPr>
        <a:xfrm>
          <a:off x="895350" y="2343150"/>
          <a:ext cx="3276600" cy="2628900"/>
        </a:xfrm>
        <a:prstGeom prst="rect">
          <a:avLst/>
        </a:prstGeom>
        <a:no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X69"/>
  <sheetViews>
    <sheetView tabSelected="1" zoomScaleNormal="100" workbookViewId="0">
      <selection activeCell="E10" sqref="E10"/>
    </sheetView>
  </sheetViews>
  <sheetFormatPr baseColWidth="10" defaultRowHeight="12.75" x14ac:dyDescent="0.2"/>
  <cols>
    <col min="1" max="1" width="5.42578125" customWidth="1"/>
    <col min="2" max="2" width="9.85546875" customWidth="1"/>
    <col min="3" max="3" width="9.7109375" style="7" customWidth="1"/>
    <col min="4" max="15" width="8.140625" customWidth="1"/>
    <col min="16" max="16" width="8.5703125" customWidth="1"/>
    <col min="17" max="18" width="10.5703125" customWidth="1"/>
    <col min="19" max="19" width="5.7109375" customWidth="1"/>
    <col min="20" max="20" width="9.28515625" customWidth="1"/>
    <col min="21" max="23" width="8.140625" customWidth="1"/>
    <col min="24" max="24" width="10.7109375" customWidth="1"/>
  </cols>
  <sheetData>
    <row r="2" spans="2:18" ht="23.25" x14ac:dyDescent="0.35">
      <c r="B2" s="11" t="s">
        <v>88</v>
      </c>
    </row>
    <row r="3" spans="2:18" x14ac:dyDescent="0.2">
      <c r="C3"/>
    </row>
    <row r="4" spans="2:18" x14ac:dyDescent="0.2">
      <c r="C4" s="36" t="s">
        <v>56</v>
      </c>
      <c r="D4" s="36"/>
      <c r="E4" s="36"/>
      <c r="F4" s="36"/>
    </row>
    <row r="7" spans="2:18" ht="15.75" x14ac:dyDescent="0.25">
      <c r="C7" s="37" t="s">
        <v>57</v>
      </c>
    </row>
    <row r="9" spans="2:18" x14ac:dyDescent="0.2">
      <c r="E9" t="s">
        <v>7</v>
      </c>
      <c r="F9" t="s">
        <v>19</v>
      </c>
      <c r="G9" t="s">
        <v>20</v>
      </c>
    </row>
    <row r="10" spans="2:18" x14ac:dyDescent="0.2">
      <c r="D10" s="3" t="s">
        <v>18</v>
      </c>
      <c r="E10" s="19">
        <v>3</v>
      </c>
      <c r="F10" s="19">
        <v>3.7</v>
      </c>
      <c r="G10" s="19">
        <v>4.2</v>
      </c>
    </row>
    <row r="12" spans="2:18" x14ac:dyDescent="0.2">
      <c r="D12" s="3" t="s">
        <v>17</v>
      </c>
      <c r="E12" s="20">
        <v>1</v>
      </c>
    </row>
    <row r="15" spans="2:18" ht="15.75" x14ac:dyDescent="0.25">
      <c r="C15" s="37" t="s">
        <v>58</v>
      </c>
      <c r="J15" s="37" t="s">
        <v>76</v>
      </c>
      <c r="P15" s="37" t="s">
        <v>86</v>
      </c>
    </row>
    <row r="16" spans="2:18" x14ac:dyDescent="0.2">
      <c r="K16" s="3" t="s">
        <v>69</v>
      </c>
      <c r="L16" s="12">
        <f>W38+IF(C39="gebrückt",W42,0)+IF(AND(C39="gebrückt",C43="gebrückt"),W46,0)+IF(AND(C39="gebrückt",C43="gebrückt",C47="gebrückt"),W50,0)+IF(AND(C39="gebrückt",C43="gebrückt",C47="gebrückt",C51="gebrückt"),W54,0)+IF(AND(C39="gebrückt",C43="gebrückt",C47="gebrückt",C51="gebrückt",C55="gebrückt"),W58,0)+IF(AND(C39="gebrückt",C43="gebrückt",C47="gebrückt",C51="gebrückt",C55="gebrückt",C59="gebrückt"),W62+W66,0)</f>
        <v>20</v>
      </c>
      <c r="M16" s="13" t="str">
        <f>IF(L16&lt;$E$26," --&gt; ok","Strom zu hoch!")</f>
        <v xml:space="preserve"> --&gt; ok</v>
      </c>
      <c r="Q16" t="s">
        <v>80</v>
      </c>
      <c r="R16" t="s">
        <v>81</v>
      </c>
    </row>
    <row r="17" spans="3:19" x14ac:dyDescent="0.2">
      <c r="D17" s="44" t="s">
        <v>21</v>
      </c>
      <c r="E17" s="25" t="s">
        <v>31</v>
      </c>
      <c r="F17" s="26" t="s">
        <v>32</v>
      </c>
      <c r="K17" s="3" t="s">
        <v>70</v>
      </c>
      <c r="L17" s="12">
        <f>W46+IF(C43="gebrückt",W42,0)+IF(AND(C39="gebrückt",C43="gebrückt"),W38,0)+IF(C47="gebrückt",W50,0)+IF(AND(C47="gebrückt",C51="gebrückt"),W54,0)+IF(AND(C47="gebrückt",C51="gebrückt",C55="gebrückt"),W58,0)+IF(AND(C47="gebrückt",C51="gebrückt",C55="gebrückt",C59="gebrückt"),W62+W66,0)</f>
        <v>32.5</v>
      </c>
      <c r="M17" s="13" t="str">
        <f t="shared" ref="M17:M19" si="0">IF(L17&lt;$E$26," --&gt; ok","Strom zu hoch!")</f>
        <v xml:space="preserve"> --&gt; ok</v>
      </c>
      <c r="P17" s="3" t="s">
        <v>82</v>
      </c>
      <c r="Q17" s="55">
        <f>(5-0.7)/(L16/$E$28)</f>
        <v>42.999999999999993</v>
      </c>
      <c r="R17" s="55">
        <f>(3-0.7)/(L16/$E$28)</f>
        <v>22.999999999999996</v>
      </c>
    </row>
    <row r="18" spans="3:19" x14ac:dyDescent="0.2">
      <c r="D18" s="45" t="s">
        <v>22</v>
      </c>
      <c r="E18" s="46">
        <v>1.95</v>
      </c>
      <c r="F18" s="47">
        <v>8</v>
      </c>
      <c r="K18" s="3" t="s">
        <v>71</v>
      </c>
      <c r="L18" s="12">
        <f>W58+IF(C55="gebrückt",W54,0)+IF(AND(C55="gebrückt",C51="gebrückt"),W50,0)+IF(AND(C55="gebrückt",C51="gebrückt",C47="gebrückt"),W46,0)+IF(AND(C55="gebrückt",C51="gebrückt",C47="gebrückt",C43="gebrückt"),W42,0)+IF(AND(C55="gebrückt",C51="gebrückt",C47="gebrückt",C43="gebrückt",C39="gebrückt"),W38,0)+IF(C59="gebrückt",W62+W66,0)</f>
        <v>10</v>
      </c>
      <c r="M18" s="13" t="str">
        <f t="shared" si="0"/>
        <v xml:space="preserve"> --&gt; ok</v>
      </c>
      <c r="P18" s="3" t="s">
        <v>83</v>
      </c>
      <c r="Q18" s="55">
        <f>(5-0.7)/(L17/$E$28)</f>
        <v>26.46153846153846</v>
      </c>
      <c r="R18" s="55">
        <f>(3-0.7)/(L17/$E$28)</f>
        <v>14.153846153846152</v>
      </c>
    </row>
    <row r="19" spans="3:19" x14ac:dyDescent="0.2">
      <c r="D19" s="57" t="s">
        <v>23</v>
      </c>
      <c r="E19" s="46">
        <v>1.95</v>
      </c>
      <c r="F19" s="47">
        <v>8</v>
      </c>
      <c r="K19" s="3" t="s">
        <v>72</v>
      </c>
      <c r="L19" s="12">
        <f>W62+W66+IF(C59="gebrückt",W58,0)+IF(AND(C59="gebrückt",C55="gebrückt"),W54,0)+IF(AND(C59="gebrückt",C55="gebrückt",C51="gebrückt"),W50,0)+IF(AND(C59="gebrückt",C55="gebrückt",C51="gebrückt",C47="gebrückt"),W46,0)+IF(AND(C59="gebrückt",C55="gebrückt",C51="gebrückt",C47="gebrückt",C43="gebrückt"),W42,0)+IF(AND(C59="gebrückt",C55="gebrückt",C51="gebrückt",C47="gebrückt",C43="gebrückt",C39="gebrückt"),W38,0)</f>
        <v>20</v>
      </c>
      <c r="M19" s="13" t="str">
        <f t="shared" si="0"/>
        <v xml:space="preserve"> --&gt; ok</v>
      </c>
      <c r="P19" s="3" t="s">
        <v>84</v>
      </c>
      <c r="Q19" s="55">
        <f>(5-0.7)/(L18/$E$28)</f>
        <v>85.999999999999986</v>
      </c>
      <c r="R19" s="55">
        <f>(3-0.7)/(L18/$E$28)</f>
        <v>45.999999999999993</v>
      </c>
    </row>
    <row r="20" spans="3:19" x14ac:dyDescent="0.2">
      <c r="D20" s="48" t="s">
        <v>24</v>
      </c>
      <c r="E20" s="46">
        <v>1.95</v>
      </c>
      <c r="F20" s="47">
        <v>8</v>
      </c>
      <c r="P20" s="3" t="s">
        <v>85</v>
      </c>
      <c r="Q20" s="55">
        <f>(5-0.7)/(L19/$E$28)</f>
        <v>42.999999999999993</v>
      </c>
      <c r="R20" s="55">
        <f>(3-0.7)/(L19/$E$28)</f>
        <v>22.999999999999996</v>
      </c>
    </row>
    <row r="21" spans="3:19" x14ac:dyDescent="0.2">
      <c r="D21" s="49" t="s">
        <v>25</v>
      </c>
      <c r="E21" s="46">
        <v>2.85</v>
      </c>
      <c r="F21" s="47">
        <v>8</v>
      </c>
      <c r="K21" s="3" t="s">
        <v>97</v>
      </c>
      <c r="L21" s="12">
        <f>SUM(L16:L19)</f>
        <v>82.5</v>
      </c>
    </row>
    <row r="22" spans="3:19" x14ac:dyDescent="0.2">
      <c r="D22" s="58" t="s">
        <v>26</v>
      </c>
      <c r="E22" s="46">
        <v>3.15</v>
      </c>
      <c r="F22" s="47">
        <v>8</v>
      </c>
    </row>
    <row r="23" spans="3:19" x14ac:dyDescent="0.2">
      <c r="D23" s="50" t="s">
        <v>27</v>
      </c>
      <c r="E23" s="46">
        <v>3.4</v>
      </c>
      <c r="F23" s="47">
        <v>8</v>
      </c>
    </row>
    <row r="24" spans="3:19" x14ac:dyDescent="0.2">
      <c r="D24" s="51" t="s">
        <v>33</v>
      </c>
      <c r="E24" s="52">
        <v>0</v>
      </c>
      <c r="F24" s="53">
        <v>0</v>
      </c>
    </row>
    <row r="26" spans="3:19" x14ac:dyDescent="0.2">
      <c r="D26" s="3" t="s">
        <v>28</v>
      </c>
      <c r="E26" s="22">
        <v>100</v>
      </c>
      <c r="F26" s="7" t="s">
        <v>87</v>
      </c>
    </row>
    <row r="27" spans="3:19" x14ac:dyDescent="0.2">
      <c r="D27" s="3" t="s">
        <v>29</v>
      </c>
      <c r="E27" s="21">
        <v>0.1</v>
      </c>
    </row>
    <row r="28" spans="3:19" x14ac:dyDescent="0.2">
      <c r="D28" s="3" t="s">
        <v>79</v>
      </c>
      <c r="E28" s="54">
        <v>200</v>
      </c>
    </row>
    <row r="29" spans="3:19" x14ac:dyDescent="0.2">
      <c r="D29" s="3" t="s">
        <v>74</v>
      </c>
      <c r="E29" s="38">
        <v>250</v>
      </c>
    </row>
    <row r="31" spans="3:19" ht="15.75" x14ac:dyDescent="0.25">
      <c r="C31" s="37" t="s">
        <v>59</v>
      </c>
      <c r="S31" s="37" t="s">
        <v>60</v>
      </c>
    </row>
    <row r="33" spans="2:24" x14ac:dyDescent="0.2">
      <c r="D33" t="s">
        <v>47</v>
      </c>
    </row>
    <row r="34" spans="2:24" x14ac:dyDescent="0.2">
      <c r="D34" s="33" t="s">
        <v>46</v>
      </c>
      <c r="R34" s="3" t="s">
        <v>45</v>
      </c>
      <c r="T34" t="s">
        <v>44</v>
      </c>
    </row>
    <row r="36" spans="2:24" ht="13.5" thickBot="1" x14ac:dyDescent="0.25">
      <c r="F36" s="3" t="s">
        <v>77</v>
      </c>
      <c r="G36" s="59" t="s">
        <v>95</v>
      </c>
      <c r="H36" s="59"/>
      <c r="I36" s="59"/>
      <c r="J36" s="59"/>
      <c r="K36" s="59"/>
      <c r="L36" s="59"/>
      <c r="M36" s="59"/>
      <c r="N36" s="59"/>
      <c r="O36" s="59"/>
    </row>
    <row r="37" spans="2:24" x14ac:dyDescent="0.2">
      <c r="C37" s="7" t="s">
        <v>48</v>
      </c>
      <c r="D37" s="18" t="s">
        <v>30</v>
      </c>
      <c r="E37" s="14" t="s">
        <v>31</v>
      </c>
      <c r="F37" s="15" t="s">
        <v>32</v>
      </c>
      <c r="G37" s="18" t="s">
        <v>36</v>
      </c>
      <c r="H37" s="14" t="s">
        <v>31</v>
      </c>
      <c r="I37" s="15" t="s">
        <v>32</v>
      </c>
      <c r="J37" s="18" t="s">
        <v>35</v>
      </c>
      <c r="K37" s="14" t="s">
        <v>31</v>
      </c>
      <c r="L37" s="15" t="s">
        <v>32</v>
      </c>
      <c r="M37" s="18" t="s">
        <v>34</v>
      </c>
      <c r="N37" s="14" t="s">
        <v>31</v>
      </c>
      <c r="O37" s="14" t="s">
        <v>32</v>
      </c>
      <c r="P37" s="24" t="s">
        <v>37</v>
      </c>
      <c r="Q37" s="25" t="s">
        <v>38</v>
      </c>
      <c r="R37" s="26" t="s">
        <v>39</v>
      </c>
      <c r="S37" s="41"/>
      <c r="T37" s="30" t="s">
        <v>40</v>
      </c>
      <c r="U37" s="30" t="s">
        <v>41</v>
      </c>
      <c r="V37" s="30" t="s">
        <v>42</v>
      </c>
      <c r="W37" s="30" t="s">
        <v>43</v>
      </c>
      <c r="X37" s="31" t="s">
        <v>73</v>
      </c>
    </row>
    <row r="38" spans="2:24" ht="13.5" thickBot="1" x14ac:dyDescent="0.25">
      <c r="C38" s="7" t="s">
        <v>9</v>
      </c>
      <c r="D38" s="35" t="s">
        <v>22</v>
      </c>
      <c r="E38" s="16">
        <f>VLOOKUP(D38,$D$18:$F$24,2,FALSE)</f>
        <v>1.95</v>
      </c>
      <c r="F38" s="17">
        <f>VLOOKUP(D38,$D$18:$F$24,3,FALSE)</f>
        <v>8</v>
      </c>
      <c r="G38" s="35" t="s">
        <v>33</v>
      </c>
      <c r="H38" s="16">
        <f>VLOOKUP(G38,$D$18:$F$24,2,FALSE)</f>
        <v>0</v>
      </c>
      <c r="I38" s="17">
        <f>VLOOKUP(G38,$D$18:$F$24,3,FALSE)</f>
        <v>0</v>
      </c>
      <c r="J38" s="35" t="s">
        <v>33</v>
      </c>
      <c r="K38" s="16">
        <f>VLOOKUP(J38,$D$18:$F$24,2,FALSE)</f>
        <v>0</v>
      </c>
      <c r="L38" s="17">
        <f>VLOOKUP(J38,$D$18:$F$24,3,FALSE)</f>
        <v>0</v>
      </c>
      <c r="M38" s="35" t="s">
        <v>33</v>
      </c>
      <c r="N38" s="16">
        <f>VLOOKUP(M38,$D$18:$F$24,2,FALSE)</f>
        <v>0</v>
      </c>
      <c r="O38" s="23">
        <f>VLOOKUP(M38,$D$18:$F$24,3,FALSE)</f>
        <v>0</v>
      </c>
      <c r="P38" s="27">
        <f>E38+H38+K38+N38</f>
        <v>1.95</v>
      </c>
      <c r="Q38" s="28">
        <f>(F38+I38+L38+O38)/((IF(F38&lt;&gt;0,1,0))+(IF(I38&lt;&gt;0,1,0))+(IF(L38&lt;&gt;0,1,0))+(IF(O38&lt;&gt;0,1,0)))</f>
        <v>8</v>
      </c>
      <c r="R38" s="29">
        <f>IF(P38&lt;($F$10*$E$12),((($E$12*$F$10)-P38)/Q38)*1000,"Fehler: zu viele LEDs")</f>
        <v>218.75000000000003</v>
      </c>
      <c r="S38" s="42" t="str">
        <f>CONCATENATE(C38,"=")</f>
        <v>R8=</v>
      </c>
      <c r="T38" s="32">
        <v>215</v>
      </c>
      <c r="U38" s="28">
        <f>IF(T38&lt;&gt;"",IF((P38-$E$27)&lt;($E$10*$E$12),((($E$10*$E$12)-P38-$E$27)/T38)*1000,"Fehler"),0)</f>
        <v>4.4186046511627906</v>
      </c>
      <c r="V38" s="28">
        <f>IF(T38&lt;&gt;"",IF((P38-$E$27)&lt;($F$10*$E$12),((($F$10*$E$12)-P38-$E$27)/T38)*1000,"Fehler"),0)</f>
        <v>7.6744186046511631</v>
      </c>
      <c r="W38" s="28">
        <f>IF(T38&lt;&gt;"",IF((P38-$E$27)&lt;($G$10*$E$12),((($G$10*$E$12)-P38-$E$27)/T38)*1000,"Fehler"),0)</f>
        <v>10</v>
      </c>
      <c r="X38" s="39">
        <f>(W38/1000)^2*T38*1000</f>
        <v>21.5</v>
      </c>
    </row>
    <row r="39" spans="2:24" x14ac:dyDescent="0.2">
      <c r="B39" s="3" t="s">
        <v>62</v>
      </c>
      <c r="C39" s="34" t="s">
        <v>61</v>
      </c>
      <c r="S39" s="43"/>
    </row>
    <row r="40" spans="2:24" ht="13.5" thickBot="1" x14ac:dyDescent="0.25">
      <c r="F40" s="3" t="s">
        <v>77</v>
      </c>
      <c r="G40" s="59" t="s">
        <v>96</v>
      </c>
      <c r="H40" s="59"/>
      <c r="I40" s="59"/>
      <c r="J40" s="59"/>
      <c r="K40" s="59"/>
      <c r="L40" s="59"/>
      <c r="M40" s="59"/>
      <c r="N40" s="59"/>
      <c r="O40" s="59"/>
    </row>
    <row r="41" spans="2:24" x14ac:dyDescent="0.2">
      <c r="C41" s="7" t="s">
        <v>49</v>
      </c>
      <c r="D41" s="18" t="s">
        <v>30</v>
      </c>
      <c r="E41" s="14" t="s">
        <v>31</v>
      </c>
      <c r="F41" s="15" t="s">
        <v>32</v>
      </c>
      <c r="G41" s="18" t="s">
        <v>36</v>
      </c>
      <c r="H41" s="14" t="s">
        <v>31</v>
      </c>
      <c r="I41" s="15" t="s">
        <v>32</v>
      </c>
      <c r="J41" s="18" t="s">
        <v>35</v>
      </c>
      <c r="K41" s="14" t="s">
        <v>31</v>
      </c>
      <c r="L41" s="15" t="s">
        <v>32</v>
      </c>
      <c r="M41" s="18" t="s">
        <v>34</v>
      </c>
      <c r="N41" s="14" t="s">
        <v>31</v>
      </c>
      <c r="O41" s="14" t="s">
        <v>32</v>
      </c>
      <c r="P41" s="24" t="s">
        <v>37</v>
      </c>
      <c r="Q41" s="25" t="s">
        <v>38</v>
      </c>
      <c r="R41" s="26" t="s">
        <v>39</v>
      </c>
      <c r="S41" s="41"/>
      <c r="T41" s="30" t="s">
        <v>40</v>
      </c>
      <c r="U41" s="30" t="s">
        <v>41</v>
      </c>
      <c r="V41" s="30" t="s">
        <v>42</v>
      </c>
      <c r="W41" s="30" t="s">
        <v>43</v>
      </c>
      <c r="X41" s="31" t="s">
        <v>73</v>
      </c>
    </row>
    <row r="42" spans="2:24" ht="13.5" thickBot="1" x14ac:dyDescent="0.25">
      <c r="C42" s="7" t="s">
        <v>10</v>
      </c>
      <c r="D42" s="35" t="s">
        <v>22</v>
      </c>
      <c r="E42" s="16">
        <f>VLOOKUP(D42,$D$18:$F$24,2,FALSE)</f>
        <v>1.95</v>
      </c>
      <c r="F42" s="17">
        <f>VLOOKUP(D42,$D$18:$F$24,3,FALSE)</f>
        <v>8</v>
      </c>
      <c r="G42" s="35" t="s">
        <v>33</v>
      </c>
      <c r="H42" s="16">
        <f>VLOOKUP(G42,$D$18:$F$24,2,FALSE)</f>
        <v>0</v>
      </c>
      <c r="I42" s="17">
        <f>VLOOKUP(G42,$D$18:$F$24,3,FALSE)</f>
        <v>0</v>
      </c>
      <c r="J42" s="35" t="s">
        <v>33</v>
      </c>
      <c r="K42" s="16">
        <f>VLOOKUP(J42,$D$18:$F$24,2,FALSE)</f>
        <v>0</v>
      </c>
      <c r="L42" s="17">
        <f>VLOOKUP(J42,$D$18:$F$24,3,FALSE)</f>
        <v>0</v>
      </c>
      <c r="M42" s="35" t="s">
        <v>33</v>
      </c>
      <c r="N42" s="16">
        <f>VLOOKUP(M42,$D$18:$F$24,2,FALSE)</f>
        <v>0</v>
      </c>
      <c r="O42" s="23">
        <f>VLOOKUP(M42,$D$18:$F$24,3,FALSE)</f>
        <v>0</v>
      </c>
      <c r="P42" s="27">
        <f>E42+H42+K42+N42</f>
        <v>1.95</v>
      </c>
      <c r="Q42" s="28">
        <f>(F42+I42+L42+O42)/((IF(F42&lt;&gt;0,1,0))+(IF(I42&lt;&gt;0,1,0))+(IF(L42&lt;&gt;0,1,0))+(IF(O42&lt;&gt;0,1,0)))</f>
        <v>8</v>
      </c>
      <c r="R42" s="29">
        <f>IF(P42&lt;($F$10*$E$12),((($E$12*$F$10)-P42)/Q42)*1000,"Fehler: zu viele LEDs")</f>
        <v>218.75000000000003</v>
      </c>
      <c r="S42" s="42" t="str">
        <f>CONCATENATE(C42,"=")</f>
        <v>R11=</v>
      </c>
      <c r="T42" s="32">
        <v>215</v>
      </c>
      <c r="U42" s="28">
        <f>IF(T42&lt;&gt;"",IF((P42-$E$27)&lt;($E$10*$E$12),((($E$10*$E$12)-P42-$E$27)/T42)*1000,"Fehler"),0)</f>
        <v>4.4186046511627906</v>
      </c>
      <c r="V42" s="28">
        <f>IF(T42&lt;&gt;"",IF((P42-$E$27)&lt;($F$10*$E$12),((($F$10*$E$12)-P42-$E$27)/T42)*1000,"Fehler"),0)</f>
        <v>7.6744186046511631</v>
      </c>
      <c r="W42" s="28">
        <f>IF(T42&lt;&gt;"",IF((P42-$E$27)&lt;($G$10*$E$12),((($G$10*$E$12)-P42-$E$27)/T42)*1000,"Fehler"),0)</f>
        <v>10</v>
      </c>
      <c r="X42" s="39">
        <f>(W42/1000)^2*T42*1000</f>
        <v>21.5</v>
      </c>
    </row>
    <row r="43" spans="2:24" x14ac:dyDescent="0.2">
      <c r="B43" s="3" t="s">
        <v>64</v>
      </c>
      <c r="C43" s="34" t="s">
        <v>63</v>
      </c>
      <c r="S43" s="43"/>
    </row>
    <row r="44" spans="2:24" ht="13.5" thickBot="1" x14ac:dyDescent="0.25">
      <c r="F44" s="3" t="s">
        <v>77</v>
      </c>
      <c r="G44" s="59" t="s">
        <v>89</v>
      </c>
      <c r="H44" s="59"/>
      <c r="I44" s="59"/>
      <c r="J44" s="59"/>
      <c r="K44" s="59"/>
      <c r="L44" s="59"/>
      <c r="M44" s="59"/>
      <c r="N44" s="59"/>
      <c r="O44" s="59"/>
    </row>
    <row r="45" spans="2:24" x14ac:dyDescent="0.2">
      <c r="C45" s="7" t="s">
        <v>50</v>
      </c>
      <c r="D45" s="18" t="s">
        <v>30</v>
      </c>
      <c r="E45" s="14" t="s">
        <v>31</v>
      </c>
      <c r="F45" s="15" t="s">
        <v>32</v>
      </c>
      <c r="G45" s="18" t="s">
        <v>36</v>
      </c>
      <c r="H45" s="14" t="s">
        <v>31</v>
      </c>
      <c r="I45" s="15" t="s">
        <v>32</v>
      </c>
      <c r="J45" s="18" t="s">
        <v>35</v>
      </c>
      <c r="K45" s="14" t="s">
        <v>31</v>
      </c>
      <c r="L45" s="15" t="s">
        <v>32</v>
      </c>
      <c r="M45" s="18" t="s">
        <v>34</v>
      </c>
      <c r="N45" s="14" t="s">
        <v>31</v>
      </c>
      <c r="O45" s="14" t="s">
        <v>32</v>
      </c>
      <c r="P45" s="24" t="s">
        <v>37</v>
      </c>
      <c r="Q45" s="25" t="s">
        <v>38</v>
      </c>
      <c r="R45" s="26" t="s">
        <v>39</v>
      </c>
      <c r="S45" s="41"/>
      <c r="T45" s="30" t="s">
        <v>40</v>
      </c>
      <c r="U45" s="30" t="s">
        <v>41</v>
      </c>
      <c r="V45" s="30" t="s">
        <v>42</v>
      </c>
      <c r="W45" s="30" t="s">
        <v>43</v>
      </c>
      <c r="X45" s="31" t="s">
        <v>73</v>
      </c>
    </row>
    <row r="46" spans="2:24" ht="13.5" thickBot="1" x14ac:dyDescent="0.25">
      <c r="C46" s="7" t="s">
        <v>11</v>
      </c>
      <c r="D46" s="35" t="s">
        <v>22</v>
      </c>
      <c r="E46" s="16">
        <f>VLOOKUP(D46,$D$18:$F$24,2,FALSE)</f>
        <v>1.95</v>
      </c>
      <c r="F46" s="17">
        <f>VLOOKUP(D46,$D$18:$F$24,3,FALSE)</f>
        <v>8</v>
      </c>
      <c r="G46" s="35" t="s">
        <v>33</v>
      </c>
      <c r="H46" s="16">
        <f>VLOOKUP(G46,$D$18:$F$24,2,FALSE)</f>
        <v>0</v>
      </c>
      <c r="I46" s="17">
        <f>VLOOKUP(G46,$D$18:$F$24,3,FALSE)</f>
        <v>0</v>
      </c>
      <c r="J46" s="35" t="s">
        <v>33</v>
      </c>
      <c r="K46" s="16">
        <f>VLOOKUP(J46,$D$18:$F$24,2,FALSE)</f>
        <v>0</v>
      </c>
      <c r="L46" s="17">
        <f>VLOOKUP(J46,$D$18:$F$24,3,FALSE)</f>
        <v>0</v>
      </c>
      <c r="M46" s="35" t="s">
        <v>33</v>
      </c>
      <c r="N46" s="16">
        <f>VLOOKUP(M46,$D$18:$F$24,2,FALSE)</f>
        <v>0</v>
      </c>
      <c r="O46" s="23">
        <f>VLOOKUP(M46,$D$18:$F$24,3,FALSE)</f>
        <v>0</v>
      </c>
      <c r="P46" s="27">
        <f>E46+H46+K46+N46</f>
        <v>1.95</v>
      </c>
      <c r="Q46" s="28">
        <f>(F46+I46+L46+O46)/((IF(F46&lt;&gt;0,1,0))+(IF(I46&lt;&gt;0,1,0))+(IF(L46&lt;&gt;0,1,0))+(IF(O46&lt;&gt;0,1,0)))</f>
        <v>8</v>
      </c>
      <c r="R46" s="29">
        <f>IF(P46&lt;($F$10*$E$12),((($E$12*$F$10)-P46)/Q46)*1000,"Fehler: zu viele LEDs")</f>
        <v>218.75000000000003</v>
      </c>
      <c r="S46" s="42" t="str">
        <f>CONCATENATE(C46,"=")</f>
        <v>R14=</v>
      </c>
      <c r="T46" s="32">
        <v>215</v>
      </c>
      <c r="U46" s="28">
        <f>IF(T46&lt;&gt;"",IF((P46-$E$27)&lt;($E$10*$E$12),((($E$10*$E$12)-P46-$E$27)/T46)*1000,"Fehler"),0)</f>
        <v>4.4186046511627906</v>
      </c>
      <c r="V46" s="28">
        <f>IF(T46&lt;&gt;"",IF((P46-$E$27)&lt;($F$10*$E$12),((($F$10*$E$12)-P46-$E$27)/T46)*1000,"Fehler"),0)</f>
        <v>7.6744186046511631</v>
      </c>
      <c r="W46" s="28">
        <f>IF(T46&lt;&gt;"",IF((P46-$E$27)&lt;($G$10*$E$12),((($G$10*$E$12)-P46-$E$27)/T46)*1000,"Fehler"),0)</f>
        <v>10</v>
      </c>
      <c r="X46" s="39">
        <f>(W46/1000)^2*T46*1000</f>
        <v>21.5</v>
      </c>
    </row>
    <row r="47" spans="2:24" x14ac:dyDescent="0.2">
      <c r="B47" s="3" t="s">
        <v>65</v>
      </c>
      <c r="C47" s="34" t="s">
        <v>61</v>
      </c>
      <c r="S47" s="43"/>
    </row>
    <row r="48" spans="2:24" ht="13.5" thickBot="1" x14ac:dyDescent="0.25">
      <c r="F48" s="3" t="s">
        <v>77</v>
      </c>
      <c r="G48" s="59" t="s">
        <v>90</v>
      </c>
      <c r="H48" s="59"/>
      <c r="I48" s="59"/>
      <c r="J48" s="59"/>
      <c r="K48" s="59"/>
      <c r="L48" s="59"/>
      <c r="M48" s="59"/>
      <c r="N48" s="59"/>
      <c r="O48" s="59"/>
    </row>
    <row r="49" spans="2:24" x14ac:dyDescent="0.2">
      <c r="C49" s="7" t="s">
        <v>51</v>
      </c>
      <c r="D49" s="18" t="s">
        <v>30</v>
      </c>
      <c r="E49" s="14" t="s">
        <v>31</v>
      </c>
      <c r="F49" s="15" t="s">
        <v>32</v>
      </c>
      <c r="G49" s="18" t="s">
        <v>36</v>
      </c>
      <c r="H49" s="14" t="s">
        <v>31</v>
      </c>
      <c r="I49" s="15" t="s">
        <v>32</v>
      </c>
      <c r="J49" s="18" t="s">
        <v>35</v>
      </c>
      <c r="K49" s="14" t="s">
        <v>31</v>
      </c>
      <c r="L49" s="15" t="s">
        <v>32</v>
      </c>
      <c r="M49" s="18" t="s">
        <v>34</v>
      </c>
      <c r="N49" s="14" t="s">
        <v>31</v>
      </c>
      <c r="O49" s="14" t="s">
        <v>32</v>
      </c>
      <c r="P49" s="24" t="s">
        <v>37</v>
      </c>
      <c r="Q49" s="25" t="s">
        <v>38</v>
      </c>
      <c r="R49" s="26" t="s">
        <v>39</v>
      </c>
      <c r="S49" s="41"/>
      <c r="T49" s="30" t="s">
        <v>40</v>
      </c>
      <c r="U49" s="30" t="s">
        <v>41</v>
      </c>
      <c r="V49" s="30" t="s">
        <v>42</v>
      </c>
      <c r="W49" s="30" t="s">
        <v>43</v>
      </c>
      <c r="X49" s="31" t="s">
        <v>73</v>
      </c>
    </row>
    <row r="50" spans="2:24" ht="13.5" thickBot="1" x14ac:dyDescent="0.25">
      <c r="C50" s="7" t="s">
        <v>12</v>
      </c>
      <c r="D50" s="35" t="s">
        <v>25</v>
      </c>
      <c r="E50" s="16">
        <f>VLOOKUP(D50,$D$18:$F$24,2,FALSE)</f>
        <v>2.85</v>
      </c>
      <c r="F50" s="17">
        <f>VLOOKUP(D50,$D$18:$F$24,3,FALSE)</f>
        <v>8</v>
      </c>
      <c r="G50" s="35" t="s">
        <v>33</v>
      </c>
      <c r="H50" s="16">
        <f>VLOOKUP(G50,$D$18:$F$24,2,FALSE)</f>
        <v>0</v>
      </c>
      <c r="I50" s="17">
        <f>VLOOKUP(G50,$D$18:$F$24,3,FALSE)</f>
        <v>0</v>
      </c>
      <c r="J50" s="35" t="s">
        <v>33</v>
      </c>
      <c r="K50" s="16">
        <f>VLOOKUP(J50,$D$18:$F$24,2,FALSE)</f>
        <v>0</v>
      </c>
      <c r="L50" s="17">
        <f>VLOOKUP(J50,$D$18:$F$24,3,FALSE)</f>
        <v>0</v>
      </c>
      <c r="M50" s="35" t="s">
        <v>33</v>
      </c>
      <c r="N50" s="16">
        <f>VLOOKUP(M50,$D$18:$F$24,2,FALSE)</f>
        <v>0</v>
      </c>
      <c r="O50" s="23">
        <f>VLOOKUP(M50,$D$18:$F$24,3,FALSE)</f>
        <v>0</v>
      </c>
      <c r="P50" s="27">
        <f>E50+H50+K50+N50</f>
        <v>2.85</v>
      </c>
      <c r="Q50" s="28">
        <f>(F50+I50+L50+O50)/((IF(F50&lt;&gt;0,1,0))+(IF(I50&lt;&gt;0,1,0))+(IF(L50&lt;&gt;0,1,0))+(IF(O50&lt;&gt;0,1,0)))</f>
        <v>8</v>
      </c>
      <c r="R50" s="29">
        <f>IF(P50&lt;($F$10*$E$12),((($E$12*$F$10)-P50)/Q50)*1000,"Fehler: zu viele LEDs")</f>
        <v>106.25000000000001</v>
      </c>
      <c r="S50" s="42" t="str">
        <f>CONCATENATE(C50,"=")</f>
        <v>R15=</v>
      </c>
      <c r="T50" s="32">
        <v>100</v>
      </c>
      <c r="U50" s="28">
        <f>IF(T50&lt;&gt;"",IF((P50-$E$27)&lt;($E$10*$E$12),((($E$10*$E$12)-P50-$E$27)/T50)*1000,"Fehler"),0)</f>
        <v>0.49999999999999906</v>
      </c>
      <c r="V50" s="28">
        <f>IF(T50&lt;&gt;"",IF((P50-$E$27)&lt;($F$10*$E$12),((($F$10*$E$12)-P50-$E$27)/T50)*1000,"Fehler"),0)</f>
        <v>7.5000000000000018</v>
      </c>
      <c r="W50" s="28">
        <f>IF(T50&lt;&gt;"",IF((P50-$E$27)&lt;($G$10*$E$12),((($G$10*$E$12)-P50-$E$27)/T50)*1000,"Fehler"),0)</f>
        <v>12.5</v>
      </c>
      <c r="X50" s="39">
        <f>(W50/1000)^2*T50*1000</f>
        <v>15.625000000000004</v>
      </c>
    </row>
    <row r="51" spans="2:24" x14ac:dyDescent="0.2">
      <c r="B51" s="3" t="s">
        <v>66</v>
      </c>
      <c r="C51" s="34" t="s">
        <v>61</v>
      </c>
      <c r="S51" s="43"/>
    </row>
    <row r="52" spans="2:24" ht="13.5" thickBot="1" x14ac:dyDescent="0.25">
      <c r="F52" s="3" t="s">
        <v>77</v>
      </c>
      <c r="G52" s="59" t="s">
        <v>91</v>
      </c>
      <c r="H52" s="59"/>
      <c r="I52" s="59"/>
      <c r="J52" s="59"/>
      <c r="K52" s="59"/>
      <c r="L52" s="59"/>
      <c r="M52" s="59"/>
      <c r="N52" s="59"/>
      <c r="O52" s="59"/>
    </row>
    <row r="53" spans="2:24" x14ac:dyDescent="0.2">
      <c r="C53" s="7" t="s">
        <v>52</v>
      </c>
      <c r="D53" s="18" t="s">
        <v>30</v>
      </c>
      <c r="E53" s="14" t="s">
        <v>31</v>
      </c>
      <c r="F53" s="15" t="s">
        <v>32</v>
      </c>
      <c r="G53" s="18" t="s">
        <v>36</v>
      </c>
      <c r="H53" s="14" t="s">
        <v>31</v>
      </c>
      <c r="I53" s="15" t="s">
        <v>32</v>
      </c>
      <c r="J53" s="18" t="s">
        <v>35</v>
      </c>
      <c r="K53" s="14" t="s">
        <v>31</v>
      </c>
      <c r="L53" s="15" t="s">
        <v>32</v>
      </c>
      <c r="M53" s="18" t="s">
        <v>34</v>
      </c>
      <c r="N53" s="14" t="s">
        <v>31</v>
      </c>
      <c r="O53" s="14" t="s">
        <v>32</v>
      </c>
      <c r="P53" s="24" t="s">
        <v>37</v>
      </c>
      <c r="Q53" s="25" t="s">
        <v>38</v>
      </c>
      <c r="R53" s="26" t="s">
        <v>39</v>
      </c>
      <c r="S53" s="41"/>
      <c r="T53" s="30" t="s">
        <v>40</v>
      </c>
      <c r="U53" s="30" t="s">
        <v>41</v>
      </c>
      <c r="V53" s="30" t="s">
        <v>42</v>
      </c>
      <c r="W53" s="30" t="s">
        <v>43</v>
      </c>
      <c r="X53" s="31" t="s">
        <v>73</v>
      </c>
    </row>
    <row r="54" spans="2:24" ht="13.5" thickBot="1" x14ac:dyDescent="0.25">
      <c r="C54" s="7" t="s">
        <v>13</v>
      </c>
      <c r="D54" s="35" t="s">
        <v>24</v>
      </c>
      <c r="E54" s="16">
        <f>VLOOKUP(D54,$D$18:$F$24,2,FALSE)</f>
        <v>1.95</v>
      </c>
      <c r="F54" s="17">
        <f>VLOOKUP(D54,$D$18:$F$24,3,FALSE)</f>
        <v>8</v>
      </c>
      <c r="G54" s="35" t="s">
        <v>33</v>
      </c>
      <c r="H54" s="16">
        <f>VLOOKUP(G54,$D$18:$F$24,2,FALSE)</f>
        <v>0</v>
      </c>
      <c r="I54" s="17">
        <f>VLOOKUP(G54,$D$18:$F$24,3,FALSE)</f>
        <v>0</v>
      </c>
      <c r="J54" s="35" t="s">
        <v>33</v>
      </c>
      <c r="K54" s="16">
        <f>VLOOKUP(J54,$D$18:$F$24,2,FALSE)</f>
        <v>0</v>
      </c>
      <c r="L54" s="17">
        <f>VLOOKUP(J54,$D$18:$F$24,3,FALSE)</f>
        <v>0</v>
      </c>
      <c r="M54" s="35" t="s">
        <v>33</v>
      </c>
      <c r="N54" s="16">
        <f>VLOOKUP(M54,$D$18:$F$24,2,FALSE)</f>
        <v>0</v>
      </c>
      <c r="O54" s="23">
        <f>VLOOKUP(M54,$D$18:$F$24,3,FALSE)</f>
        <v>0</v>
      </c>
      <c r="P54" s="27">
        <f>E54+H54+K54+N54</f>
        <v>1.95</v>
      </c>
      <c r="Q54" s="28">
        <f>(F54+I54+L54+O54)/((IF(F54&lt;&gt;0,1,0))+(IF(I54&lt;&gt;0,1,0))+(IF(L54&lt;&gt;0,1,0))+(IF(O54&lt;&gt;0,1,0)))</f>
        <v>8</v>
      </c>
      <c r="R54" s="29">
        <f>IF(P54&lt;($F$10*$E$12),((($E$12*$F$10)-P54)/Q54)*1000,"Fehler: zu viele LEDs")</f>
        <v>218.75000000000003</v>
      </c>
      <c r="S54" s="42" t="str">
        <f>CONCATENATE(C54,"=")</f>
        <v>R16=</v>
      </c>
      <c r="T54" s="32">
        <v>215</v>
      </c>
      <c r="U54" s="28">
        <f>IF(T54&lt;&gt;"",IF((P54-$E$27)&lt;($E$10*$E$12),((($E$10*$E$12)-P54-$E$27)/T54)*1000,"Fehler"),0)</f>
        <v>4.4186046511627906</v>
      </c>
      <c r="V54" s="28">
        <f>IF(T54&lt;&gt;"",IF((P54-$E$27)&lt;($F$10*$E$12),((($F$10*$E$12)-P54-$E$27)/T54)*1000,"Fehler"),0)</f>
        <v>7.6744186046511631</v>
      </c>
      <c r="W54" s="28">
        <f>IF(T54&lt;&gt;"",IF((P54-$E$27)&lt;($G$10*$E$12),((($G$10*$E$12)-P54-$E$27)/T54)*1000,"Fehler"),0)</f>
        <v>10</v>
      </c>
      <c r="X54" s="39">
        <f>(W54/1000)^2*T54*1000</f>
        <v>21.5</v>
      </c>
    </row>
    <row r="55" spans="2:24" x14ac:dyDescent="0.2">
      <c r="B55" s="3" t="s">
        <v>67</v>
      </c>
      <c r="C55" s="34" t="s">
        <v>63</v>
      </c>
      <c r="S55" s="43"/>
    </row>
    <row r="56" spans="2:24" ht="13.5" thickBot="1" x14ac:dyDescent="0.25">
      <c r="F56" s="3" t="s">
        <v>77</v>
      </c>
      <c r="G56" s="59" t="s">
        <v>92</v>
      </c>
      <c r="H56" s="59"/>
      <c r="I56" s="59"/>
      <c r="J56" s="59"/>
      <c r="K56" s="59"/>
      <c r="L56" s="59"/>
      <c r="M56" s="59"/>
      <c r="N56" s="59"/>
      <c r="O56" s="59"/>
    </row>
    <row r="57" spans="2:24" x14ac:dyDescent="0.2">
      <c r="C57" s="7" t="s">
        <v>53</v>
      </c>
      <c r="D57" s="18" t="s">
        <v>30</v>
      </c>
      <c r="E57" s="14" t="s">
        <v>31</v>
      </c>
      <c r="F57" s="15" t="s">
        <v>32</v>
      </c>
      <c r="G57" s="18" t="s">
        <v>36</v>
      </c>
      <c r="H57" s="14" t="s">
        <v>31</v>
      </c>
      <c r="I57" s="15" t="s">
        <v>32</v>
      </c>
      <c r="J57" s="18" t="s">
        <v>35</v>
      </c>
      <c r="K57" s="14" t="s">
        <v>31</v>
      </c>
      <c r="L57" s="15" t="s">
        <v>32</v>
      </c>
      <c r="M57" s="18" t="s">
        <v>34</v>
      </c>
      <c r="N57" s="14" t="s">
        <v>31</v>
      </c>
      <c r="O57" s="14" t="s">
        <v>32</v>
      </c>
      <c r="P57" s="24" t="s">
        <v>37</v>
      </c>
      <c r="Q57" s="25" t="s">
        <v>38</v>
      </c>
      <c r="R57" s="26" t="s">
        <v>39</v>
      </c>
      <c r="S57" s="41"/>
      <c r="T57" s="30" t="s">
        <v>40</v>
      </c>
      <c r="U57" s="30" t="s">
        <v>41</v>
      </c>
      <c r="V57" s="30" t="s">
        <v>42</v>
      </c>
      <c r="W57" s="30" t="s">
        <v>43</v>
      </c>
      <c r="X57" s="31" t="s">
        <v>73</v>
      </c>
    </row>
    <row r="58" spans="2:24" ht="13.5" thickBot="1" x14ac:dyDescent="0.25">
      <c r="C58" s="7" t="s">
        <v>14</v>
      </c>
      <c r="D58" s="35" t="s">
        <v>24</v>
      </c>
      <c r="E58" s="16">
        <f>VLOOKUP(D58,$D$18:$F$24,2,FALSE)</f>
        <v>1.95</v>
      </c>
      <c r="F58" s="17">
        <f>VLOOKUP(D58,$D$18:$F$24,3,FALSE)</f>
        <v>8</v>
      </c>
      <c r="G58" s="35" t="s">
        <v>33</v>
      </c>
      <c r="H58" s="16">
        <f>VLOOKUP(G58,$D$18:$F$24,2,FALSE)</f>
        <v>0</v>
      </c>
      <c r="I58" s="17">
        <f>VLOOKUP(G58,$D$18:$F$24,3,FALSE)</f>
        <v>0</v>
      </c>
      <c r="J58" s="35" t="s">
        <v>33</v>
      </c>
      <c r="K58" s="16">
        <f>VLOOKUP(J58,$D$18:$F$24,2,FALSE)</f>
        <v>0</v>
      </c>
      <c r="L58" s="17">
        <f>VLOOKUP(J58,$D$18:$F$24,3,FALSE)</f>
        <v>0</v>
      </c>
      <c r="M58" s="35" t="s">
        <v>33</v>
      </c>
      <c r="N58" s="16">
        <f>VLOOKUP(M58,$D$18:$F$24,2,FALSE)</f>
        <v>0</v>
      </c>
      <c r="O58" s="23">
        <f>VLOOKUP(M58,$D$18:$F$24,3,FALSE)</f>
        <v>0</v>
      </c>
      <c r="P58" s="27">
        <f>E58+H58+K58+N58</f>
        <v>1.95</v>
      </c>
      <c r="Q58" s="28">
        <f>(F58+I58+L58+O58)/((IF(F58&lt;&gt;0,1,0))+(IF(I58&lt;&gt;0,1,0))+(IF(L58&lt;&gt;0,1,0))+(IF(O58&lt;&gt;0,1,0)))</f>
        <v>8</v>
      </c>
      <c r="R58" s="29">
        <f>IF(P58&lt;($F$10*$E$12),((($E$12*$F$10)-P58)/Q58)*1000,"Fehler: zu viele LEDs")</f>
        <v>218.75000000000003</v>
      </c>
      <c r="S58" s="42" t="str">
        <f>CONCATENATE(C58,"=")</f>
        <v>R1=</v>
      </c>
      <c r="T58" s="32">
        <v>215</v>
      </c>
      <c r="U58" s="28">
        <f>IF(T58&lt;&gt;"",IF((P58-$E$27)&lt;($E$10*$E$12),((($E$10*$E$12)-P58-$E$27)/T58)*1000,"Fehler"),0)</f>
        <v>4.4186046511627906</v>
      </c>
      <c r="V58" s="28">
        <f>IF(T58&lt;&gt;"",IF((P58-$E$27)&lt;($F$10*$E$12),((($F$10*$E$12)-P58-$E$27)/T58)*1000,"Fehler"),0)</f>
        <v>7.6744186046511631</v>
      </c>
      <c r="W58" s="28">
        <f>IF(T58&lt;&gt;"",IF((P58-$E$27)&lt;($G$10*$E$12),((($G$10*$E$12)-P58-$E$27)/T58)*1000,"Fehler"),0)</f>
        <v>10</v>
      </c>
      <c r="X58" s="39">
        <f>(W58/1000)^2*T58*1000</f>
        <v>21.5</v>
      </c>
    </row>
    <row r="59" spans="2:24" x14ac:dyDescent="0.2">
      <c r="B59" s="3" t="s">
        <v>68</v>
      </c>
      <c r="C59" s="34" t="s">
        <v>63</v>
      </c>
      <c r="S59" s="43"/>
    </row>
    <row r="60" spans="2:24" ht="13.5" thickBot="1" x14ac:dyDescent="0.25">
      <c r="F60" s="3" t="s">
        <v>77</v>
      </c>
      <c r="G60" s="59" t="s">
        <v>93</v>
      </c>
      <c r="H60" s="59"/>
      <c r="I60" s="59"/>
      <c r="J60" s="59"/>
      <c r="K60" s="59"/>
      <c r="L60" s="59"/>
      <c r="M60" s="59"/>
      <c r="N60" s="59"/>
      <c r="O60" s="59"/>
    </row>
    <row r="61" spans="2:24" x14ac:dyDescent="0.2">
      <c r="C61" s="7" t="s">
        <v>54</v>
      </c>
      <c r="D61" s="18" t="s">
        <v>30</v>
      </c>
      <c r="E61" s="14" t="s">
        <v>31</v>
      </c>
      <c r="F61" s="15" t="s">
        <v>32</v>
      </c>
      <c r="G61" s="18" t="s">
        <v>36</v>
      </c>
      <c r="H61" s="14" t="s">
        <v>31</v>
      </c>
      <c r="I61" s="15" t="s">
        <v>32</v>
      </c>
      <c r="J61" s="18" t="s">
        <v>35</v>
      </c>
      <c r="K61" s="14" t="s">
        <v>31</v>
      </c>
      <c r="L61" s="15" t="s">
        <v>32</v>
      </c>
      <c r="M61" s="18" t="s">
        <v>34</v>
      </c>
      <c r="N61" s="14" t="s">
        <v>31</v>
      </c>
      <c r="O61" s="14" t="s">
        <v>32</v>
      </c>
      <c r="P61" s="24" t="s">
        <v>37</v>
      </c>
      <c r="Q61" s="25" t="s">
        <v>38</v>
      </c>
      <c r="R61" s="26" t="s">
        <v>39</v>
      </c>
      <c r="S61" s="41"/>
      <c r="T61" s="30" t="s">
        <v>40</v>
      </c>
      <c r="U61" s="30" t="s">
        <v>41</v>
      </c>
      <c r="V61" s="30" t="s">
        <v>42</v>
      </c>
      <c r="W61" s="30" t="s">
        <v>43</v>
      </c>
      <c r="X61" s="31" t="s">
        <v>73</v>
      </c>
    </row>
    <row r="62" spans="2:24" ht="13.5" thickBot="1" x14ac:dyDescent="0.25">
      <c r="C62" s="7" t="s">
        <v>15</v>
      </c>
      <c r="D62" s="35" t="s">
        <v>24</v>
      </c>
      <c r="E62" s="16">
        <f>VLOOKUP(D62,$D$18:$F$24,2,FALSE)</f>
        <v>1.95</v>
      </c>
      <c r="F62" s="17">
        <f>VLOOKUP(D62,$D$18:$F$24,3,FALSE)</f>
        <v>8</v>
      </c>
      <c r="G62" s="35" t="s">
        <v>33</v>
      </c>
      <c r="H62" s="16">
        <f>VLOOKUP(G62,$D$18:$F$24,2,FALSE)</f>
        <v>0</v>
      </c>
      <c r="I62" s="17">
        <f>VLOOKUP(G62,$D$18:$F$24,3,FALSE)</f>
        <v>0</v>
      </c>
      <c r="J62" s="35" t="s">
        <v>33</v>
      </c>
      <c r="K62" s="16">
        <f>VLOOKUP(J62,$D$18:$F$24,2,FALSE)</f>
        <v>0</v>
      </c>
      <c r="L62" s="17">
        <f>VLOOKUP(J62,$D$18:$F$24,3,FALSE)</f>
        <v>0</v>
      </c>
      <c r="M62" s="35" t="s">
        <v>33</v>
      </c>
      <c r="N62" s="16">
        <f>VLOOKUP(M62,$D$18:$F$24,2,FALSE)</f>
        <v>0</v>
      </c>
      <c r="O62" s="23">
        <f>VLOOKUP(M62,$D$18:$F$24,3,FALSE)</f>
        <v>0</v>
      </c>
      <c r="P62" s="27">
        <f>E62+H62+K62+N62</f>
        <v>1.95</v>
      </c>
      <c r="Q62" s="28">
        <f>(F62+I62+L62+O62)/((IF(F62&lt;&gt;0,1,0))+(IF(I62&lt;&gt;0,1,0))+(IF(L62&lt;&gt;0,1,0))+(IF(O62&lt;&gt;0,1,0)))</f>
        <v>8</v>
      </c>
      <c r="R62" s="29">
        <f>IF(P62&lt;($F$10*$E$12),((($E$12*$F$10)-P62)/Q62)*1000,"Fehler: zu viele LEDs")</f>
        <v>218.75000000000003</v>
      </c>
      <c r="S62" s="42" t="str">
        <f>CONCATENATE(C62,"=")</f>
        <v>R4=</v>
      </c>
      <c r="T62" s="32">
        <v>215</v>
      </c>
      <c r="U62" s="28">
        <f>IF(T62&lt;&gt;"",IF((P62-$E$27)&lt;($E$10*$E$12),((($E$10*$E$12)-P62-$E$27)/T62)*1000,"Fehler"),0)</f>
        <v>4.4186046511627906</v>
      </c>
      <c r="V62" s="28">
        <f>IF(T62&lt;&gt;"",IF((P62-$E$27)&lt;($F$10*$E$12),((($F$10*$E$12)-P62-$E$27)/T62)*1000,"Fehler"),0)</f>
        <v>7.6744186046511631</v>
      </c>
      <c r="W62" s="28">
        <f>IF(T62&lt;&gt;"",IF((P62-$E$27)&lt;($G$10*$E$12),((($G$10*$E$12)-P62-$E$27)/T62)*1000,"Fehler"),0)</f>
        <v>10</v>
      </c>
      <c r="X62" s="39">
        <f>(W62/1000)^2*T62*1000</f>
        <v>21.5</v>
      </c>
    </row>
    <row r="63" spans="2:24" x14ac:dyDescent="0.2">
      <c r="D63" s="56"/>
      <c r="S63" s="43"/>
    </row>
    <row r="64" spans="2:24" ht="13.5" thickBot="1" x14ac:dyDescent="0.25">
      <c r="D64" s="56"/>
      <c r="F64" s="3" t="s">
        <v>77</v>
      </c>
      <c r="G64" s="59" t="s">
        <v>94</v>
      </c>
      <c r="H64" s="59"/>
      <c r="I64" s="59"/>
      <c r="J64" s="59"/>
      <c r="K64" s="59"/>
      <c r="L64" s="59"/>
      <c r="M64" s="59"/>
      <c r="N64" s="59"/>
      <c r="O64" s="59"/>
    </row>
    <row r="65" spans="2:24" x14ac:dyDescent="0.2">
      <c r="C65" s="7" t="s">
        <v>55</v>
      </c>
      <c r="D65" s="18" t="s">
        <v>30</v>
      </c>
      <c r="E65" s="14" t="s">
        <v>31</v>
      </c>
      <c r="F65" s="15" t="s">
        <v>32</v>
      </c>
      <c r="G65" s="18" t="s">
        <v>36</v>
      </c>
      <c r="H65" s="14" t="s">
        <v>31</v>
      </c>
      <c r="I65" s="15" t="s">
        <v>32</v>
      </c>
      <c r="J65" s="18" t="s">
        <v>35</v>
      </c>
      <c r="K65" s="14" t="s">
        <v>31</v>
      </c>
      <c r="L65" s="15" t="s">
        <v>32</v>
      </c>
      <c r="M65" s="18" t="s">
        <v>34</v>
      </c>
      <c r="N65" s="14" t="s">
        <v>31</v>
      </c>
      <c r="O65" s="14" t="s">
        <v>32</v>
      </c>
      <c r="P65" s="24" t="s">
        <v>37</v>
      </c>
      <c r="Q65" s="25" t="s">
        <v>38</v>
      </c>
      <c r="R65" s="26" t="s">
        <v>39</v>
      </c>
      <c r="S65" s="41"/>
      <c r="T65" s="30" t="s">
        <v>40</v>
      </c>
      <c r="U65" s="30" t="s">
        <v>41</v>
      </c>
      <c r="V65" s="30" t="s">
        <v>42</v>
      </c>
      <c r="W65" s="30" t="s">
        <v>43</v>
      </c>
      <c r="X65" s="31" t="s">
        <v>73</v>
      </c>
    </row>
    <row r="66" spans="2:24" ht="13.5" thickBot="1" x14ac:dyDescent="0.25">
      <c r="C66" s="7" t="s">
        <v>16</v>
      </c>
      <c r="D66" s="35" t="s">
        <v>24</v>
      </c>
      <c r="E66" s="16">
        <f>VLOOKUP(D66,$D$18:$F$24,2,FALSE)</f>
        <v>1.95</v>
      </c>
      <c r="F66" s="17">
        <f>VLOOKUP(D66,$D$18:$F$24,3,FALSE)</f>
        <v>8</v>
      </c>
      <c r="G66" s="35" t="s">
        <v>33</v>
      </c>
      <c r="H66" s="16">
        <f>VLOOKUP(G66,$D$18:$F$24,2,FALSE)</f>
        <v>0</v>
      </c>
      <c r="I66" s="17">
        <f>VLOOKUP(G66,$D$18:$F$24,3,FALSE)</f>
        <v>0</v>
      </c>
      <c r="J66" s="35" t="s">
        <v>33</v>
      </c>
      <c r="K66" s="16">
        <f>VLOOKUP(J66,$D$18:$F$24,2,FALSE)</f>
        <v>0</v>
      </c>
      <c r="L66" s="17">
        <f>VLOOKUP(J66,$D$18:$F$24,3,FALSE)</f>
        <v>0</v>
      </c>
      <c r="M66" s="35" t="s">
        <v>33</v>
      </c>
      <c r="N66" s="16">
        <f>VLOOKUP(M66,$D$18:$F$24,2,FALSE)</f>
        <v>0</v>
      </c>
      <c r="O66" s="23">
        <f>VLOOKUP(M66,$D$18:$F$24,3,FALSE)</f>
        <v>0</v>
      </c>
      <c r="P66" s="27">
        <f>E66+H66+K66+N66</f>
        <v>1.95</v>
      </c>
      <c r="Q66" s="28">
        <f>(F66+I66+L66+O66)/((IF(F66&lt;&gt;0,1,0))+(IF(I66&lt;&gt;0,1,0))+(IF(L66&lt;&gt;0,1,0))+(IF(O66&lt;&gt;0,1,0)))</f>
        <v>8</v>
      </c>
      <c r="R66" s="29">
        <f>IF(P66&lt;($F$10*$E$12),((($E$12*$F$10)-P66)/Q66)*1000,"Fehler: zu viele LEDs")</f>
        <v>218.75000000000003</v>
      </c>
      <c r="S66" s="42" t="str">
        <f>CONCATENATE(C66,"=")</f>
        <v>R6=</v>
      </c>
      <c r="T66" s="32">
        <v>215</v>
      </c>
      <c r="U66" s="28">
        <f>IF(T66&lt;&gt;"",IF((P66-$E$27)&lt;($E$10*$E$12),((($E$10*$E$12)-P66-$E$27)/T66)*1000,"Fehler"),0)</f>
        <v>4.4186046511627906</v>
      </c>
      <c r="V66" s="28">
        <f>IF(T66&lt;&gt;"",IF((P66-$E$27)&lt;($F$10*$E$12),((($F$10*$E$12)-P66-$E$27)/T66)*1000,"Fehler"),0)</f>
        <v>7.6744186046511631</v>
      </c>
      <c r="W66" s="28">
        <f>IF(T66&lt;&gt;"",IF((P66-$E$27)&lt;($G$10*$E$12),((($G$10*$E$12)-P66-$E$27)/T66)*1000,"Fehler"),0)</f>
        <v>10</v>
      </c>
      <c r="X66" s="39">
        <f>(W66/1000)^2*T66*1000</f>
        <v>21.5</v>
      </c>
    </row>
    <row r="68" spans="2:24" ht="15.75" x14ac:dyDescent="0.25">
      <c r="B68" s="37" t="s">
        <v>78</v>
      </c>
    </row>
    <row r="69" spans="2:24" ht="15.75" x14ac:dyDescent="0.25">
      <c r="X69" s="40" t="s">
        <v>75</v>
      </c>
    </row>
  </sheetData>
  <sheetProtection sheet="1" objects="1" scenarios="1" selectLockedCells="1"/>
  <mergeCells count="8">
    <mergeCell ref="G60:O60"/>
    <mergeCell ref="G64:O64"/>
    <mergeCell ref="G36:O36"/>
    <mergeCell ref="G40:O40"/>
    <mergeCell ref="G44:O44"/>
    <mergeCell ref="G48:O48"/>
    <mergeCell ref="G52:O52"/>
    <mergeCell ref="G56:O56"/>
  </mergeCells>
  <conditionalFormatting sqref="D37:F37 E38:F38">
    <cfRule type="expression" dxfId="265" priority="276">
      <formula>$D$38=$D$24</formula>
    </cfRule>
    <cfRule type="expression" dxfId="264" priority="295">
      <formula>$D$38=$D$23</formula>
    </cfRule>
    <cfRule type="expression" dxfId="263" priority="296">
      <formula>$D$38=$D$22</formula>
    </cfRule>
    <cfRule type="expression" dxfId="262" priority="297">
      <formula>$D$38=$D$21</formula>
    </cfRule>
    <cfRule type="expression" dxfId="261" priority="298">
      <formula>$D$38=$D$20</formula>
    </cfRule>
    <cfRule type="expression" dxfId="260" priority="299">
      <formula>$D$38=$D$19</formula>
    </cfRule>
    <cfRule type="expression" dxfId="259" priority="300">
      <formula>$D$38=$D$18</formula>
    </cfRule>
  </conditionalFormatting>
  <conditionalFormatting sqref="G37:I37 H38:I38">
    <cfRule type="expression" dxfId="258" priority="269">
      <formula>$G$38=$D$24</formula>
    </cfRule>
    <cfRule type="expression" dxfId="257" priority="270">
      <formula>$G$38=$D$23</formula>
    </cfRule>
    <cfRule type="expression" dxfId="256" priority="271">
      <formula>$G$38=$D$22</formula>
    </cfRule>
    <cfRule type="expression" dxfId="255" priority="272">
      <formula>$G$38=$D$21</formula>
    </cfRule>
    <cfRule type="expression" dxfId="254" priority="273">
      <formula>$G$38=$D$20</formula>
    </cfRule>
    <cfRule type="expression" dxfId="253" priority="274">
      <formula>$G$38=$D$19</formula>
    </cfRule>
    <cfRule type="expression" dxfId="252" priority="275">
      <formula>$G$38=$D$18</formula>
    </cfRule>
  </conditionalFormatting>
  <conditionalFormatting sqref="J37:L37 K38:L38 K46:L46 J45:L45">
    <cfRule type="expression" dxfId="251" priority="262">
      <formula>$J$38=$D$24</formula>
    </cfRule>
    <cfRule type="expression" dxfId="250" priority="263">
      <formula>$J$38=$D$23</formula>
    </cfRule>
    <cfRule type="expression" dxfId="249" priority="264">
      <formula>$J$38=$D$22</formula>
    </cfRule>
    <cfRule type="expression" dxfId="248" priority="265">
      <formula>$J$38=$D$21</formula>
    </cfRule>
    <cfRule type="expression" dxfId="247" priority="266">
      <formula>$J$38=$D$20</formula>
    </cfRule>
    <cfRule type="expression" dxfId="246" priority="267">
      <formula>$J$38=$D$19</formula>
    </cfRule>
    <cfRule type="expression" dxfId="245" priority="268">
      <formula>$J$38=$D$18</formula>
    </cfRule>
  </conditionalFormatting>
  <conditionalFormatting sqref="M37:O37 N38:O38">
    <cfRule type="expression" dxfId="244" priority="255">
      <formula>$M$38=$D$24</formula>
    </cfRule>
    <cfRule type="expression" dxfId="243" priority="256">
      <formula>$M$38=$D$23</formula>
    </cfRule>
    <cfRule type="expression" dxfId="242" priority="257">
      <formula>$M$38=$D$22</formula>
    </cfRule>
    <cfRule type="expression" dxfId="241" priority="258">
      <formula>$M$38=$D$21</formula>
    </cfRule>
    <cfRule type="expression" dxfId="240" priority="259">
      <formula>$M$38=$D$20</formula>
    </cfRule>
    <cfRule type="expression" dxfId="239" priority="260">
      <formula>$M$38=$D$19</formula>
    </cfRule>
    <cfRule type="expression" dxfId="238" priority="261">
      <formula>$M$38=$D$18</formula>
    </cfRule>
  </conditionalFormatting>
  <conditionalFormatting sqref="R38">
    <cfRule type="containsText" dxfId="237" priority="254" operator="containsText" text="Fehler">
      <formula>NOT(ISERROR(SEARCH("Fehler",R38)))</formula>
    </cfRule>
  </conditionalFormatting>
  <conditionalFormatting sqref="D41:F41 E42:F42">
    <cfRule type="expression" dxfId="236" priority="246">
      <formula>$D$42=$D$24</formula>
    </cfRule>
    <cfRule type="expression" dxfId="235" priority="247">
      <formula>$D$42=$D$23</formula>
    </cfRule>
    <cfRule type="expression" dxfId="234" priority="248">
      <formula>$D$42=$D$22</formula>
    </cfRule>
    <cfRule type="expression" dxfId="233" priority="249">
      <formula>$D$42=$D$21</formula>
    </cfRule>
    <cfRule type="expression" dxfId="232" priority="250">
      <formula>$D$42=$D$20</formula>
    </cfRule>
    <cfRule type="expression" dxfId="231" priority="251">
      <formula>$D$42=$D$19</formula>
    </cfRule>
    <cfRule type="expression" dxfId="230" priority="252">
      <formula>$D$42=$D$18</formula>
    </cfRule>
  </conditionalFormatting>
  <conditionalFormatting sqref="G41:I41 H42:I42">
    <cfRule type="expression" dxfId="229" priority="239">
      <formula>$G$42=$D$24</formula>
    </cfRule>
    <cfRule type="expression" dxfId="228" priority="240">
      <formula>$G$42=$D$23</formula>
    </cfRule>
    <cfRule type="expression" dxfId="227" priority="241">
      <formula>$G$42=$D$22</formula>
    </cfRule>
    <cfRule type="expression" dxfId="226" priority="242">
      <formula>$G$42=$D$21</formula>
    </cfRule>
    <cfRule type="expression" dxfId="225" priority="243">
      <formula>$G$42=$D$20</formula>
    </cfRule>
    <cfRule type="expression" dxfId="224" priority="244">
      <formula>$G$42=$D$19</formula>
    </cfRule>
    <cfRule type="expression" dxfId="223" priority="245">
      <formula>$G$42=$D$18</formula>
    </cfRule>
  </conditionalFormatting>
  <conditionalFormatting sqref="J41:L41 K42:L42">
    <cfRule type="expression" dxfId="222" priority="232">
      <formula>$J$42=$D$24</formula>
    </cfRule>
    <cfRule type="expression" dxfId="221" priority="233">
      <formula>$J$42=$D$23</formula>
    </cfRule>
    <cfRule type="expression" dxfId="220" priority="234">
      <formula>$J$42=$D$22</formula>
    </cfRule>
    <cfRule type="expression" dxfId="219" priority="235">
      <formula>$J$42=$D$21</formula>
    </cfRule>
    <cfRule type="expression" dxfId="218" priority="236">
      <formula>$J$42=$D$20</formula>
    </cfRule>
    <cfRule type="expression" dxfId="217" priority="237">
      <formula>$J$42=$D$19</formula>
    </cfRule>
    <cfRule type="expression" dxfId="216" priority="238">
      <formula>$J$42=$D$18</formula>
    </cfRule>
  </conditionalFormatting>
  <conditionalFormatting sqref="M41:O41 N42:O42">
    <cfRule type="expression" dxfId="215" priority="225">
      <formula>$M$42=$D$24</formula>
    </cfRule>
    <cfRule type="expression" dxfId="214" priority="226">
      <formula>$M$42=$D$23</formula>
    </cfRule>
    <cfRule type="expression" dxfId="213" priority="227">
      <formula>$M$42=$D$22</formula>
    </cfRule>
    <cfRule type="expression" dxfId="212" priority="228">
      <formula>$M$42=$D$21</formula>
    </cfRule>
    <cfRule type="expression" dxfId="211" priority="229">
      <formula>$M$42=$D$20</formula>
    </cfRule>
    <cfRule type="expression" dxfId="210" priority="230">
      <formula>$M$42=$D$19</formula>
    </cfRule>
    <cfRule type="expression" dxfId="209" priority="231">
      <formula>$M$42=$D$18</formula>
    </cfRule>
  </conditionalFormatting>
  <conditionalFormatting sqref="R42">
    <cfRule type="containsText" dxfId="208" priority="224" operator="containsText" text="Fehler">
      <formula>NOT(ISERROR(SEARCH("Fehler",R42)))</formula>
    </cfRule>
  </conditionalFormatting>
  <conditionalFormatting sqref="D45:F45 E46:F46">
    <cfRule type="expression" dxfId="207" priority="217">
      <formula>$D$46=$D$24</formula>
    </cfRule>
    <cfRule type="expression" dxfId="206" priority="218">
      <formula>$D$46=$D$23</formula>
    </cfRule>
    <cfRule type="expression" dxfId="205" priority="219">
      <formula>$D$46=$D$22</formula>
    </cfRule>
    <cfRule type="expression" dxfId="204" priority="220">
      <formula>$D$46=$D$21</formula>
    </cfRule>
    <cfRule type="expression" dxfId="203" priority="221">
      <formula>$D$46=$D$20</formula>
    </cfRule>
    <cfRule type="expression" dxfId="202" priority="222">
      <formula>$D$46=$D$19</formula>
    </cfRule>
    <cfRule type="expression" dxfId="201" priority="223">
      <formula>$D$46=$D$18</formula>
    </cfRule>
  </conditionalFormatting>
  <conditionalFormatting sqref="G45:I45 H46:I46">
    <cfRule type="expression" dxfId="200" priority="210">
      <formula>$G$46=$D$24</formula>
    </cfRule>
    <cfRule type="expression" dxfId="199" priority="211">
      <formula>$G$46=$D$23</formula>
    </cfRule>
    <cfRule type="expression" dxfId="198" priority="212">
      <formula>$G$46=$D$22</formula>
    </cfRule>
    <cfRule type="expression" dxfId="197" priority="213">
      <formula>$G$46=$D$21</formula>
    </cfRule>
    <cfRule type="expression" dxfId="196" priority="214">
      <formula>$G$46=$D$20</formula>
    </cfRule>
    <cfRule type="expression" dxfId="195" priority="215">
      <formula>$G$46=$D$19</formula>
    </cfRule>
    <cfRule type="expression" dxfId="194" priority="216">
      <formula>$G$46=$D$18</formula>
    </cfRule>
  </conditionalFormatting>
  <conditionalFormatting sqref="M45:O45 N46:O46">
    <cfRule type="expression" dxfId="193" priority="196">
      <formula>$M$46=$D$24</formula>
    </cfRule>
    <cfRule type="expression" dxfId="192" priority="197">
      <formula>$M$46=$D$23</formula>
    </cfRule>
    <cfRule type="expression" dxfId="191" priority="198">
      <formula>$M$46=$D$22</formula>
    </cfRule>
    <cfRule type="expression" dxfId="190" priority="199">
      <formula>$M$46=$D$21</formula>
    </cfRule>
    <cfRule type="expression" dxfId="189" priority="200">
      <formula>$M$46=$D$20</formula>
    </cfRule>
    <cfRule type="expression" dxfId="188" priority="201">
      <formula>$M$46=$D$19</formula>
    </cfRule>
    <cfRule type="expression" dxfId="187" priority="202">
      <formula>$M$46=$D$18</formula>
    </cfRule>
  </conditionalFormatting>
  <conditionalFormatting sqref="R46">
    <cfRule type="containsText" dxfId="186" priority="195" operator="containsText" text="Fehler">
      <formula>NOT(ISERROR(SEARCH("Fehler",R46)))</formula>
    </cfRule>
  </conditionalFormatting>
  <conditionalFormatting sqref="D49:F49 E50:F50">
    <cfRule type="expression" dxfId="185" priority="188">
      <formula>$D$50=$D$24</formula>
    </cfRule>
    <cfRule type="expression" dxfId="184" priority="189">
      <formula>$D$50=$D$23</formula>
    </cfRule>
    <cfRule type="expression" dxfId="183" priority="190">
      <formula>$D$50=$D$22</formula>
    </cfRule>
    <cfRule type="expression" dxfId="182" priority="191">
      <formula>$D$50=$D$21</formula>
    </cfRule>
    <cfRule type="expression" dxfId="181" priority="192">
      <formula>$D$50=$D$20</formula>
    </cfRule>
    <cfRule type="expression" dxfId="180" priority="193">
      <formula>$D$50=$D$19</formula>
    </cfRule>
    <cfRule type="expression" dxfId="179" priority="194">
      <formula>$D$50=$D$18</formula>
    </cfRule>
  </conditionalFormatting>
  <conditionalFormatting sqref="G49:I49 H50:I50">
    <cfRule type="expression" dxfId="178" priority="181">
      <formula>$G$50=$D$24</formula>
    </cfRule>
    <cfRule type="expression" dxfId="177" priority="182">
      <formula>$G$50=$D$23</formula>
    </cfRule>
    <cfRule type="expression" dxfId="176" priority="183">
      <formula>$G$50=$D$22</formula>
    </cfRule>
    <cfRule type="expression" dxfId="175" priority="184">
      <formula>$G$50=$D$21</formula>
    </cfRule>
    <cfRule type="expression" dxfId="174" priority="185">
      <formula>$G$50=$D$20</formula>
    </cfRule>
    <cfRule type="expression" dxfId="173" priority="186">
      <formula>$G$50=$D$19</formula>
    </cfRule>
    <cfRule type="expression" dxfId="172" priority="187">
      <formula>$G$50=$D$18</formula>
    </cfRule>
  </conditionalFormatting>
  <conditionalFormatting sqref="J49:L49 K50:L50">
    <cfRule type="expression" dxfId="171" priority="174">
      <formula>$J$50=$D$24</formula>
    </cfRule>
    <cfRule type="expression" dxfId="170" priority="175">
      <formula>$J$50=$D$23</formula>
    </cfRule>
    <cfRule type="expression" dxfId="169" priority="176">
      <formula>$J$50=$D$22</formula>
    </cfRule>
    <cfRule type="expression" dxfId="168" priority="177">
      <formula>$J$50=$D$21</formula>
    </cfRule>
    <cfRule type="expression" dxfId="167" priority="178">
      <formula>$J$50=$D$20</formula>
    </cfRule>
    <cfRule type="expression" dxfId="166" priority="179">
      <formula>$J$50=$D$19</formula>
    </cfRule>
    <cfRule type="expression" dxfId="165" priority="180">
      <formula>$J$50=$D$18</formula>
    </cfRule>
  </conditionalFormatting>
  <conditionalFormatting sqref="M49:O49 N50:O50">
    <cfRule type="expression" dxfId="164" priority="167">
      <formula>$M$50=$D$24</formula>
    </cfRule>
    <cfRule type="expression" dxfId="163" priority="168">
      <formula>$M$50=$D$23</formula>
    </cfRule>
    <cfRule type="expression" dxfId="162" priority="169">
      <formula>$M$50=$D$22</formula>
    </cfRule>
    <cfRule type="expression" dxfId="161" priority="170">
      <formula>$M$50=$D$21</formula>
    </cfRule>
    <cfRule type="expression" dxfId="160" priority="171">
      <formula>$M$50=$D$20</formula>
    </cfRule>
    <cfRule type="expression" dxfId="159" priority="172">
      <formula>$M$50=$D$19</formula>
    </cfRule>
    <cfRule type="expression" dxfId="158" priority="173">
      <formula>$M$50=$D$18</formula>
    </cfRule>
  </conditionalFormatting>
  <conditionalFormatting sqref="R50">
    <cfRule type="containsText" dxfId="157" priority="166" operator="containsText" text="Fehler">
      <formula>NOT(ISERROR(SEARCH("Fehler",R50)))</formula>
    </cfRule>
  </conditionalFormatting>
  <conditionalFormatting sqref="D53:F53 E54:F54">
    <cfRule type="expression" dxfId="156" priority="159">
      <formula>$D$54=$D$24</formula>
    </cfRule>
    <cfRule type="expression" dxfId="155" priority="160">
      <formula>$D$54=$D$23</formula>
    </cfRule>
    <cfRule type="expression" dxfId="154" priority="161">
      <formula>$D$54=$D$22</formula>
    </cfRule>
    <cfRule type="expression" dxfId="153" priority="162">
      <formula>$D$54=$D$21</formula>
    </cfRule>
    <cfRule type="expression" dxfId="152" priority="163">
      <formula>$D$54=$D$20</formula>
    </cfRule>
    <cfRule type="expression" dxfId="151" priority="164">
      <formula>$D$54=$D$19</formula>
    </cfRule>
    <cfRule type="expression" dxfId="150" priority="165">
      <formula>$D$54=$D$18</formula>
    </cfRule>
  </conditionalFormatting>
  <conditionalFormatting sqref="G53:I53 H54:I54">
    <cfRule type="expression" dxfId="149" priority="152">
      <formula>$G$54=$D$24</formula>
    </cfRule>
    <cfRule type="expression" dxfId="148" priority="153">
      <formula>$G$54=$D$23</formula>
    </cfRule>
    <cfRule type="expression" dxfId="147" priority="154">
      <formula>$G$54=$D$22</formula>
    </cfRule>
    <cfRule type="expression" dxfId="146" priority="155">
      <formula>$G$54=$D$21</formula>
    </cfRule>
    <cfRule type="expression" dxfId="145" priority="156">
      <formula>$G$54=$D$20</formula>
    </cfRule>
    <cfRule type="expression" dxfId="144" priority="157">
      <formula>$G$54=$D$19</formula>
    </cfRule>
    <cfRule type="expression" dxfId="143" priority="158">
      <formula>$G$54=$D$18</formula>
    </cfRule>
  </conditionalFormatting>
  <conditionalFormatting sqref="J53:L53 K54:L54">
    <cfRule type="expression" dxfId="142" priority="145">
      <formula>$J$54=$D$24</formula>
    </cfRule>
    <cfRule type="expression" dxfId="141" priority="146">
      <formula>$J$54=$D$23</formula>
    </cfRule>
    <cfRule type="expression" dxfId="140" priority="147">
      <formula>$J$54=$D$22</formula>
    </cfRule>
    <cfRule type="expression" dxfId="139" priority="148">
      <formula>$J$54=$D$21</formula>
    </cfRule>
    <cfRule type="expression" dxfId="138" priority="149">
      <formula>$J$54=$D$20</formula>
    </cfRule>
    <cfRule type="expression" dxfId="137" priority="150">
      <formula>$J$54=$D$19</formula>
    </cfRule>
    <cfRule type="expression" dxfId="136" priority="151">
      <formula>$J$54=$D$18</formula>
    </cfRule>
  </conditionalFormatting>
  <conditionalFormatting sqref="M53:O53 N54:O54">
    <cfRule type="expression" dxfId="135" priority="138">
      <formula>$M$54=$D$24</formula>
    </cfRule>
    <cfRule type="expression" dxfId="134" priority="139">
      <formula>$M$54=$D$23</formula>
    </cfRule>
    <cfRule type="expression" dxfId="133" priority="140">
      <formula>$M$54=$D$22</formula>
    </cfRule>
    <cfRule type="expression" dxfId="132" priority="141">
      <formula>$M$54=$D$21</formula>
    </cfRule>
    <cfRule type="expression" dxfId="131" priority="142">
      <formula>$M$54=$D$20</formula>
    </cfRule>
    <cfRule type="expression" dxfId="130" priority="143">
      <formula>$M$54=$D$19</formula>
    </cfRule>
    <cfRule type="expression" dxfId="129" priority="144">
      <formula>$M$54=$D$18</formula>
    </cfRule>
  </conditionalFormatting>
  <conditionalFormatting sqref="R54">
    <cfRule type="containsText" dxfId="128" priority="137" operator="containsText" text="Fehler">
      <formula>NOT(ISERROR(SEARCH("Fehler",R54)))</formula>
    </cfRule>
  </conditionalFormatting>
  <conditionalFormatting sqref="D57:F57 E58:F58">
    <cfRule type="expression" dxfId="127" priority="130">
      <formula>$D$58=$D$24</formula>
    </cfRule>
    <cfRule type="expression" dxfId="126" priority="131">
      <formula>$D$58=$D$23</formula>
    </cfRule>
    <cfRule type="expression" dxfId="125" priority="132">
      <formula>$D$58=$D$22</formula>
    </cfRule>
    <cfRule type="expression" dxfId="124" priority="133">
      <formula>$D$58=$D$21</formula>
    </cfRule>
    <cfRule type="expression" dxfId="123" priority="134">
      <formula>$D$58=$D$20</formula>
    </cfRule>
    <cfRule type="expression" dxfId="122" priority="135">
      <formula>$D$58=$D$19</formula>
    </cfRule>
    <cfRule type="expression" dxfId="121" priority="136">
      <formula>$D$58=$D$18</formula>
    </cfRule>
  </conditionalFormatting>
  <conditionalFormatting sqref="G57:I57 H58:I58">
    <cfRule type="expression" dxfId="120" priority="123">
      <formula>$G$58=$D$24</formula>
    </cfRule>
    <cfRule type="expression" dxfId="119" priority="124">
      <formula>$G$58=$D$23</formula>
    </cfRule>
    <cfRule type="expression" dxfId="118" priority="125">
      <formula>$G$58=$D$22</formula>
    </cfRule>
    <cfRule type="expression" dxfId="117" priority="126">
      <formula>$G$58=$D$21</formula>
    </cfRule>
    <cfRule type="expression" dxfId="116" priority="127">
      <formula>$G$58=$D$20</formula>
    </cfRule>
    <cfRule type="expression" dxfId="115" priority="128">
      <formula>$G$58=$D$19</formula>
    </cfRule>
    <cfRule type="expression" dxfId="114" priority="129">
      <formula>$G$58=$D$18</formula>
    </cfRule>
  </conditionalFormatting>
  <conditionalFormatting sqref="J57:L57 K58:L58">
    <cfRule type="expression" dxfId="113" priority="116">
      <formula>$J$58=$D$24</formula>
    </cfRule>
    <cfRule type="expression" dxfId="112" priority="117">
      <formula>$J$58=$D$23</formula>
    </cfRule>
    <cfRule type="expression" dxfId="111" priority="118">
      <formula>$J$58=$D$22</formula>
    </cfRule>
    <cfRule type="expression" dxfId="110" priority="119">
      <formula>$J$58=$D$21</formula>
    </cfRule>
    <cfRule type="expression" dxfId="109" priority="120">
      <formula>$J$58=$D$20</formula>
    </cfRule>
    <cfRule type="expression" dxfId="108" priority="121">
      <formula>$J$58=$D$19</formula>
    </cfRule>
    <cfRule type="expression" dxfId="107" priority="122">
      <formula>$J$58=$D$18</formula>
    </cfRule>
  </conditionalFormatting>
  <conditionalFormatting sqref="M57:O57 N58:O58">
    <cfRule type="expression" dxfId="106" priority="109">
      <formula>$M$58=$D$24</formula>
    </cfRule>
    <cfRule type="expression" dxfId="105" priority="110">
      <formula>$M$58=$D$23</formula>
    </cfRule>
    <cfRule type="expression" dxfId="104" priority="111">
      <formula>$M$58=$D$22</formula>
    </cfRule>
    <cfRule type="expression" dxfId="103" priority="112">
      <formula>$M$58=$D$21</formula>
    </cfRule>
    <cfRule type="expression" dxfId="102" priority="113">
      <formula>$M$58=$D$20</formula>
    </cfRule>
    <cfRule type="expression" dxfId="101" priority="114">
      <formula>$M$58=$D$19</formula>
    </cfRule>
    <cfRule type="expression" dxfId="100" priority="115">
      <formula>$M$58=$D$18</formula>
    </cfRule>
  </conditionalFormatting>
  <conditionalFormatting sqref="R58">
    <cfRule type="containsText" dxfId="99" priority="108" operator="containsText" text="Fehler">
      <formula>NOT(ISERROR(SEARCH("Fehler",R58)))</formula>
    </cfRule>
  </conditionalFormatting>
  <conditionalFormatting sqref="D61:F61 E62:F62">
    <cfRule type="expression" dxfId="98" priority="101">
      <formula>$D$62=$D$24</formula>
    </cfRule>
    <cfRule type="expression" dxfId="97" priority="102">
      <formula>$D$62=$D$23</formula>
    </cfRule>
    <cfRule type="expression" dxfId="96" priority="103">
      <formula>$D$62=$D$22</formula>
    </cfRule>
    <cfRule type="expression" dxfId="95" priority="104">
      <formula>$D$62=$D$21</formula>
    </cfRule>
    <cfRule type="expression" dxfId="94" priority="105">
      <formula>$D$62=$D$20</formula>
    </cfRule>
    <cfRule type="expression" dxfId="93" priority="106">
      <formula>$D$62=$D$19</formula>
    </cfRule>
    <cfRule type="expression" dxfId="92" priority="107">
      <formula>$D$62=$D$18</formula>
    </cfRule>
  </conditionalFormatting>
  <conditionalFormatting sqref="G61:I61 H62:I62">
    <cfRule type="expression" dxfId="91" priority="94">
      <formula>$G$62=$D$24</formula>
    </cfRule>
    <cfRule type="expression" dxfId="90" priority="95">
      <formula>$G$62=$D$23</formula>
    </cfRule>
    <cfRule type="expression" dxfId="89" priority="96">
      <formula>$G$62=$D$22</formula>
    </cfRule>
    <cfRule type="expression" dxfId="88" priority="97">
      <formula>$G$62=$D$21</formula>
    </cfRule>
    <cfRule type="expression" dxfId="87" priority="98">
      <formula>$G$62=$D$20</formula>
    </cfRule>
    <cfRule type="expression" dxfId="86" priority="99">
      <formula>$G$62=$D$19</formula>
    </cfRule>
    <cfRule type="expression" dxfId="85" priority="100">
      <formula>$G$62=$D$18</formula>
    </cfRule>
  </conditionalFormatting>
  <conditionalFormatting sqref="J61:L61 K62:L62">
    <cfRule type="expression" dxfId="84" priority="87">
      <formula>$J$62=$D$24</formula>
    </cfRule>
    <cfRule type="expression" dxfId="83" priority="88">
      <formula>$J$62=$D$23</formula>
    </cfRule>
    <cfRule type="expression" dxfId="82" priority="89">
      <formula>$J$62=$D$22</formula>
    </cfRule>
    <cfRule type="expression" dxfId="81" priority="90">
      <formula>$J$62=$D$21</formula>
    </cfRule>
    <cfRule type="expression" dxfId="80" priority="91">
      <formula>$J$62=$D$20</formula>
    </cfRule>
    <cfRule type="expression" dxfId="79" priority="92">
      <formula>$J$62=$D$19</formula>
    </cfRule>
    <cfRule type="expression" dxfId="78" priority="93">
      <formula>$J$62=$D$18</formula>
    </cfRule>
  </conditionalFormatting>
  <conditionalFormatting sqref="M61:O61 N62:O62">
    <cfRule type="expression" dxfId="77" priority="80">
      <formula>$M$62=$D$24</formula>
    </cfRule>
    <cfRule type="expression" dxfId="76" priority="81">
      <formula>$M$62=$D$23</formula>
    </cfRule>
    <cfRule type="expression" dxfId="75" priority="82">
      <formula>$M$62=$D$22</formula>
    </cfRule>
    <cfRule type="expression" dxfId="74" priority="83">
      <formula>$M$62=$D$21</formula>
    </cfRule>
    <cfRule type="expression" dxfId="73" priority="84">
      <formula>$M$62=$D$20</formula>
    </cfRule>
    <cfRule type="expression" dxfId="72" priority="85">
      <formula>$M$62=$D$19</formula>
    </cfRule>
    <cfRule type="expression" dxfId="71" priority="86">
      <formula>$M$62=$D$18</formula>
    </cfRule>
  </conditionalFormatting>
  <conditionalFormatting sqref="R62">
    <cfRule type="containsText" dxfId="70" priority="79" operator="containsText" text="Fehler">
      <formula>NOT(ISERROR(SEARCH("Fehler",R62)))</formula>
    </cfRule>
  </conditionalFormatting>
  <conditionalFormatting sqref="D65:F65 E66:F66">
    <cfRule type="expression" dxfId="69" priority="72">
      <formula>$D$66=$D$24</formula>
    </cfRule>
    <cfRule type="expression" dxfId="68" priority="73">
      <formula>$D$66=$D$23</formula>
    </cfRule>
    <cfRule type="expression" dxfId="67" priority="74">
      <formula>$D$66=$D$22</formula>
    </cfRule>
    <cfRule type="expression" dxfId="66" priority="75">
      <formula>$D$66=$D$21</formula>
    </cfRule>
    <cfRule type="expression" dxfId="65" priority="76">
      <formula>$D$66=$D$20</formula>
    </cfRule>
    <cfRule type="expression" dxfId="64" priority="77">
      <formula>$D$66=$D$19</formula>
    </cfRule>
    <cfRule type="expression" dxfId="63" priority="78">
      <formula>$D$66=$D$18</formula>
    </cfRule>
  </conditionalFormatting>
  <conditionalFormatting sqref="G65:I65 H66:I66">
    <cfRule type="expression" dxfId="62" priority="65">
      <formula>$G$66=$D$24</formula>
    </cfRule>
    <cfRule type="expression" dxfId="61" priority="66">
      <formula>$G$66=$D$23</formula>
    </cfRule>
    <cfRule type="expression" dxfId="60" priority="67">
      <formula>$G$66=$D$22</formula>
    </cfRule>
    <cfRule type="expression" dxfId="59" priority="68">
      <formula>$G$66=$D$21</formula>
    </cfRule>
    <cfRule type="expression" dxfId="58" priority="69">
      <formula>$G$66=$D$20</formula>
    </cfRule>
    <cfRule type="expression" dxfId="57" priority="70">
      <formula>$G$66=$D$19</formula>
    </cfRule>
    <cfRule type="expression" dxfId="56" priority="71">
      <formula>$G$66=$D$18</formula>
    </cfRule>
  </conditionalFormatting>
  <conditionalFormatting sqref="J65:L65 K66:L66">
    <cfRule type="expression" dxfId="55" priority="58">
      <formula>$J$66=$D$24</formula>
    </cfRule>
    <cfRule type="expression" dxfId="54" priority="59">
      <formula>$J$66=$D$23</formula>
    </cfRule>
    <cfRule type="expression" dxfId="53" priority="60">
      <formula>$J$66=$D$22</formula>
    </cfRule>
    <cfRule type="expression" dxfId="52" priority="61">
      <formula>$J$66=$D$21</formula>
    </cfRule>
    <cfRule type="expression" dxfId="51" priority="62">
      <formula>$J$66=$D$20</formula>
    </cfRule>
    <cfRule type="expression" dxfId="50" priority="63">
      <formula>$J$66=$D$19</formula>
    </cfRule>
    <cfRule type="expression" dxfId="49" priority="64">
      <formula>$J$66=$D$18</formula>
    </cfRule>
  </conditionalFormatting>
  <conditionalFormatting sqref="M65:O65 N66:O66">
    <cfRule type="expression" dxfId="48" priority="51">
      <formula>$M$66=$D$24</formula>
    </cfRule>
    <cfRule type="expression" dxfId="47" priority="52">
      <formula>$M$66=$D$23</formula>
    </cfRule>
    <cfRule type="expression" dxfId="46" priority="53">
      <formula>$M$66=$D$22</formula>
    </cfRule>
    <cfRule type="expression" dxfId="45" priority="54">
      <formula>$M$66=$D$21</formula>
    </cfRule>
    <cfRule type="expression" dxfId="44" priority="55">
      <formula>$M$66=$D$20</formula>
    </cfRule>
    <cfRule type="expression" dxfId="43" priority="56">
      <formula>$M$66=$D$19</formula>
    </cfRule>
    <cfRule type="expression" dxfId="42" priority="57">
      <formula>$M$66=$D$18</formula>
    </cfRule>
  </conditionalFormatting>
  <conditionalFormatting sqref="R66">
    <cfRule type="containsText" dxfId="41" priority="50" operator="containsText" text="Fehler">
      <formula>NOT(ISERROR(SEARCH("Fehler",R66)))</formula>
    </cfRule>
  </conditionalFormatting>
  <conditionalFormatting sqref="L16">
    <cfRule type="cellIs" dxfId="40" priority="37" operator="greaterThan">
      <formula>$E$26</formula>
    </cfRule>
  </conditionalFormatting>
  <conditionalFormatting sqref="L17:L19">
    <cfRule type="cellIs" dxfId="39" priority="36" operator="greaterThan">
      <formula>$E$26</formula>
    </cfRule>
  </conditionalFormatting>
  <conditionalFormatting sqref="M16">
    <cfRule type="containsText" dxfId="38" priority="35" operator="containsText" text="ok">
      <formula>NOT(ISERROR(SEARCH("ok",M16)))</formula>
    </cfRule>
  </conditionalFormatting>
  <conditionalFormatting sqref="M17:M19">
    <cfRule type="containsText" dxfId="37" priority="34" operator="containsText" text="ok">
      <formula>NOT(ISERROR(SEARCH("ok",M17)))</formula>
    </cfRule>
  </conditionalFormatting>
  <conditionalFormatting sqref="X38">
    <cfRule type="cellIs" dxfId="36" priority="33" operator="greaterThan">
      <formula>$E$29</formula>
    </cfRule>
  </conditionalFormatting>
  <conditionalFormatting sqref="X42">
    <cfRule type="cellIs" dxfId="35" priority="32" operator="greaterThan">
      <formula>$E$29</formula>
    </cfRule>
  </conditionalFormatting>
  <conditionalFormatting sqref="X46">
    <cfRule type="cellIs" dxfId="34" priority="31" operator="greaterThan">
      <formula>$E$29</formula>
    </cfRule>
  </conditionalFormatting>
  <conditionalFormatting sqref="X50">
    <cfRule type="cellIs" dxfId="33" priority="30" operator="greaterThan">
      <formula>$E$29</formula>
    </cfRule>
  </conditionalFormatting>
  <conditionalFormatting sqref="X54">
    <cfRule type="cellIs" dxfId="32" priority="29" operator="greaterThan">
      <formula>$E$29</formula>
    </cfRule>
  </conditionalFormatting>
  <conditionalFormatting sqref="X58">
    <cfRule type="cellIs" dxfId="31" priority="28" operator="greaterThan">
      <formula>$E$29</formula>
    </cfRule>
  </conditionalFormatting>
  <conditionalFormatting sqref="X62">
    <cfRule type="cellIs" dxfId="30" priority="27" operator="greaterThan">
      <formula>$E$29</formula>
    </cfRule>
  </conditionalFormatting>
  <conditionalFormatting sqref="X66">
    <cfRule type="cellIs" dxfId="29" priority="26" operator="greaterThan">
      <formula>$E$29</formula>
    </cfRule>
  </conditionalFormatting>
  <conditionalFormatting sqref="U38:W38">
    <cfRule type="containsText" dxfId="28" priority="25" operator="containsText" text="Fehler">
      <formula>NOT(ISERROR(SEARCH("Fehler",U38)))</formula>
    </cfRule>
  </conditionalFormatting>
  <conditionalFormatting sqref="U42:W42">
    <cfRule type="containsText" dxfId="27" priority="23" operator="containsText" text="Fehler">
      <formula>NOT(ISERROR(SEARCH("Fehler",U42)))</formula>
    </cfRule>
  </conditionalFormatting>
  <conditionalFormatting sqref="U46:W46">
    <cfRule type="containsText" dxfId="26" priority="22" operator="containsText" text="Fehler">
      <formula>NOT(ISERROR(SEARCH("Fehler",U46)))</formula>
    </cfRule>
  </conditionalFormatting>
  <conditionalFormatting sqref="U50:W50">
    <cfRule type="containsText" dxfId="25" priority="21" operator="containsText" text="Fehler">
      <formula>NOT(ISERROR(SEARCH("Fehler",U50)))</formula>
    </cfRule>
  </conditionalFormatting>
  <conditionalFormatting sqref="U54:W54">
    <cfRule type="containsText" dxfId="24" priority="20" operator="containsText" text="Fehler">
      <formula>NOT(ISERROR(SEARCH("Fehler",U54)))</formula>
    </cfRule>
  </conditionalFormatting>
  <conditionalFormatting sqref="U58:W58">
    <cfRule type="containsText" dxfId="23" priority="19" operator="containsText" text="Fehler">
      <formula>NOT(ISERROR(SEARCH("Fehler",U58)))</formula>
    </cfRule>
  </conditionalFormatting>
  <conditionalFormatting sqref="U62:W62">
    <cfRule type="containsText" dxfId="22" priority="18" operator="containsText" text="Fehler">
      <formula>NOT(ISERROR(SEARCH("Fehler",U62)))</formula>
    </cfRule>
  </conditionalFormatting>
  <conditionalFormatting sqref="U66:W66">
    <cfRule type="containsText" dxfId="21" priority="17" operator="containsText" text="Fehler">
      <formula>NOT(ISERROR(SEARCH("Fehler",U66)))</formula>
    </cfRule>
  </conditionalFormatting>
  <conditionalFormatting sqref="D39">
    <cfRule type="expression" dxfId="20" priority="16">
      <formula>C39="gebrückt"</formula>
    </cfRule>
  </conditionalFormatting>
  <conditionalFormatting sqref="D43">
    <cfRule type="expression" dxfId="19" priority="13">
      <formula>C43="gebrückt"</formula>
    </cfRule>
  </conditionalFormatting>
  <conditionalFormatting sqref="D47">
    <cfRule type="expression" dxfId="18" priority="12">
      <formula>C47="gebrückt"</formula>
    </cfRule>
  </conditionalFormatting>
  <conditionalFormatting sqref="D51">
    <cfRule type="expression" dxfId="17" priority="11">
      <formula>C51="gebrückt"</formula>
    </cfRule>
  </conditionalFormatting>
  <conditionalFormatting sqref="D55">
    <cfRule type="expression" dxfId="16" priority="10">
      <formula>C55="gebrückt"</formula>
    </cfRule>
  </conditionalFormatting>
  <conditionalFormatting sqref="D59">
    <cfRule type="expression" dxfId="15" priority="9">
      <formula>C59="gebrückt"</formula>
    </cfRule>
  </conditionalFormatting>
  <conditionalFormatting sqref="D40">
    <cfRule type="expression" dxfId="14" priority="8">
      <formula>C39="gebrückt"</formula>
    </cfRule>
  </conditionalFormatting>
  <conditionalFormatting sqref="D44">
    <cfRule type="expression" dxfId="13" priority="7">
      <formula>C43="gebrückt"</formula>
    </cfRule>
  </conditionalFormatting>
  <conditionalFormatting sqref="D48">
    <cfRule type="expression" dxfId="12" priority="6">
      <formula>C47="gebrückt"</formula>
    </cfRule>
  </conditionalFormatting>
  <conditionalFormatting sqref="D52">
    <cfRule type="expression" dxfId="11" priority="5">
      <formula>C51="gebrückt"</formula>
    </cfRule>
  </conditionalFormatting>
  <conditionalFormatting sqref="D56">
    <cfRule type="expression" dxfId="10" priority="3">
      <formula>C55="gebrückt"</formula>
    </cfRule>
  </conditionalFormatting>
  <conditionalFormatting sqref="D60">
    <cfRule type="expression" dxfId="9" priority="2">
      <formula>C59="gebrückt"</formula>
    </cfRule>
  </conditionalFormatting>
  <dataValidations count="2">
    <dataValidation type="list" allowBlank="1" showInputMessage="1" showErrorMessage="1" sqref="D38 M66 J66 G66 D66 M62 J62 G62 D62 M58 J58 G58 D58 J54 G54 D54 M50 J50 G50 D50 G38 M46 J46 G46 D46 M42 J42 G42 D42 M38 J38 M54">
      <formula1>$D$18:$D$24</formula1>
    </dataValidation>
    <dataValidation type="list" allowBlank="1" showInputMessage="1" showErrorMessage="1" sqref="C43 C39 C55 C47 C51 C59">
      <formula1>"gebrückt,offen"</formula1>
    </dataValidation>
  </dataValidation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1"/>
  <sheetViews>
    <sheetView workbookViewId="0">
      <pane ySplit="5" topLeftCell="A71" activePane="bottomLeft" state="frozen"/>
      <selection pane="bottomLeft" activeCell="J108" sqref="J108"/>
    </sheetView>
  </sheetViews>
  <sheetFormatPr baseColWidth="10" defaultRowHeight="12.75" x14ac:dyDescent="0.2"/>
  <cols>
    <col min="1" max="1" width="9.28515625" customWidth="1"/>
    <col min="2" max="2" width="8.5703125" style="1" customWidth="1"/>
    <col min="3" max="7" width="8.85546875" style="7" customWidth="1"/>
  </cols>
  <sheetData>
    <row r="1" spans="1:6" ht="18.75" x14ac:dyDescent="0.3">
      <c r="A1" s="4" t="s">
        <v>0</v>
      </c>
    </row>
    <row r="2" spans="1:6" x14ac:dyDescent="0.2">
      <c r="A2" s="3" t="s">
        <v>1</v>
      </c>
      <c r="B2" s="1">
        <v>16</v>
      </c>
    </row>
    <row r="3" spans="1:6" x14ac:dyDescent="0.2">
      <c r="A3" s="3" t="s">
        <v>7</v>
      </c>
      <c r="B3" s="10">
        <v>63</v>
      </c>
    </row>
    <row r="4" spans="1:6" x14ac:dyDescent="0.2">
      <c r="A4" s="3" t="s">
        <v>8</v>
      </c>
      <c r="B4" s="10">
        <v>126</v>
      </c>
    </row>
    <row r="5" spans="1:6" x14ac:dyDescent="0.2">
      <c r="C5" s="7" t="s">
        <v>2</v>
      </c>
      <c r="D5" s="7" t="s">
        <v>3</v>
      </c>
      <c r="E5" s="7" t="s">
        <v>4</v>
      </c>
      <c r="F5" s="7" t="s">
        <v>5</v>
      </c>
    </row>
    <row r="6" spans="1:6" x14ac:dyDescent="0.2">
      <c r="A6">
        <v>0</v>
      </c>
      <c r="B6" s="1">
        <f>A6*$B$2</f>
        <v>0</v>
      </c>
      <c r="C6" t="s">
        <v>6</v>
      </c>
      <c r="D6" t="s">
        <v>6</v>
      </c>
      <c r="E6" t="s">
        <v>6</v>
      </c>
      <c r="F6" t="s">
        <v>6</v>
      </c>
    </row>
    <row r="7" spans="1:6" x14ac:dyDescent="0.2">
      <c r="A7">
        <v>1</v>
      </c>
      <c r="B7" s="1">
        <f t="shared" ref="B7:B70" si="0">A7*$B$2</f>
        <v>16</v>
      </c>
      <c r="C7" t="s">
        <v>6</v>
      </c>
      <c r="D7" t="s">
        <v>6</v>
      </c>
      <c r="E7" t="s">
        <v>6</v>
      </c>
      <c r="F7" t="s">
        <v>6</v>
      </c>
    </row>
    <row r="8" spans="1:6" x14ac:dyDescent="0.2">
      <c r="A8">
        <v>2</v>
      </c>
      <c r="B8" s="1">
        <f t="shared" si="0"/>
        <v>32</v>
      </c>
      <c r="C8" t="s">
        <v>6</v>
      </c>
      <c r="D8" t="s">
        <v>6</v>
      </c>
      <c r="E8" t="s">
        <v>6</v>
      </c>
      <c r="F8" t="s">
        <v>6</v>
      </c>
    </row>
    <row r="9" spans="1:6" x14ac:dyDescent="0.2">
      <c r="A9">
        <v>3</v>
      </c>
      <c r="B9" s="1">
        <f t="shared" si="0"/>
        <v>48</v>
      </c>
      <c r="C9" t="s">
        <v>6</v>
      </c>
      <c r="D9" t="s">
        <v>6</v>
      </c>
      <c r="E9" t="s">
        <v>6</v>
      </c>
      <c r="F9" t="s">
        <v>6</v>
      </c>
    </row>
    <row r="10" spans="1:6" x14ac:dyDescent="0.2">
      <c r="A10">
        <v>4</v>
      </c>
      <c r="B10" s="1">
        <f t="shared" si="0"/>
        <v>64</v>
      </c>
      <c r="C10" t="s">
        <v>6</v>
      </c>
      <c r="D10" t="s">
        <v>6</v>
      </c>
      <c r="E10" t="s">
        <v>6</v>
      </c>
      <c r="F10" t="s">
        <v>6</v>
      </c>
    </row>
    <row r="11" spans="1:6" x14ac:dyDescent="0.2">
      <c r="A11">
        <v>5</v>
      </c>
      <c r="B11" s="1">
        <f t="shared" si="0"/>
        <v>80</v>
      </c>
      <c r="C11" t="s">
        <v>6</v>
      </c>
      <c r="D11" t="s">
        <v>6</v>
      </c>
      <c r="E11" t="s">
        <v>6</v>
      </c>
      <c r="F11" t="s">
        <v>6</v>
      </c>
    </row>
    <row r="12" spans="1:6" x14ac:dyDescent="0.2">
      <c r="A12">
        <v>6</v>
      </c>
      <c r="B12" s="1">
        <f t="shared" si="0"/>
        <v>96</v>
      </c>
      <c r="C12" t="s">
        <v>6</v>
      </c>
      <c r="D12" t="s">
        <v>6</v>
      </c>
      <c r="E12" t="s">
        <v>6</v>
      </c>
      <c r="F12" t="s">
        <v>6</v>
      </c>
    </row>
    <row r="13" spans="1:6" x14ac:dyDescent="0.2">
      <c r="A13">
        <v>7</v>
      </c>
      <c r="B13" s="1">
        <f t="shared" si="0"/>
        <v>112</v>
      </c>
      <c r="C13" t="s">
        <v>6</v>
      </c>
      <c r="D13" t="s">
        <v>6</v>
      </c>
      <c r="E13" t="s">
        <v>6</v>
      </c>
      <c r="F13" t="s">
        <v>6</v>
      </c>
    </row>
    <row r="14" spans="1:6" x14ac:dyDescent="0.2">
      <c r="A14">
        <v>8</v>
      </c>
      <c r="B14" s="1">
        <f t="shared" si="0"/>
        <v>128</v>
      </c>
      <c r="C14" t="s">
        <v>6</v>
      </c>
      <c r="D14" t="s">
        <v>6</v>
      </c>
      <c r="E14" t="s">
        <v>6</v>
      </c>
      <c r="F14" t="s">
        <v>6</v>
      </c>
    </row>
    <row r="15" spans="1:6" x14ac:dyDescent="0.2">
      <c r="A15">
        <v>9</v>
      </c>
      <c r="B15" s="1">
        <f t="shared" si="0"/>
        <v>144</v>
      </c>
      <c r="C15" t="s">
        <v>6</v>
      </c>
      <c r="D15" t="s">
        <v>6</v>
      </c>
      <c r="E15" t="s">
        <v>6</v>
      </c>
      <c r="F15" t="s">
        <v>6</v>
      </c>
    </row>
    <row r="16" spans="1:6" x14ac:dyDescent="0.2">
      <c r="A16">
        <v>10</v>
      </c>
      <c r="B16" s="1">
        <f t="shared" si="0"/>
        <v>160</v>
      </c>
      <c r="C16" t="s">
        <v>6</v>
      </c>
      <c r="D16" t="s">
        <v>6</v>
      </c>
      <c r="E16" t="s">
        <v>6</v>
      </c>
      <c r="F16" t="s">
        <v>6</v>
      </c>
    </row>
    <row r="17" spans="1:6" x14ac:dyDescent="0.2">
      <c r="A17">
        <v>11</v>
      </c>
      <c r="B17" s="1">
        <f t="shared" si="0"/>
        <v>176</v>
      </c>
      <c r="C17" t="s">
        <v>6</v>
      </c>
      <c r="D17" t="s">
        <v>6</v>
      </c>
      <c r="E17" t="s">
        <v>6</v>
      </c>
      <c r="F17" t="s">
        <v>6</v>
      </c>
    </row>
    <row r="18" spans="1:6" x14ac:dyDescent="0.2">
      <c r="A18">
        <v>12</v>
      </c>
      <c r="B18" s="1">
        <f t="shared" si="0"/>
        <v>192</v>
      </c>
      <c r="C18" t="s">
        <v>6</v>
      </c>
      <c r="D18" t="s">
        <v>6</v>
      </c>
      <c r="E18" t="s">
        <v>6</v>
      </c>
      <c r="F18" t="s">
        <v>6</v>
      </c>
    </row>
    <row r="19" spans="1:6" x14ac:dyDescent="0.2">
      <c r="A19">
        <v>13</v>
      </c>
      <c r="B19" s="1">
        <f t="shared" si="0"/>
        <v>208</v>
      </c>
      <c r="C19" t="s">
        <v>6</v>
      </c>
      <c r="D19" t="s">
        <v>6</v>
      </c>
      <c r="E19" t="s">
        <v>6</v>
      </c>
      <c r="F19" t="s">
        <v>6</v>
      </c>
    </row>
    <row r="20" spans="1:6" x14ac:dyDescent="0.2">
      <c r="A20">
        <v>14</v>
      </c>
      <c r="B20" s="1">
        <f t="shared" si="0"/>
        <v>224</v>
      </c>
      <c r="C20" t="s">
        <v>6</v>
      </c>
      <c r="D20" t="s">
        <v>6</v>
      </c>
      <c r="E20" t="s">
        <v>6</v>
      </c>
      <c r="F20" t="s">
        <v>6</v>
      </c>
    </row>
    <row r="21" spans="1:6" x14ac:dyDescent="0.2">
      <c r="A21">
        <v>15</v>
      </c>
      <c r="B21" s="1">
        <f t="shared" si="0"/>
        <v>240</v>
      </c>
      <c r="C21" t="s">
        <v>6</v>
      </c>
      <c r="D21" t="s">
        <v>6</v>
      </c>
      <c r="E21" t="s">
        <v>6</v>
      </c>
      <c r="F21" t="s">
        <v>6</v>
      </c>
    </row>
    <row r="22" spans="1:6" x14ac:dyDescent="0.2">
      <c r="A22">
        <v>16</v>
      </c>
      <c r="B22" s="1">
        <f t="shared" si="0"/>
        <v>256</v>
      </c>
      <c r="C22" t="s">
        <v>6</v>
      </c>
      <c r="D22" t="s">
        <v>6</v>
      </c>
      <c r="E22" t="s">
        <v>6</v>
      </c>
      <c r="F22" t="s">
        <v>6</v>
      </c>
    </row>
    <row r="23" spans="1:6" x14ac:dyDescent="0.2">
      <c r="A23">
        <v>17</v>
      </c>
      <c r="B23" s="1">
        <f t="shared" si="0"/>
        <v>272</v>
      </c>
      <c r="C23" t="s">
        <v>6</v>
      </c>
      <c r="D23" t="s">
        <v>6</v>
      </c>
      <c r="E23" t="s">
        <v>6</v>
      </c>
      <c r="F23" t="s">
        <v>6</v>
      </c>
    </row>
    <row r="24" spans="1:6" x14ac:dyDescent="0.2">
      <c r="A24">
        <v>18</v>
      </c>
      <c r="B24" s="1">
        <f t="shared" si="0"/>
        <v>288</v>
      </c>
      <c r="C24" t="s">
        <v>6</v>
      </c>
      <c r="D24" t="s">
        <v>6</v>
      </c>
      <c r="E24" t="s">
        <v>6</v>
      </c>
      <c r="F24" t="s">
        <v>6</v>
      </c>
    </row>
    <row r="25" spans="1:6" x14ac:dyDescent="0.2">
      <c r="A25">
        <v>19</v>
      </c>
      <c r="B25" s="1">
        <f t="shared" si="0"/>
        <v>304</v>
      </c>
      <c r="C25" t="s">
        <v>6</v>
      </c>
      <c r="D25" t="s">
        <v>6</v>
      </c>
      <c r="E25" t="s">
        <v>6</v>
      </c>
      <c r="F25" t="s">
        <v>6</v>
      </c>
    </row>
    <row r="26" spans="1:6" x14ac:dyDescent="0.2">
      <c r="A26">
        <v>20</v>
      </c>
      <c r="B26" s="1">
        <f t="shared" si="0"/>
        <v>320</v>
      </c>
      <c r="C26" t="s">
        <v>6</v>
      </c>
      <c r="D26" t="s">
        <v>6</v>
      </c>
      <c r="E26" t="s">
        <v>6</v>
      </c>
      <c r="F26" t="s">
        <v>6</v>
      </c>
    </row>
    <row r="27" spans="1:6" x14ac:dyDescent="0.2">
      <c r="A27">
        <v>21</v>
      </c>
      <c r="B27" s="1">
        <f t="shared" si="0"/>
        <v>336</v>
      </c>
      <c r="C27" t="s">
        <v>6</v>
      </c>
      <c r="D27" t="s">
        <v>6</v>
      </c>
      <c r="E27" t="s">
        <v>6</v>
      </c>
      <c r="F27" t="s">
        <v>6</v>
      </c>
    </row>
    <row r="28" spans="1:6" x14ac:dyDescent="0.2">
      <c r="A28">
        <v>22</v>
      </c>
      <c r="B28" s="1">
        <f t="shared" si="0"/>
        <v>352</v>
      </c>
      <c r="C28" t="s">
        <v>6</v>
      </c>
      <c r="D28" t="s">
        <v>6</v>
      </c>
      <c r="E28" t="s">
        <v>6</v>
      </c>
      <c r="F28" t="s">
        <v>6</v>
      </c>
    </row>
    <row r="29" spans="1:6" x14ac:dyDescent="0.2">
      <c r="A29">
        <v>23</v>
      </c>
      <c r="B29" s="1">
        <f t="shared" si="0"/>
        <v>368</v>
      </c>
      <c r="C29" t="s">
        <v>6</v>
      </c>
      <c r="D29" t="s">
        <v>6</v>
      </c>
      <c r="E29" t="s">
        <v>6</v>
      </c>
      <c r="F29" t="s">
        <v>6</v>
      </c>
    </row>
    <row r="30" spans="1:6" x14ac:dyDescent="0.2">
      <c r="A30">
        <v>24</v>
      </c>
      <c r="B30" s="1">
        <f t="shared" si="0"/>
        <v>384</v>
      </c>
      <c r="C30" t="s">
        <v>6</v>
      </c>
      <c r="D30" t="s">
        <v>6</v>
      </c>
      <c r="E30" t="s">
        <v>6</v>
      </c>
      <c r="F30" t="s">
        <v>6</v>
      </c>
    </row>
    <row r="31" spans="1:6" x14ac:dyDescent="0.2">
      <c r="A31">
        <v>25</v>
      </c>
      <c r="B31" s="1">
        <f t="shared" si="0"/>
        <v>400</v>
      </c>
      <c r="C31" t="s">
        <v>6</v>
      </c>
      <c r="D31" t="s">
        <v>6</v>
      </c>
      <c r="E31" t="s">
        <v>6</v>
      </c>
      <c r="F31" t="s">
        <v>6</v>
      </c>
    </row>
    <row r="32" spans="1:6" x14ac:dyDescent="0.2">
      <c r="A32">
        <v>26</v>
      </c>
      <c r="B32" s="1">
        <f t="shared" si="0"/>
        <v>416</v>
      </c>
      <c r="C32" t="s">
        <v>6</v>
      </c>
      <c r="D32" t="s">
        <v>6</v>
      </c>
      <c r="E32" t="s">
        <v>6</v>
      </c>
      <c r="F32" t="s">
        <v>6</v>
      </c>
    </row>
    <row r="33" spans="1:6" x14ac:dyDescent="0.2">
      <c r="A33">
        <v>27</v>
      </c>
      <c r="B33" s="1">
        <f t="shared" si="0"/>
        <v>432</v>
      </c>
      <c r="C33" t="s">
        <v>6</v>
      </c>
      <c r="D33" t="s">
        <v>6</v>
      </c>
      <c r="E33" t="s">
        <v>6</v>
      </c>
      <c r="F33" t="s">
        <v>6</v>
      </c>
    </row>
    <row r="34" spans="1:6" x14ac:dyDescent="0.2">
      <c r="A34">
        <v>28</v>
      </c>
      <c r="B34" s="1">
        <f t="shared" si="0"/>
        <v>448</v>
      </c>
      <c r="C34" t="s">
        <v>6</v>
      </c>
      <c r="D34" t="s">
        <v>6</v>
      </c>
      <c r="E34" t="s">
        <v>6</v>
      </c>
      <c r="F34" t="s">
        <v>6</v>
      </c>
    </row>
    <row r="35" spans="1:6" x14ac:dyDescent="0.2">
      <c r="A35">
        <v>29</v>
      </c>
      <c r="B35" s="1">
        <f t="shared" si="0"/>
        <v>464</v>
      </c>
      <c r="C35" t="s">
        <v>6</v>
      </c>
      <c r="D35" t="s">
        <v>6</v>
      </c>
      <c r="E35" t="s">
        <v>6</v>
      </c>
      <c r="F35" t="s">
        <v>6</v>
      </c>
    </row>
    <row r="36" spans="1:6" x14ac:dyDescent="0.2">
      <c r="A36">
        <v>30</v>
      </c>
      <c r="B36" s="1">
        <f t="shared" si="0"/>
        <v>480</v>
      </c>
      <c r="C36" t="s">
        <v>6</v>
      </c>
      <c r="D36" t="s">
        <v>6</v>
      </c>
      <c r="E36" t="s">
        <v>6</v>
      </c>
      <c r="F36" t="s">
        <v>6</v>
      </c>
    </row>
    <row r="37" spans="1:6" x14ac:dyDescent="0.2">
      <c r="A37">
        <v>31</v>
      </c>
      <c r="B37" s="1">
        <f t="shared" si="0"/>
        <v>496</v>
      </c>
      <c r="C37" t="s">
        <v>6</v>
      </c>
      <c r="D37" t="s">
        <v>6</v>
      </c>
      <c r="E37" t="s">
        <v>6</v>
      </c>
      <c r="F37" t="s">
        <v>6</v>
      </c>
    </row>
    <row r="38" spans="1:6" x14ac:dyDescent="0.2">
      <c r="A38">
        <v>32</v>
      </c>
      <c r="B38" s="1">
        <f t="shared" si="0"/>
        <v>512</v>
      </c>
      <c r="C38" t="s">
        <v>6</v>
      </c>
      <c r="D38" t="s">
        <v>6</v>
      </c>
      <c r="E38" t="s">
        <v>6</v>
      </c>
      <c r="F38" t="s">
        <v>6</v>
      </c>
    </row>
    <row r="39" spans="1:6" x14ac:dyDescent="0.2">
      <c r="A39">
        <v>33</v>
      </c>
      <c r="B39" s="1">
        <f t="shared" si="0"/>
        <v>528</v>
      </c>
      <c r="C39" t="s">
        <v>6</v>
      </c>
      <c r="D39" t="s">
        <v>6</v>
      </c>
      <c r="E39" t="s">
        <v>6</v>
      </c>
      <c r="F39" t="s">
        <v>6</v>
      </c>
    </row>
    <row r="40" spans="1:6" x14ac:dyDescent="0.2">
      <c r="A40">
        <v>34</v>
      </c>
      <c r="B40" s="1">
        <f t="shared" si="0"/>
        <v>544</v>
      </c>
      <c r="C40" t="s">
        <v>6</v>
      </c>
      <c r="D40" t="s">
        <v>6</v>
      </c>
      <c r="E40" t="s">
        <v>6</v>
      </c>
      <c r="F40" t="s">
        <v>6</v>
      </c>
    </row>
    <row r="41" spans="1:6" x14ac:dyDescent="0.2">
      <c r="A41">
        <v>35</v>
      </c>
      <c r="B41" s="1">
        <f t="shared" si="0"/>
        <v>560</v>
      </c>
      <c r="C41" t="s">
        <v>6</v>
      </c>
      <c r="D41" t="s">
        <v>6</v>
      </c>
      <c r="E41" t="s">
        <v>6</v>
      </c>
      <c r="F41" t="s">
        <v>6</v>
      </c>
    </row>
    <row r="42" spans="1:6" x14ac:dyDescent="0.2">
      <c r="A42">
        <v>36</v>
      </c>
      <c r="B42" s="1">
        <f t="shared" si="0"/>
        <v>576</v>
      </c>
      <c r="C42" t="s">
        <v>6</v>
      </c>
      <c r="D42" t="s">
        <v>6</v>
      </c>
      <c r="E42" t="s">
        <v>6</v>
      </c>
      <c r="F42" t="s">
        <v>6</v>
      </c>
    </row>
    <row r="43" spans="1:6" x14ac:dyDescent="0.2">
      <c r="A43">
        <v>37</v>
      </c>
      <c r="B43" s="1">
        <f t="shared" si="0"/>
        <v>592</v>
      </c>
      <c r="C43" t="s">
        <v>6</v>
      </c>
      <c r="D43" t="s">
        <v>6</v>
      </c>
      <c r="E43" t="s">
        <v>6</v>
      </c>
      <c r="F43" t="s">
        <v>6</v>
      </c>
    </row>
    <row r="44" spans="1:6" x14ac:dyDescent="0.2">
      <c r="A44">
        <v>38</v>
      </c>
      <c r="B44" s="1">
        <f t="shared" si="0"/>
        <v>608</v>
      </c>
      <c r="C44" t="s">
        <v>6</v>
      </c>
      <c r="D44" t="s">
        <v>6</v>
      </c>
      <c r="E44" t="s">
        <v>6</v>
      </c>
      <c r="F44" t="s">
        <v>6</v>
      </c>
    </row>
    <row r="45" spans="1:6" x14ac:dyDescent="0.2">
      <c r="A45">
        <v>39</v>
      </c>
      <c r="B45" s="1">
        <f t="shared" si="0"/>
        <v>624</v>
      </c>
      <c r="C45" t="s">
        <v>6</v>
      </c>
      <c r="D45" t="s">
        <v>6</v>
      </c>
      <c r="E45" t="s">
        <v>6</v>
      </c>
      <c r="F45" t="s">
        <v>6</v>
      </c>
    </row>
    <row r="46" spans="1:6" x14ac:dyDescent="0.2">
      <c r="A46">
        <v>40</v>
      </c>
      <c r="B46" s="1">
        <f t="shared" si="0"/>
        <v>640</v>
      </c>
      <c r="C46" t="s">
        <v>6</v>
      </c>
      <c r="D46" t="s">
        <v>6</v>
      </c>
      <c r="E46" t="s">
        <v>6</v>
      </c>
      <c r="F46" t="s">
        <v>6</v>
      </c>
    </row>
    <row r="47" spans="1:6" x14ac:dyDescent="0.2">
      <c r="A47">
        <v>41</v>
      </c>
      <c r="B47" s="1">
        <f t="shared" si="0"/>
        <v>656</v>
      </c>
      <c r="C47" t="s">
        <v>6</v>
      </c>
      <c r="D47" t="s">
        <v>6</v>
      </c>
      <c r="E47" t="s">
        <v>6</v>
      </c>
      <c r="F47" t="s">
        <v>6</v>
      </c>
    </row>
    <row r="48" spans="1:6" x14ac:dyDescent="0.2">
      <c r="A48">
        <v>42</v>
      </c>
      <c r="B48" s="1">
        <f t="shared" si="0"/>
        <v>672</v>
      </c>
      <c r="C48" t="s">
        <v>6</v>
      </c>
      <c r="D48" t="s">
        <v>6</v>
      </c>
      <c r="E48" t="s">
        <v>6</v>
      </c>
      <c r="F48" t="s">
        <v>6</v>
      </c>
    </row>
    <row r="49" spans="1:7" x14ac:dyDescent="0.2">
      <c r="A49">
        <v>43</v>
      </c>
      <c r="B49" s="1">
        <f t="shared" si="0"/>
        <v>688</v>
      </c>
      <c r="C49" t="s">
        <v>6</v>
      </c>
      <c r="D49" t="s">
        <v>6</v>
      </c>
      <c r="E49" t="s">
        <v>6</v>
      </c>
      <c r="F49" t="s">
        <v>6</v>
      </c>
    </row>
    <row r="50" spans="1:7" x14ac:dyDescent="0.2">
      <c r="A50">
        <v>44</v>
      </c>
      <c r="B50" s="1">
        <f t="shared" si="0"/>
        <v>704</v>
      </c>
      <c r="C50" t="s">
        <v>6</v>
      </c>
      <c r="D50" t="s">
        <v>6</v>
      </c>
      <c r="E50" t="s">
        <v>6</v>
      </c>
      <c r="F50" t="s">
        <v>6</v>
      </c>
    </row>
    <row r="51" spans="1:7" x14ac:dyDescent="0.2">
      <c r="A51">
        <v>45</v>
      </c>
      <c r="B51" s="1">
        <f t="shared" si="0"/>
        <v>720</v>
      </c>
      <c r="C51" t="s">
        <v>6</v>
      </c>
      <c r="D51" t="s">
        <v>6</v>
      </c>
      <c r="E51" t="s">
        <v>6</v>
      </c>
      <c r="F51" t="s">
        <v>6</v>
      </c>
    </row>
    <row r="52" spans="1:7" x14ac:dyDescent="0.2">
      <c r="A52">
        <v>46</v>
      </c>
      <c r="B52" s="1">
        <f t="shared" si="0"/>
        <v>736</v>
      </c>
      <c r="C52" t="s">
        <v>6</v>
      </c>
      <c r="D52" t="s">
        <v>6</v>
      </c>
      <c r="E52" t="s">
        <v>6</v>
      </c>
      <c r="F52" t="s">
        <v>6</v>
      </c>
    </row>
    <row r="53" spans="1:7" x14ac:dyDescent="0.2">
      <c r="A53">
        <v>47</v>
      </c>
      <c r="B53" s="1">
        <f t="shared" si="0"/>
        <v>752</v>
      </c>
      <c r="C53" t="s">
        <v>6</v>
      </c>
      <c r="D53" t="s">
        <v>6</v>
      </c>
      <c r="E53" t="s">
        <v>6</v>
      </c>
      <c r="F53" t="s">
        <v>6</v>
      </c>
    </row>
    <row r="54" spans="1:7" x14ac:dyDescent="0.2">
      <c r="A54">
        <v>48</v>
      </c>
      <c r="B54" s="1">
        <f t="shared" si="0"/>
        <v>768</v>
      </c>
      <c r="C54" t="s">
        <v>6</v>
      </c>
      <c r="D54" t="s">
        <v>6</v>
      </c>
      <c r="E54" t="s">
        <v>6</v>
      </c>
      <c r="F54" t="s">
        <v>6</v>
      </c>
    </row>
    <row r="55" spans="1:7" x14ac:dyDescent="0.2">
      <c r="A55">
        <v>49</v>
      </c>
      <c r="B55" s="1">
        <f t="shared" si="0"/>
        <v>784</v>
      </c>
      <c r="C55" t="s">
        <v>6</v>
      </c>
      <c r="D55" t="s">
        <v>6</v>
      </c>
      <c r="E55" t="s">
        <v>6</v>
      </c>
      <c r="F55" t="s">
        <v>6</v>
      </c>
    </row>
    <row r="56" spans="1:7" x14ac:dyDescent="0.2">
      <c r="A56" s="10">
        <v>50</v>
      </c>
      <c r="B56" s="2">
        <f t="shared" si="0"/>
        <v>800</v>
      </c>
      <c r="C56" s="7">
        <v>0</v>
      </c>
      <c r="D56" s="7">
        <v>0</v>
      </c>
      <c r="E56" s="7">
        <v>0</v>
      </c>
      <c r="F56" s="7">
        <v>0</v>
      </c>
      <c r="G56" s="7">
        <f>A56-$B$3</f>
        <v>-13</v>
      </c>
    </row>
    <row r="57" spans="1:7" x14ac:dyDescent="0.2">
      <c r="A57">
        <v>51</v>
      </c>
      <c r="B57" s="2">
        <f t="shared" si="0"/>
        <v>816</v>
      </c>
      <c r="C57" s="7">
        <v>0</v>
      </c>
      <c r="D57" s="7">
        <v>0</v>
      </c>
      <c r="E57" s="7">
        <v>0</v>
      </c>
      <c r="F57" s="7">
        <v>0</v>
      </c>
      <c r="G57" s="7">
        <f t="shared" ref="G57:G120" si="1">A57-$B$3</f>
        <v>-12</v>
      </c>
    </row>
    <row r="58" spans="1:7" x14ac:dyDescent="0.2">
      <c r="A58">
        <v>52</v>
      </c>
      <c r="B58" s="2">
        <f t="shared" si="0"/>
        <v>832</v>
      </c>
      <c r="C58" s="7">
        <v>0</v>
      </c>
      <c r="D58" s="7">
        <v>0</v>
      </c>
      <c r="E58" s="7">
        <v>0</v>
      </c>
      <c r="F58" s="7">
        <v>0</v>
      </c>
      <c r="G58" s="7">
        <f t="shared" si="1"/>
        <v>-11</v>
      </c>
    </row>
    <row r="59" spans="1:7" x14ac:dyDescent="0.2">
      <c r="A59">
        <v>53</v>
      </c>
      <c r="B59" s="2">
        <f t="shared" si="0"/>
        <v>848</v>
      </c>
      <c r="C59" s="7">
        <v>0</v>
      </c>
      <c r="D59" s="7">
        <v>0</v>
      </c>
      <c r="E59" s="7">
        <v>0</v>
      </c>
      <c r="F59" s="7">
        <v>0</v>
      </c>
      <c r="G59" s="7">
        <f t="shared" si="1"/>
        <v>-10</v>
      </c>
    </row>
    <row r="60" spans="1:7" x14ac:dyDescent="0.2">
      <c r="A60">
        <v>54</v>
      </c>
      <c r="B60" s="2">
        <f t="shared" si="0"/>
        <v>864</v>
      </c>
      <c r="C60" s="7">
        <v>0</v>
      </c>
      <c r="D60" s="7">
        <v>0</v>
      </c>
      <c r="E60" s="7">
        <v>0</v>
      </c>
      <c r="F60" s="7">
        <v>0</v>
      </c>
      <c r="G60" s="7">
        <f t="shared" si="1"/>
        <v>-9</v>
      </c>
    </row>
    <row r="61" spans="1:7" x14ac:dyDescent="0.2">
      <c r="A61">
        <v>55</v>
      </c>
      <c r="B61" s="2">
        <f t="shared" si="0"/>
        <v>880</v>
      </c>
      <c r="C61" s="7">
        <v>0</v>
      </c>
      <c r="D61" s="7">
        <v>0</v>
      </c>
      <c r="E61" s="7">
        <v>0</v>
      </c>
      <c r="F61" s="7">
        <v>0</v>
      </c>
      <c r="G61" s="7">
        <f t="shared" si="1"/>
        <v>-8</v>
      </c>
    </row>
    <row r="62" spans="1:7" x14ac:dyDescent="0.2">
      <c r="A62">
        <v>56</v>
      </c>
      <c r="B62" s="2">
        <f t="shared" si="0"/>
        <v>896</v>
      </c>
      <c r="C62" s="7">
        <v>0</v>
      </c>
      <c r="D62" s="7">
        <v>0</v>
      </c>
      <c r="E62" s="7">
        <v>0</v>
      </c>
      <c r="F62" s="7">
        <v>0</v>
      </c>
      <c r="G62" s="7">
        <f t="shared" si="1"/>
        <v>-7</v>
      </c>
    </row>
    <row r="63" spans="1:7" x14ac:dyDescent="0.2">
      <c r="A63">
        <v>57</v>
      </c>
      <c r="B63" s="2">
        <f t="shared" si="0"/>
        <v>912</v>
      </c>
      <c r="C63" s="7">
        <v>0</v>
      </c>
      <c r="D63" s="7">
        <v>0</v>
      </c>
      <c r="E63" s="7">
        <v>0</v>
      </c>
      <c r="F63" s="7">
        <v>0</v>
      </c>
      <c r="G63" s="7">
        <f t="shared" si="1"/>
        <v>-6</v>
      </c>
    </row>
    <row r="64" spans="1:7" x14ac:dyDescent="0.2">
      <c r="A64">
        <v>58</v>
      </c>
      <c r="B64" s="2">
        <f t="shared" si="0"/>
        <v>928</v>
      </c>
      <c r="C64" s="7">
        <v>0</v>
      </c>
      <c r="D64" s="7">
        <v>0</v>
      </c>
      <c r="E64" s="7">
        <v>0</v>
      </c>
      <c r="F64" s="7">
        <v>0</v>
      </c>
      <c r="G64" s="7">
        <f t="shared" si="1"/>
        <v>-5</v>
      </c>
    </row>
    <row r="65" spans="1:7" x14ac:dyDescent="0.2">
      <c r="A65">
        <v>59</v>
      </c>
      <c r="B65" s="2">
        <f t="shared" si="0"/>
        <v>944</v>
      </c>
      <c r="C65" s="7">
        <v>0</v>
      </c>
      <c r="D65" s="7">
        <v>0</v>
      </c>
      <c r="E65" s="7">
        <v>0</v>
      </c>
      <c r="F65" s="7">
        <v>0</v>
      </c>
      <c r="G65" s="7">
        <f t="shared" si="1"/>
        <v>-4</v>
      </c>
    </row>
    <row r="66" spans="1:7" x14ac:dyDescent="0.2">
      <c r="A66">
        <v>60</v>
      </c>
      <c r="B66" s="2">
        <f t="shared" si="0"/>
        <v>960</v>
      </c>
      <c r="C66" s="7">
        <v>0</v>
      </c>
      <c r="D66" s="7">
        <v>0</v>
      </c>
      <c r="E66" s="7">
        <v>0</v>
      </c>
      <c r="F66" s="7">
        <v>0</v>
      </c>
      <c r="G66" s="7">
        <f t="shared" si="1"/>
        <v>-3</v>
      </c>
    </row>
    <row r="67" spans="1:7" x14ac:dyDescent="0.2">
      <c r="A67">
        <v>61</v>
      </c>
      <c r="B67" s="2">
        <f t="shared" si="0"/>
        <v>976</v>
      </c>
      <c r="C67" s="7">
        <v>0</v>
      </c>
      <c r="D67" s="7">
        <v>0</v>
      </c>
      <c r="E67" s="7">
        <v>0</v>
      </c>
      <c r="F67" s="7">
        <v>0</v>
      </c>
      <c r="G67" s="7">
        <f t="shared" si="1"/>
        <v>-2</v>
      </c>
    </row>
    <row r="68" spans="1:7" s="5" customFormat="1" x14ac:dyDescent="0.2">
      <c r="A68" s="5">
        <v>62</v>
      </c>
      <c r="B68" s="6">
        <f t="shared" si="0"/>
        <v>992</v>
      </c>
      <c r="C68" s="8">
        <v>0</v>
      </c>
      <c r="D68" s="8">
        <v>0</v>
      </c>
      <c r="E68" s="8">
        <v>0</v>
      </c>
      <c r="F68" s="8">
        <v>0</v>
      </c>
      <c r="G68" s="7">
        <f t="shared" si="1"/>
        <v>-1</v>
      </c>
    </row>
    <row r="69" spans="1:7" x14ac:dyDescent="0.2">
      <c r="A69" s="10">
        <v>63</v>
      </c>
      <c r="B69" s="2">
        <f t="shared" si="0"/>
        <v>1008</v>
      </c>
      <c r="C69" s="7">
        <v>0</v>
      </c>
      <c r="D69" s="7">
        <v>0</v>
      </c>
      <c r="E69" s="7">
        <v>0</v>
      </c>
      <c r="F69" s="7">
        <v>0</v>
      </c>
      <c r="G69" s="7">
        <f t="shared" si="1"/>
        <v>0</v>
      </c>
    </row>
    <row r="70" spans="1:7" x14ac:dyDescent="0.2">
      <c r="A70">
        <v>64</v>
      </c>
      <c r="B70" s="2">
        <f t="shared" si="0"/>
        <v>1024</v>
      </c>
      <c r="C70" s="7">
        <v>0</v>
      </c>
      <c r="D70" s="7">
        <v>0</v>
      </c>
      <c r="E70" s="7">
        <v>0</v>
      </c>
      <c r="F70" s="7">
        <v>0</v>
      </c>
      <c r="G70" s="7">
        <f t="shared" si="1"/>
        <v>1</v>
      </c>
    </row>
    <row r="71" spans="1:7" x14ac:dyDescent="0.2">
      <c r="A71">
        <v>65</v>
      </c>
      <c r="B71" s="2">
        <f t="shared" ref="B71:B134" si="2">A71*$B$2</f>
        <v>1040</v>
      </c>
      <c r="C71" s="7">
        <v>0</v>
      </c>
      <c r="D71" s="7">
        <v>0</v>
      </c>
      <c r="E71" s="7">
        <v>0</v>
      </c>
      <c r="F71" s="7">
        <v>0</v>
      </c>
      <c r="G71" s="7">
        <f t="shared" si="1"/>
        <v>2</v>
      </c>
    </row>
    <row r="72" spans="1:7" x14ac:dyDescent="0.2">
      <c r="A72">
        <v>66</v>
      </c>
      <c r="B72" s="2">
        <f t="shared" si="2"/>
        <v>1056</v>
      </c>
      <c r="C72" s="7">
        <v>0</v>
      </c>
      <c r="D72" s="7">
        <v>0</v>
      </c>
      <c r="E72" s="7">
        <v>0</v>
      </c>
      <c r="F72" s="7">
        <v>0</v>
      </c>
      <c r="G72" s="7">
        <f t="shared" si="1"/>
        <v>3</v>
      </c>
    </row>
    <row r="73" spans="1:7" x14ac:dyDescent="0.2">
      <c r="A73">
        <v>67</v>
      </c>
      <c r="B73" s="2">
        <f t="shared" si="2"/>
        <v>1072</v>
      </c>
      <c r="C73" s="7">
        <v>0</v>
      </c>
      <c r="D73" s="7">
        <v>0</v>
      </c>
      <c r="E73" s="7">
        <v>0</v>
      </c>
      <c r="F73" s="7">
        <v>1</v>
      </c>
      <c r="G73" s="7">
        <f t="shared" si="1"/>
        <v>4</v>
      </c>
    </row>
    <row r="74" spans="1:7" x14ac:dyDescent="0.2">
      <c r="A74">
        <v>68</v>
      </c>
      <c r="B74" s="2">
        <f t="shared" si="2"/>
        <v>1088</v>
      </c>
      <c r="C74" s="7">
        <v>0</v>
      </c>
      <c r="D74" s="7">
        <v>0</v>
      </c>
      <c r="E74" s="7">
        <v>0</v>
      </c>
      <c r="F74" s="7">
        <v>1</v>
      </c>
      <c r="G74" s="7">
        <f t="shared" si="1"/>
        <v>5</v>
      </c>
    </row>
    <row r="75" spans="1:7" x14ac:dyDescent="0.2">
      <c r="A75">
        <v>69</v>
      </c>
      <c r="B75" s="2">
        <f t="shared" si="2"/>
        <v>1104</v>
      </c>
      <c r="C75" s="7">
        <v>0</v>
      </c>
      <c r="D75" s="7">
        <v>0</v>
      </c>
      <c r="E75" s="7">
        <v>0</v>
      </c>
      <c r="F75" s="7">
        <v>1</v>
      </c>
      <c r="G75" s="7">
        <f t="shared" si="1"/>
        <v>6</v>
      </c>
    </row>
    <row r="76" spans="1:7" x14ac:dyDescent="0.2">
      <c r="A76">
        <v>70</v>
      </c>
      <c r="B76" s="2">
        <f t="shared" si="2"/>
        <v>1120</v>
      </c>
      <c r="C76" s="7">
        <v>0</v>
      </c>
      <c r="D76" s="7">
        <v>0</v>
      </c>
      <c r="E76" s="7">
        <v>0</v>
      </c>
      <c r="F76" s="7">
        <v>1</v>
      </c>
      <c r="G76" s="7">
        <f t="shared" si="1"/>
        <v>7</v>
      </c>
    </row>
    <row r="77" spans="1:7" x14ac:dyDescent="0.2">
      <c r="A77">
        <v>71</v>
      </c>
      <c r="B77" s="2">
        <f t="shared" si="2"/>
        <v>1136</v>
      </c>
      <c r="C77" s="7">
        <v>0</v>
      </c>
      <c r="D77" s="7">
        <v>0</v>
      </c>
      <c r="E77" s="7">
        <v>1</v>
      </c>
      <c r="F77" s="7">
        <v>0</v>
      </c>
      <c r="G77" s="7">
        <f t="shared" si="1"/>
        <v>8</v>
      </c>
    </row>
    <row r="78" spans="1:7" x14ac:dyDescent="0.2">
      <c r="A78">
        <v>72</v>
      </c>
      <c r="B78" s="2">
        <f t="shared" si="2"/>
        <v>1152</v>
      </c>
      <c r="C78" s="7">
        <v>0</v>
      </c>
      <c r="D78" s="7">
        <v>0</v>
      </c>
      <c r="E78" s="7">
        <v>1</v>
      </c>
      <c r="F78" s="7">
        <v>0</v>
      </c>
      <c r="G78" s="7">
        <f t="shared" si="1"/>
        <v>9</v>
      </c>
    </row>
    <row r="79" spans="1:7" x14ac:dyDescent="0.2">
      <c r="A79">
        <v>73</v>
      </c>
      <c r="B79" s="2">
        <f t="shared" si="2"/>
        <v>1168</v>
      </c>
      <c r="C79" s="7">
        <v>0</v>
      </c>
      <c r="D79" s="7">
        <v>0</v>
      </c>
      <c r="E79" s="7">
        <v>1</v>
      </c>
      <c r="F79" s="7">
        <v>0</v>
      </c>
      <c r="G79" s="7">
        <f t="shared" si="1"/>
        <v>10</v>
      </c>
    </row>
    <row r="80" spans="1:7" x14ac:dyDescent="0.2">
      <c r="A80">
        <v>74</v>
      </c>
      <c r="B80" s="2">
        <f t="shared" si="2"/>
        <v>1184</v>
      </c>
      <c r="C80" s="7">
        <v>0</v>
      </c>
      <c r="D80" s="7">
        <v>0</v>
      </c>
      <c r="E80" s="7">
        <v>1</v>
      </c>
      <c r="F80" s="7">
        <v>0</v>
      </c>
      <c r="G80" s="7">
        <f t="shared" si="1"/>
        <v>11</v>
      </c>
    </row>
    <row r="81" spans="1:7" x14ac:dyDescent="0.2">
      <c r="A81">
        <v>75</v>
      </c>
      <c r="B81" s="2">
        <f t="shared" si="2"/>
        <v>1200</v>
      </c>
      <c r="C81" s="7">
        <v>0</v>
      </c>
      <c r="D81" s="7">
        <v>0</v>
      </c>
      <c r="E81" s="7">
        <v>1</v>
      </c>
      <c r="F81" s="7">
        <v>1</v>
      </c>
      <c r="G81" s="7">
        <f t="shared" si="1"/>
        <v>12</v>
      </c>
    </row>
    <row r="82" spans="1:7" x14ac:dyDescent="0.2">
      <c r="A82">
        <v>76</v>
      </c>
      <c r="B82" s="2">
        <f t="shared" si="2"/>
        <v>1216</v>
      </c>
      <c r="C82" s="7">
        <v>0</v>
      </c>
      <c r="D82" s="7">
        <v>0</v>
      </c>
      <c r="E82" s="7">
        <v>1</v>
      </c>
      <c r="F82" s="7">
        <v>1</v>
      </c>
      <c r="G82" s="7">
        <f t="shared" si="1"/>
        <v>13</v>
      </c>
    </row>
    <row r="83" spans="1:7" x14ac:dyDescent="0.2">
      <c r="A83">
        <v>77</v>
      </c>
      <c r="B83" s="2">
        <f t="shared" si="2"/>
        <v>1232</v>
      </c>
      <c r="C83" s="7">
        <v>0</v>
      </c>
      <c r="D83" s="7">
        <v>0</v>
      </c>
      <c r="E83" s="7">
        <v>1</v>
      </c>
      <c r="F83" s="7">
        <v>1</v>
      </c>
      <c r="G83" s="7">
        <f t="shared" si="1"/>
        <v>14</v>
      </c>
    </row>
    <row r="84" spans="1:7" x14ac:dyDescent="0.2">
      <c r="A84">
        <v>78</v>
      </c>
      <c r="B84" s="2">
        <f t="shared" si="2"/>
        <v>1248</v>
      </c>
      <c r="C84" s="7">
        <v>0</v>
      </c>
      <c r="D84" s="7">
        <v>0</v>
      </c>
      <c r="E84" s="7">
        <v>1</v>
      </c>
      <c r="F84" s="7">
        <v>1</v>
      </c>
      <c r="G84" s="7">
        <f t="shared" si="1"/>
        <v>15</v>
      </c>
    </row>
    <row r="85" spans="1:7" x14ac:dyDescent="0.2">
      <c r="A85">
        <v>79</v>
      </c>
      <c r="B85" s="2">
        <f t="shared" si="2"/>
        <v>1264</v>
      </c>
      <c r="C85" s="7">
        <v>0</v>
      </c>
      <c r="D85" s="7">
        <v>1</v>
      </c>
      <c r="E85" s="7">
        <v>0</v>
      </c>
      <c r="F85" s="7">
        <v>0</v>
      </c>
      <c r="G85" s="7">
        <f t="shared" si="1"/>
        <v>16</v>
      </c>
    </row>
    <row r="86" spans="1:7" x14ac:dyDescent="0.2">
      <c r="A86">
        <v>80</v>
      </c>
      <c r="B86" s="2">
        <f t="shared" si="2"/>
        <v>1280</v>
      </c>
      <c r="C86" s="7">
        <v>0</v>
      </c>
      <c r="D86" s="7">
        <v>1</v>
      </c>
      <c r="E86" s="7">
        <v>0</v>
      </c>
      <c r="F86" s="7">
        <v>0</v>
      </c>
      <c r="G86" s="7">
        <f t="shared" si="1"/>
        <v>17</v>
      </c>
    </row>
    <row r="87" spans="1:7" x14ac:dyDescent="0.2">
      <c r="A87">
        <v>81</v>
      </c>
      <c r="B87" s="2">
        <f t="shared" si="2"/>
        <v>1296</v>
      </c>
      <c r="C87" s="7">
        <v>0</v>
      </c>
      <c r="D87" s="7">
        <v>1</v>
      </c>
      <c r="E87" s="7">
        <v>0</v>
      </c>
      <c r="F87" s="7">
        <v>0</v>
      </c>
      <c r="G87" s="7">
        <f t="shared" si="1"/>
        <v>18</v>
      </c>
    </row>
    <row r="88" spans="1:7" x14ac:dyDescent="0.2">
      <c r="A88">
        <v>82</v>
      </c>
      <c r="B88" s="2">
        <f t="shared" si="2"/>
        <v>1312</v>
      </c>
      <c r="C88" s="7">
        <v>0</v>
      </c>
      <c r="D88" s="7">
        <v>1</v>
      </c>
      <c r="E88" s="7">
        <v>0</v>
      </c>
      <c r="F88" s="7">
        <v>0</v>
      </c>
      <c r="G88" s="7">
        <f t="shared" si="1"/>
        <v>19</v>
      </c>
    </row>
    <row r="89" spans="1:7" x14ac:dyDescent="0.2">
      <c r="A89">
        <v>83</v>
      </c>
      <c r="B89" s="2">
        <f t="shared" si="2"/>
        <v>1328</v>
      </c>
      <c r="C89" s="7">
        <v>0</v>
      </c>
      <c r="D89" s="7">
        <v>1</v>
      </c>
      <c r="E89" s="7">
        <v>0</v>
      </c>
      <c r="F89" s="7">
        <v>1</v>
      </c>
      <c r="G89" s="7">
        <f t="shared" si="1"/>
        <v>20</v>
      </c>
    </row>
    <row r="90" spans="1:7" x14ac:dyDescent="0.2">
      <c r="A90">
        <v>84</v>
      </c>
      <c r="B90" s="2">
        <f t="shared" si="2"/>
        <v>1344</v>
      </c>
      <c r="C90" s="7">
        <v>0</v>
      </c>
      <c r="D90" s="7">
        <v>1</v>
      </c>
      <c r="E90" s="7">
        <v>0</v>
      </c>
      <c r="F90" s="7">
        <v>1</v>
      </c>
      <c r="G90" s="7">
        <f t="shared" si="1"/>
        <v>21</v>
      </c>
    </row>
    <row r="91" spans="1:7" x14ac:dyDescent="0.2">
      <c r="A91">
        <v>85</v>
      </c>
      <c r="B91" s="2">
        <f t="shared" si="2"/>
        <v>1360</v>
      </c>
      <c r="C91" s="7">
        <v>0</v>
      </c>
      <c r="D91" s="7">
        <v>1</v>
      </c>
      <c r="E91" s="7">
        <v>0</v>
      </c>
      <c r="F91" s="7">
        <v>1</v>
      </c>
      <c r="G91" s="7">
        <f t="shared" si="1"/>
        <v>22</v>
      </c>
    </row>
    <row r="92" spans="1:7" x14ac:dyDescent="0.2">
      <c r="A92">
        <v>86</v>
      </c>
      <c r="B92" s="2">
        <f t="shared" si="2"/>
        <v>1376</v>
      </c>
      <c r="C92" s="7">
        <v>0</v>
      </c>
      <c r="D92" s="7">
        <v>1</v>
      </c>
      <c r="E92" s="7">
        <v>0</v>
      </c>
      <c r="F92" s="7">
        <v>1</v>
      </c>
      <c r="G92" s="7">
        <f t="shared" si="1"/>
        <v>23</v>
      </c>
    </row>
    <row r="93" spans="1:7" x14ac:dyDescent="0.2">
      <c r="A93">
        <v>87</v>
      </c>
      <c r="B93" s="2">
        <f t="shared" si="2"/>
        <v>1392</v>
      </c>
      <c r="C93" s="7">
        <v>0</v>
      </c>
      <c r="D93" s="7">
        <v>1</v>
      </c>
      <c r="E93" s="7">
        <v>1</v>
      </c>
      <c r="F93" s="7">
        <v>0</v>
      </c>
      <c r="G93" s="7">
        <f t="shared" si="1"/>
        <v>24</v>
      </c>
    </row>
    <row r="94" spans="1:7" x14ac:dyDescent="0.2">
      <c r="A94">
        <v>88</v>
      </c>
      <c r="B94" s="2">
        <f t="shared" si="2"/>
        <v>1408</v>
      </c>
      <c r="C94" s="7">
        <v>0</v>
      </c>
      <c r="D94" s="7">
        <v>1</v>
      </c>
      <c r="E94" s="7">
        <v>1</v>
      </c>
      <c r="F94" s="7">
        <v>0</v>
      </c>
      <c r="G94" s="7">
        <f t="shared" si="1"/>
        <v>25</v>
      </c>
    </row>
    <row r="95" spans="1:7" x14ac:dyDescent="0.2">
      <c r="A95">
        <v>89</v>
      </c>
      <c r="B95" s="2">
        <f t="shared" si="2"/>
        <v>1424</v>
      </c>
      <c r="C95" s="7">
        <v>0</v>
      </c>
      <c r="D95" s="7">
        <v>1</v>
      </c>
      <c r="E95" s="7">
        <v>1</v>
      </c>
      <c r="F95" s="7">
        <v>0</v>
      </c>
      <c r="G95" s="7">
        <f t="shared" si="1"/>
        <v>26</v>
      </c>
    </row>
    <row r="96" spans="1:7" x14ac:dyDescent="0.2">
      <c r="A96">
        <v>90</v>
      </c>
      <c r="B96" s="2">
        <f t="shared" si="2"/>
        <v>1440</v>
      </c>
      <c r="C96" s="7">
        <v>0</v>
      </c>
      <c r="D96" s="7">
        <v>1</v>
      </c>
      <c r="E96" s="7">
        <v>1</v>
      </c>
      <c r="F96" s="7">
        <v>0</v>
      </c>
      <c r="G96" s="7">
        <f t="shared" si="1"/>
        <v>27</v>
      </c>
    </row>
    <row r="97" spans="1:7" x14ac:dyDescent="0.2">
      <c r="A97">
        <v>91</v>
      </c>
      <c r="B97" s="2">
        <f t="shared" si="2"/>
        <v>1456</v>
      </c>
      <c r="C97" s="7">
        <v>0</v>
      </c>
      <c r="D97" s="7">
        <v>1</v>
      </c>
      <c r="E97" s="7">
        <v>1</v>
      </c>
      <c r="F97" s="7">
        <v>1</v>
      </c>
      <c r="G97" s="7">
        <f t="shared" si="1"/>
        <v>28</v>
      </c>
    </row>
    <row r="98" spans="1:7" x14ac:dyDescent="0.2">
      <c r="A98">
        <v>92</v>
      </c>
      <c r="B98" s="2">
        <f t="shared" si="2"/>
        <v>1472</v>
      </c>
      <c r="C98" s="7">
        <v>0</v>
      </c>
      <c r="D98" s="7">
        <v>1</v>
      </c>
      <c r="E98" s="7">
        <v>1</v>
      </c>
      <c r="F98" s="7">
        <v>1</v>
      </c>
      <c r="G98" s="7">
        <f t="shared" si="1"/>
        <v>29</v>
      </c>
    </row>
    <row r="99" spans="1:7" x14ac:dyDescent="0.2">
      <c r="A99">
        <v>93</v>
      </c>
      <c r="B99" s="2">
        <f t="shared" si="2"/>
        <v>1488</v>
      </c>
      <c r="C99" s="7">
        <v>0</v>
      </c>
      <c r="D99" s="7">
        <v>1</v>
      </c>
      <c r="E99" s="7">
        <v>1</v>
      </c>
      <c r="F99" s="7">
        <v>1</v>
      </c>
      <c r="G99" s="7">
        <f t="shared" si="1"/>
        <v>30</v>
      </c>
    </row>
    <row r="100" spans="1:7" s="5" customFormat="1" x14ac:dyDescent="0.2">
      <c r="A100" s="5">
        <v>94</v>
      </c>
      <c r="B100" s="6">
        <f t="shared" si="2"/>
        <v>1504</v>
      </c>
      <c r="C100" s="8">
        <v>0</v>
      </c>
      <c r="D100" s="8">
        <v>1</v>
      </c>
      <c r="E100" s="8">
        <v>1</v>
      </c>
      <c r="F100" s="8">
        <v>1</v>
      </c>
      <c r="G100" s="7">
        <f t="shared" si="1"/>
        <v>31</v>
      </c>
    </row>
    <row r="101" spans="1:7" x14ac:dyDescent="0.2">
      <c r="A101">
        <v>95</v>
      </c>
      <c r="B101" s="2">
        <f t="shared" si="2"/>
        <v>1520</v>
      </c>
      <c r="C101" s="7">
        <v>1</v>
      </c>
      <c r="D101" s="7">
        <v>0</v>
      </c>
      <c r="E101" s="7">
        <v>0</v>
      </c>
      <c r="F101" s="7">
        <v>0</v>
      </c>
      <c r="G101" s="7">
        <f t="shared" si="1"/>
        <v>32</v>
      </c>
    </row>
    <row r="102" spans="1:7" x14ac:dyDescent="0.2">
      <c r="A102">
        <v>96</v>
      </c>
      <c r="B102" s="2">
        <f t="shared" si="2"/>
        <v>1536</v>
      </c>
      <c r="C102" s="7">
        <v>1</v>
      </c>
      <c r="D102" s="7">
        <v>0</v>
      </c>
      <c r="E102" s="7">
        <v>0</v>
      </c>
      <c r="F102" s="7">
        <v>0</v>
      </c>
      <c r="G102" s="7">
        <f t="shared" si="1"/>
        <v>33</v>
      </c>
    </row>
    <row r="103" spans="1:7" x14ac:dyDescent="0.2">
      <c r="A103">
        <v>97</v>
      </c>
      <c r="B103" s="2">
        <f t="shared" si="2"/>
        <v>1552</v>
      </c>
      <c r="C103" s="7">
        <v>1</v>
      </c>
      <c r="D103" s="7">
        <v>0</v>
      </c>
      <c r="E103" s="7">
        <v>0</v>
      </c>
      <c r="F103" s="7">
        <v>0</v>
      </c>
      <c r="G103" s="7">
        <f t="shared" si="1"/>
        <v>34</v>
      </c>
    </row>
    <row r="104" spans="1:7" x14ac:dyDescent="0.2">
      <c r="A104">
        <v>98</v>
      </c>
      <c r="B104" s="2">
        <f t="shared" si="2"/>
        <v>1568</v>
      </c>
      <c r="C104" s="7">
        <v>1</v>
      </c>
      <c r="D104" s="7">
        <v>0</v>
      </c>
      <c r="E104" s="7">
        <v>0</v>
      </c>
      <c r="F104" s="7">
        <v>0</v>
      </c>
      <c r="G104" s="7">
        <f t="shared" si="1"/>
        <v>35</v>
      </c>
    </row>
    <row r="105" spans="1:7" x14ac:dyDescent="0.2">
      <c r="A105">
        <v>99</v>
      </c>
      <c r="B105" s="2">
        <f t="shared" si="2"/>
        <v>1584</v>
      </c>
      <c r="C105" s="7">
        <v>1</v>
      </c>
      <c r="D105" s="7">
        <v>0</v>
      </c>
      <c r="E105" s="7">
        <v>0</v>
      </c>
      <c r="F105" s="7">
        <v>1</v>
      </c>
      <c r="G105" s="7">
        <f t="shared" si="1"/>
        <v>36</v>
      </c>
    </row>
    <row r="106" spans="1:7" x14ac:dyDescent="0.2">
      <c r="A106">
        <v>100</v>
      </c>
      <c r="B106" s="2">
        <f t="shared" si="2"/>
        <v>1600</v>
      </c>
      <c r="C106" s="7">
        <v>1</v>
      </c>
      <c r="D106" s="7">
        <v>0</v>
      </c>
      <c r="E106" s="7">
        <v>0</v>
      </c>
      <c r="F106" s="7">
        <v>1</v>
      </c>
      <c r="G106" s="7">
        <f t="shared" si="1"/>
        <v>37</v>
      </c>
    </row>
    <row r="107" spans="1:7" x14ac:dyDescent="0.2">
      <c r="A107">
        <v>101</v>
      </c>
      <c r="B107" s="2">
        <f t="shared" si="2"/>
        <v>1616</v>
      </c>
      <c r="C107" s="7">
        <v>1</v>
      </c>
      <c r="D107" s="7">
        <v>0</v>
      </c>
      <c r="E107" s="7">
        <v>0</v>
      </c>
      <c r="F107" s="7">
        <v>1</v>
      </c>
      <c r="G107" s="7">
        <f t="shared" si="1"/>
        <v>38</v>
      </c>
    </row>
    <row r="108" spans="1:7" x14ac:dyDescent="0.2">
      <c r="A108">
        <v>102</v>
      </c>
      <c r="B108" s="2">
        <f t="shared" si="2"/>
        <v>1632</v>
      </c>
      <c r="C108" s="7">
        <v>1</v>
      </c>
      <c r="D108" s="7">
        <v>0</v>
      </c>
      <c r="E108" s="7">
        <v>0</v>
      </c>
      <c r="F108" s="7">
        <v>1</v>
      </c>
      <c r="G108" s="7">
        <f t="shared" si="1"/>
        <v>39</v>
      </c>
    </row>
    <row r="109" spans="1:7" x14ac:dyDescent="0.2">
      <c r="A109">
        <v>103</v>
      </c>
      <c r="B109" s="2">
        <f t="shared" si="2"/>
        <v>1648</v>
      </c>
      <c r="C109" s="7">
        <v>1</v>
      </c>
      <c r="D109" s="7">
        <v>0</v>
      </c>
      <c r="E109" s="7">
        <v>1</v>
      </c>
      <c r="F109" s="7">
        <v>0</v>
      </c>
      <c r="G109" s="7">
        <f t="shared" si="1"/>
        <v>40</v>
      </c>
    </row>
    <row r="110" spans="1:7" x14ac:dyDescent="0.2">
      <c r="A110">
        <v>104</v>
      </c>
      <c r="B110" s="2">
        <f t="shared" si="2"/>
        <v>1664</v>
      </c>
      <c r="C110" s="7">
        <v>1</v>
      </c>
      <c r="D110" s="7">
        <v>0</v>
      </c>
      <c r="E110" s="7">
        <v>1</v>
      </c>
      <c r="F110" s="7">
        <v>0</v>
      </c>
      <c r="G110" s="7">
        <f t="shared" si="1"/>
        <v>41</v>
      </c>
    </row>
    <row r="111" spans="1:7" x14ac:dyDescent="0.2">
      <c r="A111">
        <v>105</v>
      </c>
      <c r="B111" s="2">
        <f t="shared" si="2"/>
        <v>1680</v>
      </c>
      <c r="C111" s="7">
        <v>1</v>
      </c>
      <c r="D111" s="7">
        <v>0</v>
      </c>
      <c r="E111" s="7">
        <v>1</v>
      </c>
      <c r="F111" s="7">
        <v>0</v>
      </c>
      <c r="G111" s="7">
        <f t="shared" si="1"/>
        <v>42</v>
      </c>
    </row>
    <row r="112" spans="1:7" x14ac:dyDescent="0.2">
      <c r="A112">
        <v>106</v>
      </c>
      <c r="B112" s="2">
        <f t="shared" si="2"/>
        <v>1696</v>
      </c>
      <c r="C112" s="7">
        <v>1</v>
      </c>
      <c r="D112" s="7">
        <v>0</v>
      </c>
      <c r="E112" s="7">
        <v>1</v>
      </c>
      <c r="F112" s="7">
        <v>0</v>
      </c>
      <c r="G112" s="7">
        <f t="shared" si="1"/>
        <v>43</v>
      </c>
    </row>
    <row r="113" spans="1:7" x14ac:dyDescent="0.2">
      <c r="A113">
        <v>107</v>
      </c>
      <c r="B113" s="2">
        <f t="shared" si="2"/>
        <v>1712</v>
      </c>
      <c r="C113" s="7">
        <v>1</v>
      </c>
      <c r="D113" s="7">
        <v>0</v>
      </c>
      <c r="E113" s="7">
        <v>1</v>
      </c>
      <c r="F113" s="7">
        <v>1</v>
      </c>
      <c r="G113" s="7">
        <f t="shared" si="1"/>
        <v>44</v>
      </c>
    </row>
    <row r="114" spans="1:7" x14ac:dyDescent="0.2">
      <c r="A114">
        <v>108</v>
      </c>
      <c r="B114" s="2">
        <f t="shared" si="2"/>
        <v>1728</v>
      </c>
      <c r="C114" s="7">
        <v>1</v>
      </c>
      <c r="D114" s="7">
        <v>0</v>
      </c>
      <c r="E114" s="7">
        <v>1</v>
      </c>
      <c r="F114" s="7">
        <v>1</v>
      </c>
      <c r="G114" s="7">
        <f t="shared" si="1"/>
        <v>45</v>
      </c>
    </row>
    <row r="115" spans="1:7" x14ac:dyDescent="0.2">
      <c r="A115">
        <v>109</v>
      </c>
      <c r="B115" s="2">
        <f t="shared" si="2"/>
        <v>1744</v>
      </c>
      <c r="C115" s="7">
        <v>1</v>
      </c>
      <c r="D115" s="7">
        <v>0</v>
      </c>
      <c r="E115" s="7">
        <v>1</v>
      </c>
      <c r="F115" s="7">
        <v>1</v>
      </c>
      <c r="G115" s="7">
        <f t="shared" si="1"/>
        <v>46</v>
      </c>
    </row>
    <row r="116" spans="1:7" x14ac:dyDescent="0.2">
      <c r="A116">
        <v>110</v>
      </c>
      <c r="B116" s="2">
        <f t="shared" si="2"/>
        <v>1760</v>
      </c>
      <c r="C116" s="7">
        <v>1</v>
      </c>
      <c r="D116" s="7">
        <v>0</v>
      </c>
      <c r="E116" s="7">
        <v>1</v>
      </c>
      <c r="F116" s="7">
        <v>1</v>
      </c>
      <c r="G116" s="7">
        <f t="shared" si="1"/>
        <v>47</v>
      </c>
    </row>
    <row r="117" spans="1:7" x14ac:dyDescent="0.2">
      <c r="A117">
        <v>111</v>
      </c>
      <c r="B117" s="2">
        <f t="shared" si="2"/>
        <v>1776</v>
      </c>
      <c r="C117" s="7">
        <v>1</v>
      </c>
      <c r="D117" s="7">
        <v>1</v>
      </c>
      <c r="E117" s="7">
        <v>0</v>
      </c>
      <c r="F117" s="7">
        <v>0</v>
      </c>
      <c r="G117" s="7">
        <f t="shared" si="1"/>
        <v>48</v>
      </c>
    </row>
    <row r="118" spans="1:7" x14ac:dyDescent="0.2">
      <c r="A118">
        <v>112</v>
      </c>
      <c r="B118" s="2">
        <f t="shared" si="2"/>
        <v>1792</v>
      </c>
      <c r="C118" s="7">
        <v>1</v>
      </c>
      <c r="D118" s="7">
        <v>1</v>
      </c>
      <c r="E118" s="7">
        <v>0</v>
      </c>
      <c r="F118" s="7">
        <v>0</v>
      </c>
      <c r="G118" s="7">
        <f t="shared" si="1"/>
        <v>49</v>
      </c>
    </row>
    <row r="119" spans="1:7" x14ac:dyDescent="0.2">
      <c r="A119">
        <v>113</v>
      </c>
      <c r="B119" s="2">
        <f t="shared" si="2"/>
        <v>1808</v>
      </c>
      <c r="C119" s="7">
        <v>1</v>
      </c>
      <c r="D119" s="7">
        <v>1</v>
      </c>
      <c r="E119" s="7">
        <v>0</v>
      </c>
      <c r="F119" s="7">
        <v>0</v>
      </c>
      <c r="G119" s="7">
        <f t="shared" si="1"/>
        <v>50</v>
      </c>
    </row>
    <row r="120" spans="1:7" x14ac:dyDescent="0.2">
      <c r="A120">
        <v>114</v>
      </c>
      <c r="B120" s="2">
        <f t="shared" si="2"/>
        <v>1824</v>
      </c>
      <c r="C120" s="7">
        <v>1</v>
      </c>
      <c r="D120" s="7">
        <v>1</v>
      </c>
      <c r="E120" s="7">
        <v>0</v>
      </c>
      <c r="F120" s="7">
        <v>0</v>
      </c>
      <c r="G120" s="7">
        <f t="shared" si="1"/>
        <v>51</v>
      </c>
    </row>
    <row r="121" spans="1:7" x14ac:dyDescent="0.2">
      <c r="A121">
        <v>115</v>
      </c>
      <c r="B121" s="2">
        <f t="shared" si="2"/>
        <v>1840</v>
      </c>
      <c r="C121" s="7">
        <v>1</v>
      </c>
      <c r="D121" s="7">
        <v>1</v>
      </c>
      <c r="E121" s="7">
        <v>0</v>
      </c>
      <c r="F121" s="7">
        <v>1</v>
      </c>
      <c r="G121" s="7">
        <f t="shared" ref="G121:G144" si="3">A121-$B$3</f>
        <v>52</v>
      </c>
    </row>
    <row r="122" spans="1:7" x14ac:dyDescent="0.2">
      <c r="A122">
        <v>116</v>
      </c>
      <c r="B122" s="2">
        <f t="shared" si="2"/>
        <v>1856</v>
      </c>
      <c r="C122" s="7">
        <v>1</v>
      </c>
      <c r="D122" s="7">
        <v>1</v>
      </c>
      <c r="E122" s="7">
        <v>0</v>
      </c>
      <c r="F122" s="7">
        <v>1</v>
      </c>
      <c r="G122" s="7">
        <f t="shared" si="3"/>
        <v>53</v>
      </c>
    </row>
    <row r="123" spans="1:7" x14ac:dyDescent="0.2">
      <c r="A123">
        <v>117</v>
      </c>
      <c r="B123" s="2">
        <f t="shared" si="2"/>
        <v>1872</v>
      </c>
      <c r="C123" s="7">
        <v>1</v>
      </c>
      <c r="D123" s="7">
        <v>1</v>
      </c>
      <c r="E123" s="7">
        <v>0</v>
      </c>
      <c r="F123" s="7">
        <v>1</v>
      </c>
      <c r="G123" s="7">
        <f t="shared" si="3"/>
        <v>54</v>
      </c>
    </row>
    <row r="124" spans="1:7" x14ac:dyDescent="0.2">
      <c r="A124">
        <v>118</v>
      </c>
      <c r="B124" s="2">
        <f t="shared" si="2"/>
        <v>1888</v>
      </c>
      <c r="C124" s="7">
        <v>1</v>
      </c>
      <c r="D124" s="7">
        <v>1</v>
      </c>
      <c r="E124" s="7">
        <v>0</v>
      </c>
      <c r="F124" s="7">
        <v>1</v>
      </c>
      <c r="G124" s="7">
        <f t="shared" si="3"/>
        <v>55</v>
      </c>
    </row>
    <row r="125" spans="1:7" x14ac:dyDescent="0.2">
      <c r="A125">
        <v>119</v>
      </c>
      <c r="B125" s="2">
        <f t="shared" si="2"/>
        <v>1904</v>
      </c>
      <c r="C125" s="7">
        <v>1</v>
      </c>
      <c r="D125" s="7">
        <v>1</v>
      </c>
      <c r="E125" s="7">
        <v>1</v>
      </c>
      <c r="F125" s="7">
        <v>0</v>
      </c>
      <c r="G125" s="7">
        <f t="shared" si="3"/>
        <v>56</v>
      </c>
    </row>
    <row r="126" spans="1:7" x14ac:dyDescent="0.2">
      <c r="A126">
        <v>120</v>
      </c>
      <c r="B126" s="2">
        <f t="shared" si="2"/>
        <v>1920</v>
      </c>
      <c r="C126" s="7">
        <v>1</v>
      </c>
      <c r="D126" s="7">
        <v>1</v>
      </c>
      <c r="E126" s="7">
        <v>1</v>
      </c>
      <c r="F126" s="7">
        <v>0</v>
      </c>
      <c r="G126" s="7">
        <f t="shared" si="3"/>
        <v>57</v>
      </c>
    </row>
    <row r="127" spans="1:7" x14ac:dyDescent="0.2">
      <c r="A127">
        <v>121</v>
      </c>
      <c r="B127" s="2">
        <f t="shared" si="2"/>
        <v>1936</v>
      </c>
      <c r="C127" s="7">
        <v>1</v>
      </c>
      <c r="D127" s="7">
        <v>1</v>
      </c>
      <c r="E127" s="7">
        <v>1</v>
      </c>
      <c r="F127" s="7">
        <v>0</v>
      </c>
      <c r="G127" s="7">
        <f t="shared" si="3"/>
        <v>58</v>
      </c>
    </row>
    <row r="128" spans="1:7" x14ac:dyDescent="0.2">
      <c r="A128">
        <v>122</v>
      </c>
      <c r="B128" s="2">
        <f t="shared" si="2"/>
        <v>1952</v>
      </c>
      <c r="C128" s="7">
        <v>1</v>
      </c>
      <c r="D128" s="7">
        <v>1</v>
      </c>
      <c r="E128" s="7">
        <v>1</v>
      </c>
      <c r="F128" s="7">
        <v>0</v>
      </c>
      <c r="G128" s="7">
        <f t="shared" si="3"/>
        <v>59</v>
      </c>
    </row>
    <row r="129" spans="1:7" x14ac:dyDescent="0.2">
      <c r="A129">
        <v>123</v>
      </c>
      <c r="B129" s="2">
        <f t="shared" si="2"/>
        <v>1968</v>
      </c>
      <c r="C129" s="7">
        <v>1</v>
      </c>
      <c r="D129" s="7">
        <v>1</v>
      </c>
      <c r="E129" s="7">
        <v>1</v>
      </c>
      <c r="F129" s="7">
        <v>1</v>
      </c>
      <c r="G129" s="7">
        <f t="shared" si="3"/>
        <v>60</v>
      </c>
    </row>
    <row r="130" spans="1:7" x14ac:dyDescent="0.2">
      <c r="A130">
        <v>124</v>
      </c>
      <c r="B130" s="2">
        <f t="shared" si="2"/>
        <v>1984</v>
      </c>
      <c r="C130" s="7">
        <v>1</v>
      </c>
      <c r="D130" s="7">
        <v>1</v>
      </c>
      <c r="E130" s="7">
        <v>1</v>
      </c>
      <c r="F130" s="7">
        <v>1</v>
      </c>
      <c r="G130" s="7">
        <f t="shared" si="3"/>
        <v>61</v>
      </c>
    </row>
    <row r="131" spans="1:7" x14ac:dyDescent="0.2">
      <c r="A131">
        <v>125</v>
      </c>
      <c r="B131" s="2">
        <f t="shared" si="2"/>
        <v>2000</v>
      </c>
      <c r="C131" s="7">
        <v>1</v>
      </c>
      <c r="D131" s="7">
        <v>1</v>
      </c>
      <c r="E131" s="7">
        <v>1</v>
      </c>
      <c r="F131" s="7">
        <v>1</v>
      </c>
      <c r="G131" s="7">
        <f t="shared" si="3"/>
        <v>62</v>
      </c>
    </row>
    <row r="132" spans="1:7" s="5" customFormat="1" x14ac:dyDescent="0.2">
      <c r="A132" s="9">
        <v>126</v>
      </c>
      <c r="B132" s="6">
        <f t="shared" si="2"/>
        <v>2016</v>
      </c>
      <c r="C132" s="8">
        <v>1</v>
      </c>
      <c r="D132" s="8">
        <v>1</v>
      </c>
      <c r="E132" s="8">
        <v>1</v>
      </c>
      <c r="F132" s="8">
        <v>1</v>
      </c>
      <c r="G132" s="7">
        <f t="shared" si="3"/>
        <v>63</v>
      </c>
    </row>
    <row r="133" spans="1:7" x14ac:dyDescent="0.2">
      <c r="A133">
        <v>127</v>
      </c>
      <c r="B133" s="2">
        <f t="shared" si="2"/>
        <v>2032</v>
      </c>
      <c r="C133" s="7">
        <v>1</v>
      </c>
      <c r="D133" s="7">
        <v>1</v>
      </c>
      <c r="E133" s="7">
        <v>1</v>
      </c>
      <c r="F133" s="7">
        <v>1</v>
      </c>
      <c r="G133" s="7">
        <f t="shared" si="3"/>
        <v>64</v>
      </c>
    </row>
    <row r="134" spans="1:7" x14ac:dyDescent="0.2">
      <c r="A134">
        <v>128</v>
      </c>
      <c r="B134" s="2">
        <f t="shared" si="2"/>
        <v>2048</v>
      </c>
      <c r="C134" s="7">
        <v>1</v>
      </c>
      <c r="D134" s="7">
        <v>1</v>
      </c>
      <c r="E134" s="7">
        <v>1</v>
      </c>
      <c r="F134" s="7">
        <v>1</v>
      </c>
      <c r="G134" s="7">
        <f t="shared" si="3"/>
        <v>65</v>
      </c>
    </row>
    <row r="135" spans="1:7" x14ac:dyDescent="0.2">
      <c r="A135">
        <v>129</v>
      </c>
      <c r="B135" s="2">
        <f t="shared" ref="B135:B198" si="4">A135*$B$2</f>
        <v>2064</v>
      </c>
      <c r="C135" s="7">
        <v>1</v>
      </c>
      <c r="D135" s="7">
        <v>1</v>
      </c>
      <c r="E135" s="7">
        <v>1</v>
      </c>
      <c r="F135" s="7">
        <v>1</v>
      </c>
      <c r="G135" s="7">
        <f t="shared" si="3"/>
        <v>66</v>
      </c>
    </row>
    <row r="136" spans="1:7" x14ac:dyDescent="0.2">
      <c r="A136">
        <v>130</v>
      </c>
      <c r="B136" s="2">
        <f t="shared" si="4"/>
        <v>2080</v>
      </c>
      <c r="C136" s="7">
        <v>1</v>
      </c>
      <c r="D136" s="7">
        <v>1</v>
      </c>
      <c r="E136" s="7">
        <v>1</v>
      </c>
      <c r="F136" s="7">
        <v>1</v>
      </c>
      <c r="G136" s="7">
        <f t="shared" si="3"/>
        <v>67</v>
      </c>
    </row>
    <row r="137" spans="1:7" x14ac:dyDescent="0.2">
      <c r="A137">
        <v>131</v>
      </c>
      <c r="B137" s="2">
        <f t="shared" si="4"/>
        <v>2096</v>
      </c>
      <c r="C137" s="7">
        <v>1</v>
      </c>
      <c r="D137" s="7">
        <v>1</v>
      </c>
      <c r="E137" s="7">
        <v>1</v>
      </c>
      <c r="F137" s="7">
        <v>1</v>
      </c>
      <c r="G137" s="7">
        <f t="shared" si="3"/>
        <v>68</v>
      </c>
    </row>
    <row r="138" spans="1:7" x14ac:dyDescent="0.2">
      <c r="A138">
        <v>132</v>
      </c>
      <c r="B138" s="2">
        <f t="shared" si="4"/>
        <v>2112</v>
      </c>
      <c r="C138" s="7">
        <v>1</v>
      </c>
      <c r="D138" s="7">
        <v>1</v>
      </c>
      <c r="E138" s="7">
        <v>1</v>
      </c>
      <c r="F138" s="7">
        <v>1</v>
      </c>
      <c r="G138" s="7">
        <f t="shared" si="3"/>
        <v>69</v>
      </c>
    </row>
    <row r="139" spans="1:7" x14ac:dyDescent="0.2">
      <c r="A139">
        <v>133</v>
      </c>
      <c r="B139" s="2">
        <f t="shared" si="4"/>
        <v>2128</v>
      </c>
      <c r="C139" s="7">
        <v>1</v>
      </c>
      <c r="D139" s="7">
        <v>1</v>
      </c>
      <c r="E139" s="7">
        <v>1</v>
      </c>
      <c r="F139" s="7">
        <v>1</v>
      </c>
      <c r="G139" s="7">
        <f t="shared" si="3"/>
        <v>70</v>
      </c>
    </row>
    <row r="140" spans="1:7" x14ac:dyDescent="0.2">
      <c r="A140">
        <v>134</v>
      </c>
      <c r="B140" s="2">
        <f t="shared" si="4"/>
        <v>2144</v>
      </c>
      <c r="C140" s="7">
        <v>1</v>
      </c>
      <c r="D140" s="7">
        <v>1</v>
      </c>
      <c r="E140" s="7">
        <v>1</v>
      </c>
      <c r="F140" s="7">
        <v>1</v>
      </c>
      <c r="G140" s="7">
        <f t="shared" si="3"/>
        <v>71</v>
      </c>
    </row>
    <row r="141" spans="1:7" x14ac:dyDescent="0.2">
      <c r="A141">
        <v>135</v>
      </c>
      <c r="B141" s="2">
        <f t="shared" si="4"/>
        <v>2160</v>
      </c>
      <c r="C141" s="7">
        <v>1</v>
      </c>
      <c r="D141" s="7">
        <v>1</v>
      </c>
      <c r="E141" s="7">
        <v>1</v>
      </c>
      <c r="F141" s="7">
        <v>1</v>
      </c>
      <c r="G141" s="7">
        <f t="shared" si="3"/>
        <v>72</v>
      </c>
    </row>
    <row r="142" spans="1:7" x14ac:dyDescent="0.2">
      <c r="A142">
        <v>136</v>
      </c>
      <c r="B142" s="2">
        <f t="shared" si="4"/>
        <v>2176</v>
      </c>
      <c r="C142" s="7">
        <v>1</v>
      </c>
      <c r="D142" s="7">
        <v>1</v>
      </c>
      <c r="E142" s="7">
        <v>1</v>
      </c>
      <c r="F142" s="7">
        <v>1</v>
      </c>
      <c r="G142" s="7">
        <f t="shared" si="3"/>
        <v>73</v>
      </c>
    </row>
    <row r="143" spans="1:7" x14ac:dyDescent="0.2">
      <c r="A143">
        <v>137</v>
      </c>
      <c r="B143" s="2">
        <f t="shared" si="4"/>
        <v>2192</v>
      </c>
      <c r="C143" s="7">
        <v>1</v>
      </c>
      <c r="D143" s="7">
        <v>1</v>
      </c>
      <c r="E143" s="7">
        <v>1</v>
      </c>
      <c r="F143" s="7">
        <v>1</v>
      </c>
      <c r="G143" s="7">
        <f t="shared" si="3"/>
        <v>74</v>
      </c>
    </row>
    <row r="144" spans="1:7" x14ac:dyDescent="0.2">
      <c r="A144" s="10">
        <v>138</v>
      </c>
      <c r="B144" s="2">
        <f t="shared" si="4"/>
        <v>2208</v>
      </c>
      <c r="C144" s="7">
        <v>1</v>
      </c>
      <c r="D144" s="7">
        <v>1</v>
      </c>
      <c r="E144" s="7">
        <v>1</v>
      </c>
      <c r="F144" s="7">
        <v>1</v>
      </c>
      <c r="G144" s="7">
        <f t="shared" si="3"/>
        <v>75</v>
      </c>
    </row>
    <row r="145" spans="1:6" x14ac:dyDescent="0.2">
      <c r="A145">
        <v>139</v>
      </c>
      <c r="B145" s="1">
        <f t="shared" si="4"/>
        <v>2224</v>
      </c>
      <c r="C145" t="s">
        <v>6</v>
      </c>
      <c r="D145" t="s">
        <v>6</v>
      </c>
      <c r="E145" t="s">
        <v>6</v>
      </c>
      <c r="F145" t="s">
        <v>6</v>
      </c>
    </row>
    <row r="146" spans="1:6" x14ac:dyDescent="0.2">
      <c r="A146">
        <v>140</v>
      </c>
      <c r="B146" s="1">
        <f t="shared" si="4"/>
        <v>2240</v>
      </c>
      <c r="C146" t="s">
        <v>6</v>
      </c>
      <c r="D146" t="s">
        <v>6</v>
      </c>
      <c r="E146" t="s">
        <v>6</v>
      </c>
      <c r="F146" t="s">
        <v>6</v>
      </c>
    </row>
    <row r="147" spans="1:6" x14ac:dyDescent="0.2">
      <c r="A147">
        <v>141</v>
      </c>
      <c r="B147" s="1">
        <f t="shared" si="4"/>
        <v>2256</v>
      </c>
      <c r="C147" t="s">
        <v>6</v>
      </c>
      <c r="D147" t="s">
        <v>6</v>
      </c>
      <c r="E147" t="s">
        <v>6</v>
      </c>
      <c r="F147" t="s">
        <v>6</v>
      </c>
    </row>
    <row r="148" spans="1:6" x14ac:dyDescent="0.2">
      <c r="A148">
        <v>142</v>
      </c>
      <c r="B148" s="1">
        <f t="shared" si="4"/>
        <v>2272</v>
      </c>
      <c r="C148" t="s">
        <v>6</v>
      </c>
      <c r="D148" t="s">
        <v>6</v>
      </c>
      <c r="E148" t="s">
        <v>6</v>
      </c>
      <c r="F148" t="s">
        <v>6</v>
      </c>
    </row>
    <row r="149" spans="1:6" x14ac:dyDescent="0.2">
      <c r="A149">
        <v>143</v>
      </c>
      <c r="B149" s="1">
        <f t="shared" si="4"/>
        <v>2288</v>
      </c>
      <c r="C149" t="s">
        <v>6</v>
      </c>
      <c r="D149" t="s">
        <v>6</v>
      </c>
      <c r="E149" t="s">
        <v>6</v>
      </c>
      <c r="F149" t="s">
        <v>6</v>
      </c>
    </row>
    <row r="150" spans="1:6" x14ac:dyDescent="0.2">
      <c r="A150">
        <v>144</v>
      </c>
      <c r="B150" s="1">
        <f t="shared" si="4"/>
        <v>2304</v>
      </c>
      <c r="C150" t="s">
        <v>6</v>
      </c>
      <c r="D150" t="s">
        <v>6</v>
      </c>
      <c r="E150" t="s">
        <v>6</v>
      </c>
      <c r="F150" t="s">
        <v>6</v>
      </c>
    </row>
    <row r="151" spans="1:6" x14ac:dyDescent="0.2">
      <c r="A151">
        <v>145</v>
      </c>
      <c r="B151" s="1">
        <f t="shared" si="4"/>
        <v>2320</v>
      </c>
      <c r="C151" t="s">
        <v>6</v>
      </c>
      <c r="D151" t="s">
        <v>6</v>
      </c>
      <c r="E151" t="s">
        <v>6</v>
      </c>
      <c r="F151" t="s">
        <v>6</v>
      </c>
    </row>
    <row r="152" spans="1:6" x14ac:dyDescent="0.2">
      <c r="A152">
        <v>146</v>
      </c>
      <c r="B152" s="1">
        <f t="shared" si="4"/>
        <v>2336</v>
      </c>
      <c r="C152" t="s">
        <v>6</v>
      </c>
      <c r="D152" t="s">
        <v>6</v>
      </c>
      <c r="E152" t="s">
        <v>6</v>
      </c>
      <c r="F152" t="s">
        <v>6</v>
      </c>
    </row>
    <row r="153" spans="1:6" x14ac:dyDescent="0.2">
      <c r="A153">
        <v>147</v>
      </c>
      <c r="B153" s="1">
        <f t="shared" si="4"/>
        <v>2352</v>
      </c>
      <c r="C153" t="s">
        <v>6</v>
      </c>
      <c r="D153" t="s">
        <v>6</v>
      </c>
      <c r="E153" t="s">
        <v>6</v>
      </c>
      <c r="F153" t="s">
        <v>6</v>
      </c>
    </row>
    <row r="154" spans="1:6" x14ac:dyDescent="0.2">
      <c r="A154">
        <v>148</v>
      </c>
      <c r="B154" s="1">
        <f t="shared" si="4"/>
        <v>2368</v>
      </c>
      <c r="C154" t="s">
        <v>6</v>
      </c>
      <c r="D154" t="s">
        <v>6</v>
      </c>
      <c r="E154" t="s">
        <v>6</v>
      </c>
      <c r="F154" t="s">
        <v>6</v>
      </c>
    </row>
    <row r="155" spans="1:6" x14ac:dyDescent="0.2">
      <c r="A155">
        <v>149</v>
      </c>
      <c r="B155" s="1">
        <f t="shared" si="4"/>
        <v>2384</v>
      </c>
      <c r="C155" t="s">
        <v>6</v>
      </c>
      <c r="D155" t="s">
        <v>6</v>
      </c>
      <c r="E155" t="s">
        <v>6</v>
      </c>
      <c r="F155" t="s">
        <v>6</v>
      </c>
    </row>
    <row r="156" spans="1:6" x14ac:dyDescent="0.2">
      <c r="A156">
        <v>150</v>
      </c>
      <c r="B156" s="1">
        <f t="shared" si="4"/>
        <v>2400</v>
      </c>
      <c r="C156" t="s">
        <v>6</v>
      </c>
      <c r="D156" t="s">
        <v>6</v>
      </c>
      <c r="E156" t="s">
        <v>6</v>
      </c>
      <c r="F156" t="s">
        <v>6</v>
      </c>
    </row>
    <row r="157" spans="1:6" x14ac:dyDescent="0.2">
      <c r="A157">
        <v>151</v>
      </c>
      <c r="B157" s="1">
        <f t="shared" si="4"/>
        <v>2416</v>
      </c>
      <c r="C157" t="s">
        <v>6</v>
      </c>
      <c r="D157" t="s">
        <v>6</v>
      </c>
      <c r="E157" t="s">
        <v>6</v>
      </c>
      <c r="F157" t="s">
        <v>6</v>
      </c>
    </row>
    <row r="158" spans="1:6" x14ac:dyDescent="0.2">
      <c r="A158">
        <v>152</v>
      </c>
      <c r="B158" s="1">
        <f t="shared" si="4"/>
        <v>2432</v>
      </c>
      <c r="C158" t="s">
        <v>6</v>
      </c>
      <c r="D158" t="s">
        <v>6</v>
      </c>
      <c r="E158" t="s">
        <v>6</v>
      </c>
      <c r="F158" t="s">
        <v>6</v>
      </c>
    </row>
    <row r="159" spans="1:6" x14ac:dyDescent="0.2">
      <c r="A159">
        <v>153</v>
      </c>
      <c r="B159" s="1">
        <f t="shared" si="4"/>
        <v>2448</v>
      </c>
      <c r="C159" t="s">
        <v>6</v>
      </c>
      <c r="D159" t="s">
        <v>6</v>
      </c>
      <c r="E159" t="s">
        <v>6</v>
      </c>
      <c r="F159" t="s">
        <v>6</v>
      </c>
    </row>
    <row r="160" spans="1:6" x14ac:dyDescent="0.2">
      <c r="A160">
        <v>154</v>
      </c>
      <c r="B160" s="1">
        <f t="shared" si="4"/>
        <v>2464</v>
      </c>
      <c r="C160" t="s">
        <v>6</v>
      </c>
      <c r="D160" t="s">
        <v>6</v>
      </c>
      <c r="E160" t="s">
        <v>6</v>
      </c>
      <c r="F160" t="s">
        <v>6</v>
      </c>
    </row>
    <row r="161" spans="1:6" x14ac:dyDescent="0.2">
      <c r="A161">
        <v>155</v>
      </c>
      <c r="B161" s="1">
        <f t="shared" si="4"/>
        <v>2480</v>
      </c>
      <c r="C161" t="s">
        <v>6</v>
      </c>
      <c r="D161" t="s">
        <v>6</v>
      </c>
      <c r="E161" t="s">
        <v>6</v>
      </c>
      <c r="F161" t="s">
        <v>6</v>
      </c>
    </row>
    <row r="162" spans="1:6" x14ac:dyDescent="0.2">
      <c r="A162">
        <v>156</v>
      </c>
      <c r="B162" s="1">
        <f t="shared" si="4"/>
        <v>2496</v>
      </c>
      <c r="C162" t="s">
        <v>6</v>
      </c>
      <c r="D162" t="s">
        <v>6</v>
      </c>
      <c r="E162" t="s">
        <v>6</v>
      </c>
      <c r="F162" t="s">
        <v>6</v>
      </c>
    </row>
    <row r="163" spans="1:6" x14ac:dyDescent="0.2">
      <c r="A163">
        <v>157</v>
      </c>
      <c r="B163" s="1">
        <f t="shared" si="4"/>
        <v>2512</v>
      </c>
      <c r="C163" t="s">
        <v>6</v>
      </c>
      <c r="D163" t="s">
        <v>6</v>
      </c>
      <c r="E163" t="s">
        <v>6</v>
      </c>
      <c r="F163" t="s">
        <v>6</v>
      </c>
    </row>
    <row r="164" spans="1:6" x14ac:dyDescent="0.2">
      <c r="A164">
        <v>158</v>
      </c>
      <c r="B164" s="1">
        <f t="shared" si="4"/>
        <v>2528</v>
      </c>
      <c r="C164" t="s">
        <v>6</v>
      </c>
      <c r="D164" t="s">
        <v>6</v>
      </c>
      <c r="E164" t="s">
        <v>6</v>
      </c>
      <c r="F164" t="s">
        <v>6</v>
      </c>
    </row>
    <row r="165" spans="1:6" x14ac:dyDescent="0.2">
      <c r="A165">
        <v>159</v>
      </c>
      <c r="B165" s="1">
        <f t="shared" si="4"/>
        <v>2544</v>
      </c>
      <c r="C165" t="s">
        <v>6</v>
      </c>
      <c r="D165" t="s">
        <v>6</v>
      </c>
      <c r="E165" t="s">
        <v>6</v>
      </c>
      <c r="F165" t="s">
        <v>6</v>
      </c>
    </row>
    <row r="166" spans="1:6" x14ac:dyDescent="0.2">
      <c r="A166">
        <v>160</v>
      </c>
      <c r="B166" s="1">
        <f t="shared" si="4"/>
        <v>2560</v>
      </c>
      <c r="C166" t="s">
        <v>6</v>
      </c>
      <c r="D166" t="s">
        <v>6</v>
      </c>
      <c r="E166" t="s">
        <v>6</v>
      </c>
      <c r="F166" t="s">
        <v>6</v>
      </c>
    </row>
    <row r="167" spans="1:6" x14ac:dyDescent="0.2">
      <c r="A167">
        <v>161</v>
      </c>
      <c r="B167" s="1">
        <f t="shared" si="4"/>
        <v>2576</v>
      </c>
      <c r="C167" t="s">
        <v>6</v>
      </c>
      <c r="D167" t="s">
        <v>6</v>
      </c>
      <c r="E167" t="s">
        <v>6</v>
      </c>
      <c r="F167" t="s">
        <v>6</v>
      </c>
    </row>
    <row r="168" spans="1:6" x14ac:dyDescent="0.2">
      <c r="A168">
        <v>162</v>
      </c>
      <c r="B168" s="1">
        <f t="shared" si="4"/>
        <v>2592</v>
      </c>
      <c r="C168" t="s">
        <v>6</v>
      </c>
      <c r="D168" t="s">
        <v>6</v>
      </c>
      <c r="E168" t="s">
        <v>6</v>
      </c>
      <c r="F168" t="s">
        <v>6</v>
      </c>
    </row>
    <row r="169" spans="1:6" x14ac:dyDescent="0.2">
      <c r="A169">
        <v>163</v>
      </c>
      <c r="B169" s="1">
        <f t="shared" si="4"/>
        <v>2608</v>
      </c>
      <c r="C169" t="s">
        <v>6</v>
      </c>
      <c r="D169" t="s">
        <v>6</v>
      </c>
      <c r="E169" t="s">
        <v>6</v>
      </c>
      <c r="F169" t="s">
        <v>6</v>
      </c>
    </row>
    <row r="170" spans="1:6" x14ac:dyDescent="0.2">
      <c r="A170">
        <v>164</v>
      </c>
      <c r="B170" s="1">
        <f t="shared" si="4"/>
        <v>2624</v>
      </c>
      <c r="C170" t="s">
        <v>6</v>
      </c>
      <c r="D170" t="s">
        <v>6</v>
      </c>
      <c r="E170" t="s">
        <v>6</v>
      </c>
      <c r="F170" t="s">
        <v>6</v>
      </c>
    </row>
    <row r="171" spans="1:6" x14ac:dyDescent="0.2">
      <c r="A171">
        <v>165</v>
      </c>
      <c r="B171" s="1">
        <f t="shared" si="4"/>
        <v>2640</v>
      </c>
      <c r="C171" t="s">
        <v>6</v>
      </c>
      <c r="D171" t="s">
        <v>6</v>
      </c>
      <c r="E171" t="s">
        <v>6</v>
      </c>
      <c r="F171" t="s">
        <v>6</v>
      </c>
    </row>
    <row r="172" spans="1:6" x14ac:dyDescent="0.2">
      <c r="A172">
        <v>166</v>
      </c>
      <c r="B172" s="1">
        <f t="shared" si="4"/>
        <v>2656</v>
      </c>
      <c r="C172" t="s">
        <v>6</v>
      </c>
      <c r="D172" t="s">
        <v>6</v>
      </c>
      <c r="E172" t="s">
        <v>6</v>
      </c>
      <c r="F172" t="s">
        <v>6</v>
      </c>
    </row>
    <row r="173" spans="1:6" x14ac:dyDescent="0.2">
      <c r="A173">
        <v>167</v>
      </c>
      <c r="B173" s="1">
        <f t="shared" si="4"/>
        <v>2672</v>
      </c>
      <c r="C173" t="s">
        <v>6</v>
      </c>
      <c r="D173" t="s">
        <v>6</v>
      </c>
      <c r="E173" t="s">
        <v>6</v>
      </c>
      <c r="F173" t="s">
        <v>6</v>
      </c>
    </row>
    <row r="174" spans="1:6" x14ac:dyDescent="0.2">
      <c r="A174">
        <v>168</v>
      </c>
      <c r="B174" s="1">
        <f t="shared" si="4"/>
        <v>2688</v>
      </c>
      <c r="C174" t="s">
        <v>6</v>
      </c>
      <c r="D174" t="s">
        <v>6</v>
      </c>
      <c r="E174" t="s">
        <v>6</v>
      </c>
      <c r="F174" t="s">
        <v>6</v>
      </c>
    </row>
    <row r="175" spans="1:6" x14ac:dyDescent="0.2">
      <c r="A175">
        <v>169</v>
      </c>
      <c r="B175" s="1">
        <f t="shared" si="4"/>
        <v>2704</v>
      </c>
      <c r="C175" t="s">
        <v>6</v>
      </c>
      <c r="D175" t="s">
        <v>6</v>
      </c>
      <c r="E175" t="s">
        <v>6</v>
      </c>
      <c r="F175" t="s">
        <v>6</v>
      </c>
    </row>
    <row r="176" spans="1:6" x14ac:dyDescent="0.2">
      <c r="A176">
        <v>170</v>
      </c>
      <c r="B176" s="1">
        <f t="shared" si="4"/>
        <v>2720</v>
      </c>
      <c r="C176" t="s">
        <v>6</v>
      </c>
      <c r="D176" t="s">
        <v>6</v>
      </c>
      <c r="E176" t="s">
        <v>6</v>
      </c>
      <c r="F176" t="s">
        <v>6</v>
      </c>
    </row>
    <row r="177" spans="1:6" x14ac:dyDescent="0.2">
      <c r="A177">
        <v>171</v>
      </c>
      <c r="B177" s="1">
        <f t="shared" si="4"/>
        <v>2736</v>
      </c>
      <c r="C177" t="s">
        <v>6</v>
      </c>
      <c r="D177" t="s">
        <v>6</v>
      </c>
      <c r="E177" t="s">
        <v>6</v>
      </c>
      <c r="F177" t="s">
        <v>6</v>
      </c>
    </row>
    <row r="178" spans="1:6" x14ac:dyDescent="0.2">
      <c r="A178">
        <v>172</v>
      </c>
      <c r="B178" s="1">
        <f t="shared" si="4"/>
        <v>2752</v>
      </c>
      <c r="C178" t="s">
        <v>6</v>
      </c>
      <c r="D178" t="s">
        <v>6</v>
      </c>
      <c r="E178" t="s">
        <v>6</v>
      </c>
      <c r="F178" t="s">
        <v>6</v>
      </c>
    </row>
    <row r="179" spans="1:6" x14ac:dyDescent="0.2">
      <c r="A179">
        <v>173</v>
      </c>
      <c r="B179" s="1">
        <f t="shared" si="4"/>
        <v>2768</v>
      </c>
      <c r="C179" t="s">
        <v>6</v>
      </c>
      <c r="D179" t="s">
        <v>6</v>
      </c>
      <c r="E179" t="s">
        <v>6</v>
      </c>
      <c r="F179" t="s">
        <v>6</v>
      </c>
    </row>
    <row r="180" spans="1:6" x14ac:dyDescent="0.2">
      <c r="A180">
        <v>174</v>
      </c>
      <c r="B180" s="1">
        <f t="shared" si="4"/>
        <v>2784</v>
      </c>
      <c r="C180" t="s">
        <v>6</v>
      </c>
      <c r="D180" t="s">
        <v>6</v>
      </c>
      <c r="E180" t="s">
        <v>6</v>
      </c>
      <c r="F180" t="s">
        <v>6</v>
      </c>
    </row>
    <row r="181" spans="1:6" x14ac:dyDescent="0.2">
      <c r="A181">
        <v>175</v>
      </c>
      <c r="B181" s="1">
        <f t="shared" si="4"/>
        <v>2800</v>
      </c>
      <c r="C181" t="s">
        <v>6</v>
      </c>
      <c r="D181" t="s">
        <v>6</v>
      </c>
      <c r="E181" t="s">
        <v>6</v>
      </c>
      <c r="F181" t="s">
        <v>6</v>
      </c>
    </row>
    <row r="182" spans="1:6" x14ac:dyDescent="0.2">
      <c r="A182">
        <v>176</v>
      </c>
      <c r="B182" s="1">
        <f t="shared" si="4"/>
        <v>2816</v>
      </c>
      <c r="C182" t="s">
        <v>6</v>
      </c>
      <c r="D182" t="s">
        <v>6</v>
      </c>
      <c r="E182" t="s">
        <v>6</v>
      </c>
      <c r="F182" t="s">
        <v>6</v>
      </c>
    </row>
    <row r="183" spans="1:6" x14ac:dyDescent="0.2">
      <c r="A183">
        <v>177</v>
      </c>
      <c r="B183" s="1">
        <f t="shared" si="4"/>
        <v>2832</v>
      </c>
      <c r="C183" t="s">
        <v>6</v>
      </c>
      <c r="D183" t="s">
        <v>6</v>
      </c>
      <c r="E183" t="s">
        <v>6</v>
      </c>
      <c r="F183" t="s">
        <v>6</v>
      </c>
    </row>
    <row r="184" spans="1:6" x14ac:dyDescent="0.2">
      <c r="A184">
        <v>178</v>
      </c>
      <c r="B184" s="1">
        <f t="shared" si="4"/>
        <v>2848</v>
      </c>
      <c r="C184" t="s">
        <v>6</v>
      </c>
      <c r="D184" t="s">
        <v>6</v>
      </c>
      <c r="E184" t="s">
        <v>6</v>
      </c>
      <c r="F184" t="s">
        <v>6</v>
      </c>
    </row>
    <row r="185" spans="1:6" x14ac:dyDescent="0.2">
      <c r="A185">
        <v>179</v>
      </c>
      <c r="B185" s="1">
        <f t="shared" si="4"/>
        <v>2864</v>
      </c>
      <c r="C185" t="s">
        <v>6</v>
      </c>
      <c r="D185" t="s">
        <v>6</v>
      </c>
      <c r="E185" t="s">
        <v>6</v>
      </c>
      <c r="F185" t="s">
        <v>6</v>
      </c>
    </row>
    <row r="186" spans="1:6" x14ac:dyDescent="0.2">
      <c r="A186">
        <v>180</v>
      </c>
      <c r="B186" s="1">
        <f t="shared" si="4"/>
        <v>2880</v>
      </c>
      <c r="C186" t="s">
        <v>6</v>
      </c>
      <c r="D186" t="s">
        <v>6</v>
      </c>
      <c r="E186" t="s">
        <v>6</v>
      </c>
      <c r="F186" t="s">
        <v>6</v>
      </c>
    </row>
    <row r="187" spans="1:6" x14ac:dyDescent="0.2">
      <c r="A187">
        <v>181</v>
      </c>
      <c r="B187" s="1">
        <f t="shared" si="4"/>
        <v>2896</v>
      </c>
      <c r="C187" t="s">
        <v>6</v>
      </c>
      <c r="D187" t="s">
        <v>6</v>
      </c>
      <c r="E187" t="s">
        <v>6</v>
      </c>
      <c r="F187" t="s">
        <v>6</v>
      </c>
    </row>
    <row r="188" spans="1:6" x14ac:dyDescent="0.2">
      <c r="A188">
        <v>182</v>
      </c>
      <c r="B188" s="1">
        <f t="shared" si="4"/>
        <v>2912</v>
      </c>
      <c r="C188" t="s">
        <v>6</v>
      </c>
      <c r="D188" t="s">
        <v>6</v>
      </c>
      <c r="E188" t="s">
        <v>6</v>
      </c>
      <c r="F188" t="s">
        <v>6</v>
      </c>
    </row>
    <row r="189" spans="1:6" x14ac:dyDescent="0.2">
      <c r="A189">
        <v>183</v>
      </c>
      <c r="B189" s="1">
        <f t="shared" si="4"/>
        <v>2928</v>
      </c>
      <c r="C189" t="s">
        <v>6</v>
      </c>
      <c r="D189" t="s">
        <v>6</v>
      </c>
      <c r="E189" t="s">
        <v>6</v>
      </c>
      <c r="F189" t="s">
        <v>6</v>
      </c>
    </row>
    <row r="190" spans="1:6" x14ac:dyDescent="0.2">
      <c r="A190">
        <v>184</v>
      </c>
      <c r="B190" s="1">
        <f t="shared" si="4"/>
        <v>2944</v>
      </c>
      <c r="C190" t="s">
        <v>6</v>
      </c>
      <c r="D190" t="s">
        <v>6</v>
      </c>
      <c r="E190" t="s">
        <v>6</v>
      </c>
      <c r="F190" t="s">
        <v>6</v>
      </c>
    </row>
    <row r="191" spans="1:6" x14ac:dyDescent="0.2">
      <c r="A191">
        <v>185</v>
      </c>
      <c r="B191" s="1">
        <f t="shared" si="4"/>
        <v>2960</v>
      </c>
      <c r="C191" t="s">
        <v>6</v>
      </c>
      <c r="D191" t="s">
        <v>6</v>
      </c>
      <c r="E191" t="s">
        <v>6</v>
      </c>
      <c r="F191" t="s">
        <v>6</v>
      </c>
    </row>
    <row r="192" spans="1:6" x14ac:dyDescent="0.2">
      <c r="A192">
        <v>186</v>
      </c>
      <c r="B192" s="1">
        <f t="shared" si="4"/>
        <v>2976</v>
      </c>
      <c r="C192" t="s">
        <v>6</v>
      </c>
      <c r="D192" t="s">
        <v>6</v>
      </c>
      <c r="E192" t="s">
        <v>6</v>
      </c>
      <c r="F192" t="s">
        <v>6</v>
      </c>
    </row>
    <row r="193" spans="1:6" x14ac:dyDescent="0.2">
      <c r="A193">
        <v>187</v>
      </c>
      <c r="B193" s="1">
        <f t="shared" si="4"/>
        <v>2992</v>
      </c>
      <c r="C193" t="s">
        <v>6</v>
      </c>
      <c r="D193" t="s">
        <v>6</v>
      </c>
      <c r="E193" t="s">
        <v>6</v>
      </c>
      <c r="F193" t="s">
        <v>6</v>
      </c>
    </row>
    <row r="194" spans="1:6" x14ac:dyDescent="0.2">
      <c r="A194">
        <v>188</v>
      </c>
      <c r="B194" s="1">
        <f t="shared" si="4"/>
        <v>3008</v>
      </c>
      <c r="C194" t="s">
        <v>6</v>
      </c>
      <c r="D194" t="s">
        <v>6</v>
      </c>
      <c r="E194" t="s">
        <v>6</v>
      </c>
      <c r="F194" t="s">
        <v>6</v>
      </c>
    </row>
    <row r="195" spans="1:6" x14ac:dyDescent="0.2">
      <c r="A195">
        <v>189</v>
      </c>
      <c r="B195" s="1">
        <f t="shared" si="4"/>
        <v>3024</v>
      </c>
      <c r="C195" t="s">
        <v>6</v>
      </c>
      <c r="D195" t="s">
        <v>6</v>
      </c>
      <c r="E195" t="s">
        <v>6</v>
      </c>
      <c r="F195" t="s">
        <v>6</v>
      </c>
    </row>
    <row r="196" spans="1:6" x14ac:dyDescent="0.2">
      <c r="A196">
        <v>190</v>
      </c>
      <c r="B196" s="1">
        <f t="shared" si="4"/>
        <v>3040</v>
      </c>
      <c r="C196" t="s">
        <v>6</v>
      </c>
      <c r="D196" t="s">
        <v>6</v>
      </c>
      <c r="E196" t="s">
        <v>6</v>
      </c>
      <c r="F196" t="s">
        <v>6</v>
      </c>
    </row>
    <row r="197" spans="1:6" x14ac:dyDescent="0.2">
      <c r="A197">
        <v>191</v>
      </c>
      <c r="B197" s="1">
        <f t="shared" si="4"/>
        <v>3056</v>
      </c>
      <c r="C197" t="s">
        <v>6</v>
      </c>
      <c r="D197" t="s">
        <v>6</v>
      </c>
      <c r="E197" t="s">
        <v>6</v>
      </c>
      <c r="F197" t="s">
        <v>6</v>
      </c>
    </row>
    <row r="198" spans="1:6" x14ac:dyDescent="0.2">
      <c r="A198">
        <v>192</v>
      </c>
      <c r="B198" s="1">
        <f t="shared" si="4"/>
        <v>3072</v>
      </c>
      <c r="C198" t="s">
        <v>6</v>
      </c>
      <c r="D198" t="s">
        <v>6</v>
      </c>
      <c r="E198" t="s">
        <v>6</v>
      </c>
      <c r="F198" t="s">
        <v>6</v>
      </c>
    </row>
    <row r="199" spans="1:6" x14ac:dyDescent="0.2">
      <c r="A199">
        <v>193</v>
      </c>
      <c r="B199" s="1">
        <f t="shared" ref="B199:B261" si="5">A199*$B$2</f>
        <v>3088</v>
      </c>
      <c r="C199" t="s">
        <v>6</v>
      </c>
      <c r="D199" t="s">
        <v>6</v>
      </c>
      <c r="E199" t="s">
        <v>6</v>
      </c>
      <c r="F199" t="s">
        <v>6</v>
      </c>
    </row>
    <row r="200" spans="1:6" x14ac:dyDescent="0.2">
      <c r="A200">
        <v>194</v>
      </c>
      <c r="B200" s="1">
        <f t="shared" si="5"/>
        <v>3104</v>
      </c>
      <c r="C200" t="s">
        <v>6</v>
      </c>
      <c r="D200" t="s">
        <v>6</v>
      </c>
      <c r="E200" t="s">
        <v>6</v>
      </c>
      <c r="F200" t="s">
        <v>6</v>
      </c>
    </row>
    <row r="201" spans="1:6" x14ac:dyDescent="0.2">
      <c r="A201">
        <v>195</v>
      </c>
      <c r="B201" s="1">
        <f t="shared" si="5"/>
        <v>3120</v>
      </c>
      <c r="C201" t="s">
        <v>6</v>
      </c>
      <c r="D201" t="s">
        <v>6</v>
      </c>
      <c r="E201" t="s">
        <v>6</v>
      </c>
      <c r="F201" t="s">
        <v>6</v>
      </c>
    </row>
    <row r="202" spans="1:6" x14ac:dyDescent="0.2">
      <c r="A202">
        <v>196</v>
      </c>
      <c r="B202" s="1">
        <f t="shared" si="5"/>
        <v>3136</v>
      </c>
      <c r="C202" t="s">
        <v>6</v>
      </c>
      <c r="D202" t="s">
        <v>6</v>
      </c>
      <c r="E202" t="s">
        <v>6</v>
      </c>
      <c r="F202" t="s">
        <v>6</v>
      </c>
    </row>
    <row r="203" spans="1:6" x14ac:dyDescent="0.2">
      <c r="A203">
        <v>197</v>
      </c>
      <c r="B203" s="1">
        <f t="shared" si="5"/>
        <v>3152</v>
      </c>
      <c r="C203" t="s">
        <v>6</v>
      </c>
      <c r="D203" t="s">
        <v>6</v>
      </c>
      <c r="E203" t="s">
        <v>6</v>
      </c>
      <c r="F203" t="s">
        <v>6</v>
      </c>
    </row>
    <row r="204" spans="1:6" x14ac:dyDescent="0.2">
      <c r="A204">
        <v>198</v>
      </c>
      <c r="B204" s="1">
        <f t="shared" si="5"/>
        <v>3168</v>
      </c>
      <c r="C204" t="s">
        <v>6</v>
      </c>
      <c r="D204" t="s">
        <v>6</v>
      </c>
      <c r="E204" t="s">
        <v>6</v>
      </c>
      <c r="F204" t="s">
        <v>6</v>
      </c>
    </row>
    <row r="205" spans="1:6" x14ac:dyDescent="0.2">
      <c r="A205">
        <v>199</v>
      </c>
      <c r="B205" s="1">
        <f t="shared" si="5"/>
        <v>3184</v>
      </c>
      <c r="C205" t="s">
        <v>6</v>
      </c>
      <c r="D205" t="s">
        <v>6</v>
      </c>
      <c r="E205" t="s">
        <v>6</v>
      </c>
      <c r="F205" t="s">
        <v>6</v>
      </c>
    </row>
    <row r="206" spans="1:6" x14ac:dyDescent="0.2">
      <c r="A206">
        <v>200</v>
      </c>
      <c r="B206" s="1">
        <f t="shared" si="5"/>
        <v>3200</v>
      </c>
      <c r="C206" t="s">
        <v>6</v>
      </c>
      <c r="D206" t="s">
        <v>6</v>
      </c>
      <c r="E206" t="s">
        <v>6</v>
      </c>
      <c r="F206" t="s">
        <v>6</v>
      </c>
    </row>
    <row r="207" spans="1:6" x14ac:dyDescent="0.2">
      <c r="A207">
        <v>201</v>
      </c>
      <c r="B207" s="1">
        <f t="shared" si="5"/>
        <v>3216</v>
      </c>
      <c r="C207" t="s">
        <v>6</v>
      </c>
      <c r="D207" t="s">
        <v>6</v>
      </c>
      <c r="E207" t="s">
        <v>6</v>
      </c>
      <c r="F207" t="s">
        <v>6</v>
      </c>
    </row>
    <row r="208" spans="1:6" x14ac:dyDescent="0.2">
      <c r="A208">
        <v>202</v>
      </c>
      <c r="B208" s="1">
        <f t="shared" si="5"/>
        <v>3232</v>
      </c>
      <c r="C208" t="s">
        <v>6</v>
      </c>
      <c r="D208" t="s">
        <v>6</v>
      </c>
      <c r="E208" t="s">
        <v>6</v>
      </c>
      <c r="F208" t="s">
        <v>6</v>
      </c>
    </row>
    <row r="209" spans="1:6" x14ac:dyDescent="0.2">
      <c r="A209">
        <v>203</v>
      </c>
      <c r="B209" s="1">
        <f t="shared" si="5"/>
        <v>3248</v>
      </c>
      <c r="C209" t="s">
        <v>6</v>
      </c>
      <c r="D209" t="s">
        <v>6</v>
      </c>
      <c r="E209" t="s">
        <v>6</v>
      </c>
      <c r="F209" t="s">
        <v>6</v>
      </c>
    </row>
    <row r="210" spans="1:6" x14ac:dyDescent="0.2">
      <c r="A210">
        <v>204</v>
      </c>
      <c r="B210" s="1">
        <f t="shared" si="5"/>
        <v>3264</v>
      </c>
      <c r="C210" t="s">
        <v>6</v>
      </c>
      <c r="D210" t="s">
        <v>6</v>
      </c>
      <c r="E210" t="s">
        <v>6</v>
      </c>
      <c r="F210" t="s">
        <v>6</v>
      </c>
    </row>
    <row r="211" spans="1:6" x14ac:dyDescent="0.2">
      <c r="A211">
        <v>205</v>
      </c>
      <c r="B211" s="1">
        <f t="shared" si="5"/>
        <v>3280</v>
      </c>
      <c r="C211" t="s">
        <v>6</v>
      </c>
      <c r="D211" t="s">
        <v>6</v>
      </c>
      <c r="E211" t="s">
        <v>6</v>
      </c>
      <c r="F211" t="s">
        <v>6</v>
      </c>
    </row>
    <row r="212" spans="1:6" x14ac:dyDescent="0.2">
      <c r="A212">
        <v>206</v>
      </c>
      <c r="B212" s="1">
        <f t="shared" si="5"/>
        <v>3296</v>
      </c>
      <c r="C212" t="s">
        <v>6</v>
      </c>
      <c r="D212" t="s">
        <v>6</v>
      </c>
      <c r="E212" t="s">
        <v>6</v>
      </c>
      <c r="F212" t="s">
        <v>6</v>
      </c>
    </row>
    <row r="213" spans="1:6" x14ac:dyDescent="0.2">
      <c r="A213">
        <v>207</v>
      </c>
      <c r="B213" s="1">
        <f t="shared" si="5"/>
        <v>3312</v>
      </c>
      <c r="C213" t="s">
        <v>6</v>
      </c>
      <c r="D213" t="s">
        <v>6</v>
      </c>
      <c r="E213" t="s">
        <v>6</v>
      </c>
      <c r="F213" t="s">
        <v>6</v>
      </c>
    </row>
    <row r="214" spans="1:6" x14ac:dyDescent="0.2">
      <c r="A214">
        <v>208</v>
      </c>
      <c r="B214" s="1">
        <f t="shared" si="5"/>
        <v>3328</v>
      </c>
      <c r="C214" t="s">
        <v>6</v>
      </c>
      <c r="D214" t="s">
        <v>6</v>
      </c>
      <c r="E214" t="s">
        <v>6</v>
      </c>
      <c r="F214" t="s">
        <v>6</v>
      </c>
    </row>
    <row r="215" spans="1:6" x14ac:dyDescent="0.2">
      <c r="A215">
        <v>209</v>
      </c>
      <c r="B215" s="1">
        <f t="shared" si="5"/>
        <v>3344</v>
      </c>
      <c r="C215" t="s">
        <v>6</v>
      </c>
      <c r="D215" t="s">
        <v>6</v>
      </c>
      <c r="E215" t="s">
        <v>6</v>
      </c>
      <c r="F215" t="s">
        <v>6</v>
      </c>
    </row>
    <row r="216" spans="1:6" x14ac:dyDescent="0.2">
      <c r="A216">
        <v>210</v>
      </c>
      <c r="B216" s="1">
        <f t="shared" si="5"/>
        <v>3360</v>
      </c>
      <c r="C216" t="s">
        <v>6</v>
      </c>
      <c r="D216" t="s">
        <v>6</v>
      </c>
      <c r="E216" t="s">
        <v>6</v>
      </c>
      <c r="F216" t="s">
        <v>6</v>
      </c>
    </row>
    <row r="217" spans="1:6" x14ac:dyDescent="0.2">
      <c r="A217">
        <v>211</v>
      </c>
      <c r="B217" s="1">
        <f t="shared" si="5"/>
        <v>3376</v>
      </c>
      <c r="C217" t="s">
        <v>6</v>
      </c>
      <c r="D217" t="s">
        <v>6</v>
      </c>
      <c r="E217" t="s">
        <v>6</v>
      </c>
      <c r="F217" t="s">
        <v>6</v>
      </c>
    </row>
    <row r="218" spans="1:6" x14ac:dyDescent="0.2">
      <c r="A218">
        <v>212</v>
      </c>
      <c r="B218" s="1">
        <f t="shared" si="5"/>
        <v>3392</v>
      </c>
      <c r="C218" t="s">
        <v>6</v>
      </c>
      <c r="D218" t="s">
        <v>6</v>
      </c>
      <c r="E218" t="s">
        <v>6</v>
      </c>
      <c r="F218" t="s">
        <v>6</v>
      </c>
    </row>
    <row r="219" spans="1:6" x14ac:dyDescent="0.2">
      <c r="A219">
        <v>213</v>
      </c>
      <c r="B219" s="1">
        <f t="shared" si="5"/>
        <v>3408</v>
      </c>
      <c r="C219" t="s">
        <v>6</v>
      </c>
      <c r="D219" t="s">
        <v>6</v>
      </c>
      <c r="E219" t="s">
        <v>6</v>
      </c>
      <c r="F219" t="s">
        <v>6</v>
      </c>
    </row>
    <row r="220" spans="1:6" x14ac:dyDescent="0.2">
      <c r="A220">
        <v>214</v>
      </c>
      <c r="B220" s="1">
        <f t="shared" si="5"/>
        <v>3424</v>
      </c>
      <c r="C220" t="s">
        <v>6</v>
      </c>
      <c r="D220" t="s">
        <v>6</v>
      </c>
      <c r="E220" t="s">
        <v>6</v>
      </c>
      <c r="F220" t="s">
        <v>6</v>
      </c>
    </row>
    <row r="221" spans="1:6" x14ac:dyDescent="0.2">
      <c r="A221">
        <v>215</v>
      </c>
      <c r="B221" s="1">
        <f t="shared" si="5"/>
        <v>3440</v>
      </c>
      <c r="C221" t="s">
        <v>6</v>
      </c>
      <c r="D221" t="s">
        <v>6</v>
      </c>
      <c r="E221" t="s">
        <v>6</v>
      </c>
      <c r="F221" t="s">
        <v>6</v>
      </c>
    </row>
    <row r="222" spans="1:6" x14ac:dyDescent="0.2">
      <c r="A222">
        <v>216</v>
      </c>
      <c r="B222" s="1">
        <f t="shared" si="5"/>
        <v>3456</v>
      </c>
      <c r="C222" t="s">
        <v>6</v>
      </c>
      <c r="D222" t="s">
        <v>6</v>
      </c>
      <c r="E222" t="s">
        <v>6</v>
      </c>
      <c r="F222" t="s">
        <v>6</v>
      </c>
    </row>
    <row r="223" spans="1:6" x14ac:dyDescent="0.2">
      <c r="A223">
        <v>217</v>
      </c>
      <c r="B223" s="1">
        <f t="shared" si="5"/>
        <v>3472</v>
      </c>
      <c r="C223" t="s">
        <v>6</v>
      </c>
      <c r="D223" t="s">
        <v>6</v>
      </c>
      <c r="E223" t="s">
        <v>6</v>
      </c>
      <c r="F223" t="s">
        <v>6</v>
      </c>
    </row>
    <row r="224" spans="1:6" x14ac:dyDescent="0.2">
      <c r="A224">
        <v>218</v>
      </c>
      <c r="B224" s="1">
        <f t="shared" si="5"/>
        <v>3488</v>
      </c>
      <c r="C224" t="s">
        <v>6</v>
      </c>
      <c r="D224" t="s">
        <v>6</v>
      </c>
      <c r="E224" t="s">
        <v>6</v>
      </c>
      <c r="F224" t="s">
        <v>6</v>
      </c>
    </row>
    <row r="225" spans="1:6" x14ac:dyDescent="0.2">
      <c r="A225">
        <v>219</v>
      </c>
      <c r="B225" s="1">
        <f t="shared" si="5"/>
        <v>3504</v>
      </c>
      <c r="C225" t="s">
        <v>6</v>
      </c>
      <c r="D225" t="s">
        <v>6</v>
      </c>
      <c r="E225" t="s">
        <v>6</v>
      </c>
      <c r="F225" t="s">
        <v>6</v>
      </c>
    </row>
    <row r="226" spans="1:6" x14ac:dyDescent="0.2">
      <c r="A226">
        <v>220</v>
      </c>
      <c r="B226" s="1">
        <f t="shared" si="5"/>
        <v>3520</v>
      </c>
      <c r="C226" t="s">
        <v>6</v>
      </c>
      <c r="D226" t="s">
        <v>6</v>
      </c>
      <c r="E226" t="s">
        <v>6</v>
      </c>
      <c r="F226" t="s">
        <v>6</v>
      </c>
    </row>
    <row r="227" spans="1:6" x14ac:dyDescent="0.2">
      <c r="A227">
        <v>221</v>
      </c>
      <c r="B227" s="1">
        <f t="shared" si="5"/>
        <v>3536</v>
      </c>
      <c r="C227" t="s">
        <v>6</v>
      </c>
      <c r="D227" t="s">
        <v>6</v>
      </c>
      <c r="E227" t="s">
        <v>6</v>
      </c>
      <c r="F227" t="s">
        <v>6</v>
      </c>
    </row>
    <row r="228" spans="1:6" x14ac:dyDescent="0.2">
      <c r="A228">
        <v>222</v>
      </c>
      <c r="B228" s="1">
        <f t="shared" si="5"/>
        <v>3552</v>
      </c>
      <c r="C228" t="s">
        <v>6</v>
      </c>
      <c r="D228" t="s">
        <v>6</v>
      </c>
      <c r="E228" t="s">
        <v>6</v>
      </c>
      <c r="F228" t="s">
        <v>6</v>
      </c>
    </row>
    <row r="229" spans="1:6" x14ac:dyDescent="0.2">
      <c r="A229">
        <v>223</v>
      </c>
      <c r="B229" s="1">
        <f t="shared" si="5"/>
        <v>3568</v>
      </c>
      <c r="C229" t="s">
        <v>6</v>
      </c>
      <c r="D229" t="s">
        <v>6</v>
      </c>
      <c r="E229" t="s">
        <v>6</v>
      </c>
      <c r="F229" t="s">
        <v>6</v>
      </c>
    </row>
    <row r="230" spans="1:6" x14ac:dyDescent="0.2">
      <c r="A230">
        <v>224</v>
      </c>
      <c r="B230" s="1">
        <f t="shared" si="5"/>
        <v>3584</v>
      </c>
      <c r="C230" t="s">
        <v>6</v>
      </c>
      <c r="D230" t="s">
        <v>6</v>
      </c>
      <c r="E230" t="s">
        <v>6</v>
      </c>
      <c r="F230" t="s">
        <v>6</v>
      </c>
    </row>
    <row r="231" spans="1:6" x14ac:dyDescent="0.2">
      <c r="A231">
        <v>225</v>
      </c>
      <c r="B231" s="1">
        <f t="shared" si="5"/>
        <v>3600</v>
      </c>
      <c r="C231" t="s">
        <v>6</v>
      </c>
      <c r="D231" t="s">
        <v>6</v>
      </c>
      <c r="E231" t="s">
        <v>6</v>
      </c>
      <c r="F231" t="s">
        <v>6</v>
      </c>
    </row>
    <row r="232" spans="1:6" x14ac:dyDescent="0.2">
      <c r="A232">
        <v>226</v>
      </c>
      <c r="B232" s="1">
        <f t="shared" si="5"/>
        <v>3616</v>
      </c>
      <c r="C232" t="s">
        <v>6</v>
      </c>
      <c r="D232" t="s">
        <v>6</v>
      </c>
      <c r="E232" t="s">
        <v>6</v>
      </c>
      <c r="F232" t="s">
        <v>6</v>
      </c>
    </row>
    <row r="233" spans="1:6" x14ac:dyDescent="0.2">
      <c r="A233">
        <v>227</v>
      </c>
      <c r="B233" s="1">
        <f t="shared" si="5"/>
        <v>3632</v>
      </c>
      <c r="C233" t="s">
        <v>6</v>
      </c>
      <c r="D233" t="s">
        <v>6</v>
      </c>
      <c r="E233" t="s">
        <v>6</v>
      </c>
      <c r="F233" t="s">
        <v>6</v>
      </c>
    </row>
    <row r="234" spans="1:6" x14ac:dyDescent="0.2">
      <c r="A234">
        <v>228</v>
      </c>
      <c r="B234" s="1">
        <f t="shared" si="5"/>
        <v>3648</v>
      </c>
      <c r="C234" t="s">
        <v>6</v>
      </c>
      <c r="D234" t="s">
        <v>6</v>
      </c>
      <c r="E234" t="s">
        <v>6</v>
      </c>
      <c r="F234" t="s">
        <v>6</v>
      </c>
    </row>
    <row r="235" spans="1:6" x14ac:dyDescent="0.2">
      <c r="A235">
        <v>229</v>
      </c>
      <c r="B235" s="1">
        <f t="shared" si="5"/>
        <v>3664</v>
      </c>
      <c r="C235" t="s">
        <v>6</v>
      </c>
      <c r="D235" t="s">
        <v>6</v>
      </c>
      <c r="E235" t="s">
        <v>6</v>
      </c>
      <c r="F235" t="s">
        <v>6</v>
      </c>
    </row>
    <row r="236" spans="1:6" x14ac:dyDescent="0.2">
      <c r="A236">
        <v>230</v>
      </c>
      <c r="B236" s="1">
        <f t="shared" si="5"/>
        <v>3680</v>
      </c>
      <c r="C236" t="s">
        <v>6</v>
      </c>
      <c r="D236" t="s">
        <v>6</v>
      </c>
      <c r="E236" t="s">
        <v>6</v>
      </c>
      <c r="F236" t="s">
        <v>6</v>
      </c>
    </row>
    <row r="237" spans="1:6" x14ac:dyDescent="0.2">
      <c r="A237">
        <v>231</v>
      </c>
      <c r="B237" s="1">
        <f t="shared" si="5"/>
        <v>3696</v>
      </c>
      <c r="C237" t="s">
        <v>6</v>
      </c>
      <c r="D237" t="s">
        <v>6</v>
      </c>
      <c r="E237" t="s">
        <v>6</v>
      </c>
      <c r="F237" t="s">
        <v>6</v>
      </c>
    </row>
    <row r="238" spans="1:6" x14ac:dyDescent="0.2">
      <c r="A238">
        <v>232</v>
      </c>
      <c r="B238" s="1">
        <f t="shared" si="5"/>
        <v>3712</v>
      </c>
      <c r="C238" t="s">
        <v>6</v>
      </c>
      <c r="D238" t="s">
        <v>6</v>
      </c>
      <c r="E238" t="s">
        <v>6</v>
      </c>
      <c r="F238" t="s">
        <v>6</v>
      </c>
    </row>
    <row r="239" spans="1:6" x14ac:dyDescent="0.2">
      <c r="A239">
        <v>233</v>
      </c>
      <c r="B239" s="1">
        <f t="shared" si="5"/>
        <v>3728</v>
      </c>
      <c r="C239" t="s">
        <v>6</v>
      </c>
      <c r="D239" t="s">
        <v>6</v>
      </c>
      <c r="E239" t="s">
        <v>6</v>
      </c>
      <c r="F239" t="s">
        <v>6</v>
      </c>
    </row>
    <row r="240" spans="1:6" x14ac:dyDescent="0.2">
      <c r="A240">
        <v>234</v>
      </c>
      <c r="B240" s="1">
        <f t="shared" si="5"/>
        <v>3744</v>
      </c>
      <c r="C240" t="s">
        <v>6</v>
      </c>
      <c r="D240" t="s">
        <v>6</v>
      </c>
      <c r="E240" t="s">
        <v>6</v>
      </c>
      <c r="F240" t="s">
        <v>6</v>
      </c>
    </row>
    <row r="241" spans="1:6" x14ac:dyDescent="0.2">
      <c r="A241">
        <v>235</v>
      </c>
      <c r="B241" s="1">
        <f t="shared" si="5"/>
        <v>3760</v>
      </c>
      <c r="C241" t="s">
        <v>6</v>
      </c>
      <c r="D241" t="s">
        <v>6</v>
      </c>
      <c r="E241" t="s">
        <v>6</v>
      </c>
      <c r="F241" t="s">
        <v>6</v>
      </c>
    </row>
    <row r="242" spans="1:6" x14ac:dyDescent="0.2">
      <c r="A242">
        <v>236</v>
      </c>
      <c r="B242" s="1">
        <f t="shared" si="5"/>
        <v>3776</v>
      </c>
      <c r="C242" t="s">
        <v>6</v>
      </c>
      <c r="D242" t="s">
        <v>6</v>
      </c>
      <c r="E242" t="s">
        <v>6</v>
      </c>
      <c r="F242" t="s">
        <v>6</v>
      </c>
    </row>
    <row r="243" spans="1:6" x14ac:dyDescent="0.2">
      <c r="A243">
        <v>237</v>
      </c>
      <c r="B243" s="1">
        <f t="shared" si="5"/>
        <v>3792</v>
      </c>
      <c r="C243" t="s">
        <v>6</v>
      </c>
      <c r="D243" t="s">
        <v>6</v>
      </c>
      <c r="E243" t="s">
        <v>6</v>
      </c>
      <c r="F243" t="s">
        <v>6</v>
      </c>
    </row>
    <row r="244" spans="1:6" x14ac:dyDescent="0.2">
      <c r="A244">
        <v>238</v>
      </c>
      <c r="B244" s="1">
        <f t="shared" si="5"/>
        <v>3808</v>
      </c>
      <c r="C244" t="s">
        <v>6</v>
      </c>
      <c r="D244" t="s">
        <v>6</v>
      </c>
      <c r="E244" t="s">
        <v>6</v>
      </c>
      <c r="F244" t="s">
        <v>6</v>
      </c>
    </row>
    <row r="245" spans="1:6" x14ac:dyDescent="0.2">
      <c r="A245">
        <v>239</v>
      </c>
      <c r="B245" s="1">
        <f t="shared" si="5"/>
        <v>3824</v>
      </c>
      <c r="C245" t="s">
        <v>6</v>
      </c>
      <c r="D245" t="s">
        <v>6</v>
      </c>
      <c r="E245" t="s">
        <v>6</v>
      </c>
      <c r="F245" t="s">
        <v>6</v>
      </c>
    </row>
    <row r="246" spans="1:6" x14ac:dyDescent="0.2">
      <c r="A246">
        <v>240</v>
      </c>
      <c r="B246" s="1">
        <f t="shared" si="5"/>
        <v>3840</v>
      </c>
      <c r="C246" t="s">
        <v>6</v>
      </c>
      <c r="D246" t="s">
        <v>6</v>
      </c>
      <c r="E246" t="s">
        <v>6</v>
      </c>
      <c r="F246" t="s">
        <v>6</v>
      </c>
    </row>
    <row r="247" spans="1:6" x14ac:dyDescent="0.2">
      <c r="A247">
        <v>241</v>
      </c>
      <c r="B247" s="1">
        <f t="shared" si="5"/>
        <v>3856</v>
      </c>
      <c r="C247" t="s">
        <v>6</v>
      </c>
      <c r="D247" t="s">
        <v>6</v>
      </c>
      <c r="E247" t="s">
        <v>6</v>
      </c>
      <c r="F247" t="s">
        <v>6</v>
      </c>
    </row>
    <row r="248" spans="1:6" x14ac:dyDescent="0.2">
      <c r="A248">
        <v>242</v>
      </c>
      <c r="B248" s="1">
        <f t="shared" si="5"/>
        <v>3872</v>
      </c>
      <c r="C248" t="s">
        <v>6</v>
      </c>
      <c r="D248" t="s">
        <v>6</v>
      </c>
      <c r="E248" t="s">
        <v>6</v>
      </c>
      <c r="F248" t="s">
        <v>6</v>
      </c>
    </row>
    <row r="249" spans="1:6" x14ac:dyDescent="0.2">
      <c r="A249">
        <v>243</v>
      </c>
      <c r="B249" s="1">
        <f t="shared" si="5"/>
        <v>3888</v>
      </c>
      <c r="C249" t="s">
        <v>6</v>
      </c>
      <c r="D249" t="s">
        <v>6</v>
      </c>
      <c r="E249" t="s">
        <v>6</v>
      </c>
      <c r="F249" t="s">
        <v>6</v>
      </c>
    </row>
    <row r="250" spans="1:6" x14ac:dyDescent="0.2">
      <c r="A250">
        <v>244</v>
      </c>
      <c r="B250" s="1">
        <f t="shared" si="5"/>
        <v>3904</v>
      </c>
      <c r="C250" t="s">
        <v>6</v>
      </c>
      <c r="D250" t="s">
        <v>6</v>
      </c>
      <c r="E250" t="s">
        <v>6</v>
      </c>
      <c r="F250" t="s">
        <v>6</v>
      </c>
    </row>
    <row r="251" spans="1:6" x14ac:dyDescent="0.2">
      <c r="A251">
        <v>245</v>
      </c>
      <c r="B251" s="1">
        <f t="shared" si="5"/>
        <v>3920</v>
      </c>
      <c r="C251" t="s">
        <v>6</v>
      </c>
      <c r="D251" t="s">
        <v>6</v>
      </c>
      <c r="E251" t="s">
        <v>6</v>
      </c>
      <c r="F251" t="s">
        <v>6</v>
      </c>
    </row>
    <row r="252" spans="1:6" x14ac:dyDescent="0.2">
      <c r="A252">
        <v>246</v>
      </c>
      <c r="B252" s="1">
        <f t="shared" si="5"/>
        <v>3936</v>
      </c>
      <c r="C252" t="s">
        <v>6</v>
      </c>
      <c r="D252" t="s">
        <v>6</v>
      </c>
      <c r="E252" t="s">
        <v>6</v>
      </c>
      <c r="F252" t="s">
        <v>6</v>
      </c>
    </row>
    <row r="253" spans="1:6" x14ac:dyDescent="0.2">
      <c r="A253">
        <v>247</v>
      </c>
      <c r="B253" s="1">
        <f t="shared" si="5"/>
        <v>3952</v>
      </c>
      <c r="C253" t="s">
        <v>6</v>
      </c>
      <c r="D253" t="s">
        <v>6</v>
      </c>
      <c r="E253" t="s">
        <v>6</v>
      </c>
      <c r="F253" t="s">
        <v>6</v>
      </c>
    </row>
    <row r="254" spans="1:6" x14ac:dyDescent="0.2">
      <c r="A254">
        <v>248</v>
      </c>
      <c r="B254" s="1">
        <f t="shared" si="5"/>
        <v>3968</v>
      </c>
      <c r="C254" t="s">
        <v>6</v>
      </c>
      <c r="D254" t="s">
        <v>6</v>
      </c>
      <c r="E254" t="s">
        <v>6</v>
      </c>
      <c r="F254" t="s">
        <v>6</v>
      </c>
    </row>
    <row r="255" spans="1:6" x14ac:dyDescent="0.2">
      <c r="A255">
        <v>249</v>
      </c>
      <c r="B255" s="1">
        <f t="shared" si="5"/>
        <v>3984</v>
      </c>
      <c r="C255" t="s">
        <v>6</v>
      </c>
      <c r="D255" t="s">
        <v>6</v>
      </c>
      <c r="E255" t="s">
        <v>6</v>
      </c>
      <c r="F255" t="s">
        <v>6</v>
      </c>
    </row>
    <row r="256" spans="1:6" x14ac:dyDescent="0.2">
      <c r="A256">
        <v>250</v>
      </c>
      <c r="B256" s="1">
        <f t="shared" si="5"/>
        <v>4000</v>
      </c>
      <c r="C256" t="s">
        <v>6</v>
      </c>
      <c r="D256" t="s">
        <v>6</v>
      </c>
      <c r="E256" t="s">
        <v>6</v>
      </c>
      <c r="F256" t="s">
        <v>6</v>
      </c>
    </row>
    <row r="257" spans="1:6" x14ac:dyDescent="0.2">
      <c r="A257">
        <v>251</v>
      </c>
      <c r="B257" s="1">
        <f t="shared" si="5"/>
        <v>4016</v>
      </c>
      <c r="C257" t="s">
        <v>6</v>
      </c>
      <c r="D257" t="s">
        <v>6</v>
      </c>
      <c r="E257" t="s">
        <v>6</v>
      </c>
      <c r="F257" t="s">
        <v>6</v>
      </c>
    </row>
    <row r="258" spans="1:6" x14ac:dyDescent="0.2">
      <c r="A258">
        <v>252</v>
      </c>
      <c r="B258" s="1">
        <f t="shared" si="5"/>
        <v>4032</v>
      </c>
      <c r="C258" t="s">
        <v>6</v>
      </c>
      <c r="D258" t="s">
        <v>6</v>
      </c>
      <c r="E258" t="s">
        <v>6</v>
      </c>
      <c r="F258" t="s">
        <v>6</v>
      </c>
    </row>
    <row r="259" spans="1:6" x14ac:dyDescent="0.2">
      <c r="A259">
        <v>253</v>
      </c>
      <c r="B259" s="1">
        <f t="shared" si="5"/>
        <v>4048</v>
      </c>
      <c r="C259" t="s">
        <v>6</v>
      </c>
      <c r="D259" t="s">
        <v>6</v>
      </c>
      <c r="E259" t="s">
        <v>6</v>
      </c>
      <c r="F259" t="s">
        <v>6</v>
      </c>
    </row>
    <row r="260" spans="1:6" x14ac:dyDescent="0.2">
      <c r="A260">
        <v>254</v>
      </c>
      <c r="B260" s="1">
        <f t="shared" si="5"/>
        <v>4064</v>
      </c>
      <c r="C260" t="s">
        <v>6</v>
      </c>
      <c r="D260" t="s">
        <v>6</v>
      </c>
      <c r="E260" t="s">
        <v>6</v>
      </c>
      <c r="F260" t="s">
        <v>6</v>
      </c>
    </row>
    <row r="261" spans="1:6" x14ac:dyDescent="0.2">
      <c r="A261">
        <v>255</v>
      </c>
      <c r="B261" s="1">
        <f t="shared" si="5"/>
        <v>4080</v>
      </c>
      <c r="C261" t="s">
        <v>6</v>
      </c>
      <c r="D261" t="s">
        <v>6</v>
      </c>
      <c r="E261" t="s">
        <v>6</v>
      </c>
      <c r="F261" t="s">
        <v>6</v>
      </c>
    </row>
  </sheetData>
  <autoFilter ref="A5:F261"/>
  <conditionalFormatting sqref="C6:F130 C145:F261 C134:C144">
    <cfRule type="cellIs" dxfId="8" priority="7" operator="equal">
      <formula>"invalid"</formula>
    </cfRule>
    <cfRule type="cellIs" dxfId="7" priority="8" operator="equal">
      <formula>1</formula>
    </cfRule>
    <cfRule type="cellIs" dxfId="6" priority="9" operator="equal">
      <formula>0</formula>
    </cfRule>
  </conditionalFormatting>
  <conditionalFormatting sqref="C131:F132 C133">
    <cfRule type="cellIs" dxfId="5" priority="4" operator="equal">
      <formula>"invalid"</formula>
    </cfRule>
    <cfRule type="cellIs" dxfId="4" priority="5" operator="equal">
      <formula>1</formula>
    </cfRule>
    <cfRule type="cellIs" dxfId="3" priority="6" operator="equal">
      <formula>0</formula>
    </cfRule>
  </conditionalFormatting>
  <conditionalFormatting sqref="D133:F144">
    <cfRule type="cellIs" dxfId="2" priority="1" operator="equal">
      <formula>"invalid"</formula>
    </cfRule>
    <cfRule type="cellIs" dxfId="1" priority="2" operator="equal">
      <formula>1</formula>
    </cfRule>
    <cfRule type="cellIs" dxfId="0" priority="3" operator="equal">
      <formula>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Widerstandswerte ermitteln</vt:lpstr>
      <vt:lpstr>RC timing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dc:creator>
  <cp:lastModifiedBy>Frank</cp:lastModifiedBy>
  <dcterms:created xsi:type="dcterms:W3CDTF">2014-11-09T16:29:50Z</dcterms:created>
  <dcterms:modified xsi:type="dcterms:W3CDTF">2015-02-01T11:29:51Z</dcterms:modified>
</cp:coreProperties>
</file>