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514955\Documents\My Developments\FractalStudios\GitHub\ZxSpectrum\Analysis\Jetpac\Data\"/>
    </mc:Choice>
  </mc:AlternateContent>
  <xr:revisionPtr revIDLastSave="0" documentId="13_ncr:1_{7CC110D2-476F-4E55-93AD-55DB864EDDAB}" xr6:coauthVersionLast="36" xr6:coauthVersionMax="36" xr10:uidLastSave="{00000000-0000-0000-0000-000000000000}"/>
  <bookViews>
    <workbookView xWindow="0" yWindow="0" windowWidth="9570" windowHeight="2130" activeTab="2" xr2:uid="{C1A93BA7-2B91-499C-BBF0-6B4B2B4A7B5D}"/>
  </bookViews>
  <sheets>
    <sheet name="Routines" sheetId="3" r:id="rId1"/>
    <sheet name="DataLayout" sheetId="4" r:id="rId2"/>
    <sheet name="SpriteData" sheetId="5" r:id="rId3"/>
    <sheet name="Defined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9" i="4" l="1"/>
  <c r="A38" i="4"/>
  <c r="B1" i="5" l="1"/>
  <c r="H1" i="5" s="1"/>
  <c r="K1" i="5" s="1"/>
  <c r="B23" i="5" s="1"/>
  <c r="E23" i="5" s="1"/>
  <c r="H23" i="5" l="1"/>
  <c r="E38" i="5" s="1"/>
  <c r="H38" i="5" s="1"/>
  <c r="A71" i="4"/>
  <c r="A72" i="4" s="1"/>
  <c r="A73" i="4" s="1"/>
  <c r="A74" i="4" s="1"/>
  <c r="A75" i="4" s="1"/>
  <c r="A76" i="4" s="1"/>
  <c r="A3" i="4"/>
  <c r="A4" i="4" s="1"/>
  <c r="A5" i="4" s="1"/>
  <c r="A6" i="4" s="1"/>
  <c r="A7" i="4" s="1"/>
  <c r="A8" i="4" s="1"/>
  <c r="A9" i="4" s="1"/>
  <c r="A10" i="4" l="1"/>
  <c r="A11" i="4" s="1"/>
  <c r="A12" i="4" s="1"/>
  <c r="A13" i="4" s="1"/>
  <c r="A14" i="4" s="1"/>
  <c r="A15" i="4" s="1"/>
  <c r="A16" i="4" s="1"/>
  <c r="K23" i="5"/>
  <c r="B38" i="5" s="1"/>
  <c r="A77" i="4"/>
  <c r="A78" i="4" s="1"/>
  <c r="A79" i="4" s="1"/>
  <c r="A80" i="4" s="1"/>
  <c r="A17" i="4" l="1"/>
  <c r="G6" i="2"/>
  <c r="J5" i="2"/>
  <c r="I5" i="2"/>
  <c r="H5" i="2"/>
  <c r="G9" i="2"/>
  <c r="G8" i="2"/>
  <c r="G7" i="2"/>
  <c r="H7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2" i="2"/>
  <c r="I8" i="2" l="1"/>
  <c r="I9" i="2"/>
  <c r="H8" i="2"/>
  <c r="J7" i="2"/>
  <c r="J9" i="2"/>
  <c r="J8" i="2"/>
  <c r="H9" i="2"/>
  <c r="I7" i="2"/>
  <c r="J6" i="2"/>
  <c r="A18" i="4"/>
  <c r="A19" i="4" s="1"/>
  <c r="A20" i="4" s="1"/>
  <c r="A21" i="4" s="1"/>
  <c r="A22" i="4" s="1"/>
  <c r="A23" i="4" s="1"/>
  <c r="A24" i="4" s="1"/>
  <c r="I6" i="2"/>
  <c r="H6" i="2"/>
  <c r="A25" i="4" l="1"/>
  <c r="A26" i="4" l="1"/>
  <c r="A27" i="4" s="1"/>
  <c r="A28" i="4" s="1"/>
  <c r="A29" i="4" s="1"/>
  <c r="A30" i="4" s="1"/>
  <c r="A31" i="4" l="1"/>
  <c r="A32" i="4" s="1"/>
  <c r="A33" i="4" s="1"/>
  <c r="A34" i="4" s="1"/>
  <c r="A35" i="4" s="1"/>
  <c r="A36" i="4" s="1"/>
  <c r="A37" i="4" l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9" i="4" l="1"/>
  <c r="A66" i="4"/>
  <c r="A67" i="4" s="1"/>
  <c r="A68" i="4" s="1"/>
</calcChain>
</file>

<file path=xl/sharedStrings.xml><?xml version="1.0" encoding="utf-8"?>
<sst xmlns="http://schemas.openxmlformats.org/spreadsheetml/2006/main" count="770" uniqueCount="499">
  <si>
    <t>Address</t>
  </si>
  <si>
    <t>Description</t>
  </si>
  <si>
    <t>Label</t>
  </si>
  <si>
    <t>HiScore</t>
  </si>
  <si>
    <t>OtherPlayerGameState</t>
  </si>
  <si>
    <t>OtherPlayerLives</t>
  </si>
  <si>
    <t>U1</t>
  </si>
  <si>
    <t>U2</t>
  </si>
  <si>
    <t>U3</t>
  </si>
  <si>
    <t>U4</t>
  </si>
  <si>
    <t>Bottom</t>
  </si>
  <si>
    <t>Middle</t>
  </si>
  <si>
    <t>Top</t>
  </si>
  <si>
    <t>Rocket Sprite Lookup</t>
  </si>
  <si>
    <t>RocketData (IX+$06)</t>
  </si>
  <si>
    <t>5CB0</t>
  </si>
  <si>
    <t>Jump Routine</t>
  </si>
  <si>
    <t>681E</t>
  </si>
  <si>
    <t>Play Laser Cannon Sound</t>
  </si>
  <si>
    <t>716C</t>
  </si>
  <si>
    <t>Display Message</t>
  </si>
  <si>
    <t>608A</t>
  </si>
  <si>
    <t>Initialise Screen</t>
  </si>
  <si>
    <t>6834</t>
  </si>
  <si>
    <t>7192</t>
  </si>
  <si>
    <t>Display Player Labels</t>
  </si>
  <si>
    <t>60A9</t>
  </si>
  <si>
    <t>Initialise Game Level</t>
  </si>
  <si>
    <t>684B</t>
  </si>
  <si>
    <t>71B8</t>
  </si>
  <si>
    <t>Clear Screen Pixels</t>
  </si>
  <si>
    <t>60CD</t>
  </si>
  <si>
    <t>Initialise Rocket</t>
  </si>
  <si>
    <t>6854</t>
  </si>
  <si>
    <t>71C6</t>
  </si>
  <si>
    <t>Clear Screen Attributes</t>
  </si>
  <si>
    <t>60DD</t>
  </si>
  <si>
    <t>Handle Player Lost Life</t>
  </si>
  <si>
    <t>6875</t>
  </si>
  <si>
    <t>71CF</t>
  </si>
  <si>
    <t>Set Sprite Screen Attributes</t>
  </si>
  <si>
    <t>612B</t>
  </si>
  <si>
    <t>Handle Game Over</t>
  </si>
  <si>
    <t>6894</t>
  </si>
  <si>
    <t>720E</t>
  </si>
  <si>
    <t>Calculate Screen Attribute Address</t>
  </si>
  <si>
    <t>614D</t>
  </si>
  <si>
    <t>Handle First Player Game Over</t>
  </si>
  <si>
    <t>7224</t>
  </si>
  <si>
    <t>6155</t>
  </si>
  <si>
    <t>Handle Last Player Game Over</t>
  </si>
  <si>
    <t>68B1</t>
  </si>
  <si>
    <t>723C</t>
  </si>
  <si>
    <t>616A</t>
  </si>
  <si>
    <t>691B</t>
  </si>
  <si>
    <t>725E</t>
  </si>
  <si>
    <t>619A</t>
  </si>
  <si>
    <t>Initialise Jetman</t>
  </si>
  <si>
    <t>6929</t>
  </si>
  <si>
    <t>61BD</t>
  </si>
  <si>
    <t>Set Player Up Flash Attribute</t>
  </si>
  <si>
    <t>6965</t>
  </si>
  <si>
    <t>729B</t>
  </si>
  <si>
    <t>Display Sprite</t>
  </si>
  <si>
    <t>61D3</t>
  </si>
  <si>
    <t>Reset Player Up Flash Attribute</t>
  </si>
  <si>
    <t>698B</t>
  </si>
  <si>
    <t>72C1</t>
  </si>
  <si>
    <t>61E0</t>
  </si>
  <si>
    <t>Set Player 2 Up Flash Attribute</t>
  </si>
  <si>
    <t>699D</t>
  </si>
  <si>
    <t>72E3</t>
  </si>
  <si>
    <t>61E5</t>
  </si>
  <si>
    <t>69A8</t>
  </si>
  <si>
    <t>Jump Routine Complete</t>
  </si>
  <si>
    <t>72EE</t>
  </si>
  <si>
    <t>Calculate Previous Line</t>
  </si>
  <si>
    <t>61F5</t>
  </si>
  <si>
    <t>6A6C</t>
  </si>
  <si>
    <t>7303</t>
  </si>
  <si>
    <t>Calculate Line In Previous Character Row</t>
  </si>
  <si>
    <t>6252</t>
  </si>
  <si>
    <t>Flash 1st Menu Option</t>
  </si>
  <si>
    <t>6AEF</t>
  </si>
  <si>
    <t>7308</t>
  </si>
  <si>
    <t>Calculate Screen Pixel Address</t>
  </si>
  <si>
    <t>6259</t>
  </si>
  <si>
    <t>Flash 2nd Menu Option</t>
  </si>
  <si>
    <t>6C2F</t>
  </si>
  <si>
    <t>7327</t>
  </si>
  <si>
    <t>6260</t>
  </si>
  <si>
    <t>Display Game Selection Menu</t>
  </si>
  <si>
    <t>6CE7</t>
  </si>
  <si>
    <t>733A</t>
  </si>
  <si>
    <t>Read Kempston Joystick Port</t>
  </si>
  <si>
    <t>62FF</t>
  </si>
  <si>
    <t>Display Game Selection Menu Item</t>
  </si>
  <si>
    <t>6CF5</t>
  </si>
  <si>
    <t>733E</t>
  </si>
  <si>
    <t>CheckForDirectionKeyPress</t>
  </si>
  <si>
    <t>630F</t>
  </si>
  <si>
    <t>6D7A</t>
  </si>
  <si>
    <t>7374</t>
  </si>
  <si>
    <t>CheckForFireKeyPress</t>
  </si>
  <si>
    <t>6333</t>
  </si>
  <si>
    <t>Start Game</t>
  </si>
  <si>
    <t>6D90</t>
  </si>
  <si>
    <t>7393</t>
  </si>
  <si>
    <t>CheckForUpKeyPress</t>
  </si>
  <si>
    <t>6398</t>
  </si>
  <si>
    <t>Check For New High Score</t>
  </si>
  <si>
    <t>6DD3</t>
  </si>
  <si>
    <t>73B2</t>
  </si>
  <si>
    <t>63DA</t>
  </si>
  <si>
    <t>6E20</t>
  </si>
  <si>
    <t>Check For Jetman Collision</t>
  </si>
  <si>
    <t>7571</t>
  </si>
  <si>
    <t>648D</t>
  </si>
  <si>
    <t>6E52</t>
  </si>
  <si>
    <t>Check For Laser Cannon Collision</t>
  </si>
  <si>
    <t>7606</t>
  </si>
  <si>
    <t>6498</t>
  </si>
  <si>
    <t>6E9D</t>
  </si>
  <si>
    <t>761D</t>
  </si>
  <si>
    <t>Check For Platform Collision</t>
  </si>
  <si>
    <t>64D7</t>
  </si>
  <si>
    <t>6EB3</t>
  </si>
  <si>
    <t>Swap Bits In Byte</t>
  </si>
  <si>
    <t>766D</t>
  </si>
  <si>
    <t>Draw Platforms</t>
  </si>
  <si>
    <t>64E5</t>
  </si>
  <si>
    <t>6EBE</t>
  </si>
  <si>
    <t>76DB</t>
  </si>
  <si>
    <t>Draw Platform Cell</t>
  </si>
  <si>
    <t>64F3</t>
  </si>
  <si>
    <t>6EDC</t>
  </si>
  <si>
    <t>773A</t>
  </si>
  <si>
    <t>Draw Sprite</t>
  </si>
  <si>
    <t>64F9</t>
  </si>
  <si>
    <t>6EF9</t>
  </si>
  <si>
    <t>6F26</t>
  </si>
  <si>
    <t>650E</t>
  </si>
  <si>
    <t>6F31</t>
  </si>
  <si>
    <t>651F</t>
  </si>
  <si>
    <t>6F3B</t>
  </si>
  <si>
    <t>6F42</t>
  </si>
  <si>
    <t>65DF</t>
  </si>
  <si>
    <t>6F4D</t>
  </si>
  <si>
    <t>6612</t>
  </si>
  <si>
    <t>6630</t>
  </si>
  <si>
    <t>Drop Fuel Pod</t>
  </si>
  <si>
    <t>6F5A</t>
  </si>
  <si>
    <t>665B</t>
  </si>
  <si>
    <t>6F91</t>
  </si>
  <si>
    <t>6669</t>
  </si>
  <si>
    <t>Display Rocket Smoke Trail</t>
  </si>
  <si>
    <t>6FED</t>
  </si>
  <si>
    <t>66C7</t>
  </si>
  <si>
    <t>6FFC</t>
  </si>
  <si>
    <t>66EB</t>
  </si>
  <si>
    <t>70A4</t>
  </si>
  <si>
    <t>Display Lives</t>
  </si>
  <si>
    <t>6707</t>
  </si>
  <si>
    <t>70E3</t>
  </si>
  <si>
    <t>Get Player 1 Lives</t>
  </si>
  <si>
    <t>67ED</t>
  </si>
  <si>
    <t>Play Rocket Sound</t>
  </si>
  <si>
    <t>70F1</t>
  </si>
  <si>
    <t>Get Player 2 Lives</t>
  </si>
  <si>
    <t>67FD</t>
  </si>
  <si>
    <t>70F9</t>
  </si>
  <si>
    <t>Add Points To Score</t>
  </si>
  <si>
    <t>6803</t>
  </si>
  <si>
    <t>711C</t>
  </si>
  <si>
    <t>Display Score</t>
  </si>
  <si>
    <t>6809</t>
  </si>
  <si>
    <t>714C</t>
  </si>
  <si>
    <t>Draw Text Character</t>
  </si>
  <si>
    <t>Size</t>
  </si>
  <si>
    <t>5CEF</t>
  </si>
  <si>
    <t>Top of Stack</t>
  </si>
  <si>
    <t>Player1Score</t>
  </si>
  <si>
    <t>Player2Score</t>
  </si>
  <si>
    <t>Unused</t>
  </si>
  <si>
    <t>StaticJetmanData</t>
  </si>
  <si>
    <t>StaticRocketData</t>
  </si>
  <si>
    <t>CodeCopyright</t>
  </si>
  <si>
    <t>CopyrightMessage</t>
  </si>
  <si>
    <t>Start of Code</t>
  </si>
  <si>
    <t>JetmanData</t>
  </si>
  <si>
    <t>LastSystemFrameCounter</t>
  </si>
  <si>
    <t>InterruptsDisabledFlag</t>
  </si>
  <si>
    <t>PlayerUpCountdown</t>
  </si>
  <si>
    <t>PlayerGameState</t>
  </si>
  <si>
    <t>Holds the current high score.</t>
  </si>
  <si>
    <t>Holds the selections made in the Game Selection Menu.</t>
  </si>
  <si>
    <t>GameSelectionFlags</t>
  </si>
  <si>
    <t>Holds player 1's score.</t>
  </si>
  <si>
    <t>Holds player 2's score.</t>
  </si>
  <si>
    <t>Holds jetman's data.</t>
  </si>
  <si>
    <t>Holds the current player's rocket data.</t>
  </si>
  <si>
    <t>Holds the other player's rocket data.</t>
  </si>
  <si>
    <t>StaticCollectableData</t>
  </si>
  <si>
    <t>StaticFuelPodData</t>
  </si>
  <si>
    <t>Static platform 1 data (12, 15).</t>
  </si>
  <si>
    <t>StaticPlatform1Data</t>
  </si>
  <si>
    <t>StaticPlatform2Data</t>
  </si>
  <si>
    <t>StaticPlatform3Data</t>
  </si>
  <si>
    <t>StaticPlatform4Data</t>
  </si>
  <si>
    <t>Static platform 2 data (23, 00).</t>
  </si>
  <si>
    <t>Static platform 3 data (09, 04).</t>
  </si>
  <si>
    <t>Static platform 4 data (06, 24).</t>
  </si>
  <si>
    <t>Static rocket data copied to 5D30 at the start of each game/new rocket level.</t>
  </si>
  <si>
    <t>Static jetman data copied to 5D00 at the start of each game/level or when the player loses a life.</t>
  </si>
  <si>
    <t>Holds the last read system frame counter LSB.</t>
  </si>
  <si>
    <t>Holds the player up countdown.</t>
  </si>
  <si>
    <t>Holds the current player's game state.</t>
  </si>
  <si>
    <t>Holds the current player's lives.</t>
  </si>
  <si>
    <t>Holds the other player's game state.</t>
  </si>
  <si>
    <t>Holds the other player's lives.</t>
  </si>
  <si>
    <t>Jetman Killed</t>
  </si>
  <si>
    <t>Holds the dead data.</t>
  </si>
  <si>
    <t>6870</t>
  </si>
  <si>
    <t>Stop Displaying Dead Sprite</t>
  </si>
  <si>
    <t>Simulate Sprite Proccessing</t>
  </si>
  <si>
    <t>DeadJetmanData</t>
  </si>
  <si>
    <t>SpriteEndMarker</t>
  </si>
  <si>
    <t>Static fuel pod data copied to 5D38 after the rocket top is assembled.</t>
  </si>
  <si>
    <t>Sprite Flags</t>
  </si>
  <si>
    <t>X</t>
  </si>
  <si>
    <t>Y</t>
  </si>
  <si>
    <t>Colour Attribute</t>
  </si>
  <si>
    <t>Flags</t>
  </si>
  <si>
    <t>Vertical Hotspot</t>
  </si>
  <si>
    <t>$00</t>
  </si>
  <si>
    <t>$01</t>
  </si>
  <si>
    <t>$02</t>
  </si>
  <si>
    <t>$03</t>
  </si>
  <si>
    <t>$04</t>
  </si>
  <si>
    <t>$05</t>
  </si>
  <si>
    <t>$06</t>
  </si>
  <si>
    <t>$07</t>
  </si>
  <si>
    <t>bit0-5: Jump table index.</t>
  </si>
  <si>
    <t>bit6: 0=facing left, 1=facing right.</t>
  </si>
  <si>
    <t>Y coordinate (bottom).</t>
  </si>
  <si>
    <t>Colour attribute.</t>
  </si>
  <si>
    <t>bit6: 0=moving right, 1=moving left.</t>
  </si>
  <si>
    <t>Process Dead Jetman</t>
  </si>
  <si>
    <t>Process Dead Nasty</t>
  </si>
  <si>
    <t>Process Dead Sprite</t>
  </si>
  <si>
    <t>Process Laser Cannon</t>
  </si>
  <si>
    <t>$09</t>
  </si>
  <si>
    <t>$10</t>
  </si>
  <si>
    <t>CurrentPlayerLives</t>
  </si>
  <si>
    <t>CurrentPlayerGameState</t>
  </si>
  <si>
    <t>CurrentPlayerRocketData</t>
  </si>
  <si>
    <t>Player</t>
  </si>
  <si>
    <t>Holds the player ($00=player 1, $FF=player 2).</t>
  </si>
  <si>
    <t>Swap Players Game Data</t>
  </si>
  <si>
    <t>Game Entry Point</t>
  </si>
  <si>
    <t>Game Selection Menu</t>
  </si>
  <si>
    <t>GameSelectionMenuItemColourAttribute</t>
  </si>
  <si>
    <t>Holds the colour attribute of the current Game Selection Menu item.</t>
  </si>
  <si>
    <t>Initialise Players Game Data</t>
  </si>
  <si>
    <t>Indicates if maskable interrupts are disabled ($00=enabled, $01=disabled).</t>
  </si>
  <si>
    <t>bit3-7: X coordinate (left).</t>
  </si>
  <si>
    <t>Sprite Left Of Platform X Offset</t>
  </si>
  <si>
    <t>Process Jetman Flying</t>
  </si>
  <si>
    <t>Process Jetman Walking</t>
  </si>
  <si>
    <t>CurrentSpritePosition</t>
  </si>
  <si>
    <t>Holds the current sprite's (Y,X) position.</t>
  </si>
  <si>
    <t>Process Furball</t>
  </si>
  <si>
    <t>Process Flying Saucer</t>
  </si>
  <si>
    <t>Process Ball</t>
  </si>
  <si>
    <t>Process Satellite</t>
  </si>
  <si>
    <t>Display Nasty</t>
  </si>
  <si>
    <t>Process Plane</t>
  </si>
  <si>
    <t>Process Collectable</t>
  </si>
  <si>
    <t>Process Rocket</t>
  </si>
  <si>
    <t>Get Previous Sprite Address</t>
  </si>
  <si>
    <t>Get Current Sprite Address</t>
  </si>
  <si>
    <t>Get Current Sprite Drawing Data</t>
  </si>
  <si>
    <t>Get Previous Sprite Drawing Data</t>
  </si>
  <si>
    <t>Display Current Sprite Without Mask</t>
  </si>
  <si>
    <t>72A0</t>
  </si>
  <si>
    <t>Display Previous Sprite Mask</t>
  </si>
  <si>
    <t>72A8</t>
  </si>
  <si>
    <t>Display Sprite Mask</t>
  </si>
  <si>
    <t>72B8</t>
  </si>
  <si>
    <t>Display  Sprite Without Mask</t>
  </si>
  <si>
    <t>Nasty1Data</t>
  </si>
  <si>
    <t>Nasty2Data</t>
  </si>
  <si>
    <t>Nasty3Data</t>
  </si>
  <si>
    <t>Nasty4Data</t>
  </si>
  <si>
    <t>Nasty5Data</t>
  </si>
  <si>
    <t>Nasty6Data</t>
  </si>
  <si>
    <t>OtherPlayerRocketData</t>
  </si>
  <si>
    <t>Set Previous Sprite Position</t>
  </si>
  <si>
    <t>Display Gold Bar</t>
  </si>
  <si>
    <t>Display Dome</t>
  </si>
  <si>
    <t>Display Crystal</t>
  </si>
  <si>
    <t>Get Collectable Sprite Address</t>
  </si>
  <si>
    <t>Display Radiation Canister</t>
  </si>
  <si>
    <t>Get Collectable X Coordinate</t>
  </si>
  <si>
    <t>Remove All Game Level Sprites</t>
  </si>
  <si>
    <t>Process Descending Rocket</t>
  </si>
  <si>
    <t>Process Ascending Rocket</t>
  </si>
  <si>
    <t>Play Picked Up Rocket Part Sound</t>
  </si>
  <si>
    <t>Play Picked Up Fuel Pod Sound</t>
  </si>
  <si>
    <t>Play Collected Sound</t>
  </si>
  <si>
    <t>6812</t>
  </si>
  <si>
    <t>Generate Sound</t>
  </si>
  <si>
    <t>Player Rocket Data</t>
  </si>
  <si>
    <t>Nasty Data</t>
  </si>
  <si>
    <t>bit0-2: Sprite index ($00, $02, $04, $06).</t>
  </si>
  <si>
    <t>Laser Cannon Data</t>
  </si>
  <si>
    <t>X2</t>
  </si>
  <si>
    <t>X3</t>
  </si>
  <si>
    <t>Length</t>
  </si>
  <si>
    <t>Fuel Pods Collected</t>
  </si>
  <si>
    <t>Number of fuel pods collected.</t>
  </si>
  <si>
    <t>Rocket Part Id</t>
  </si>
  <si>
    <t>$00=bottom rocket part</t>
  </si>
  <si>
    <t>Fuel Pod Data</t>
  </si>
  <si>
    <t>Collectable Data</t>
  </si>
  <si>
    <t>5D08,5D10,5D18,5D20</t>
  </si>
  <si>
    <t>Dead Sprite Data</t>
  </si>
  <si>
    <t>Index</t>
  </si>
  <si>
    <t>Jetman Data</t>
  </si>
  <si>
    <t>bit1: Set if being carried.</t>
  </si>
  <si>
    <t>Vertical collision hotspot.</t>
  </si>
  <si>
    <t>bit0: Set if can be carried.</t>
  </si>
  <si>
    <t>$80</t>
  </si>
  <si>
    <t>$B7</t>
  </si>
  <si>
    <t>$47</t>
  </si>
  <si>
    <t>$24</t>
  </si>
  <si>
    <t>$30</t>
  </si>
  <si>
    <t>$18</t>
  </si>
  <si>
    <t>$A8</t>
  </si>
  <si>
    <t>$1C</t>
  </si>
  <si>
    <t>$5F</t>
  </si>
  <si>
    <t>$20</t>
  </si>
  <si>
    <t>$43</t>
  </si>
  <si>
    <t>$0E</t>
  </si>
  <si>
    <t>NastyRightSprite1</t>
  </si>
  <si>
    <t>NastyRightSprite2</t>
  </si>
  <si>
    <t>NastyLeftSprite1</t>
  </si>
  <si>
    <t>NastyLeftSprite2</t>
  </si>
  <si>
    <t>AnimatedSpriteFlags</t>
  </si>
  <si>
    <t>Holds the animated sprite flags.</t>
  </si>
  <si>
    <t>Right Shift Sprite Glyph Line</t>
  </si>
  <si>
    <t>Swap And Left Shift Sprite Glyph Line</t>
  </si>
  <si>
    <t>Lookup And Animate Sprite</t>
  </si>
  <si>
    <t>Animate Sprite Glyph Data</t>
  </si>
  <si>
    <t>(Unused Animate Nasty Right Sprites)</t>
  </si>
  <si>
    <t>(Unused Animate Nasty Left Sprites)</t>
  </si>
  <si>
    <t>Animate Nasty Right Sprites</t>
  </si>
  <si>
    <t>Animate Nasty Left Sprites</t>
  </si>
  <si>
    <t>Animate Nasty Sprite</t>
  </si>
  <si>
    <t>CarryableItemSprite1</t>
  </si>
  <si>
    <t>CarryableItemSprite2</t>
  </si>
  <si>
    <t>CarryableItemSprite3</t>
  </si>
  <si>
    <t>CarryableItemSprite4</t>
  </si>
  <si>
    <t>A carryable item supports 4 sprites when moving left or right. Each sprite is 24 pixels wide and 16 pixels high and right shifted by 2 bits from the previous sprite.</t>
  </si>
  <si>
    <t>Animate Carryable Item Sprites</t>
  </si>
  <si>
    <t>Lookup And Animate Carryable Item Sprite</t>
  </si>
  <si>
    <t>Set Process Nasty Routine</t>
  </si>
  <si>
    <t>Process Nasty</t>
  </si>
  <si>
    <t>Remove Sprite</t>
  </si>
  <si>
    <t>Display Rocket</t>
  </si>
  <si>
    <t>6733</t>
  </si>
  <si>
    <t>bit2-3</t>
  </si>
  <si>
    <t>meteor</t>
  </si>
  <si>
    <t>furball</t>
  </si>
  <si>
    <t>ball</t>
  </si>
  <si>
    <t>plane</t>
  </si>
  <si>
    <t>flying saucer</t>
  </si>
  <si>
    <t>satellie</t>
  </si>
  <si>
    <t>millenium falcon</t>
  </si>
  <si>
    <t>blob</t>
  </si>
  <si>
    <t>Rocket Parts</t>
  </si>
  <si>
    <t>Number of rocket parts assembled.</t>
  </si>
  <si>
    <t>AnimatedSpritePixelShifts</t>
  </si>
  <si>
    <t>Holds the animated sprite horizontal pixel shifts.</t>
  </si>
  <si>
    <t>bit0-2</t>
  </si>
  <si>
    <t>Enable Processing Of All Game Sprites</t>
  </si>
  <si>
    <t>Restore Current Sprite</t>
  </si>
  <si>
    <t>Enable Processing Of Jetman Sprites Only</t>
  </si>
  <si>
    <t>SpriteOffset</t>
  </si>
  <si>
    <t>Offset into #R$6473 ($20, $22, $24, $26, $28).</t>
  </si>
  <si>
    <t>Offset into #R$6473 ($18, $1A, $1C, $1E).</t>
  </si>
  <si>
    <t>bit2: Set if falling.</t>
  </si>
  <si>
    <t>Initialise Falling Collectable</t>
  </si>
  <si>
    <t>Process Carryable Item</t>
  </si>
  <si>
    <t>DeadSpriteData</t>
  </si>
  <si>
    <t>$0C or $0D</t>
  </si>
  <si>
    <t>Initialise Dead Sprite Data</t>
  </si>
  <si>
    <t>Initialise Dead Jetman Data</t>
  </si>
  <si>
    <t>Dead Jetman Data</t>
  </si>
  <si>
    <t>Dead Sprite Id</t>
  </si>
  <si>
    <t>$00=nasty dead.</t>
  </si>
  <si>
    <t>$01=jetman dead.</t>
  </si>
  <si>
    <t>NastySpriteCounter</t>
  </si>
  <si>
    <t>Holds a count of the number of nasty sprites currently being displayed.</t>
  </si>
  <si>
    <t>$00 - when dead.</t>
  </si>
  <si>
    <t>Jump table index.</t>
  </si>
  <si>
    <t>Display Counter</t>
  </si>
  <si>
    <t>Countdown counter for displaying the dead sprite</t>
  </si>
  <si>
    <t>Cloud Sprite Index</t>
  </si>
  <si>
    <t>Original Sprite Flags</t>
  </si>
  <si>
    <t>Plane Fuel</t>
  </si>
  <si>
    <t>bit7: 0=moving up, 1=moving down.</t>
  </si>
  <si>
    <t>bit6: 0=moving left, 1=moving right.</t>
  </si>
  <si>
    <t>Number of steps the plane has to reach jetman before the plane is dead.</t>
  </si>
  <si>
    <t>Ball Direction Counter</t>
  </si>
  <si>
    <t>$42</t>
  </si>
  <si>
    <t>Additional Satellite Processing</t>
  </si>
  <si>
    <t>Marks the end of the sprite data.</t>
  </si>
  <si>
    <t>Holds a count of the number of times that either all the game's, or jetman's, sprites have been processed and the main game loop has exited.</t>
  </si>
  <si>
    <t>MainGameLoopExitedCounter</t>
  </si>
  <si>
    <t>RandomByte</t>
  </si>
  <si>
    <t>Holds a random byte.</t>
  </si>
  <si>
    <t>NastySpriteLoopCounter</t>
  </si>
  <si>
    <t>LaserCannon1Data</t>
  </si>
  <si>
    <t>LaserCannon2Data</t>
  </si>
  <si>
    <t>Holds jetman's laser cannon 1 data.</t>
  </si>
  <si>
    <t>Holds jetman's laser cannon 2 data.</t>
  </si>
  <si>
    <t>Holds jetman's laser cannon 3 data.</t>
  </si>
  <si>
    <t>Holds jetman's laser cannon 4 data.</t>
  </si>
  <si>
    <t>Holds nasty 1 data.</t>
  </si>
  <si>
    <t>Holds nasty 2 data.</t>
  </si>
  <si>
    <t>Holds nasty 3 data.</t>
  </si>
  <si>
    <t>Holds nasty 4 data.</t>
  </si>
  <si>
    <t>Holds nasty 5 data.</t>
  </si>
  <si>
    <t>Holds nasty 6 data.</t>
  </si>
  <si>
    <t>Holds jetman's dead data.</t>
  </si>
  <si>
    <t>The copyright message.</t>
  </si>
  <si>
    <t>A code copyright message.</t>
  </si>
  <si>
    <t>When processing some nasty sprites, the nasty can be moved in steps. This variable holds a count of the number of movement loops</t>
  </si>
  <si>
    <t>A nasty supports 2 sprites when moving right. Each sprite is 24 pixels wide and a maximum of 16 pixels high and right shifted by 4 bits from the previous sprite.</t>
  </si>
  <si>
    <t>A nasty supports 2 sprites when moving left. Each sprite is 24 pixels wide and a maximum of 16 pixels high and left shifted by 4 bits from the previous sprite.</t>
  </si>
  <si>
    <t>Static collectable data copied to 5D40 after the rocket middle is assembled.</t>
  </si>
  <si>
    <t>bit6: 0=facing right, 1=facing left.</t>
  </si>
  <si>
    <t>Jetman Jetpac Data</t>
  </si>
  <si>
    <t>JetmanJetpacData</t>
  </si>
  <si>
    <t>Holds jetman's jetpac data.</t>
  </si>
  <si>
    <t>Initialise Cloud Sprite Data</t>
  </si>
  <si>
    <t>JetmanYCoordinateFraction</t>
  </si>
  <si>
    <t>JetmanXCoordinateFraction</t>
  </si>
  <si>
    <t>X Coordinate Fraction</t>
  </si>
  <si>
    <t>Y Coordinate Fration</t>
  </si>
  <si>
    <t>Holds the current sprite's previous flags.</t>
  </si>
  <si>
    <t>CurrentSpritePreviousXCoordinate</t>
  </si>
  <si>
    <t>CurrentSpritePreviousYCoordinate</t>
  </si>
  <si>
    <t>CurrentSpritePreviousFlags</t>
  </si>
  <si>
    <t>CurrentSpriteHeight</t>
  </si>
  <si>
    <t>CurrentSpriteWidth</t>
  </si>
  <si>
    <t>CurrentSpriteMaskLinesToDraw</t>
  </si>
  <si>
    <t>CurrentSpriteLinesToDraw</t>
  </si>
  <si>
    <t>Holds the current sprite's previous X coordinate</t>
  </si>
  <si>
    <t>Holds the current sprite's previous Y coordinate</t>
  </si>
  <si>
    <t>Holds the height (in pixels) of the current sprite.</t>
  </si>
  <si>
    <t>Holds the width (in bytes) of the current sprite.</t>
  </si>
  <si>
    <t>Holds the number of current sprite mask lines to draw.</t>
  </si>
  <si>
    <t>Holds the number of current sprite lines to draw.</t>
  </si>
  <si>
    <t>Holds jetman's Y coordinate Fixed Point fraction.</t>
  </si>
  <si>
    <t>Holds jetman's X coordinate Fixed Point fraction.</t>
  </si>
  <si>
    <t>bit7: 0=facing up. 1=facing down.</t>
  </si>
  <si>
    <t>bit0-5:</t>
  </si>
  <si>
    <t>X coordinate Fixed Point fraction</t>
  </si>
  <si>
    <t>Y coordinate Fixed Point fraction</t>
  </si>
  <si>
    <t>CurrentPlayerTopRocketPartData or FuelPodData</t>
  </si>
  <si>
    <t>OtherPlayerTopRocketPartData</t>
  </si>
  <si>
    <t>CurrentPlayerMddleRocketPartData or CollectableData</t>
  </si>
  <si>
    <t>OtherPlayerMddleRocketPartData</t>
  </si>
  <si>
    <t>Holds the current player's top rocket part data. Once the top rocket part is assembled holds the fuel pod data.</t>
  </si>
  <si>
    <t>Holds the other player's top rocket part data. Once the top rocket part is assembled holds the fuel pod data.</t>
  </si>
  <si>
    <t>Holds the current player's middle rocket part data. Once the middle rocket part is assembled holds the collectable data.</t>
  </si>
  <si>
    <t>Holds the other player's middle rocket part data. Once the middle rocket part is assembled holds the collectable data.</t>
  </si>
  <si>
    <t>Offset into #R$6473 ($10).</t>
  </si>
  <si>
    <t>Player Top Rocket Part Data</t>
  </si>
  <si>
    <t>Player Middle Rocket Part Data</t>
  </si>
  <si>
    <t>Offset into #R$6473 ($08).</t>
  </si>
  <si>
    <t>bit1: Set when a plane should fly to jetman</t>
  </si>
  <si>
    <t>bit0:Set when a ball should change vertical direction.</t>
  </si>
  <si>
    <t>Direction counter of a ball in current vertical direction.</t>
  </si>
  <si>
    <t>JetmanInertia</t>
  </si>
  <si>
    <t>Holds jetman's inertia</t>
  </si>
  <si>
    <t>Initialise Laser Cannon Data</t>
  </si>
  <si>
    <t>bit4-7:</t>
  </si>
  <si>
    <t>X4</t>
  </si>
  <si>
    <t>bit1:</t>
  </si>
  <si>
    <t>bit0: 0=jetman facing right, 1=jetman facing left.</t>
  </si>
  <si>
    <t>Calculate Laser Cannon X Coordinate</t>
  </si>
  <si>
    <t>Y coordinate (jetman's Y coordinate - $0D).</t>
  </si>
  <si>
    <t>Length ($84, $8C, $94, $9C, $A4, $AC, $B4, $BC)</t>
  </si>
  <si>
    <t>bit3-7: X coordinate.</t>
  </si>
  <si>
    <t>bit2: Set when drawing.</t>
  </si>
  <si>
    <t>bit2: 0=length drawn, 1=drawing length.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</si>
</sst>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Alignment="1">
      <alignment vertical="top"/>
    </xf>
    <xf numFmtId="49" fontId="0" fillId="0" borderId="0" xfId="0" applyNumberFormat="1" applyAlignment="1">
      <alignment horizontal="left"/>
    </xf>
    <xf numFmtId="49" fontId="1" fillId="0" borderId="0" xfId="0" applyNumberFormat="1" applyFont="1"/>
    <xf numFmtId="0" fontId="1" fillId="0" borderId="0" xfId="0" applyFont="1"/>
    <xf numFmtId="49" fontId="0" fillId="0" borderId="0" xfId="0" applyNumberFormat="1"/>
    <xf numFmtId="49" fontId="0" fillId="2" borderId="0" xfId="0" applyNumberFormat="1" applyFill="1" applyAlignment="1">
      <alignment horizontal="left"/>
    </xf>
    <xf numFmtId="0" fontId="0" fillId="0" borderId="0" xfId="0" applyFill="1"/>
    <xf numFmtId="0" fontId="0" fillId="0" borderId="0" xfId="0" applyAlignment="1">
      <alignment horizontal="right"/>
    </xf>
    <xf numFmtId="0" fontId="3" fillId="0" borderId="0" xfId="0" applyFont="1"/>
    <xf numFmtId="0" fontId="0" fillId="0" borderId="7" xfId="0" applyBorder="1" applyAlignment="1">
      <alignment horizontal="right"/>
    </xf>
    <xf numFmtId="0" fontId="0" fillId="0" borderId="7" xfId="0" applyBorder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0" xfId="0" applyFill="1" applyBorder="1"/>
    <xf numFmtId="49" fontId="0" fillId="0" borderId="0" xfId="0" applyNumberFormat="1" applyFill="1" applyAlignment="1">
      <alignment horizontal="left"/>
    </xf>
    <xf numFmtId="0" fontId="5" fillId="0" borderId="7" xfId="0" applyFont="1" applyBorder="1" applyAlignment="1">
      <alignment horizontal="right"/>
    </xf>
    <xf numFmtId="0" fontId="5" fillId="0" borderId="7" xfId="0" applyFont="1" applyBorder="1"/>
    <xf numFmtId="0" fontId="4" fillId="0" borderId="0" xfId="0" applyFont="1" applyAlignment="1">
      <alignment horizontal="left"/>
    </xf>
    <xf numFmtId="49" fontId="2" fillId="3" borderId="0" xfId="0" applyNumberFormat="1" applyFont="1" applyFill="1"/>
    <xf numFmtId="0" fontId="2" fillId="3" borderId="0" xfId="0" applyFont="1" applyFill="1"/>
    <xf numFmtId="0" fontId="6" fillId="3" borderId="0" xfId="0" applyFont="1" applyFill="1"/>
    <xf numFmtId="0" fontId="0" fillId="0" borderId="12" xfId="0" applyBorder="1"/>
    <xf numFmtId="0" fontId="1" fillId="0" borderId="17" xfId="0" applyFont="1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12" xfId="0" applyBorder="1" applyAlignment="1">
      <alignment horizontal="right"/>
    </xf>
    <xf numFmtId="0" fontId="0" fillId="0" borderId="12" xfId="0" applyFill="1" applyBorder="1" applyAlignment="1">
      <alignment horizontal="right"/>
    </xf>
    <xf numFmtId="0" fontId="5" fillId="0" borderId="20" xfId="0" applyFont="1" applyBorder="1" applyAlignment="1">
      <alignment horizontal="right"/>
    </xf>
    <xf numFmtId="0" fontId="5" fillId="0" borderId="0" xfId="0" applyFont="1" applyFill="1"/>
    <xf numFmtId="0" fontId="1" fillId="0" borderId="17" xfId="0" applyFont="1" applyBorder="1" applyAlignment="1">
      <alignment horizontal="right" vertical="top"/>
    </xf>
    <xf numFmtId="0" fontId="1" fillId="0" borderId="19" xfId="0" applyFont="1" applyBorder="1" applyAlignment="1">
      <alignment vertical="top"/>
    </xf>
    <xf numFmtId="0" fontId="1" fillId="4" borderId="17" xfId="0" applyFont="1" applyFill="1" applyBorder="1" applyAlignment="1">
      <alignment horizontal="right" vertical="top"/>
    </xf>
    <xf numFmtId="0" fontId="1" fillId="4" borderId="19" xfId="0" applyFont="1" applyFill="1" applyBorder="1" applyAlignment="1">
      <alignment vertical="top"/>
    </xf>
    <xf numFmtId="0" fontId="1" fillId="4" borderId="18" xfId="0" applyFont="1" applyFill="1" applyBorder="1" applyAlignment="1">
      <alignment vertical="top"/>
    </xf>
    <xf numFmtId="0" fontId="1" fillId="0" borderId="19" xfId="0" applyFont="1" applyBorder="1" applyAlignment="1">
      <alignment horizontal="right" vertical="top"/>
    </xf>
    <xf numFmtId="0" fontId="0" fillId="4" borderId="18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0" xfId="0" applyBorder="1" applyAlignment="1">
      <alignment vertical="top"/>
    </xf>
    <xf numFmtId="0" fontId="0" fillId="4" borderId="12" xfId="0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0" fillId="4" borderId="13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4" borderId="0" xfId="0" applyFont="1" applyFill="1" applyBorder="1" applyAlignment="1">
      <alignment vertical="top"/>
    </xf>
    <xf numFmtId="0" fontId="5" fillId="4" borderId="13" xfId="0" applyFont="1" applyFill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0" fillId="4" borderId="15" xfId="0" applyFill="1" applyBorder="1" applyAlignment="1">
      <alignment vertical="top"/>
    </xf>
    <xf numFmtId="0" fontId="0" fillId="0" borderId="0" xfId="0" applyFill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13" xfId="0" applyFont="1" applyFill="1" applyBorder="1" applyAlignment="1">
      <alignment vertical="top"/>
    </xf>
    <xf numFmtId="0" fontId="0" fillId="0" borderId="13" xfId="0" applyFill="1" applyBorder="1" applyAlignment="1">
      <alignment vertical="top"/>
    </xf>
    <xf numFmtId="0" fontId="0" fillId="0" borderId="12" xfId="0" applyFill="1" applyBorder="1" applyAlignment="1">
      <alignment vertical="top"/>
    </xf>
    <xf numFmtId="0" fontId="0" fillId="4" borderId="14" xfId="0" applyFill="1" applyBorder="1" applyAlignment="1">
      <alignment vertical="top"/>
    </xf>
    <xf numFmtId="0" fontId="0" fillId="4" borderId="16" xfId="0" applyFill="1" applyBorder="1" applyAlignment="1">
      <alignment vertical="top"/>
    </xf>
    <xf numFmtId="0" fontId="0" fillId="0" borderId="0" xfId="0" applyFont="1"/>
    <xf numFmtId="1" fontId="0" fillId="0" borderId="0" xfId="0" applyNumberFormat="1" applyFont="1"/>
    <xf numFmtId="0" fontId="5" fillId="0" borderId="0" xfId="0" applyFont="1" applyAlignment="1">
      <alignment wrapText="1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0" fillId="0" borderId="8" xfId="0" applyBorder="1"/>
    <xf numFmtId="0" fontId="5" fillId="0" borderId="12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4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4" borderId="14" xfId="0" applyFont="1" applyFill="1" applyBorder="1" applyAlignment="1">
      <alignment vertical="top"/>
    </xf>
    <xf numFmtId="0" fontId="5" fillId="4" borderId="16" xfId="0" applyFont="1" applyFill="1" applyBorder="1" applyAlignment="1">
      <alignment vertical="top"/>
    </xf>
    <xf numFmtId="0" fontId="5" fillId="4" borderId="15" xfId="0" applyFont="1" applyFill="1" applyBorder="1" applyAlignment="1">
      <alignment vertical="top"/>
    </xf>
    <xf numFmtId="0" fontId="5" fillId="0" borderId="20" xfId="0" applyFont="1" applyFill="1" applyBorder="1" applyAlignment="1">
      <alignment horizontal="right"/>
    </xf>
    <xf numFmtId="0" fontId="5" fillId="0" borderId="21" xfId="0" applyFont="1" applyBorder="1" applyAlignment="1">
      <alignment horizontal="right"/>
    </xf>
    <xf numFmtId="0" fontId="5" fillId="0" borderId="16" xfId="0" applyFont="1" applyFill="1" applyBorder="1" applyAlignment="1">
      <alignment vertical="top"/>
    </xf>
    <xf numFmtId="0" fontId="7" fillId="0" borderId="11" xfId="0" applyFont="1" applyBorder="1" applyAlignment="1">
      <alignment horizontal="right"/>
    </xf>
    <xf numFmtId="0" fontId="7" fillId="0" borderId="17" xfId="0" applyFont="1" applyBorder="1" applyAlignment="1">
      <alignment horizontal="right" vertical="top"/>
    </xf>
    <xf numFmtId="0" fontId="7" fillId="0" borderId="19" xfId="0" applyFont="1" applyBorder="1" applyAlignment="1">
      <alignment vertical="top"/>
    </xf>
    <xf numFmtId="0" fontId="7" fillId="4" borderId="17" xfId="0" applyFont="1" applyFill="1" applyBorder="1" applyAlignment="1">
      <alignment horizontal="right" vertical="top"/>
    </xf>
    <xf numFmtId="0" fontId="7" fillId="4" borderId="19" xfId="0" applyFont="1" applyFill="1" applyBorder="1" applyAlignment="1">
      <alignment vertical="top"/>
    </xf>
    <xf numFmtId="0" fontId="7" fillId="4" borderId="18" xfId="0" applyFont="1" applyFill="1" applyBorder="1" applyAlignment="1">
      <alignment vertical="top"/>
    </xf>
    <xf numFmtId="0" fontId="7" fillId="0" borderId="19" xfId="0" applyFont="1" applyBorder="1" applyAlignment="1">
      <alignment horizontal="right" vertical="top"/>
    </xf>
    <xf numFmtId="0" fontId="7" fillId="0" borderId="18" xfId="0" applyFont="1" applyBorder="1" applyAlignment="1">
      <alignment vertical="top"/>
    </xf>
    <xf numFmtId="0" fontId="5" fillId="4" borderId="18" xfId="0" applyFont="1" applyFill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13" xfId="0" applyFont="1" applyBorder="1" applyAlignment="1">
      <alignment vertical="top"/>
    </xf>
    <xf numFmtId="0" fontId="5" fillId="0" borderId="12" xfId="0" applyFont="1" applyFill="1" applyBorder="1" applyAlignment="1">
      <alignment vertical="top"/>
    </xf>
    <xf numFmtId="0" fontId="5" fillId="0" borderId="0" xfId="0" applyFont="1" applyFill="1" applyAlignment="1">
      <alignment vertical="top"/>
    </xf>
    <xf numFmtId="0" fontId="5" fillId="0" borderId="15" xfId="0" applyFont="1" applyFill="1" applyBorder="1" applyAlignment="1">
      <alignment vertical="top"/>
    </xf>
    <xf numFmtId="0" fontId="5" fillId="0" borderId="14" xfId="0" applyFont="1" applyFill="1" applyBorder="1" applyAlignment="1">
      <alignment vertical="top"/>
    </xf>
    <xf numFmtId="0" fontId="7" fillId="4" borderId="19" xfId="0" applyFont="1" applyFill="1" applyBorder="1" applyAlignment="1">
      <alignment horizontal="right" vertical="top"/>
    </xf>
    <xf numFmtId="0" fontId="5" fillId="0" borderId="20" xfId="0" applyFont="1" applyBorder="1"/>
    <xf numFmtId="0" fontId="5" fillId="0" borderId="0" xfId="0" applyFont="1" applyBorder="1"/>
    <xf numFmtId="0" fontId="5" fillId="0" borderId="13" xfId="0" applyFont="1" applyBorder="1"/>
    <xf numFmtId="0" fontId="5" fillId="0" borderId="12" xfId="0" applyFont="1" applyBorder="1"/>
    <xf numFmtId="0" fontId="0" fillId="0" borderId="23" xfId="0" applyFill="1" applyBorder="1" applyAlignment="1">
      <alignment vertical="top"/>
    </xf>
    <xf numFmtId="0" fontId="1" fillId="0" borderId="17" xfId="0" applyFont="1" applyFill="1" applyBorder="1" applyAlignment="1">
      <alignment horizontal="right"/>
    </xf>
    <xf numFmtId="0" fontId="7" fillId="0" borderId="17" xfId="0" applyFont="1" applyFill="1" applyBorder="1" applyAlignment="1">
      <alignment horizontal="right" vertical="top"/>
    </xf>
    <xf numFmtId="0" fontId="7" fillId="0" borderId="19" xfId="0" applyFont="1" applyFill="1" applyBorder="1" applyAlignment="1">
      <alignment vertical="top"/>
    </xf>
    <xf numFmtId="0" fontId="7" fillId="0" borderId="18" xfId="0" applyFont="1" applyFill="1" applyBorder="1" applyAlignment="1">
      <alignment vertical="top"/>
    </xf>
    <xf numFmtId="0" fontId="1" fillId="0" borderId="17" xfId="0" applyFont="1" applyFill="1" applyBorder="1" applyAlignment="1">
      <alignment horizontal="right" vertical="top"/>
    </xf>
    <xf numFmtId="0" fontId="1" fillId="0" borderId="19" xfId="0" applyFont="1" applyFill="1" applyBorder="1" applyAlignment="1">
      <alignment vertical="top"/>
    </xf>
    <xf numFmtId="0" fontId="1" fillId="0" borderId="18" xfId="0" applyFont="1" applyFill="1" applyBorder="1" applyAlignment="1">
      <alignment vertical="top"/>
    </xf>
    <xf numFmtId="0" fontId="0" fillId="0" borderId="12" xfId="0" applyFill="1" applyBorder="1"/>
    <xf numFmtId="0" fontId="5" fillId="0" borderId="0" xfId="0" applyFont="1" applyFill="1" applyBorder="1"/>
    <xf numFmtId="0" fontId="5" fillId="0" borderId="13" xfId="0" applyFont="1" applyFill="1" applyBorder="1"/>
    <xf numFmtId="0" fontId="0" fillId="0" borderId="14" xfId="0" applyFill="1" applyBorder="1" applyAlignment="1">
      <alignment horizontal="right"/>
    </xf>
    <xf numFmtId="0" fontId="0" fillId="0" borderId="16" xfId="0" applyFill="1" applyBorder="1" applyAlignment="1">
      <alignment vertical="top"/>
    </xf>
    <xf numFmtId="0" fontId="0" fillId="0" borderId="14" xfId="0" applyFill="1" applyBorder="1" applyAlignment="1">
      <alignment vertical="top"/>
    </xf>
    <xf numFmtId="0" fontId="0" fillId="0" borderId="15" xfId="0" applyFill="1" applyBorder="1" applyAlignment="1">
      <alignment vertical="top"/>
    </xf>
    <xf numFmtId="0" fontId="0" fillId="0" borderId="24" xfId="0" applyFill="1" applyBorder="1" applyAlignment="1">
      <alignment vertical="top"/>
    </xf>
    <xf numFmtId="0" fontId="0" fillId="0" borderId="16" xfId="0" applyBorder="1"/>
    <xf numFmtId="0" fontId="0" fillId="0" borderId="23" xfId="0" applyBorder="1" applyAlignment="1">
      <alignment vertical="top"/>
    </xf>
    <xf numFmtId="0" fontId="5" fillId="0" borderId="24" xfId="0" applyFont="1" applyFill="1" applyBorder="1" applyAlignment="1">
      <alignment vertical="top"/>
    </xf>
    <xf numFmtId="0" fontId="0" fillId="0" borderId="13" xfId="0" applyBorder="1"/>
    <xf numFmtId="0" fontId="0" fillId="4" borderId="0" xfId="0" applyFill="1" applyBorder="1"/>
    <xf numFmtId="0" fontId="5" fillId="4" borderId="0" xfId="0" applyFont="1" applyFill="1" applyBorder="1" applyAlignment="1">
      <alignment vertical="top" wrapText="1"/>
    </xf>
    <xf numFmtId="0" fontId="0" fillId="4" borderId="22" xfId="0" applyFill="1" applyBorder="1" applyAlignment="1">
      <alignment vertical="top"/>
    </xf>
    <xf numFmtId="0" fontId="0" fillId="4" borderId="23" xfId="0" applyFill="1" applyBorder="1" applyAlignment="1">
      <alignment vertical="top"/>
    </xf>
    <xf numFmtId="0" fontId="0" fillId="4" borderId="24" xfId="0" applyFill="1" applyBorder="1" applyAlignment="1">
      <alignment vertical="top"/>
    </xf>
    <xf numFmtId="0" fontId="5" fillId="0" borderId="23" xfId="0" applyFont="1" applyFill="1" applyBorder="1" applyAlignment="1">
      <alignment vertical="top"/>
    </xf>
    <xf numFmtId="0" fontId="0" fillId="0" borderId="25" xfId="0" applyBorder="1" applyAlignment="1">
      <alignment horizontal="right"/>
    </xf>
    <xf numFmtId="0" fontId="0" fillId="0" borderId="7" xfId="0" applyFont="1" applyBorder="1"/>
    <xf numFmtId="0" fontId="0" fillId="0" borderId="0" xfId="0" applyFont="1" applyBorder="1"/>
    <xf numFmtId="0" fontId="0" fillId="0" borderId="0" xfId="0" applyFont="1" applyAlignment="1">
      <alignment vertical="top"/>
    </xf>
    <xf numFmtId="0" fontId="0" fillId="0" borderId="8" xfId="0" applyFont="1" applyBorder="1"/>
    <xf numFmtId="0" fontId="0" fillId="0" borderId="0" xfId="0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1EEC-16F4-4D4C-9172-E5FBD17EF06B}">
  <dimension ref="A1:M134"/>
  <sheetViews>
    <sheetView zoomScaleNormal="100" workbookViewId="0">
      <selection activeCell="H3" sqref="H3"/>
    </sheetView>
  </sheetViews>
  <sheetFormatPr defaultRowHeight="15" x14ac:dyDescent="0.25"/>
  <cols>
    <col min="1" max="1" width="5.5703125" style="11" bestFit="1" customWidth="1"/>
    <col min="2" max="2" width="32.5703125" bestFit="1" customWidth="1"/>
    <col min="3" max="3" width="1.28515625" customWidth="1"/>
    <col min="4" max="4" width="5.5703125" style="11" bestFit="1" customWidth="1"/>
    <col min="5" max="5" width="39.5703125" bestFit="1" customWidth="1"/>
    <col min="6" max="6" width="1.28515625" customWidth="1"/>
    <col min="7" max="7" width="5.42578125" style="11" bestFit="1" customWidth="1"/>
    <col min="8" max="8" width="37.5703125" bestFit="1" customWidth="1"/>
  </cols>
  <sheetData>
    <row r="1" spans="1:8" s="13" customFormat="1" x14ac:dyDescent="0.25">
      <c r="A1" s="26" t="s">
        <v>15</v>
      </c>
      <c r="B1" s="30" t="s">
        <v>16</v>
      </c>
      <c r="C1" s="12"/>
      <c r="D1" s="11" t="s">
        <v>165</v>
      </c>
      <c r="E1" s="32" t="s">
        <v>166</v>
      </c>
      <c r="G1" s="11" t="s">
        <v>153</v>
      </c>
      <c r="H1" s="31" t="s">
        <v>488</v>
      </c>
    </row>
    <row r="2" spans="1:8" x14ac:dyDescent="0.25">
      <c r="A2" s="26" t="s">
        <v>21</v>
      </c>
      <c r="B2" s="30" t="s">
        <v>22</v>
      </c>
      <c r="C2" s="14"/>
      <c r="D2" s="11" t="s">
        <v>169</v>
      </c>
      <c r="E2" s="32" t="s">
        <v>307</v>
      </c>
      <c r="G2" s="11" t="s">
        <v>156</v>
      </c>
      <c r="H2" s="32" t="s">
        <v>493</v>
      </c>
    </row>
    <row r="3" spans="1:8" x14ac:dyDescent="0.25">
      <c r="A3" s="11" t="s">
        <v>26</v>
      </c>
      <c r="B3" s="30" t="s">
        <v>27</v>
      </c>
      <c r="C3" s="14"/>
      <c r="D3" s="11" t="s">
        <v>172</v>
      </c>
      <c r="E3" s="32" t="s">
        <v>308</v>
      </c>
      <c r="G3" s="15" t="s">
        <v>158</v>
      </c>
      <c r="H3" s="31" t="s">
        <v>250</v>
      </c>
    </row>
    <row r="4" spans="1:8" x14ac:dyDescent="0.25">
      <c r="A4" s="11" t="s">
        <v>31</v>
      </c>
      <c r="B4" s="30" t="s">
        <v>32</v>
      </c>
      <c r="C4" s="14"/>
      <c r="D4" s="11" t="s">
        <v>175</v>
      </c>
      <c r="E4" s="32" t="s">
        <v>309</v>
      </c>
      <c r="G4" s="11" t="s">
        <v>160</v>
      </c>
      <c r="H4" s="31" t="s">
        <v>161</v>
      </c>
    </row>
    <row r="5" spans="1:8" x14ac:dyDescent="0.25">
      <c r="A5" s="11" t="s">
        <v>36</v>
      </c>
      <c r="B5" s="30" t="s">
        <v>37</v>
      </c>
      <c r="C5" s="14"/>
      <c r="D5" s="11" t="s">
        <v>310</v>
      </c>
      <c r="E5" s="32" t="s">
        <v>311</v>
      </c>
      <c r="G5" s="11" t="s">
        <v>163</v>
      </c>
      <c r="H5" s="31" t="s">
        <v>164</v>
      </c>
    </row>
    <row r="6" spans="1:8" x14ac:dyDescent="0.25">
      <c r="A6" s="11" t="s">
        <v>41</v>
      </c>
      <c r="B6" s="30" t="s">
        <v>42</v>
      </c>
      <c r="C6" s="14"/>
      <c r="D6" s="11" t="s">
        <v>17</v>
      </c>
      <c r="E6" s="30" t="s">
        <v>18</v>
      </c>
      <c r="G6" s="11" t="s">
        <v>167</v>
      </c>
      <c r="H6" s="31" t="s">
        <v>168</v>
      </c>
    </row>
    <row r="7" spans="1:8" x14ac:dyDescent="0.25">
      <c r="A7" s="11" t="s">
        <v>46</v>
      </c>
      <c r="B7" s="30" t="s">
        <v>47</v>
      </c>
      <c r="C7" s="14"/>
      <c r="D7" s="11" t="s">
        <v>23</v>
      </c>
      <c r="E7" s="30" t="s">
        <v>396</v>
      </c>
      <c r="G7" s="11" t="s">
        <v>170</v>
      </c>
      <c r="H7" s="31" t="s">
        <v>171</v>
      </c>
    </row>
    <row r="8" spans="1:8" x14ac:dyDescent="0.25">
      <c r="A8" s="11" t="s">
        <v>49</v>
      </c>
      <c r="B8" s="30" t="s">
        <v>50</v>
      </c>
      <c r="C8" s="14"/>
      <c r="D8" s="15" t="s">
        <v>28</v>
      </c>
      <c r="E8" s="30" t="s">
        <v>247</v>
      </c>
      <c r="G8" s="11" t="s">
        <v>173</v>
      </c>
      <c r="H8" s="31" t="s">
        <v>174</v>
      </c>
    </row>
    <row r="9" spans="1:8" x14ac:dyDescent="0.25">
      <c r="A9" s="11" t="s">
        <v>53</v>
      </c>
      <c r="B9" s="30" t="s">
        <v>258</v>
      </c>
      <c r="C9" s="14"/>
      <c r="D9" s="15" t="s">
        <v>33</v>
      </c>
      <c r="E9" s="30" t="s">
        <v>248</v>
      </c>
      <c r="G9" s="11" t="s">
        <v>176</v>
      </c>
      <c r="H9" s="31" t="s">
        <v>177</v>
      </c>
    </row>
    <row r="10" spans="1:8" x14ac:dyDescent="0.25">
      <c r="A10" s="11" t="s">
        <v>56</v>
      </c>
      <c r="B10" s="30" t="s">
        <v>57</v>
      </c>
      <c r="C10" s="14"/>
      <c r="D10" s="26" t="s">
        <v>222</v>
      </c>
      <c r="E10" s="30" t="s">
        <v>223</v>
      </c>
      <c r="G10" s="11" t="s">
        <v>19</v>
      </c>
      <c r="H10" s="31" t="s">
        <v>20</v>
      </c>
    </row>
    <row r="11" spans="1:8" x14ac:dyDescent="0.25">
      <c r="A11" s="11" t="s">
        <v>59</v>
      </c>
      <c r="B11" s="30" t="s">
        <v>60</v>
      </c>
      <c r="C11" s="14"/>
      <c r="D11" s="11" t="s">
        <v>38</v>
      </c>
      <c r="E11" s="30" t="s">
        <v>397</v>
      </c>
      <c r="G11" s="11" t="s">
        <v>24</v>
      </c>
      <c r="H11" s="31" t="s">
        <v>25</v>
      </c>
    </row>
    <row r="12" spans="1:8" x14ac:dyDescent="0.25">
      <c r="A12" s="11" t="s">
        <v>64</v>
      </c>
      <c r="B12" s="30" t="s">
        <v>65</v>
      </c>
      <c r="C12" s="14"/>
      <c r="D12" s="11" t="s">
        <v>43</v>
      </c>
      <c r="E12" s="30" t="s">
        <v>446</v>
      </c>
      <c r="G12" s="11" t="s">
        <v>29</v>
      </c>
      <c r="H12" s="31" t="s">
        <v>30</v>
      </c>
    </row>
    <row r="13" spans="1:8" x14ac:dyDescent="0.25">
      <c r="A13" s="11" t="s">
        <v>68</v>
      </c>
      <c r="B13" s="30" t="s">
        <v>69</v>
      </c>
      <c r="C13" s="14"/>
      <c r="D13" s="15" t="s">
        <v>51</v>
      </c>
      <c r="E13" s="30" t="s">
        <v>249</v>
      </c>
      <c r="G13" s="11" t="s">
        <v>34</v>
      </c>
      <c r="H13" s="31" t="s">
        <v>35</v>
      </c>
    </row>
    <row r="14" spans="1:8" x14ac:dyDescent="0.25">
      <c r="A14" s="11" t="s">
        <v>72</v>
      </c>
      <c r="B14" s="30" t="s">
        <v>259</v>
      </c>
      <c r="C14" s="14"/>
      <c r="D14" s="15" t="s">
        <v>54</v>
      </c>
      <c r="E14" s="30" t="s">
        <v>224</v>
      </c>
      <c r="G14" s="11" t="s">
        <v>39</v>
      </c>
      <c r="H14" s="31" t="s">
        <v>40</v>
      </c>
    </row>
    <row r="15" spans="1:8" x14ac:dyDescent="0.25">
      <c r="A15" s="11" t="s">
        <v>77</v>
      </c>
      <c r="B15" s="30" t="s">
        <v>260</v>
      </c>
      <c r="C15" s="14"/>
      <c r="D15" s="11" t="s">
        <v>58</v>
      </c>
      <c r="E15" s="30" t="s">
        <v>358</v>
      </c>
      <c r="G15" s="11" t="s">
        <v>44</v>
      </c>
      <c r="H15" s="31" t="s">
        <v>45</v>
      </c>
    </row>
    <row r="16" spans="1:8" x14ac:dyDescent="0.25">
      <c r="A16" s="11" t="s">
        <v>81</v>
      </c>
      <c r="B16" s="30" t="s">
        <v>82</v>
      </c>
      <c r="C16" s="14"/>
      <c r="D16" s="11" t="s">
        <v>61</v>
      </c>
      <c r="E16" s="30" t="s">
        <v>387</v>
      </c>
      <c r="G16" s="11" t="s">
        <v>48</v>
      </c>
      <c r="H16" s="31" t="s">
        <v>282</v>
      </c>
    </row>
    <row r="17" spans="1:9" x14ac:dyDescent="0.25">
      <c r="A17" s="11" t="s">
        <v>86</v>
      </c>
      <c r="B17" s="30" t="s">
        <v>87</v>
      </c>
      <c r="C17" s="14"/>
      <c r="D17" s="11" t="s">
        <v>66</v>
      </c>
      <c r="E17" s="30" t="s">
        <v>385</v>
      </c>
      <c r="G17" s="11" t="s">
        <v>52</v>
      </c>
      <c r="H17" s="31" t="s">
        <v>281</v>
      </c>
    </row>
    <row r="18" spans="1:9" x14ac:dyDescent="0.25">
      <c r="A18" s="11" t="s">
        <v>90</v>
      </c>
      <c r="B18" s="30" t="s">
        <v>91</v>
      </c>
      <c r="C18" s="14"/>
      <c r="D18" s="11" t="s">
        <v>70</v>
      </c>
      <c r="E18" s="30" t="s">
        <v>386</v>
      </c>
      <c r="G18" s="11" t="s">
        <v>55</v>
      </c>
      <c r="H18" s="31" t="s">
        <v>63</v>
      </c>
    </row>
    <row r="19" spans="1:9" x14ac:dyDescent="0.25">
      <c r="A19" s="11" t="s">
        <v>95</v>
      </c>
      <c r="B19" s="30" t="s">
        <v>96</v>
      </c>
      <c r="C19" s="14"/>
      <c r="D19" s="11" t="s">
        <v>73</v>
      </c>
      <c r="E19" s="30" t="s">
        <v>74</v>
      </c>
      <c r="G19" s="11" t="s">
        <v>62</v>
      </c>
      <c r="H19" s="31" t="s">
        <v>283</v>
      </c>
    </row>
    <row r="20" spans="1:9" x14ac:dyDescent="0.25">
      <c r="A20" s="11" t="s">
        <v>100</v>
      </c>
      <c r="B20" s="30" t="s">
        <v>263</v>
      </c>
      <c r="C20" s="14"/>
      <c r="D20" s="15" t="s">
        <v>78</v>
      </c>
      <c r="E20" s="30" t="s">
        <v>271</v>
      </c>
      <c r="G20" s="11" t="s">
        <v>284</v>
      </c>
      <c r="H20" s="31" t="s">
        <v>285</v>
      </c>
      <c r="I20" t="s">
        <v>368</v>
      </c>
    </row>
    <row r="21" spans="1:9" x14ac:dyDescent="0.25">
      <c r="A21" s="11" t="s">
        <v>104</v>
      </c>
      <c r="B21" s="30" t="s">
        <v>105</v>
      </c>
      <c r="C21" s="14"/>
      <c r="D21" s="15" t="s">
        <v>83</v>
      </c>
      <c r="E21" s="30" t="s">
        <v>272</v>
      </c>
      <c r="G21" s="11" t="s">
        <v>286</v>
      </c>
      <c r="H21" s="31" t="s">
        <v>287</v>
      </c>
    </row>
    <row r="22" spans="1:9" x14ac:dyDescent="0.25">
      <c r="A22" s="11" t="s">
        <v>109</v>
      </c>
      <c r="B22" s="30" t="s">
        <v>110</v>
      </c>
      <c r="C22" s="14"/>
      <c r="D22" s="15" t="s">
        <v>88</v>
      </c>
      <c r="E22" s="30" t="s">
        <v>273</v>
      </c>
      <c r="G22" s="11" t="s">
        <v>62</v>
      </c>
      <c r="H22" s="31" t="s">
        <v>283</v>
      </c>
    </row>
    <row r="23" spans="1:9" x14ac:dyDescent="0.25">
      <c r="A23" s="15" t="s">
        <v>113</v>
      </c>
      <c r="B23" s="30" t="s">
        <v>276</v>
      </c>
      <c r="C23" s="14"/>
      <c r="D23" s="11" t="s">
        <v>92</v>
      </c>
      <c r="E23" s="30" t="s">
        <v>366</v>
      </c>
      <c r="G23" s="11" t="s">
        <v>288</v>
      </c>
      <c r="H23" s="31" t="s">
        <v>289</v>
      </c>
    </row>
    <row r="24" spans="1:9" x14ac:dyDescent="0.25">
      <c r="A24" s="11" t="s">
        <v>117</v>
      </c>
      <c r="B24" s="32" t="s">
        <v>220</v>
      </c>
      <c r="C24" s="14"/>
      <c r="D24" s="15" t="s">
        <v>97</v>
      </c>
      <c r="E24" s="30" t="s">
        <v>274</v>
      </c>
      <c r="G24" s="11" t="s">
        <v>67</v>
      </c>
      <c r="H24" s="31" t="s">
        <v>279</v>
      </c>
    </row>
    <row r="25" spans="1:9" x14ac:dyDescent="0.25">
      <c r="A25" s="15" t="s">
        <v>121</v>
      </c>
      <c r="B25" s="32" t="s">
        <v>277</v>
      </c>
      <c r="C25" s="14"/>
      <c r="D25" s="11" t="s">
        <v>101</v>
      </c>
      <c r="E25" s="30" t="s">
        <v>275</v>
      </c>
      <c r="G25" s="11" t="s">
        <v>71</v>
      </c>
      <c r="H25" s="31" t="s">
        <v>280</v>
      </c>
    </row>
    <row r="26" spans="1:9" x14ac:dyDescent="0.25">
      <c r="A26" s="11" t="s">
        <v>125</v>
      </c>
      <c r="B26" s="32" t="s">
        <v>298</v>
      </c>
      <c r="C26" s="14"/>
      <c r="D26" s="11" t="s">
        <v>106</v>
      </c>
      <c r="E26" s="30" t="s">
        <v>416</v>
      </c>
      <c r="G26" s="11" t="s">
        <v>75</v>
      </c>
      <c r="H26" s="31" t="s">
        <v>76</v>
      </c>
    </row>
    <row r="27" spans="1:9" x14ac:dyDescent="0.25">
      <c r="A27" s="11" t="s">
        <v>130</v>
      </c>
      <c r="B27" s="32" t="s">
        <v>301</v>
      </c>
      <c r="C27" s="14"/>
      <c r="D27" s="15" t="s">
        <v>111</v>
      </c>
      <c r="E27" s="30" t="s">
        <v>367</v>
      </c>
      <c r="G27" s="11" t="s">
        <v>79</v>
      </c>
      <c r="H27" s="31" t="s">
        <v>80</v>
      </c>
    </row>
    <row r="28" spans="1:9" x14ac:dyDescent="0.25">
      <c r="A28" s="11" t="s">
        <v>134</v>
      </c>
      <c r="B28" s="32" t="s">
        <v>299</v>
      </c>
      <c r="C28" s="14"/>
      <c r="D28" s="11" t="s">
        <v>114</v>
      </c>
      <c r="E28" s="30" t="s">
        <v>115</v>
      </c>
      <c r="G28" s="11" t="s">
        <v>84</v>
      </c>
      <c r="H28" s="31" t="s">
        <v>85</v>
      </c>
    </row>
    <row r="29" spans="1:9" x14ac:dyDescent="0.25">
      <c r="A29" s="11" t="s">
        <v>138</v>
      </c>
      <c r="B29" s="32" t="s">
        <v>302</v>
      </c>
      <c r="C29" s="14"/>
      <c r="D29" s="11" t="s">
        <v>118</v>
      </c>
      <c r="E29" s="30" t="s">
        <v>119</v>
      </c>
      <c r="G29" s="11" t="s">
        <v>89</v>
      </c>
      <c r="H29" s="31" t="s">
        <v>297</v>
      </c>
    </row>
    <row r="30" spans="1:9" x14ac:dyDescent="0.25">
      <c r="A30" s="11" t="s">
        <v>141</v>
      </c>
      <c r="B30" s="32" t="s">
        <v>300</v>
      </c>
      <c r="C30" s="14"/>
      <c r="D30" s="11" t="s">
        <v>122</v>
      </c>
      <c r="E30" s="30" t="s">
        <v>350</v>
      </c>
      <c r="G30" s="11" t="s">
        <v>93</v>
      </c>
      <c r="H30" s="31" t="s">
        <v>94</v>
      </c>
    </row>
    <row r="31" spans="1:9" x14ac:dyDescent="0.25">
      <c r="A31" s="15" t="s">
        <v>143</v>
      </c>
      <c r="B31" s="32" t="s">
        <v>393</v>
      </c>
      <c r="C31" s="14"/>
      <c r="D31" s="11" t="s">
        <v>126</v>
      </c>
      <c r="E31" s="32" t="s">
        <v>127</v>
      </c>
      <c r="G31" s="11" t="s">
        <v>98</v>
      </c>
      <c r="H31" s="31" t="s">
        <v>99</v>
      </c>
    </row>
    <row r="32" spans="1:9" x14ac:dyDescent="0.25">
      <c r="A32" s="11" t="s">
        <v>146</v>
      </c>
      <c r="B32" s="32" t="s">
        <v>392</v>
      </c>
      <c r="C32" s="14"/>
      <c r="D32" s="11" t="s">
        <v>131</v>
      </c>
      <c r="E32" s="32" t="s">
        <v>351</v>
      </c>
      <c r="G32" s="11" t="s">
        <v>102</v>
      </c>
      <c r="H32" s="31" t="s">
        <v>103</v>
      </c>
    </row>
    <row r="33" spans="1:8" x14ac:dyDescent="0.25">
      <c r="A33" s="11" t="s">
        <v>148</v>
      </c>
      <c r="B33" s="32" t="s">
        <v>303</v>
      </c>
      <c r="C33" s="14"/>
      <c r="D33" s="11" t="s">
        <v>135</v>
      </c>
      <c r="E33" s="32" t="s">
        <v>353</v>
      </c>
      <c r="G33" s="11" t="s">
        <v>107</v>
      </c>
      <c r="H33" s="31" t="s">
        <v>108</v>
      </c>
    </row>
    <row r="34" spans="1:8" x14ac:dyDescent="0.25">
      <c r="A34" s="11" t="s">
        <v>149</v>
      </c>
      <c r="B34" s="32" t="s">
        <v>150</v>
      </c>
      <c r="C34" s="14"/>
      <c r="D34" s="11" t="s">
        <v>139</v>
      </c>
      <c r="E34" s="32" t="s">
        <v>364</v>
      </c>
      <c r="G34" s="15" t="s">
        <v>112</v>
      </c>
      <c r="H34" s="31" t="s">
        <v>267</v>
      </c>
    </row>
    <row r="35" spans="1:8" x14ac:dyDescent="0.25">
      <c r="A35" s="11" t="s">
        <v>152</v>
      </c>
      <c r="B35" s="32" t="s">
        <v>304</v>
      </c>
      <c r="C35" s="14"/>
      <c r="D35" s="11" t="s">
        <v>140</v>
      </c>
      <c r="E35" s="32" t="s">
        <v>356</v>
      </c>
      <c r="G35" s="15" t="s">
        <v>116</v>
      </c>
      <c r="H35" s="31" t="s">
        <v>268</v>
      </c>
    </row>
    <row r="36" spans="1:8" x14ac:dyDescent="0.25">
      <c r="A36" s="11" t="s">
        <v>154</v>
      </c>
      <c r="B36" s="32" t="s">
        <v>155</v>
      </c>
      <c r="C36" s="14"/>
      <c r="D36" s="11" t="s">
        <v>142</v>
      </c>
      <c r="E36" s="32" t="s">
        <v>354</v>
      </c>
      <c r="G36" s="11" t="s">
        <v>120</v>
      </c>
      <c r="H36" s="31" t="s">
        <v>266</v>
      </c>
    </row>
    <row r="37" spans="1:8" x14ac:dyDescent="0.25">
      <c r="A37" s="15" t="s">
        <v>157</v>
      </c>
      <c r="B37" s="32" t="s">
        <v>306</v>
      </c>
      <c r="C37" s="14"/>
      <c r="D37" s="11" t="s">
        <v>144</v>
      </c>
      <c r="E37" s="32" t="s">
        <v>355</v>
      </c>
      <c r="G37" s="11" t="s">
        <v>123</v>
      </c>
      <c r="H37" s="31" t="s">
        <v>124</v>
      </c>
    </row>
    <row r="38" spans="1:8" x14ac:dyDescent="0.25">
      <c r="A38" s="15" t="s">
        <v>159</v>
      </c>
      <c r="B38" s="32" t="s">
        <v>305</v>
      </c>
      <c r="C38" s="14"/>
      <c r="D38" s="11" t="s">
        <v>145</v>
      </c>
      <c r="E38" s="32" t="s">
        <v>365</v>
      </c>
      <c r="G38" s="11" t="s">
        <v>128</v>
      </c>
      <c r="H38" s="31" t="s">
        <v>129</v>
      </c>
    </row>
    <row r="39" spans="1:8" x14ac:dyDescent="0.25">
      <c r="A39" s="15" t="s">
        <v>162</v>
      </c>
      <c r="B39" s="32" t="s">
        <v>278</v>
      </c>
      <c r="C39" s="14"/>
      <c r="D39" s="11" t="s">
        <v>147</v>
      </c>
      <c r="E39" s="32" t="s">
        <v>357</v>
      </c>
      <c r="G39" s="11" t="s">
        <v>132</v>
      </c>
      <c r="H39" s="31" t="s">
        <v>133</v>
      </c>
    </row>
    <row r="40" spans="1:8" x14ac:dyDescent="0.25">
      <c r="A40" s="11" t="s">
        <v>370</v>
      </c>
      <c r="B40" s="32" t="s">
        <v>369</v>
      </c>
      <c r="C40" s="14"/>
      <c r="D40" s="11" t="s">
        <v>151</v>
      </c>
      <c r="E40" s="32" t="s">
        <v>352</v>
      </c>
      <c r="G40" s="11" t="s">
        <v>136</v>
      </c>
      <c r="H40" s="31" t="s">
        <v>137</v>
      </c>
    </row>
    <row r="41" spans="1:8" x14ac:dyDescent="0.25">
      <c r="C41" s="14"/>
    </row>
    <row r="42" spans="1:8" x14ac:dyDescent="0.25">
      <c r="C42" s="14"/>
    </row>
    <row r="43" spans="1:8" x14ac:dyDescent="0.25">
      <c r="C43" s="14"/>
    </row>
    <row r="44" spans="1:8" x14ac:dyDescent="0.25">
      <c r="C44" s="14"/>
    </row>
    <row r="45" spans="1:8" x14ac:dyDescent="0.25">
      <c r="C45" s="14"/>
    </row>
    <row r="46" spans="1:8" x14ac:dyDescent="0.25">
      <c r="C46" s="14"/>
    </row>
    <row r="47" spans="1:8" x14ac:dyDescent="0.25">
      <c r="C47" s="14"/>
    </row>
    <row r="48" spans="1:8" x14ac:dyDescent="0.25">
      <c r="C48" s="14"/>
    </row>
    <row r="49" spans="3:3" x14ac:dyDescent="0.25">
      <c r="C49" s="14"/>
    </row>
    <row r="50" spans="3:3" x14ac:dyDescent="0.25">
      <c r="C50" s="14"/>
    </row>
    <row r="51" spans="3:3" x14ac:dyDescent="0.25">
      <c r="C51" s="14"/>
    </row>
    <row r="52" spans="3:3" x14ac:dyDescent="0.25">
      <c r="C52" s="14"/>
    </row>
    <row r="53" spans="3:3" x14ac:dyDescent="0.25">
      <c r="C53" s="14"/>
    </row>
    <row r="54" spans="3:3" x14ac:dyDescent="0.25">
      <c r="C54" s="14"/>
    </row>
    <row r="55" spans="3:3" x14ac:dyDescent="0.25">
      <c r="C55" s="14"/>
    </row>
    <row r="56" spans="3:3" x14ac:dyDescent="0.25">
      <c r="C56" s="14"/>
    </row>
    <row r="57" spans="3:3" x14ac:dyDescent="0.25">
      <c r="C57" s="14"/>
    </row>
    <row r="58" spans="3:3" x14ac:dyDescent="0.25">
      <c r="C58" s="14"/>
    </row>
    <row r="59" spans="3:3" x14ac:dyDescent="0.25">
      <c r="C59" s="14"/>
    </row>
    <row r="60" spans="3:3" x14ac:dyDescent="0.25">
      <c r="C60" s="14"/>
    </row>
    <row r="61" spans="3:3" x14ac:dyDescent="0.25">
      <c r="C61" s="14"/>
    </row>
    <row r="62" spans="3:3" x14ac:dyDescent="0.25">
      <c r="C62" s="14"/>
    </row>
    <row r="63" spans="3:3" x14ac:dyDescent="0.25">
      <c r="C63" s="14"/>
    </row>
    <row r="64" spans="3:3" x14ac:dyDescent="0.25">
      <c r="C64" s="14"/>
    </row>
    <row r="65" spans="3:3" x14ac:dyDescent="0.25">
      <c r="C65" s="14"/>
    </row>
    <row r="66" spans="3:3" x14ac:dyDescent="0.25">
      <c r="C66" s="14"/>
    </row>
    <row r="67" spans="3:3" x14ac:dyDescent="0.25">
      <c r="C67" s="14"/>
    </row>
    <row r="68" spans="3:3" x14ac:dyDescent="0.25">
      <c r="C68" s="14"/>
    </row>
    <row r="69" spans="3:3" x14ac:dyDescent="0.25">
      <c r="C69" s="14"/>
    </row>
    <row r="70" spans="3:3" x14ac:dyDescent="0.25">
      <c r="C70" s="14"/>
    </row>
    <row r="71" spans="3:3" x14ac:dyDescent="0.25">
      <c r="C71" s="14"/>
    </row>
    <row r="72" spans="3:3" x14ac:dyDescent="0.25">
      <c r="C72" s="14"/>
    </row>
    <row r="73" spans="3:3" x14ac:dyDescent="0.25">
      <c r="C73" s="14"/>
    </row>
    <row r="74" spans="3:3" x14ac:dyDescent="0.25">
      <c r="C74" s="14"/>
    </row>
    <row r="75" spans="3:3" x14ac:dyDescent="0.25">
      <c r="C75" s="14"/>
    </row>
    <row r="76" spans="3:3" x14ac:dyDescent="0.25">
      <c r="C76" s="14"/>
    </row>
    <row r="77" spans="3:3" x14ac:dyDescent="0.25">
      <c r="C77" s="14"/>
    </row>
    <row r="78" spans="3:3" x14ac:dyDescent="0.25">
      <c r="C78" s="14"/>
    </row>
    <row r="79" spans="3:3" x14ac:dyDescent="0.25">
      <c r="C79" s="14"/>
    </row>
    <row r="80" spans="3:3" x14ac:dyDescent="0.25">
      <c r="C80" s="14"/>
    </row>
    <row r="81" spans="3:3" x14ac:dyDescent="0.25">
      <c r="C81" s="14"/>
    </row>
    <row r="82" spans="3:3" x14ac:dyDescent="0.25">
      <c r="C82" s="14"/>
    </row>
    <row r="83" spans="3:3" x14ac:dyDescent="0.25">
      <c r="C83" s="14"/>
    </row>
    <row r="84" spans="3:3" x14ac:dyDescent="0.25">
      <c r="C84" s="14"/>
    </row>
    <row r="85" spans="3:3" x14ac:dyDescent="0.25">
      <c r="C85" s="14"/>
    </row>
    <row r="86" spans="3:3" x14ac:dyDescent="0.25">
      <c r="C86" s="14"/>
    </row>
    <row r="87" spans="3:3" x14ac:dyDescent="0.25">
      <c r="C87" s="14"/>
    </row>
    <row r="88" spans="3:3" x14ac:dyDescent="0.25">
      <c r="C88" s="14"/>
    </row>
    <row r="89" spans="3:3" x14ac:dyDescent="0.25">
      <c r="C89" s="14"/>
    </row>
    <row r="90" spans="3:3" x14ac:dyDescent="0.25">
      <c r="C90" s="14"/>
    </row>
    <row r="91" spans="3:3" x14ac:dyDescent="0.25">
      <c r="C91" s="14"/>
    </row>
    <row r="92" spans="3:3" x14ac:dyDescent="0.25">
      <c r="C92" s="14"/>
    </row>
    <row r="93" spans="3:3" x14ac:dyDescent="0.25">
      <c r="C93" s="14"/>
    </row>
    <row r="94" spans="3:3" x14ac:dyDescent="0.25">
      <c r="C94" s="14"/>
    </row>
    <row r="95" spans="3:3" x14ac:dyDescent="0.25">
      <c r="C95" s="14"/>
    </row>
    <row r="96" spans="3:3" x14ac:dyDescent="0.25">
      <c r="C96" s="14"/>
    </row>
    <row r="97" spans="3:3" x14ac:dyDescent="0.25">
      <c r="C97" s="14"/>
    </row>
    <row r="98" spans="3:3" x14ac:dyDescent="0.25">
      <c r="C98" s="14"/>
    </row>
    <row r="99" spans="3:3" x14ac:dyDescent="0.25">
      <c r="C99" s="14"/>
    </row>
    <row r="100" spans="3:3" x14ac:dyDescent="0.25">
      <c r="C100" s="14"/>
    </row>
    <row r="101" spans="3:3" x14ac:dyDescent="0.25">
      <c r="C101" s="14"/>
    </row>
    <row r="102" spans="3:3" x14ac:dyDescent="0.25">
      <c r="C102" s="14"/>
    </row>
    <row r="103" spans="3:3" x14ac:dyDescent="0.25">
      <c r="C103" s="14"/>
    </row>
    <row r="104" spans="3:3" x14ac:dyDescent="0.25">
      <c r="C104" s="14"/>
    </row>
    <row r="105" spans="3:3" x14ac:dyDescent="0.25">
      <c r="C105" s="14"/>
    </row>
    <row r="106" spans="3:3" x14ac:dyDescent="0.25">
      <c r="C106" s="14"/>
    </row>
    <row r="107" spans="3:3" x14ac:dyDescent="0.25">
      <c r="C107" s="14"/>
    </row>
    <row r="108" spans="3:3" x14ac:dyDescent="0.25">
      <c r="C108" s="14"/>
    </row>
    <row r="109" spans="3:3" x14ac:dyDescent="0.25">
      <c r="C109" s="14"/>
    </row>
    <row r="110" spans="3:3" x14ac:dyDescent="0.25">
      <c r="C110" s="14"/>
    </row>
    <row r="111" spans="3:3" x14ac:dyDescent="0.25">
      <c r="C111" s="14"/>
    </row>
    <row r="112" spans="3:3" x14ac:dyDescent="0.25">
      <c r="C112" s="14"/>
    </row>
    <row r="113" spans="3:3" x14ac:dyDescent="0.25">
      <c r="C113" s="14"/>
    </row>
    <row r="114" spans="3:3" x14ac:dyDescent="0.25">
      <c r="C114" s="14"/>
    </row>
    <row r="115" spans="3:3" x14ac:dyDescent="0.25">
      <c r="C115" s="14"/>
    </row>
    <row r="116" spans="3:3" x14ac:dyDescent="0.25">
      <c r="C116" s="14"/>
    </row>
    <row r="117" spans="3:3" x14ac:dyDescent="0.25">
      <c r="C117" s="14"/>
    </row>
    <row r="118" spans="3:3" x14ac:dyDescent="0.25">
      <c r="C118" s="14"/>
    </row>
    <row r="119" spans="3:3" x14ac:dyDescent="0.25">
      <c r="C119" s="14"/>
    </row>
    <row r="120" spans="3:3" x14ac:dyDescent="0.25">
      <c r="C120" s="14"/>
    </row>
    <row r="121" spans="3:3" x14ac:dyDescent="0.25">
      <c r="C121" s="14"/>
    </row>
    <row r="122" spans="3:3" x14ac:dyDescent="0.25">
      <c r="C122" s="14"/>
    </row>
    <row r="123" spans="3:3" x14ac:dyDescent="0.25">
      <c r="C123" s="14"/>
    </row>
    <row r="124" spans="3:3" x14ac:dyDescent="0.25">
      <c r="C124" s="14"/>
    </row>
    <row r="134" spans="11:13" x14ac:dyDescent="0.25">
      <c r="K134" s="97"/>
      <c r="L134" s="50"/>
      <c r="M134" s="65"/>
    </row>
  </sheetData>
  <pageMargins left="0.25" right="0.25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189F2-4393-4115-873A-B5F60C530099}">
  <dimension ref="A1:E80"/>
  <sheetViews>
    <sheetView workbookViewId="0">
      <pane ySplit="1" topLeftCell="A31" activePane="bottomLeft" state="frozen"/>
      <selection pane="bottomLeft" activeCell="A41" sqref="A41"/>
    </sheetView>
  </sheetViews>
  <sheetFormatPr defaultRowHeight="15" x14ac:dyDescent="0.25"/>
  <cols>
    <col min="1" max="1" width="8.140625" bestFit="1" customWidth="1"/>
    <col min="2" max="2" width="4.5703125" bestFit="1" customWidth="1"/>
    <col min="3" max="3" width="50.7109375" bestFit="1" customWidth="1"/>
    <col min="4" max="4" width="145.7109375" bestFit="1" customWidth="1"/>
  </cols>
  <sheetData>
    <row r="1" spans="1:5" x14ac:dyDescent="0.25">
      <c r="A1" s="13" t="s">
        <v>0</v>
      </c>
      <c r="B1" s="13" t="s">
        <v>178</v>
      </c>
      <c r="C1" s="13" t="s">
        <v>2</v>
      </c>
      <c r="D1" s="13" t="s">
        <v>1</v>
      </c>
    </row>
    <row r="2" spans="1:5" x14ac:dyDescent="0.25">
      <c r="A2" s="21" t="s">
        <v>179</v>
      </c>
      <c r="B2" s="21">
        <v>1</v>
      </c>
      <c r="C2" s="22" t="s">
        <v>180</v>
      </c>
    </row>
    <row r="3" spans="1:5" x14ac:dyDescent="0.25">
      <c r="A3" s="27" t="str">
        <f>DEC2HEX(HEX2DEC(A2)+B2)</f>
        <v>5CF0</v>
      </c>
      <c r="B3" s="27">
        <v>3</v>
      </c>
      <c r="C3" s="24" t="s">
        <v>3</v>
      </c>
      <c r="D3" s="28" t="s">
        <v>194</v>
      </c>
    </row>
    <row r="4" spans="1:5" x14ac:dyDescent="0.25">
      <c r="A4" s="23" t="str">
        <f t="shared" ref="A4:A62" si="0">DEC2HEX(HEX2DEC(A3)+B3)</f>
        <v>5CF3</v>
      </c>
      <c r="B4" s="23">
        <v>1</v>
      </c>
      <c r="C4" s="24" t="s">
        <v>196</v>
      </c>
      <c r="D4" s="24" t="s">
        <v>195</v>
      </c>
    </row>
    <row r="5" spans="1:5" x14ac:dyDescent="0.25">
      <c r="A5" s="23" t="str">
        <f t="shared" si="0"/>
        <v>5CF4</v>
      </c>
      <c r="B5" s="23">
        <v>3</v>
      </c>
      <c r="C5" s="24" t="s">
        <v>181</v>
      </c>
      <c r="D5" s="24" t="s">
        <v>197</v>
      </c>
    </row>
    <row r="6" spans="1:5" x14ac:dyDescent="0.25">
      <c r="A6" s="23" t="str">
        <f t="shared" si="0"/>
        <v>5CF7</v>
      </c>
      <c r="B6" s="23">
        <v>3</v>
      </c>
      <c r="C6" s="24" t="s">
        <v>182</v>
      </c>
      <c r="D6" s="24" t="s">
        <v>198</v>
      </c>
    </row>
    <row r="7" spans="1:5" x14ac:dyDescent="0.25">
      <c r="A7" s="21" t="str">
        <f t="shared" si="0"/>
        <v>5CFA</v>
      </c>
      <c r="B7" s="21">
        <v>6</v>
      </c>
      <c r="C7" s="22" t="s">
        <v>183</v>
      </c>
      <c r="D7" s="22"/>
    </row>
    <row r="8" spans="1:5" x14ac:dyDescent="0.25">
      <c r="A8" s="23" t="str">
        <f t="shared" si="0"/>
        <v>5D00</v>
      </c>
      <c r="B8" s="23">
        <v>8</v>
      </c>
      <c r="C8" s="24" t="s">
        <v>189</v>
      </c>
      <c r="D8" s="24" t="s">
        <v>199</v>
      </c>
    </row>
    <row r="9" spans="1:5" x14ac:dyDescent="0.25">
      <c r="A9" s="23" t="str">
        <f t="shared" si="0"/>
        <v>5D08</v>
      </c>
      <c r="B9" s="23">
        <v>8</v>
      </c>
      <c r="C9" s="18" t="s">
        <v>423</v>
      </c>
      <c r="D9" s="24" t="s">
        <v>425</v>
      </c>
    </row>
    <row r="10" spans="1:5" x14ac:dyDescent="0.25">
      <c r="A10" s="23" t="str">
        <f t="shared" si="0"/>
        <v>5D10</v>
      </c>
      <c r="B10" s="23">
        <v>8</v>
      </c>
      <c r="C10" s="18" t="s">
        <v>424</v>
      </c>
      <c r="D10" s="24" t="s">
        <v>426</v>
      </c>
    </row>
    <row r="11" spans="1:5" x14ac:dyDescent="0.25">
      <c r="A11" s="23" t="str">
        <f t="shared" si="0"/>
        <v>5D18</v>
      </c>
      <c r="B11" s="23">
        <v>8</v>
      </c>
      <c r="C11" s="18" t="s">
        <v>424</v>
      </c>
      <c r="D11" s="24" t="s">
        <v>427</v>
      </c>
    </row>
    <row r="12" spans="1:5" x14ac:dyDescent="0.25">
      <c r="A12" s="23" t="str">
        <f t="shared" si="0"/>
        <v>5D20</v>
      </c>
      <c r="B12" s="23">
        <v>8</v>
      </c>
      <c r="C12" s="18" t="s">
        <v>424</v>
      </c>
      <c r="D12" s="24" t="s">
        <v>428</v>
      </c>
    </row>
    <row r="13" spans="1:5" x14ac:dyDescent="0.25">
      <c r="A13" s="23" t="str">
        <f t="shared" si="0"/>
        <v>5D28</v>
      </c>
      <c r="B13" s="23">
        <v>8</v>
      </c>
      <c r="C13" s="24" t="s">
        <v>394</v>
      </c>
      <c r="D13" s="24" t="s">
        <v>221</v>
      </c>
    </row>
    <row r="14" spans="1:5" x14ac:dyDescent="0.25">
      <c r="A14" s="23" t="str">
        <f t="shared" si="0"/>
        <v>5D30</v>
      </c>
      <c r="B14" s="23">
        <v>8</v>
      </c>
      <c r="C14" s="24" t="s">
        <v>255</v>
      </c>
      <c r="D14" s="24" t="s">
        <v>200</v>
      </c>
    </row>
    <row r="15" spans="1:5" x14ac:dyDescent="0.25">
      <c r="A15" s="23" t="str">
        <f t="shared" si="0"/>
        <v>5D38</v>
      </c>
      <c r="B15" s="23">
        <v>8</v>
      </c>
      <c r="C15" s="24" t="s">
        <v>471</v>
      </c>
      <c r="D15" s="24" t="s">
        <v>475</v>
      </c>
    </row>
    <row r="16" spans="1:5" x14ac:dyDescent="0.25">
      <c r="A16" s="23" t="str">
        <f t="shared" si="0"/>
        <v>5D40</v>
      </c>
      <c r="B16" s="23">
        <v>8</v>
      </c>
      <c r="C16" s="24" t="s">
        <v>473</v>
      </c>
      <c r="D16" s="24" t="s">
        <v>477</v>
      </c>
      <c r="E16" s="17"/>
    </row>
    <row r="17" spans="1:5" x14ac:dyDescent="0.25">
      <c r="A17" s="23" t="str">
        <f t="shared" si="0"/>
        <v>5D48</v>
      </c>
      <c r="B17" s="23">
        <v>8</v>
      </c>
      <c r="C17" s="24" t="s">
        <v>444</v>
      </c>
      <c r="D17" s="24" t="s">
        <v>445</v>
      </c>
      <c r="E17" s="17"/>
    </row>
    <row r="18" spans="1:5" x14ac:dyDescent="0.25">
      <c r="A18" s="23" t="str">
        <f t="shared" ref="A18:A27" si="1">DEC2HEX(HEX2DEC(A17)+B17)</f>
        <v>5D50</v>
      </c>
      <c r="B18" s="23">
        <v>8</v>
      </c>
      <c r="C18" s="24" t="s">
        <v>290</v>
      </c>
      <c r="D18" s="24" t="s">
        <v>429</v>
      </c>
      <c r="E18" s="17"/>
    </row>
    <row r="19" spans="1:5" x14ac:dyDescent="0.25">
      <c r="A19" s="23" t="str">
        <f t="shared" si="1"/>
        <v>5D58</v>
      </c>
      <c r="B19" s="23">
        <v>8</v>
      </c>
      <c r="C19" s="24" t="s">
        <v>291</v>
      </c>
      <c r="D19" s="24" t="s">
        <v>430</v>
      </c>
      <c r="E19" s="17"/>
    </row>
    <row r="20" spans="1:5" x14ac:dyDescent="0.25">
      <c r="A20" s="23" t="str">
        <f t="shared" si="1"/>
        <v>5D60</v>
      </c>
      <c r="B20" s="23">
        <v>8</v>
      </c>
      <c r="C20" s="24" t="s">
        <v>292</v>
      </c>
      <c r="D20" s="24" t="s">
        <v>431</v>
      </c>
      <c r="E20" s="17"/>
    </row>
    <row r="21" spans="1:5" x14ac:dyDescent="0.25">
      <c r="A21" s="23" t="str">
        <f t="shared" si="1"/>
        <v>5D68</v>
      </c>
      <c r="B21" s="23">
        <v>8</v>
      </c>
      <c r="C21" s="24" t="s">
        <v>293</v>
      </c>
      <c r="D21" s="24" t="s">
        <v>432</v>
      </c>
      <c r="E21" s="17"/>
    </row>
    <row r="22" spans="1:5" x14ac:dyDescent="0.25">
      <c r="A22" s="23" t="str">
        <f t="shared" si="1"/>
        <v>5D70</v>
      </c>
      <c r="B22" s="23">
        <v>8</v>
      </c>
      <c r="C22" s="24" t="s">
        <v>294</v>
      </c>
      <c r="D22" s="24" t="s">
        <v>433</v>
      </c>
      <c r="E22" s="17"/>
    </row>
    <row r="23" spans="1:5" x14ac:dyDescent="0.25">
      <c r="A23" s="23" t="str">
        <f t="shared" si="1"/>
        <v>5D78</v>
      </c>
      <c r="B23" s="23">
        <v>8</v>
      </c>
      <c r="C23" s="24" t="s">
        <v>295</v>
      </c>
      <c r="D23" s="24" t="s">
        <v>434</v>
      </c>
      <c r="E23" s="17"/>
    </row>
    <row r="24" spans="1:5" x14ac:dyDescent="0.25">
      <c r="A24" s="23" t="str">
        <f t="shared" si="1"/>
        <v>5D80</v>
      </c>
      <c r="B24" s="23">
        <v>8</v>
      </c>
      <c r="C24" s="24" t="s">
        <v>225</v>
      </c>
      <c r="D24" s="24" t="s">
        <v>435</v>
      </c>
      <c r="E24" s="17"/>
    </row>
    <row r="25" spans="1:5" x14ac:dyDescent="0.25">
      <c r="A25" s="23" t="str">
        <f t="shared" si="1"/>
        <v>5D88</v>
      </c>
      <c r="B25" s="23">
        <v>1</v>
      </c>
      <c r="C25" s="24" t="s">
        <v>226</v>
      </c>
      <c r="D25" s="24" t="s">
        <v>417</v>
      </c>
      <c r="E25" s="17"/>
    </row>
    <row r="26" spans="1:5" x14ac:dyDescent="0.25">
      <c r="A26" s="21" t="str">
        <f t="shared" si="1"/>
        <v>5D89</v>
      </c>
      <c r="B26" s="21">
        <v>15</v>
      </c>
      <c r="C26" s="22" t="s">
        <v>183</v>
      </c>
      <c r="D26" s="22"/>
      <c r="E26" s="17"/>
    </row>
    <row r="27" spans="1:5" x14ac:dyDescent="0.25">
      <c r="A27" s="23" t="str">
        <f t="shared" si="1"/>
        <v>5D98</v>
      </c>
      <c r="B27" s="23">
        <v>8</v>
      </c>
      <c r="C27" s="24" t="s">
        <v>296</v>
      </c>
      <c r="D27" s="24" t="s">
        <v>201</v>
      </c>
      <c r="E27" s="17"/>
    </row>
    <row r="28" spans="1:5" x14ac:dyDescent="0.25">
      <c r="A28" s="23" t="str">
        <f t="shared" si="0"/>
        <v>5DA0</v>
      </c>
      <c r="B28" s="23">
        <v>8</v>
      </c>
      <c r="C28" s="24" t="s">
        <v>472</v>
      </c>
      <c r="D28" s="24" t="s">
        <v>476</v>
      </c>
      <c r="E28" s="17"/>
    </row>
    <row r="29" spans="1:5" x14ac:dyDescent="0.25">
      <c r="A29" s="23" t="str">
        <f t="shared" si="0"/>
        <v>5DA8</v>
      </c>
      <c r="B29" s="23">
        <v>8</v>
      </c>
      <c r="C29" s="24" t="s">
        <v>474</v>
      </c>
      <c r="D29" s="24" t="s">
        <v>478</v>
      </c>
    </row>
    <row r="30" spans="1:5" x14ac:dyDescent="0.25">
      <c r="A30" s="21" t="str">
        <f t="shared" si="0"/>
        <v>5DB0</v>
      </c>
      <c r="B30" s="21">
        <v>16</v>
      </c>
      <c r="C30" s="22" t="s">
        <v>183</v>
      </c>
      <c r="D30" s="22"/>
      <c r="E30" s="17"/>
    </row>
    <row r="31" spans="1:5" x14ac:dyDescent="0.25">
      <c r="A31" s="23" t="str">
        <f t="shared" si="0"/>
        <v>5DC0</v>
      </c>
      <c r="B31" s="23">
        <v>1</v>
      </c>
      <c r="C31" s="24" t="s">
        <v>452</v>
      </c>
      <c r="D31" s="24" t="s">
        <v>459</v>
      </c>
      <c r="E31" s="17"/>
    </row>
    <row r="32" spans="1:5" x14ac:dyDescent="0.25">
      <c r="A32" s="23" t="str">
        <f t="shared" si="0"/>
        <v>5DC1</v>
      </c>
      <c r="B32" s="23">
        <v>1</v>
      </c>
      <c r="C32" s="24" t="s">
        <v>453</v>
      </c>
      <c r="D32" s="24" t="s">
        <v>460</v>
      </c>
      <c r="E32" s="17"/>
    </row>
    <row r="33" spans="1:5" x14ac:dyDescent="0.25">
      <c r="A33" s="23" t="str">
        <f t="shared" si="0"/>
        <v>5DC2</v>
      </c>
      <c r="B33" s="23">
        <v>1</v>
      </c>
      <c r="C33" s="24" t="s">
        <v>454</v>
      </c>
      <c r="D33" s="24" t="s">
        <v>451</v>
      </c>
      <c r="E33" s="17"/>
    </row>
    <row r="34" spans="1:5" x14ac:dyDescent="0.25">
      <c r="A34" s="23" t="str">
        <f t="shared" si="0"/>
        <v>5DC3</v>
      </c>
      <c r="B34" s="23">
        <v>1</v>
      </c>
      <c r="C34" s="24" t="s">
        <v>455</v>
      </c>
      <c r="D34" s="24" t="s">
        <v>461</v>
      </c>
      <c r="E34" s="17"/>
    </row>
    <row r="35" spans="1:5" x14ac:dyDescent="0.25">
      <c r="A35" s="23" t="str">
        <f t="shared" si="0"/>
        <v>5DC4</v>
      </c>
      <c r="B35" s="23">
        <v>1</v>
      </c>
      <c r="C35" s="24" t="s">
        <v>456</v>
      </c>
      <c r="D35" s="24" t="s">
        <v>462</v>
      </c>
      <c r="E35" s="17"/>
    </row>
    <row r="36" spans="1:5" x14ac:dyDescent="0.25">
      <c r="A36" s="23" t="str">
        <f t="shared" si="0"/>
        <v>5DC5</v>
      </c>
      <c r="B36" s="23">
        <v>1</v>
      </c>
      <c r="C36" s="24" t="s">
        <v>457</v>
      </c>
      <c r="D36" s="24" t="s">
        <v>463</v>
      </c>
      <c r="E36" s="17"/>
    </row>
    <row r="37" spans="1:5" x14ac:dyDescent="0.25">
      <c r="A37" s="23" t="str">
        <f t="shared" si="0"/>
        <v>5DC6</v>
      </c>
      <c r="B37" s="23">
        <v>1</v>
      </c>
      <c r="C37" s="24" t="s">
        <v>458</v>
      </c>
      <c r="D37" s="24" t="s">
        <v>464</v>
      </c>
      <c r="E37" s="17"/>
    </row>
    <row r="38" spans="1:5" x14ac:dyDescent="0.25">
      <c r="A38" s="23" t="str">
        <f t="shared" si="0"/>
        <v>5DC7</v>
      </c>
      <c r="B38" s="23">
        <v>1</v>
      </c>
      <c r="C38" s="24" t="s">
        <v>448</v>
      </c>
      <c r="D38" s="24" t="s">
        <v>466</v>
      </c>
      <c r="E38" s="17"/>
    </row>
    <row r="39" spans="1:5" x14ac:dyDescent="0.25">
      <c r="A39" s="23" t="str">
        <f t="shared" si="0"/>
        <v>5DC8</v>
      </c>
      <c r="B39" s="23">
        <v>1</v>
      </c>
      <c r="C39" s="24" t="s">
        <v>447</v>
      </c>
      <c r="D39" s="24" t="s">
        <v>465</v>
      </c>
      <c r="E39" s="17"/>
    </row>
    <row r="40" spans="1:5" x14ac:dyDescent="0.25">
      <c r="A40" s="23" t="str">
        <f t="shared" ref="A40" si="2">DEC2HEX(HEX2DEC(A39)+B39)</f>
        <v>5DC9</v>
      </c>
      <c r="B40" s="23">
        <v>1</v>
      </c>
      <c r="C40" s="41" t="s">
        <v>422</v>
      </c>
      <c r="D40" s="72" t="s">
        <v>438</v>
      </c>
      <c r="E40" s="17"/>
    </row>
    <row r="41" spans="1:5" s="24" customFormat="1" x14ac:dyDescent="0.25">
      <c r="A41" s="23" t="str">
        <f t="shared" si="0"/>
        <v>5DCA</v>
      </c>
      <c r="B41" s="23">
        <v>1</v>
      </c>
      <c r="C41" s="41" t="s">
        <v>486</v>
      </c>
      <c r="D41" s="24" t="s">
        <v>487</v>
      </c>
    </row>
    <row r="42" spans="1:5" x14ac:dyDescent="0.25">
      <c r="A42" s="23" t="str">
        <f t="shared" si="0"/>
        <v>5DCB</v>
      </c>
      <c r="B42" s="23">
        <v>1</v>
      </c>
      <c r="C42" s="41" t="s">
        <v>402</v>
      </c>
      <c r="D42" s="24" t="s">
        <v>403</v>
      </c>
    </row>
    <row r="43" spans="1:5" x14ac:dyDescent="0.25">
      <c r="A43" s="23" t="str">
        <f t="shared" si="0"/>
        <v>5DCC</v>
      </c>
      <c r="B43" s="17">
        <v>1</v>
      </c>
      <c r="C43" s="41" t="s">
        <v>419</v>
      </c>
      <c r="D43" t="s">
        <v>418</v>
      </c>
    </row>
    <row r="44" spans="1:5" x14ac:dyDescent="0.25">
      <c r="A44" s="21" t="str">
        <f t="shared" si="0"/>
        <v>5DCD</v>
      </c>
      <c r="B44" s="21">
        <v>1</v>
      </c>
      <c r="C44" s="22" t="s">
        <v>183</v>
      </c>
      <c r="D44" s="22"/>
    </row>
    <row r="45" spans="1:5" x14ac:dyDescent="0.25">
      <c r="A45" s="17" t="str">
        <f t="shared" si="0"/>
        <v>5DCE</v>
      </c>
      <c r="B45" s="23">
        <v>1</v>
      </c>
      <c r="C45" s="41" t="s">
        <v>420</v>
      </c>
      <c r="D45" s="24" t="s">
        <v>421</v>
      </c>
    </row>
    <row r="46" spans="1:5" x14ac:dyDescent="0.25">
      <c r="A46" s="17" t="str">
        <f t="shared" si="0"/>
        <v>5DCF</v>
      </c>
      <c r="B46" s="17">
        <v>2</v>
      </c>
      <c r="C46" s="41" t="s">
        <v>269</v>
      </c>
      <c r="D46" t="s">
        <v>270</v>
      </c>
    </row>
    <row r="47" spans="1:5" x14ac:dyDescent="0.25">
      <c r="A47" s="17" t="str">
        <f t="shared" si="0"/>
        <v>5DD1</v>
      </c>
      <c r="B47" s="17">
        <v>1</v>
      </c>
      <c r="C47" s="41" t="s">
        <v>256</v>
      </c>
      <c r="D47" t="s">
        <v>257</v>
      </c>
    </row>
    <row r="48" spans="1:5" x14ac:dyDescent="0.25">
      <c r="A48" s="17" t="str">
        <f t="shared" si="0"/>
        <v>5DD2</v>
      </c>
      <c r="B48" s="17">
        <v>1</v>
      </c>
      <c r="C48" s="41" t="s">
        <v>348</v>
      </c>
      <c r="D48" t="s">
        <v>349</v>
      </c>
    </row>
    <row r="49" spans="1:4" x14ac:dyDescent="0.25">
      <c r="A49" s="17" t="str">
        <f t="shared" si="0"/>
        <v>5DD3</v>
      </c>
      <c r="B49" s="17">
        <v>1</v>
      </c>
      <c r="C49" s="41" t="s">
        <v>382</v>
      </c>
      <c r="D49" t="s">
        <v>383</v>
      </c>
    </row>
    <row r="50" spans="1:4" x14ac:dyDescent="0.25">
      <c r="A50" s="17" t="str">
        <f t="shared" si="0"/>
        <v>5DD4</v>
      </c>
      <c r="B50" s="17">
        <v>1</v>
      </c>
      <c r="C50" s="41" t="s">
        <v>190</v>
      </c>
      <c r="D50" t="s">
        <v>214</v>
      </c>
    </row>
    <row r="51" spans="1:4" x14ac:dyDescent="0.25">
      <c r="A51" s="17" t="str">
        <f t="shared" si="0"/>
        <v>5DD5</v>
      </c>
      <c r="B51" s="17">
        <v>1</v>
      </c>
      <c r="C51" s="41" t="s">
        <v>191</v>
      </c>
      <c r="D51" t="s">
        <v>264</v>
      </c>
    </row>
    <row r="52" spans="1:4" x14ac:dyDescent="0.25">
      <c r="A52" s="17" t="str">
        <f t="shared" si="0"/>
        <v>5DD6</v>
      </c>
      <c r="B52" s="17">
        <v>1</v>
      </c>
      <c r="C52" s="41" t="s">
        <v>261</v>
      </c>
      <c r="D52" t="s">
        <v>262</v>
      </c>
    </row>
    <row r="53" spans="1:4" x14ac:dyDescent="0.25">
      <c r="A53" s="17" t="str">
        <f t="shared" si="0"/>
        <v>5DD7</v>
      </c>
      <c r="B53" s="17">
        <v>1</v>
      </c>
      <c r="C53" s="41" t="s">
        <v>192</v>
      </c>
      <c r="D53" t="s">
        <v>215</v>
      </c>
    </row>
    <row r="54" spans="1:4" x14ac:dyDescent="0.25">
      <c r="A54" s="21" t="str">
        <f t="shared" si="0"/>
        <v>5DD8</v>
      </c>
      <c r="B54" s="21">
        <v>24</v>
      </c>
      <c r="C54" s="22" t="s">
        <v>183</v>
      </c>
      <c r="D54" s="22"/>
    </row>
    <row r="55" spans="1:4" x14ac:dyDescent="0.25">
      <c r="A55" s="23" t="str">
        <f t="shared" si="0"/>
        <v>5DF0</v>
      </c>
      <c r="B55" s="23">
        <v>1</v>
      </c>
      <c r="C55" s="41" t="s">
        <v>254</v>
      </c>
      <c r="D55" t="s">
        <v>216</v>
      </c>
    </row>
    <row r="56" spans="1:4" x14ac:dyDescent="0.25">
      <c r="A56" s="23" t="str">
        <f t="shared" si="0"/>
        <v>5DF1</v>
      </c>
      <c r="B56" s="23">
        <v>1</v>
      </c>
      <c r="C56" s="41" t="s">
        <v>253</v>
      </c>
      <c r="D56" t="s">
        <v>217</v>
      </c>
    </row>
    <row r="57" spans="1:4" x14ac:dyDescent="0.25">
      <c r="A57" s="21" t="str">
        <f t="shared" si="0"/>
        <v>5DF2</v>
      </c>
      <c r="B57" s="21">
        <v>6</v>
      </c>
      <c r="C57" s="22" t="s">
        <v>183</v>
      </c>
      <c r="D57" s="22"/>
    </row>
    <row r="58" spans="1:4" x14ac:dyDescent="0.25">
      <c r="A58" s="23" t="str">
        <f t="shared" si="0"/>
        <v>5DF8</v>
      </c>
      <c r="B58" s="23">
        <v>1</v>
      </c>
      <c r="C58" s="41" t="s">
        <v>4</v>
      </c>
      <c r="D58" t="s">
        <v>218</v>
      </c>
    </row>
    <row r="59" spans="1:4" x14ac:dyDescent="0.25">
      <c r="A59" s="23" t="str">
        <f t="shared" si="0"/>
        <v>5DF9</v>
      </c>
      <c r="B59" s="23">
        <v>1</v>
      </c>
      <c r="C59" s="41" t="s">
        <v>5</v>
      </c>
      <c r="D59" t="s">
        <v>219</v>
      </c>
    </row>
    <row r="60" spans="1:4" x14ac:dyDescent="0.25">
      <c r="A60" s="21" t="str">
        <f t="shared" si="0"/>
        <v>5DFA</v>
      </c>
      <c r="B60" s="21">
        <v>6</v>
      </c>
      <c r="C60" s="22" t="s">
        <v>183</v>
      </c>
      <c r="D60" s="22"/>
    </row>
    <row r="61" spans="1:4" x14ac:dyDescent="0.25">
      <c r="A61" s="23" t="str">
        <f t="shared" si="0"/>
        <v>5E00</v>
      </c>
      <c r="B61" s="23">
        <v>51</v>
      </c>
      <c r="C61" s="41" t="s">
        <v>344</v>
      </c>
      <c r="D61" s="137" t="s">
        <v>439</v>
      </c>
    </row>
    <row r="62" spans="1:4" x14ac:dyDescent="0.25">
      <c r="A62" s="23" t="str">
        <f t="shared" si="0"/>
        <v>5E33</v>
      </c>
      <c r="B62" s="23">
        <v>51</v>
      </c>
      <c r="C62" s="41" t="s">
        <v>345</v>
      </c>
      <c r="D62" s="137"/>
    </row>
    <row r="63" spans="1:4" x14ac:dyDescent="0.25">
      <c r="A63" s="23" t="str">
        <f>DEC2HEX(HEX2DEC(A62)+B62)</f>
        <v>5E66</v>
      </c>
      <c r="B63" s="23">
        <v>51</v>
      </c>
      <c r="C63" s="41" t="s">
        <v>346</v>
      </c>
      <c r="D63" s="137" t="s">
        <v>440</v>
      </c>
    </row>
    <row r="64" spans="1:4" x14ac:dyDescent="0.25">
      <c r="A64" s="23" t="str">
        <f t="shared" ref="A64:A65" si="3">DEC2HEX(HEX2DEC(A63)+B63)</f>
        <v>5E99</v>
      </c>
      <c r="B64" s="23">
        <v>51</v>
      </c>
      <c r="C64" s="41" t="s">
        <v>347</v>
      </c>
      <c r="D64" s="137"/>
    </row>
    <row r="65" spans="1:4" x14ac:dyDescent="0.25">
      <c r="A65" s="23" t="str">
        <f t="shared" si="3"/>
        <v>5ECC</v>
      </c>
      <c r="B65" s="23">
        <v>51</v>
      </c>
      <c r="C65" s="41" t="s">
        <v>359</v>
      </c>
      <c r="D65" s="137" t="s">
        <v>363</v>
      </c>
    </row>
    <row r="66" spans="1:4" x14ac:dyDescent="0.25">
      <c r="A66" s="23" t="str">
        <f>DEC2HEX(HEX2DEC(A65)+B65)</f>
        <v>5EFF</v>
      </c>
      <c r="B66" s="23">
        <v>51</v>
      </c>
      <c r="C66" s="41" t="s">
        <v>360</v>
      </c>
      <c r="D66" s="137"/>
    </row>
    <row r="67" spans="1:4" x14ac:dyDescent="0.25">
      <c r="A67" s="23" t="str">
        <f t="shared" ref="A67:A68" si="4">DEC2HEX(HEX2DEC(A66)+B66)</f>
        <v>5F32</v>
      </c>
      <c r="B67" s="23">
        <v>51</v>
      </c>
      <c r="C67" s="41" t="s">
        <v>361</v>
      </c>
      <c r="D67" s="137"/>
    </row>
    <row r="68" spans="1:4" x14ac:dyDescent="0.25">
      <c r="A68" s="23" t="str">
        <f t="shared" si="4"/>
        <v>5F65</v>
      </c>
      <c r="B68" s="23">
        <v>51</v>
      </c>
      <c r="C68" s="41" t="s">
        <v>362</v>
      </c>
      <c r="D68" s="137"/>
    </row>
    <row r="69" spans="1:4" x14ac:dyDescent="0.25">
      <c r="A69" s="21" t="str">
        <f>DEC2HEX(HEX2DEC(A65)+B65)</f>
        <v>5EFF</v>
      </c>
      <c r="B69" s="21">
        <v>104</v>
      </c>
      <c r="C69" s="29" t="s">
        <v>183</v>
      </c>
      <c r="D69" s="22"/>
    </row>
    <row r="70" spans="1:4" x14ac:dyDescent="0.25">
      <c r="A70" s="19">
        <v>6000</v>
      </c>
      <c r="B70" s="19">
        <v>4</v>
      </c>
      <c r="C70" s="133" t="s">
        <v>205</v>
      </c>
      <c r="D70" s="20" t="s">
        <v>204</v>
      </c>
    </row>
    <row r="71" spans="1:4" x14ac:dyDescent="0.25">
      <c r="A71" s="17" t="str">
        <f t="shared" ref="A71:A73" si="5">DEC2HEX(HEX2DEC(A70)+B70)</f>
        <v>6004</v>
      </c>
      <c r="B71" s="17">
        <v>4</v>
      </c>
      <c r="C71" s="134" t="s">
        <v>206</v>
      </c>
      <c r="D71" s="7" t="s">
        <v>209</v>
      </c>
    </row>
    <row r="72" spans="1:4" x14ac:dyDescent="0.25">
      <c r="A72" s="17" t="str">
        <f t="shared" si="5"/>
        <v>6008</v>
      </c>
      <c r="B72" s="17">
        <v>4</v>
      </c>
      <c r="C72" s="134" t="s">
        <v>207</v>
      </c>
      <c r="D72" s="7" t="s">
        <v>210</v>
      </c>
    </row>
    <row r="73" spans="1:4" x14ac:dyDescent="0.25">
      <c r="A73" s="17" t="str">
        <f t="shared" si="5"/>
        <v>600C</v>
      </c>
      <c r="B73" s="17">
        <v>4</v>
      </c>
      <c r="C73" s="134" t="s">
        <v>208</v>
      </c>
      <c r="D73" s="7" t="s">
        <v>211</v>
      </c>
    </row>
    <row r="74" spans="1:4" x14ac:dyDescent="0.25">
      <c r="A74" s="17" t="str">
        <f t="shared" ref="A74:A76" si="6">DEC2HEX(HEX2DEC(A73)+B73)</f>
        <v>6010</v>
      </c>
      <c r="B74" s="17">
        <v>8</v>
      </c>
      <c r="C74" s="134" t="s">
        <v>184</v>
      </c>
      <c r="D74" s="25" t="s">
        <v>213</v>
      </c>
    </row>
    <row r="75" spans="1:4" x14ac:dyDescent="0.25">
      <c r="A75" s="17" t="str">
        <f t="shared" si="6"/>
        <v>6018</v>
      </c>
      <c r="B75" s="17">
        <v>24</v>
      </c>
      <c r="C75" s="70" t="s">
        <v>185</v>
      </c>
      <c r="D75" s="25" t="s">
        <v>212</v>
      </c>
    </row>
    <row r="76" spans="1:4" x14ac:dyDescent="0.25">
      <c r="A76" s="17" t="str">
        <f t="shared" si="6"/>
        <v>6030</v>
      </c>
      <c r="B76" s="17">
        <v>8</v>
      </c>
      <c r="C76" s="70" t="s">
        <v>203</v>
      </c>
      <c r="D76" t="s">
        <v>227</v>
      </c>
    </row>
    <row r="77" spans="1:4" x14ac:dyDescent="0.25">
      <c r="A77" s="23" t="str">
        <f t="shared" ref="A77" si="7">DEC2HEX(HEX2DEC(A76)+B76)</f>
        <v>6038</v>
      </c>
      <c r="B77" s="23">
        <v>8</v>
      </c>
      <c r="C77" s="24" t="s">
        <v>202</v>
      </c>
      <c r="D77" t="s">
        <v>441</v>
      </c>
    </row>
    <row r="78" spans="1:4" x14ac:dyDescent="0.25">
      <c r="A78" s="17" t="str">
        <f t="shared" ref="A78:A80" si="8">DEC2HEX(HEX2DEC(A77)+B77)</f>
        <v>6040</v>
      </c>
      <c r="B78" s="17">
        <v>33</v>
      </c>
      <c r="C78" s="135" t="s">
        <v>187</v>
      </c>
      <c r="D78" t="s">
        <v>436</v>
      </c>
    </row>
    <row r="79" spans="1:4" x14ac:dyDescent="0.25">
      <c r="A79" s="6" t="str">
        <f t="shared" si="8"/>
        <v>6061</v>
      </c>
      <c r="B79" s="6">
        <v>41</v>
      </c>
      <c r="C79" s="136" t="s">
        <v>186</v>
      </c>
      <c r="D79" s="75" t="s">
        <v>437</v>
      </c>
    </row>
    <row r="80" spans="1:4" x14ac:dyDescent="0.25">
      <c r="A80" s="73" t="str">
        <f t="shared" si="8"/>
        <v>608A</v>
      </c>
      <c r="B80" s="74"/>
      <c r="C80" s="74" t="s">
        <v>188</v>
      </c>
    </row>
  </sheetData>
  <mergeCells count="3">
    <mergeCell ref="D65:D68"/>
    <mergeCell ref="D61:D62"/>
    <mergeCell ref="D63:D6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7AD5-93BB-42CA-AD78-D127E4FED601}">
  <dimension ref="A1:R59"/>
  <sheetViews>
    <sheetView showGridLines="0" tabSelected="1" zoomScale="85" zoomScaleNormal="85" workbookViewId="0">
      <pane xSplit="1" topLeftCell="C1" activePane="topRight" state="frozen"/>
      <selection pane="topRight" activeCell="E2" sqref="E2:G21"/>
    </sheetView>
  </sheetViews>
  <sheetFormatPr defaultRowHeight="15" x14ac:dyDescent="0.25"/>
  <cols>
    <col min="1" max="1" width="6" bestFit="1" customWidth="1"/>
    <col min="2" max="2" width="21" bestFit="1" customWidth="1"/>
    <col min="3" max="3" width="36.7109375" bestFit="1" customWidth="1"/>
    <col min="4" max="4" width="4.28515625" bestFit="1" customWidth="1"/>
    <col min="5" max="5" width="21.85546875" bestFit="1" customWidth="1"/>
    <col min="6" max="6" width="66.7109375" bestFit="1" customWidth="1"/>
    <col min="7" max="7" width="4.140625" bestFit="1" customWidth="1"/>
    <col min="8" max="8" width="20.140625" bestFit="1" customWidth="1"/>
    <col min="9" max="9" width="48" bestFit="1" customWidth="1"/>
    <col min="10" max="10" width="10.42578125" bestFit="1" customWidth="1"/>
    <col min="11" max="11" width="19.42578125" bestFit="1" customWidth="1"/>
    <col min="12" max="12" width="41.28515625" bestFit="1" customWidth="1"/>
    <col min="13" max="13" width="4.28515625" customWidth="1"/>
    <col min="14" max="14" width="20.140625" bestFit="1" customWidth="1"/>
    <col min="15" max="15" width="36.7109375" customWidth="1"/>
    <col min="16" max="16" width="3.7109375" customWidth="1"/>
    <col min="17" max="17" width="15.5703125" style="16" bestFit="1" customWidth="1"/>
    <col min="18" max="18" width="39.28515625" style="16" bestFit="1" customWidth="1"/>
    <col min="19" max="19" width="15.5703125" bestFit="1" customWidth="1"/>
    <col min="20" max="20" width="36.140625" bestFit="1" customWidth="1"/>
    <col min="21" max="21" width="15.5703125" bestFit="1" customWidth="1"/>
    <col min="22" max="22" width="36.140625" bestFit="1" customWidth="1"/>
    <col min="23" max="23" width="15.5703125" bestFit="1" customWidth="1"/>
    <col min="24" max="24" width="36.140625" bestFit="1" customWidth="1"/>
    <col min="25" max="25" width="18.42578125" bestFit="1" customWidth="1"/>
    <col min="26" max="26" width="58.7109375" bestFit="1" customWidth="1"/>
  </cols>
  <sheetData>
    <row r="1" spans="1:18" ht="15.75" thickBot="1" x14ac:dyDescent="0.3">
      <c r="A1" s="34" t="s">
        <v>327</v>
      </c>
      <c r="B1" s="42" t="str">
        <f>DEC2HEX(23808)</f>
        <v>5D00</v>
      </c>
      <c r="C1" s="43" t="s">
        <v>328</v>
      </c>
      <c r="D1" s="43"/>
      <c r="E1" s="44" t="s">
        <v>325</v>
      </c>
      <c r="F1" s="45" t="s">
        <v>315</v>
      </c>
      <c r="G1" s="46"/>
      <c r="H1" s="47" t="str">
        <f>DEC2HEX(HEX2DEC(B1)+40)</f>
        <v>5D28</v>
      </c>
      <c r="I1" s="43" t="s">
        <v>326</v>
      </c>
      <c r="J1" s="43"/>
      <c r="K1" s="44" t="str">
        <f>DEC2HEX(HEX2DEC(H1)+8)</f>
        <v>5D30</v>
      </c>
      <c r="L1" s="45" t="s">
        <v>312</v>
      </c>
      <c r="M1" s="48"/>
      <c r="N1" s="10"/>
      <c r="O1" s="10"/>
      <c r="P1" s="10"/>
      <c r="Q1" s="10"/>
      <c r="R1" s="10"/>
    </row>
    <row r="2" spans="1:18" x14ac:dyDescent="0.25">
      <c r="A2" s="38" t="s">
        <v>234</v>
      </c>
      <c r="B2" s="49" t="s">
        <v>228</v>
      </c>
      <c r="C2" s="50" t="s">
        <v>242</v>
      </c>
      <c r="D2" s="50" t="s">
        <v>235</v>
      </c>
      <c r="E2" s="55" t="s">
        <v>232</v>
      </c>
      <c r="F2" s="56" t="s">
        <v>242</v>
      </c>
      <c r="G2" s="57"/>
      <c r="H2" s="54" t="s">
        <v>228</v>
      </c>
      <c r="I2" s="50" t="s">
        <v>405</v>
      </c>
      <c r="J2" s="54" t="s">
        <v>395</v>
      </c>
      <c r="K2" s="55" t="s">
        <v>228</v>
      </c>
      <c r="L2" s="56" t="s">
        <v>405</v>
      </c>
      <c r="M2" s="57" t="s">
        <v>251</v>
      </c>
      <c r="N2" s="10"/>
      <c r="O2" s="10"/>
      <c r="P2" s="10"/>
      <c r="Q2" s="10"/>
      <c r="R2" s="10"/>
    </row>
    <row r="3" spans="1:18" x14ac:dyDescent="0.25">
      <c r="A3" s="33"/>
      <c r="B3" s="49"/>
      <c r="C3" s="50" t="s">
        <v>442</v>
      </c>
      <c r="D3" s="50"/>
      <c r="E3" s="55"/>
      <c r="F3" s="56" t="s">
        <v>489</v>
      </c>
      <c r="G3" s="57"/>
      <c r="H3" s="10"/>
      <c r="I3" s="50"/>
      <c r="J3" s="50"/>
      <c r="K3" s="55"/>
      <c r="L3" s="56"/>
      <c r="M3" s="57"/>
      <c r="N3" s="10"/>
      <c r="O3" s="10"/>
      <c r="P3" s="10"/>
      <c r="Q3" s="10"/>
      <c r="R3" s="10"/>
    </row>
    <row r="4" spans="1:18" x14ac:dyDescent="0.25">
      <c r="A4" s="33"/>
      <c r="B4" s="49"/>
      <c r="C4" s="50" t="s">
        <v>467</v>
      </c>
      <c r="D4" s="50"/>
      <c r="E4" s="55"/>
      <c r="F4" s="56"/>
      <c r="G4" s="57"/>
      <c r="H4" s="10"/>
      <c r="I4" s="50"/>
      <c r="J4" s="50"/>
      <c r="K4" s="55"/>
      <c r="L4" s="56"/>
      <c r="M4" s="57"/>
      <c r="N4" s="10"/>
      <c r="O4" s="10"/>
      <c r="P4" s="10"/>
      <c r="Q4" s="10"/>
      <c r="R4" s="10"/>
    </row>
    <row r="5" spans="1:18" x14ac:dyDescent="0.25">
      <c r="A5" s="39" t="s">
        <v>235</v>
      </c>
      <c r="B5" s="49" t="s">
        <v>229</v>
      </c>
      <c r="C5" s="50" t="s">
        <v>314</v>
      </c>
      <c r="D5" s="50" t="s">
        <v>332</v>
      </c>
      <c r="E5" s="55" t="s">
        <v>230</v>
      </c>
      <c r="F5" s="56" t="s">
        <v>494</v>
      </c>
      <c r="G5" s="57"/>
      <c r="H5" s="50" t="s">
        <v>406</v>
      </c>
      <c r="I5" s="50" t="s">
        <v>407</v>
      </c>
      <c r="J5" s="54" t="s">
        <v>238</v>
      </c>
      <c r="K5" s="55" t="s">
        <v>229</v>
      </c>
      <c r="L5" s="56" t="s">
        <v>314</v>
      </c>
      <c r="M5" s="57" t="s">
        <v>338</v>
      </c>
      <c r="N5" s="10"/>
      <c r="O5" s="10"/>
      <c r="P5" s="10"/>
      <c r="Q5" s="10"/>
      <c r="R5" s="10"/>
    </row>
    <row r="6" spans="1:18" x14ac:dyDescent="0.25">
      <c r="A6" s="39"/>
      <c r="B6" s="49"/>
      <c r="C6" s="50" t="s">
        <v>265</v>
      </c>
      <c r="D6" s="50"/>
      <c r="E6" s="55"/>
      <c r="F6" s="56"/>
      <c r="G6" s="57"/>
      <c r="H6" s="50"/>
      <c r="I6" s="50"/>
      <c r="J6" s="50"/>
      <c r="K6" s="55"/>
      <c r="L6" s="56" t="s">
        <v>265</v>
      </c>
      <c r="M6" s="57"/>
      <c r="N6" s="10"/>
      <c r="O6" s="10"/>
      <c r="P6" s="10"/>
      <c r="Q6" s="10"/>
      <c r="R6" s="10"/>
    </row>
    <row r="7" spans="1:18" x14ac:dyDescent="0.25">
      <c r="A7" s="38" t="s">
        <v>236</v>
      </c>
      <c r="B7" s="49" t="s">
        <v>230</v>
      </c>
      <c r="C7" s="50" t="s">
        <v>244</v>
      </c>
      <c r="D7" s="50" t="s">
        <v>333</v>
      </c>
      <c r="E7" s="55" t="s">
        <v>229</v>
      </c>
      <c r="F7" s="56" t="s">
        <v>492</v>
      </c>
      <c r="G7" s="57"/>
      <c r="H7" s="50"/>
      <c r="I7" s="50"/>
      <c r="J7" s="50"/>
      <c r="K7" s="55" t="s">
        <v>230</v>
      </c>
      <c r="L7" s="56" t="s">
        <v>244</v>
      </c>
      <c r="M7" s="57" t="s">
        <v>333</v>
      </c>
      <c r="N7" s="10"/>
      <c r="O7" s="10"/>
      <c r="P7" s="10"/>
      <c r="Q7" s="10"/>
      <c r="R7" s="10"/>
    </row>
    <row r="8" spans="1:18" x14ac:dyDescent="0.25">
      <c r="A8" s="38"/>
      <c r="B8" s="49"/>
      <c r="C8" s="50"/>
      <c r="D8" s="50"/>
      <c r="E8" s="55"/>
      <c r="F8" s="56" t="s">
        <v>491</v>
      </c>
      <c r="G8" s="57"/>
      <c r="H8" s="50"/>
      <c r="I8" s="50"/>
      <c r="J8" s="50"/>
      <c r="K8" s="55"/>
      <c r="L8" s="56"/>
      <c r="M8" s="57"/>
      <c r="N8" s="10"/>
      <c r="O8" s="10"/>
      <c r="P8" s="10"/>
      <c r="Q8" s="10"/>
      <c r="R8" s="10"/>
    </row>
    <row r="9" spans="1:18" x14ac:dyDescent="0.25">
      <c r="A9" s="38"/>
      <c r="B9" s="49"/>
      <c r="C9" s="50"/>
      <c r="D9" s="50"/>
      <c r="E9" s="55"/>
      <c r="F9" s="56" t="s">
        <v>498</v>
      </c>
      <c r="G9" s="57"/>
      <c r="H9" s="50"/>
      <c r="I9" s="50"/>
      <c r="J9" s="50"/>
      <c r="K9" s="55"/>
      <c r="L9" s="56"/>
      <c r="M9" s="57"/>
      <c r="N9" s="10"/>
      <c r="O9" s="10"/>
      <c r="P9" s="10"/>
      <c r="Q9" s="10"/>
      <c r="R9" s="10"/>
    </row>
    <row r="10" spans="1:18" x14ac:dyDescent="0.25">
      <c r="A10" s="38"/>
      <c r="B10" s="49"/>
      <c r="C10" s="50"/>
      <c r="D10" s="50"/>
      <c r="E10" s="55"/>
      <c r="F10" s="56" t="s">
        <v>496</v>
      </c>
      <c r="G10" s="57"/>
      <c r="H10" s="50"/>
      <c r="I10" s="50"/>
      <c r="J10" s="50"/>
      <c r="K10" s="55"/>
      <c r="L10" s="56"/>
      <c r="M10" s="57"/>
      <c r="N10" s="10"/>
      <c r="O10" s="10"/>
      <c r="P10" s="10"/>
      <c r="Q10" s="10"/>
      <c r="R10" s="10"/>
    </row>
    <row r="11" spans="1:18" x14ac:dyDescent="0.25">
      <c r="A11" s="38" t="s">
        <v>237</v>
      </c>
      <c r="B11" s="49" t="s">
        <v>231</v>
      </c>
      <c r="C11" s="50" t="s">
        <v>245</v>
      </c>
      <c r="D11" s="54" t="s">
        <v>334</v>
      </c>
      <c r="E11" s="55" t="s">
        <v>316</v>
      </c>
      <c r="F11" s="56" t="s">
        <v>492</v>
      </c>
      <c r="G11" s="57"/>
      <c r="H11" s="50"/>
      <c r="I11" s="50"/>
      <c r="J11" s="54"/>
      <c r="K11" s="55" t="s">
        <v>231</v>
      </c>
      <c r="L11" s="56" t="s">
        <v>245</v>
      </c>
      <c r="M11" s="57" t="s">
        <v>236</v>
      </c>
      <c r="N11" s="10"/>
      <c r="O11" s="10"/>
      <c r="P11" s="10"/>
      <c r="Q11" s="10"/>
      <c r="R11" s="10"/>
    </row>
    <row r="12" spans="1:18" x14ac:dyDescent="0.25">
      <c r="A12" s="38"/>
      <c r="B12" s="49"/>
      <c r="C12" s="50"/>
      <c r="D12" s="54"/>
      <c r="E12" s="55"/>
      <c r="F12" s="56" t="s">
        <v>497</v>
      </c>
      <c r="G12" s="57"/>
      <c r="H12" s="50"/>
      <c r="I12" s="50"/>
      <c r="J12" s="54"/>
      <c r="K12" s="55"/>
      <c r="L12" s="56"/>
      <c r="M12" s="57"/>
      <c r="N12" s="10"/>
      <c r="O12" s="10"/>
      <c r="P12" s="10"/>
      <c r="Q12" s="10"/>
      <c r="R12" s="10"/>
    </row>
    <row r="13" spans="1:18" x14ac:dyDescent="0.25">
      <c r="A13" s="38"/>
      <c r="B13" s="49"/>
      <c r="C13" s="50"/>
      <c r="D13" s="54"/>
      <c r="E13" s="55"/>
      <c r="F13" s="56" t="s">
        <v>496</v>
      </c>
      <c r="G13" s="57"/>
      <c r="H13" s="50"/>
      <c r="I13" s="50"/>
      <c r="J13" s="54"/>
      <c r="K13" s="55"/>
      <c r="L13" s="56"/>
      <c r="M13" s="57"/>
      <c r="N13" s="10"/>
      <c r="O13" s="10"/>
      <c r="P13" s="10"/>
      <c r="Q13" s="10"/>
      <c r="R13" s="10"/>
    </row>
    <row r="14" spans="1:18" x14ac:dyDescent="0.25">
      <c r="A14" s="38" t="s">
        <v>238</v>
      </c>
      <c r="B14" s="49" t="s">
        <v>232</v>
      </c>
      <c r="C14" s="50" t="s">
        <v>468</v>
      </c>
      <c r="D14" s="54" t="s">
        <v>234</v>
      </c>
      <c r="E14" s="55" t="s">
        <v>317</v>
      </c>
      <c r="F14" s="56" t="s">
        <v>492</v>
      </c>
      <c r="G14" s="57"/>
      <c r="H14" s="50"/>
      <c r="I14" s="50"/>
      <c r="J14" s="54"/>
      <c r="K14" s="55" t="s">
        <v>380</v>
      </c>
      <c r="L14" s="56" t="s">
        <v>381</v>
      </c>
      <c r="M14" s="57" t="s">
        <v>235</v>
      </c>
      <c r="N14" s="10"/>
      <c r="O14" s="10"/>
      <c r="P14" s="10"/>
      <c r="Q14" s="10"/>
      <c r="R14" s="10"/>
    </row>
    <row r="15" spans="1:18" x14ac:dyDescent="0.25">
      <c r="A15" s="33"/>
      <c r="B15" s="49"/>
      <c r="C15" s="63" t="s">
        <v>246</v>
      </c>
      <c r="D15" s="50"/>
      <c r="E15" s="55"/>
      <c r="F15" s="56" t="s">
        <v>497</v>
      </c>
      <c r="G15" s="57"/>
      <c r="H15" s="50"/>
      <c r="I15" s="50"/>
      <c r="J15" s="50"/>
      <c r="K15" s="55"/>
      <c r="L15" s="56"/>
      <c r="M15" s="57"/>
      <c r="N15" s="10"/>
      <c r="O15" s="10"/>
      <c r="P15" s="10"/>
      <c r="Q15" s="10"/>
      <c r="R15" s="10"/>
    </row>
    <row r="16" spans="1:18" x14ac:dyDescent="0.25">
      <c r="A16" s="33"/>
      <c r="B16" s="49"/>
      <c r="C16" s="63" t="s">
        <v>411</v>
      </c>
      <c r="D16" s="50"/>
      <c r="E16" s="55"/>
      <c r="F16" s="56" t="s">
        <v>496</v>
      </c>
      <c r="G16" s="57"/>
      <c r="H16" s="50"/>
      <c r="I16" s="50"/>
      <c r="J16" s="50"/>
      <c r="K16" s="55"/>
      <c r="L16" s="56"/>
      <c r="M16" s="57"/>
      <c r="N16" s="10"/>
      <c r="O16" s="10"/>
      <c r="P16" s="10"/>
      <c r="Q16" s="10"/>
      <c r="R16" s="10"/>
    </row>
    <row r="17" spans="1:18" x14ac:dyDescent="0.25">
      <c r="A17" s="76" t="s">
        <v>239</v>
      </c>
      <c r="B17" s="62" t="s">
        <v>449</v>
      </c>
      <c r="C17" s="64" t="s">
        <v>469</v>
      </c>
      <c r="D17" s="64" t="s">
        <v>234</v>
      </c>
      <c r="E17" s="55" t="s">
        <v>490</v>
      </c>
      <c r="F17" s="56" t="s">
        <v>492</v>
      </c>
      <c r="G17" s="57"/>
      <c r="H17" s="50"/>
      <c r="I17" s="58"/>
      <c r="J17" s="54"/>
      <c r="K17" s="55" t="s">
        <v>319</v>
      </c>
      <c r="L17" s="56" t="s">
        <v>320</v>
      </c>
      <c r="M17" s="57" t="s">
        <v>234</v>
      </c>
      <c r="N17" s="10"/>
      <c r="O17" s="10"/>
      <c r="P17" s="10"/>
      <c r="Q17" s="10"/>
      <c r="R17" s="10"/>
    </row>
    <row r="18" spans="1:18" x14ac:dyDescent="0.25">
      <c r="A18" s="76"/>
      <c r="B18" s="62"/>
      <c r="C18" s="64"/>
      <c r="D18" s="64"/>
      <c r="E18" s="55"/>
      <c r="F18" s="56" t="s">
        <v>497</v>
      </c>
      <c r="G18" s="57"/>
      <c r="H18" s="50"/>
      <c r="I18" s="58"/>
      <c r="J18" s="54"/>
      <c r="K18" s="55"/>
      <c r="L18" s="56"/>
      <c r="M18" s="57"/>
      <c r="N18" s="10"/>
      <c r="O18" s="10"/>
      <c r="P18" s="10"/>
      <c r="Q18" s="10"/>
      <c r="R18" s="10"/>
    </row>
    <row r="19" spans="1:18" x14ac:dyDescent="0.25">
      <c r="A19" s="76"/>
      <c r="B19" s="62"/>
      <c r="C19" s="64"/>
      <c r="D19" s="64"/>
      <c r="E19" s="55"/>
      <c r="F19" s="56" t="s">
        <v>496</v>
      </c>
      <c r="G19" s="57"/>
      <c r="H19" s="50"/>
      <c r="I19" s="58"/>
      <c r="J19" s="54"/>
      <c r="K19" s="55"/>
      <c r="L19" s="56"/>
      <c r="M19" s="57"/>
      <c r="N19" s="10"/>
      <c r="O19" s="10"/>
      <c r="P19" s="10"/>
      <c r="Q19" s="10"/>
      <c r="R19" s="10"/>
    </row>
    <row r="20" spans="1:18" x14ac:dyDescent="0.25">
      <c r="A20" s="76" t="s">
        <v>240</v>
      </c>
      <c r="B20" s="62" t="s">
        <v>450</v>
      </c>
      <c r="C20" s="64" t="s">
        <v>470</v>
      </c>
      <c r="D20" s="64" t="s">
        <v>234</v>
      </c>
      <c r="E20" s="55" t="s">
        <v>318</v>
      </c>
      <c r="F20" s="56" t="s">
        <v>495</v>
      </c>
      <c r="G20" s="57"/>
      <c r="H20" s="50"/>
      <c r="I20" s="58"/>
      <c r="J20" s="54"/>
      <c r="K20" s="55" t="s">
        <v>321</v>
      </c>
      <c r="L20" s="56" t="s">
        <v>322</v>
      </c>
      <c r="M20" s="57" t="s">
        <v>234</v>
      </c>
      <c r="N20" s="10"/>
      <c r="O20" s="10"/>
      <c r="P20" s="10"/>
      <c r="Q20" s="10"/>
      <c r="R20" s="10"/>
    </row>
    <row r="21" spans="1:18" ht="15.75" thickBot="1" x14ac:dyDescent="0.3">
      <c r="A21" s="77" t="s">
        <v>241</v>
      </c>
      <c r="B21" s="78" t="s">
        <v>233</v>
      </c>
      <c r="C21" s="79" t="s">
        <v>330</v>
      </c>
      <c r="D21" s="79" t="s">
        <v>335</v>
      </c>
      <c r="E21" s="80" t="s">
        <v>231</v>
      </c>
      <c r="F21" s="81" t="s">
        <v>245</v>
      </c>
      <c r="G21" s="82"/>
      <c r="H21" s="59"/>
      <c r="I21" s="59"/>
      <c r="J21" s="59"/>
      <c r="K21" s="80" t="s">
        <v>233</v>
      </c>
      <c r="L21" s="81" t="s">
        <v>330</v>
      </c>
      <c r="M21" s="82" t="s">
        <v>339</v>
      </c>
      <c r="N21" s="10"/>
      <c r="O21" s="10"/>
      <c r="P21" s="10"/>
      <c r="Q21" s="10"/>
      <c r="R21" s="10"/>
    </row>
    <row r="22" spans="1:18" ht="15.75" thickBot="1" x14ac:dyDescent="0.3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61"/>
      <c r="R22" s="61"/>
    </row>
    <row r="23" spans="1:18" s="24" customFormat="1" ht="15.75" thickBot="1" x14ac:dyDescent="0.3">
      <c r="A23" s="86" t="s">
        <v>327</v>
      </c>
      <c r="B23" s="92" t="str">
        <f>DEC2HEX(HEX2DEC(K1)+8)</f>
        <v>5D38</v>
      </c>
      <c r="C23" s="88" t="s">
        <v>480</v>
      </c>
      <c r="D23" s="88"/>
      <c r="E23" s="89" t="str">
        <f>B23</f>
        <v>5D38</v>
      </c>
      <c r="F23" s="90" t="s">
        <v>323</v>
      </c>
      <c r="G23" s="91"/>
      <c r="H23" s="87" t="str">
        <f>DEC2HEX(HEX2DEC(B23)+8)</f>
        <v>5D40</v>
      </c>
      <c r="I23" s="88" t="s">
        <v>481</v>
      </c>
      <c r="J23" s="93"/>
      <c r="K23" s="101" t="str">
        <f>H23</f>
        <v>5D40</v>
      </c>
      <c r="L23" s="90" t="s">
        <v>324</v>
      </c>
      <c r="M23" s="94"/>
      <c r="Q23" s="95"/>
      <c r="R23" s="95"/>
    </row>
    <row r="24" spans="1:18" s="24" customFormat="1" x14ac:dyDescent="0.25">
      <c r="A24" s="40" t="s">
        <v>234</v>
      </c>
      <c r="B24" s="63" t="s">
        <v>228</v>
      </c>
      <c r="C24" s="63" t="s">
        <v>405</v>
      </c>
      <c r="D24" s="63" t="s">
        <v>238</v>
      </c>
      <c r="E24" s="55" t="s">
        <v>228</v>
      </c>
      <c r="F24" s="56" t="s">
        <v>405</v>
      </c>
      <c r="G24" s="57" t="s">
        <v>238</v>
      </c>
      <c r="H24" s="62" t="s">
        <v>228</v>
      </c>
      <c r="I24" s="63" t="s">
        <v>405</v>
      </c>
      <c r="J24" s="96" t="s">
        <v>238</v>
      </c>
      <c r="K24" s="56" t="s">
        <v>228</v>
      </c>
      <c r="L24" s="56" t="s">
        <v>405</v>
      </c>
      <c r="M24" s="57" t="s">
        <v>343</v>
      </c>
      <c r="Q24" s="95"/>
      <c r="R24" s="95"/>
    </row>
    <row r="25" spans="1:18" s="24" customFormat="1" x14ac:dyDescent="0.25">
      <c r="A25" s="83" t="s">
        <v>235</v>
      </c>
      <c r="B25" s="63" t="s">
        <v>229</v>
      </c>
      <c r="C25" s="63" t="s">
        <v>314</v>
      </c>
      <c r="D25" s="63" t="s">
        <v>336</v>
      </c>
      <c r="E25" s="55" t="s">
        <v>229</v>
      </c>
      <c r="F25" s="56" t="s">
        <v>314</v>
      </c>
      <c r="G25" s="57" t="s">
        <v>234</v>
      </c>
      <c r="H25" s="62" t="s">
        <v>229</v>
      </c>
      <c r="I25" s="63" t="s">
        <v>314</v>
      </c>
      <c r="J25" s="96" t="s">
        <v>332</v>
      </c>
      <c r="K25" s="56" t="s">
        <v>229</v>
      </c>
      <c r="L25" s="56" t="s">
        <v>314</v>
      </c>
      <c r="M25" s="57" t="s">
        <v>234</v>
      </c>
      <c r="Q25" s="95"/>
      <c r="R25" s="95"/>
    </row>
    <row r="26" spans="1:18" s="24" customFormat="1" x14ac:dyDescent="0.25">
      <c r="A26" s="83"/>
      <c r="B26" s="63"/>
      <c r="C26" s="63" t="s">
        <v>265</v>
      </c>
      <c r="D26" s="63"/>
      <c r="E26" s="55"/>
      <c r="F26" s="56" t="s">
        <v>265</v>
      </c>
      <c r="G26" s="57"/>
      <c r="H26" s="62"/>
      <c r="I26" s="63" t="s">
        <v>265</v>
      </c>
      <c r="J26" s="96"/>
      <c r="K26" s="56"/>
      <c r="L26" s="56" t="s">
        <v>265</v>
      </c>
      <c r="M26" s="57"/>
      <c r="Q26" s="95"/>
      <c r="R26" s="95"/>
    </row>
    <row r="27" spans="1:18" s="24" customFormat="1" x14ac:dyDescent="0.25">
      <c r="A27" s="40" t="s">
        <v>236</v>
      </c>
      <c r="B27" s="63" t="s">
        <v>230</v>
      </c>
      <c r="C27" s="63" t="s">
        <v>244</v>
      </c>
      <c r="D27" s="63" t="s">
        <v>334</v>
      </c>
      <c r="E27" s="55" t="s">
        <v>230</v>
      </c>
      <c r="F27" s="56" t="s">
        <v>244</v>
      </c>
      <c r="G27" s="57" t="s">
        <v>341</v>
      </c>
      <c r="H27" s="62" t="s">
        <v>230</v>
      </c>
      <c r="I27" s="63" t="s">
        <v>244</v>
      </c>
      <c r="J27" s="96" t="s">
        <v>340</v>
      </c>
      <c r="K27" s="56" t="s">
        <v>230</v>
      </c>
      <c r="L27" s="56" t="s">
        <v>244</v>
      </c>
      <c r="M27" s="57" t="s">
        <v>341</v>
      </c>
      <c r="Q27" s="95"/>
      <c r="R27" s="95"/>
    </row>
    <row r="28" spans="1:18" s="24" customFormat="1" x14ac:dyDescent="0.25">
      <c r="A28" s="40" t="s">
        <v>237</v>
      </c>
      <c r="B28" s="63" t="s">
        <v>231</v>
      </c>
      <c r="C28" s="63" t="s">
        <v>245</v>
      </c>
      <c r="D28" s="63" t="s">
        <v>334</v>
      </c>
      <c r="E28" s="55" t="s">
        <v>231</v>
      </c>
      <c r="F28" s="56" t="s">
        <v>245</v>
      </c>
      <c r="G28" s="57" t="s">
        <v>342</v>
      </c>
      <c r="H28" s="62" t="s">
        <v>231</v>
      </c>
      <c r="I28" s="63" t="s">
        <v>245</v>
      </c>
      <c r="J28" s="96" t="s">
        <v>334</v>
      </c>
      <c r="K28" s="56" t="s">
        <v>231</v>
      </c>
      <c r="L28" s="56" t="s">
        <v>245</v>
      </c>
      <c r="M28" s="57" t="s">
        <v>234</v>
      </c>
      <c r="Q28" s="95"/>
      <c r="R28" s="95"/>
    </row>
    <row r="29" spans="1:18" s="24" customFormat="1" x14ac:dyDescent="0.25">
      <c r="A29" s="40" t="s">
        <v>238</v>
      </c>
      <c r="B29" s="63" t="s">
        <v>232</v>
      </c>
      <c r="C29" s="63" t="s">
        <v>331</v>
      </c>
      <c r="D29" s="64" t="s">
        <v>234</v>
      </c>
      <c r="E29" s="55" t="s">
        <v>232</v>
      </c>
      <c r="F29" s="56" t="s">
        <v>331</v>
      </c>
      <c r="G29" s="57" t="s">
        <v>235</v>
      </c>
      <c r="H29" s="62" t="s">
        <v>232</v>
      </c>
      <c r="I29" s="63" t="s">
        <v>331</v>
      </c>
      <c r="J29" s="65" t="s">
        <v>235</v>
      </c>
      <c r="K29" s="56" t="s">
        <v>232</v>
      </c>
      <c r="L29" s="56" t="s">
        <v>331</v>
      </c>
      <c r="M29" s="57" t="s">
        <v>234</v>
      </c>
      <c r="Q29" s="95"/>
      <c r="R29" s="95"/>
    </row>
    <row r="30" spans="1:18" s="24" customFormat="1" x14ac:dyDescent="0.25">
      <c r="A30" s="40"/>
      <c r="B30" s="63"/>
      <c r="C30" s="63" t="s">
        <v>329</v>
      </c>
      <c r="D30" s="64"/>
      <c r="E30" s="55"/>
      <c r="F30" s="56" t="s">
        <v>329</v>
      </c>
      <c r="G30" s="57"/>
      <c r="H30" s="62"/>
      <c r="I30" s="63" t="s">
        <v>329</v>
      </c>
      <c r="J30" s="65"/>
      <c r="K30" s="56"/>
      <c r="L30" s="56" t="s">
        <v>329</v>
      </c>
      <c r="M30" s="57"/>
      <c r="Q30" s="95"/>
      <c r="R30" s="95"/>
    </row>
    <row r="31" spans="1:18" s="24" customFormat="1" x14ac:dyDescent="0.25">
      <c r="A31" s="40"/>
      <c r="B31" s="63"/>
      <c r="C31" s="63" t="s">
        <v>391</v>
      </c>
      <c r="D31" s="64"/>
      <c r="E31" s="55"/>
      <c r="F31" s="56" t="s">
        <v>391</v>
      </c>
      <c r="G31" s="57"/>
      <c r="H31" s="62"/>
      <c r="I31" s="63" t="s">
        <v>391</v>
      </c>
      <c r="J31" s="65"/>
      <c r="K31" s="56"/>
      <c r="L31" s="56" t="s">
        <v>391</v>
      </c>
      <c r="M31" s="57"/>
      <c r="Q31" s="95"/>
      <c r="R31" s="95"/>
    </row>
    <row r="32" spans="1:18" s="24" customFormat="1" x14ac:dyDescent="0.25">
      <c r="A32" s="40" t="s">
        <v>239</v>
      </c>
      <c r="B32" s="64"/>
      <c r="C32" s="64"/>
      <c r="D32" s="64" t="s">
        <v>234</v>
      </c>
      <c r="E32" s="55"/>
      <c r="F32" s="56"/>
      <c r="G32" s="57" t="s">
        <v>234</v>
      </c>
      <c r="H32" s="62"/>
      <c r="I32" s="63"/>
      <c r="J32" s="65" t="s">
        <v>234</v>
      </c>
      <c r="K32" s="56"/>
      <c r="L32" s="56"/>
      <c r="M32" s="57" t="s">
        <v>234</v>
      </c>
      <c r="Q32" s="98"/>
      <c r="R32" s="95"/>
    </row>
    <row r="33" spans="1:18" s="24" customFormat="1" x14ac:dyDescent="0.25">
      <c r="A33" s="40" t="s">
        <v>240</v>
      </c>
      <c r="B33" s="64" t="s">
        <v>388</v>
      </c>
      <c r="C33" s="64" t="s">
        <v>479</v>
      </c>
      <c r="D33" s="64" t="s">
        <v>252</v>
      </c>
      <c r="E33" s="55" t="s">
        <v>388</v>
      </c>
      <c r="F33" s="56" t="s">
        <v>390</v>
      </c>
      <c r="G33" s="57" t="s">
        <v>337</v>
      </c>
      <c r="H33" s="97" t="s">
        <v>388</v>
      </c>
      <c r="I33" s="64" t="s">
        <v>482</v>
      </c>
      <c r="J33" s="65" t="s">
        <v>252</v>
      </c>
      <c r="K33" s="56" t="s">
        <v>388</v>
      </c>
      <c r="L33" s="56" t="s">
        <v>389</v>
      </c>
      <c r="M33" s="57" t="s">
        <v>234</v>
      </c>
      <c r="Q33" s="98"/>
      <c r="R33" s="95"/>
    </row>
    <row r="34" spans="1:18" s="24" customFormat="1" x14ac:dyDescent="0.25">
      <c r="A34" s="102"/>
      <c r="B34" s="103"/>
      <c r="C34" s="103"/>
      <c r="D34" s="103"/>
      <c r="E34" s="55"/>
      <c r="F34" s="56"/>
      <c r="G34" s="57"/>
      <c r="H34" s="105"/>
      <c r="I34" s="103"/>
      <c r="J34" s="104"/>
      <c r="K34" s="56"/>
      <c r="L34" s="56"/>
      <c r="M34" s="57"/>
      <c r="Q34" s="98"/>
      <c r="R34" s="95"/>
    </row>
    <row r="35" spans="1:18" s="24" customFormat="1" x14ac:dyDescent="0.25">
      <c r="A35" s="40"/>
      <c r="B35" s="64"/>
      <c r="C35" s="64"/>
      <c r="D35" s="64"/>
      <c r="E35" s="55"/>
      <c r="F35" s="56"/>
      <c r="G35" s="57"/>
      <c r="H35" s="62"/>
      <c r="I35" s="63"/>
      <c r="J35" s="65"/>
      <c r="K35" s="56"/>
      <c r="L35" s="56"/>
      <c r="M35" s="57"/>
      <c r="Q35" s="98"/>
      <c r="R35" s="95"/>
    </row>
    <row r="36" spans="1:18" s="24" customFormat="1" ht="15.75" thickBot="1" x14ac:dyDescent="0.3">
      <c r="A36" s="84" t="s">
        <v>241</v>
      </c>
      <c r="B36" s="85" t="s">
        <v>233</v>
      </c>
      <c r="C36" s="85" t="s">
        <v>330</v>
      </c>
      <c r="D36" s="85" t="s">
        <v>337</v>
      </c>
      <c r="E36" s="80" t="s">
        <v>233</v>
      </c>
      <c r="F36" s="81" t="s">
        <v>330</v>
      </c>
      <c r="G36" s="82" t="s">
        <v>337</v>
      </c>
      <c r="H36" s="78" t="s">
        <v>233</v>
      </c>
      <c r="I36" s="79" t="s">
        <v>330</v>
      </c>
      <c r="J36" s="99" t="s">
        <v>337</v>
      </c>
      <c r="K36" s="81" t="s">
        <v>233</v>
      </c>
      <c r="L36" s="81" t="s">
        <v>330</v>
      </c>
      <c r="M36" s="82" t="s">
        <v>337</v>
      </c>
      <c r="Q36" s="98"/>
      <c r="R36" s="95"/>
    </row>
    <row r="37" spans="1:18" ht="15.75" thickBot="1" x14ac:dyDescent="0.3">
      <c r="B37" s="10"/>
      <c r="C37" s="10"/>
      <c r="D37" s="10"/>
      <c r="E37" s="10"/>
      <c r="F37" s="10"/>
      <c r="G37" s="10"/>
      <c r="H37" s="50"/>
      <c r="I37" s="50"/>
      <c r="J37" s="50"/>
      <c r="K37" s="50"/>
      <c r="L37" s="50"/>
      <c r="M37" s="7"/>
      <c r="O37" s="54"/>
      <c r="P37" s="16"/>
      <c r="R37"/>
    </row>
    <row r="38" spans="1:18" ht="15.75" thickBot="1" x14ac:dyDescent="0.3">
      <c r="A38" s="107" t="s">
        <v>327</v>
      </c>
      <c r="B38" s="108" t="str">
        <f>DEC2HEX(HEX2DEC(K23)+8)</f>
        <v>5D48</v>
      </c>
      <c r="C38" s="109" t="s">
        <v>443</v>
      </c>
      <c r="D38" s="110"/>
      <c r="E38" s="111" t="str">
        <f>DEC2HEX(HEX2DEC(H23)+16)</f>
        <v>5D50</v>
      </c>
      <c r="F38" s="112" t="s">
        <v>313</v>
      </c>
      <c r="G38" s="113"/>
      <c r="H38" s="111" t="str">
        <f>DEC2HEX(HEX2DEC(E38)+48)</f>
        <v>5D80</v>
      </c>
      <c r="I38" s="112" t="s">
        <v>398</v>
      </c>
      <c r="J38" s="113"/>
      <c r="K38" s="25"/>
      <c r="L38" s="25"/>
      <c r="M38" s="25"/>
      <c r="N38" s="16"/>
      <c r="O38" s="16"/>
      <c r="P38" s="16"/>
      <c r="R38"/>
    </row>
    <row r="39" spans="1:18" x14ac:dyDescent="0.25">
      <c r="A39" s="39" t="s">
        <v>234</v>
      </c>
      <c r="B39" s="97" t="s">
        <v>228</v>
      </c>
      <c r="C39" s="64" t="s">
        <v>405</v>
      </c>
      <c r="D39" s="65"/>
      <c r="E39" s="51" t="s">
        <v>228</v>
      </c>
      <c r="F39" s="52" t="s">
        <v>242</v>
      </c>
      <c r="G39" s="53" t="s">
        <v>237</v>
      </c>
      <c r="H39" s="67" t="s">
        <v>228</v>
      </c>
      <c r="I39" s="54" t="s">
        <v>242</v>
      </c>
      <c r="J39" s="66"/>
      <c r="K39" s="25"/>
      <c r="L39" s="25"/>
      <c r="M39" s="25"/>
      <c r="N39" s="16"/>
      <c r="O39" s="16"/>
      <c r="P39" s="16"/>
      <c r="R39"/>
    </row>
    <row r="40" spans="1:18" x14ac:dyDescent="0.25">
      <c r="A40" s="114"/>
      <c r="B40" s="25"/>
      <c r="C40" s="25"/>
      <c r="D40" s="25"/>
      <c r="E40" s="51"/>
      <c r="F40" s="52" t="s">
        <v>412</v>
      </c>
      <c r="G40" s="126"/>
      <c r="H40" s="67"/>
      <c r="I40" s="54" t="s">
        <v>442</v>
      </c>
      <c r="J40" s="66"/>
      <c r="K40" s="7"/>
      <c r="L40" s="7"/>
      <c r="M40" s="7"/>
      <c r="Q40"/>
      <c r="R40"/>
    </row>
    <row r="41" spans="1:18" x14ac:dyDescent="0.25">
      <c r="A41" s="114"/>
      <c r="B41" s="25"/>
      <c r="C41" s="25"/>
      <c r="D41" s="25"/>
      <c r="E41" s="51"/>
      <c r="F41" s="52" t="s">
        <v>411</v>
      </c>
      <c r="G41" s="126"/>
      <c r="H41" s="67"/>
      <c r="I41" s="54" t="s">
        <v>467</v>
      </c>
      <c r="J41" s="66"/>
      <c r="K41" s="7"/>
      <c r="L41" s="7"/>
      <c r="M41" s="7"/>
      <c r="Q41"/>
      <c r="R41"/>
    </row>
    <row r="42" spans="1:18" x14ac:dyDescent="0.25">
      <c r="A42" s="39" t="s">
        <v>235</v>
      </c>
      <c r="B42" s="97" t="s">
        <v>229</v>
      </c>
      <c r="C42" s="64" t="s">
        <v>314</v>
      </c>
      <c r="D42" s="65"/>
      <c r="E42" s="51" t="s">
        <v>229</v>
      </c>
      <c r="F42" s="52" t="s">
        <v>314</v>
      </c>
      <c r="G42" s="53" t="s">
        <v>234</v>
      </c>
      <c r="H42" s="67" t="s">
        <v>229</v>
      </c>
      <c r="I42" s="54" t="s">
        <v>314</v>
      </c>
      <c r="J42" s="66"/>
      <c r="K42" s="7"/>
      <c r="L42" s="7"/>
      <c r="M42" s="7"/>
      <c r="Q42"/>
      <c r="R42"/>
    </row>
    <row r="43" spans="1:18" x14ac:dyDescent="0.25">
      <c r="A43" s="39"/>
      <c r="B43" s="97"/>
      <c r="C43" s="64" t="s">
        <v>265</v>
      </c>
      <c r="D43" s="65"/>
      <c r="E43" s="51"/>
      <c r="F43" s="52" t="s">
        <v>265</v>
      </c>
      <c r="G43" s="53"/>
      <c r="H43" s="67"/>
      <c r="I43" s="54" t="s">
        <v>265</v>
      </c>
      <c r="J43" s="66"/>
      <c r="K43" s="7"/>
      <c r="L43" s="7"/>
      <c r="M43" s="7"/>
      <c r="Q43"/>
      <c r="R43"/>
    </row>
    <row r="44" spans="1:18" x14ac:dyDescent="0.25">
      <c r="A44" s="39" t="s">
        <v>236</v>
      </c>
      <c r="B44" s="97" t="s">
        <v>230</v>
      </c>
      <c r="C44" s="64" t="s">
        <v>244</v>
      </c>
      <c r="D44" s="65"/>
      <c r="E44" s="51" t="s">
        <v>230</v>
      </c>
      <c r="F44" s="52" t="s">
        <v>244</v>
      </c>
      <c r="G44" s="53" t="s">
        <v>234</v>
      </c>
      <c r="H44" s="67" t="s">
        <v>230</v>
      </c>
      <c r="I44" s="54" t="s">
        <v>244</v>
      </c>
      <c r="J44" s="66"/>
      <c r="K44" s="7"/>
      <c r="L44" s="7"/>
      <c r="M44" s="7"/>
      <c r="Q44"/>
      <c r="R44"/>
    </row>
    <row r="45" spans="1:18" x14ac:dyDescent="0.25">
      <c r="A45" s="39" t="s">
        <v>237</v>
      </c>
      <c r="B45" s="97" t="s">
        <v>231</v>
      </c>
      <c r="C45" s="64" t="s">
        <v>245</v>
      </c>
      <c r="D45" s="65"/>
      <c r="E45" s="51" t="s">
        <v>231</v>
      </c>
      <c r="F45" s="52" t="s">
        <v>245</v>
      </c>
      <c r="G45" s="53" t="s">
        <v>415</v>
      </c>
      <c r="H45" s="97" t="s">
        <v>231</v>
      </c>
      <c r="I45" s="64" t="s">
        <v>245</v>
      </c>
      <c r="J45" s="66"/>
      <c r="K45" s="7"/>
      <c r="L45" s="7"/>
      <c r="M45" s="7"/>
      <c r="Q45"/>
      <c r="R45"/>
    </row>
    <row r="46" spans="1:18" x14ac:dyDescent="0.25">
      <c r="A46" s="39" t="s">
        <v>238</v>
      </c>
      <c r="B46" s="67" t="s">
        <v>408</v>
      </c>
      <c r="C46" s="54" t="s">
        <v>404</v>
      </c>
      <c r="D46" s="65"/>
      <c r="E46" s="51" t="s">
        <v>232</v>
      </c>
      <c r="F46" s="52" t="s">
        <v>484</v>
      </c>
      <c r="G46" s="53" t="s">
        <v>332</v>
      </c>
      <c r="H46" s="67" t="s">
        <v>408</v>
      </c>
      <c r="I46" s="54" t="s">
        <v>404</v>
      </c>
      <c r="J46" s="66"/>
      <c r="K46" s="7"/>
      <c r="L46" s="7"/>
      <c r="M46" s="7"/>
      <c r="Q46"/>
      <c r="R46"/>
    </row>
    <row r="47" spans="1:18" x14ac:dyDescent="0.25">
      <c r="A47" s="39"/>
      <c r="B47" s="115"/>
      <c r="C47" s="115"/>
      <c r="D47" s="116"/>
      <c r="E47" s="51"/>
      <c r="F47" s="52" t="s">
        <v>483</v>
      </c>
      <c r="G47" s="53"/>
      <c r="H47" s="67"/>
      <c r="I47" s="54"/>
      <c r="J47" s="66"/>
      <c r="K47" s="7"/>
      <c r="L47" s="7"/>
      <c r="M47" s="7"/>
      <c r="Q47"/>
      <c r="R47"/>
    </row>
    <row r="48" spans="1:18" x14ac:dyDescent="0.25">
      <c r="A48" s="39"/>
      <c r="B48" s="115"/>
      <c r="C48" s="115"/>
      <c r="D48" s="116"/>
      <c r="E48" s="51"/>
      <c r="F48" s="52" t="s">
        <v>412</v>
      </c>
      <c r="G48" s="53"/>
      <c r="H48" s="67"/>
      <c r="I48" s="54"/>
      <c r="J48" s="66"/>
      <c r="K48" s="7"/>
      <c r="L48" s="7"/>
      <c r="M48" s="7"/>
      <c r="Q48"/>
      <c r="R48"/>
    </row>
    <row r="49" spans="1:18" x14ac:dyDescent="0.25">
      <c r="A49" s="39"/>
      <c r="B49" s="25"/>
      <c r="C49" s="25"/>
      <c r="D49" s="25"/>
      <c r="E49" s="51"/>
      <c r="F49" s="52" t="s">
        <v>411</v>
      </c>
      <c r="G49" s="53"/>
      <c r="H49" s="67"/>
      <c r="I49" s="54"/>
      <c r="J49" s="66"/>
      <c r="K49" s="7"/>
      <c r="L49" s="7"/>
      <c r="M49" s="7"/>
      <c r="Q49"/>
      <c r="R49"/>
    </row>
    <row r="50" spans="1:18" x14ac:dyDescent="0.25">
      <c r="A50" s="39" t="s">
        <v>239</v>
      </c>
      <c r="B50" s="97" t="s">
        <v>399</v>
      </c>
      <c r="C50" s="64" t="s">
        <v>401</v>
      </c>
      <c r="D50" s="65"/>
      <c r="E50" s="55" t="s">
        <v>449</v>
      </c>
      <c r="F50" s="56" t="s">
        <v>469</v>
      </c>
      <c r="G50" s="53" t="s">
        <v>238</v>
      </c>
      <c r="H50" s="67" t="s">
        <v>399</v>
      </c>
      <c r="I50" s="54" t="s">
        <v>401</v>
      </c>
      <c r="J50" s="66"/>
      <c r="K50" s="50"/>
      <c r="L50" s="50"/>
      <c r="M50" s="50"/>
      <c r="N50" s="10"/>
      <c r="O50" s="10"/>
      <c r="P50" s="10"/>
      <c r="Q50" s="10"/>
      <c r="R50" s="10"/>
    </row>
    <row r="51" spans="1:18" x14ac:dyDescent="0.25">
      <c r="A51" s="39"/>
      <c r="B51" s="25"/>
      <c r="C51" s="25"/>
      <c r="D51" s="25"/>
      <c r="E51" s="55" t="s">
        <v>410</v>
      </c>
      <c r="F51" s="127" t="s">
        <v>413</v>
      </c>
      <c r="G51" s="53"/>
      <c r="H51" s="67"/>
      <c r="I51" s="54"/>
      <c r="J51" s="66"/>
      <c r="K51" s="50"/>
      <c r="L51" s="50"/>
      <c r="M51" s="50"/>
      <c r="N51" s="10"/>
      <c r="O51" s="10"/>
      <c r="P51" s="10"/>
      <c r="Q51" s="10"/>
      <c r="R51" s="10"/>
    </row>
    <row r="52" spans="1:18" x14ac:dyDescent="0.25">
      <c r="A52" s="39" t="s">
        <v>240</v>
      </c>
      <c r="B52" s="97" t="s">
        <v>409</v>
      </c>
      <c r="C52" s="54" t="s">
        <v>242</v>
      </c>
      <c r="D52" s="65"/>
      <c r="E52" s="55" t="s">
        <v>450</v>
      </c>
      <c r="F52" s="56" t="s">
        <v>470</v>
      </c>
      <c r="G52" s="53" t="s">
        <v>234</v>
      </c>
      <c r="H52" s="67" t="s">
        <v>409</v>
      </c>
      <c r="I52" s="54" t="s">
        <v>242</v>
      </c>
      <c r="J52" s="66"/>
      <c r="K52" s="50"/>
      <c r="L52" s="50"/>
      <c r="M52" s="50"/>
      <c r="N52" s="10"/>
      <c r="O52" s="10"/>
      <c r="P52" s="10"/>
      <c r="Q52" s="10"/>
      <c r="R52" s="10"/>
    </row>
    <row r="53" spans="1:18" x14ac:dyDescent="0.25">
      <c r="A53" s="39"/>
      <c r="B53" s="97"/>
      <c r="C53" s="54" t="s">
        <v>442</v>
      </c>
      <c r="D53" s="65"/>
      <c r="E53" s="55" t="s">
        <v>414</v>
      </c>
      <c r="F53" s="127" t="s">
        <v>485</v>
      </c>
      <c r="G53" s="53"/>
      <c r="H53" s="67"/>
      <c r="I53" s="54" t="s">
        <v>442</v>
      </c>
      <c r="J53" s="66"/>
      <c r="K53" s="50"/>
      <c r="L53" s="50"/>
      <c r="M53" s="50"/>
      <c r="N53" s="10"/>
      <c r="O53" s="10"/>
      <c r="P53" s="10"/>
      <c r="Q53" s="10"/>
      <c r="R53" s="10"/>
    </row>
    <row r="54" spans="1:18" ht="15.75" thickBot="1" x14ac:dyDescent="0.3">
      <c r="A54" s="117" t="s">
        <v>241</v>
      </c>
      <c r="B54" s="100"/>
      <c r="C54" s="118" t="s">
        <v>467</v>
      </c>
      <c r="D54" s="99"/>
      <c r="E54" s="68" t="s">
        <v>233</v>
      </c>
      <c r="F54" s="69" t="s">
        <v>330</v>
      </c>
      <c r="G54" s="60" t="s">
        <v>339</v>
      </c>
      <c r="H54" s="119"/>
      <c r="I54" s="118" t="s">
        <v>467</v>
      </c>
      <c r="J54" s="120"/>
      <c r="K54" s="50"/>
      <c r="L54" s="50"/>
      <c r="M54" s="50"/>
      <c r="N54" s="10"/>
      <c r="O54" s="10"/>
      <c r="P54" s="10"/>
      <c r="Q54" s="10"/>
      <c r="R54" s="10"/>
    </row>
    <row r="55" spans="1:18" x14ac:dyDescent="0.25">
      <c r="A55" s="132" t="s">
        <v>238</v>
      </c>
      <c r="B55" s="131"/>
      <c r="C55" s="123"/>
      <c r="D55" s="124"/>
      <c r="E55" s="128" t="s">
        <v>408</v>
      </c>
      <c r="F55" s="129" t="s">
        <v>404</v>
      </c>
      <c r="G55" s="130"/>
      <c r="H55" s="106"/>
      <c r="I55" s="106"/>
      <c r="J55" s="121"/>
      <c r="K55" s="54"/>
      <c r="L55" s="50"/>
      <c r="M55" s="50"/>
      <c r="N55" s="10"/>
      <c r="O55" s="10"/>
      <c r="P55" s="10"/>
      <c r="Q55" s="10"/>
      <c r="R55" s="10"/>
    </row>
    <row r="56" spans="1:18" x14ac:dyDescent="0.25">
      <c r="A56" s="35" t="s">
        <v>239</v>
      </c>
      <c r="B56" s="7"/>
      <c r="C56" s="7"/>
      <c r="D56" s="125"/>
      <c r="E56" s="51" t="s">
        <v>399</v>
      </c>
      <c r="F56" s="52" t="s">
        <v>400</v>
      </c>
      <c r="G56" s="53"/>
      <c r="H56" s="54"/>
      <c r="I56" s="54"/>
      <c r="J56" s="66"/>
      <c r="K56" s="61"/>
      <c r="L56" s="10"/>
      <c r="M56" s="10"/>
      <c r="N56" s="10"/>
      <c r="O56" s="10"/>
      <c r="P56" s="10"/>
      <c r="Q56" s="10"/>
      <c r="R56" s="10"/>
    </row>
    <row r="57" spans="1:18" x14ac:dyDescent="0.25">
      <c r="A57" s="35" t="s">
        <v>240</v>
      </c>
      <c r="B57" s="7"/>
      <c r="C57" s="7"/>
      <c r="D57" s="7"/>
      <c r="E57" s="51" t="s">
        <v>409</v>
      </c>
      <c r="F57" s="52" t="s">
        <v>242</v>
      </c>
      <c r="G57" s="53"/>
      <c r="H57" s="54"/>
      <c r="I57" s="54"/>
      <c r="J57" s="66"/>
      <c r="K57" s="61"/>
      <c r="L57" s="10"/>
      <c r="M57" s="10"/>
      <c r="N57" s="10"/>
      <c r="O57" s="10"/>
      <c r="P57" s="10"/>
      <c r="Q57" s="10"/>
      <c r="R57" s="10"/>
    </row>
    <row r="58" spans="1:18" ht="15.75" thickBot="1" x14ac:dyDescent="0.3">
      <c r="A58" s="36"/>
      <c r="B58" s="122"/>
      <c r="C58" s="122"/>
      <c r="D58" s="122"/>
      <c r="E58" s="68"/>
      <c r="F58" s="69" t="s">
        <v>243</v>
      </c>
      <c r="G58" s="60"/>
      <c r="H58" s="118"/>
      <c r="I58" s="118"/>
      <c r="J58" s="120"/>
      <c r="K58" s="61"/>
      <c r="L58" s="10"/>
      <c r="M58" s="10"/>
      <c r="N58" s="10"/>
      <c r="O58" s="10"/>
      <c r="P58" s="10"/>
      <c r="Q58" s="10"/>
      <c r="R58" s="10"/>
    </row>
    <row r="59" spans="1:18" x14ac:dyDescent="0.25">
      <c r="N59" s="1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D0D9-B200-45D6-BC10-0B9C63FA3CC4}">
  <dimension ref="A1:O33"/>
  <sheetViews>
    <sheetView workbookViewId="0">
      <selection activeCell="L5" sqref="L5"/>
    </sheetView>
  </sheetViews>
  <sheetFormatPr defaultRowHeight="15" x14ac:dyDescent="0.25"/>
  <cols>
    <col min="1" max="1" width="5.5703125" customWidth="1"/>
    <col min="2" max="2" width="10.5703125" customWidth="1"/>
    <col min="3" max="3" width="16.140625" bestFit="1" customWidth="1"/>
    <col min="4" max="4" width="6.140625" bestFit="1" customWidth="1"/>
    <col min="6" max="6" width="3.28515625" bestFit="1" customWidth="1"/>
    <col min="7" max="7" width="3" bestFit="1" customWidth="1"/>
    <col min="8" max="8" width="7.5703125" bestFit="1" customWidth="1"/>
    <col min="9" max="9" width="7.28515625" bestFit="1" customWidth="1"/>
    <col min="10" max="10" width="4.28515625" bestFit="1" customWidth="1"/>
    <col min="11" max="15" width="9.140625" style="70"/>
  </cols>
  <sheetData>
    <row r="1" spans="1:11" x14ac:dyDescent="0.25">
      <c r="A1" s="138" t="s">
        <v>193</v>
      </c>
      <c r="B1" s="138"/>
      <c r="C1" s="37" t="s">
        <v>384</v>
      </c>
      <c r="D1" s="37" t="s">
        <v>371</v>
      </c>
    </row>
    <row r="2" spans="1:11" x14ac:dyDescent="0.25">
      <c r="A2">
        <v>0</v>
      </c>
      <c r="B2" t="str">
        <f t="shared" ref="B2:B33" si="0">DEC2BIN(A2,8)</f>
        <v>00000000</v>
      </c>
      <c r="C2" t="s">
        <v>372</v>
      </c>
      <c r="D2" t="s">
        <v>6</v>
      </c>
      <c r="F2" s="138" t="s">
        <v>13</v>
      </c>
      <c r="G2" s="138"/>
      <c r="H2" s="138"/>
      <c r="I2" s="138"/>
      <c r="J2" s="138"/>
    </row>
    <row r="3" spans="1:11" x14ac:dyDescent="0.25">
      <c r="A3">
        <v>1</v>
      </c>
      <c r="B3" t="str">
        <f t="shared" si="0"/>
        <v>00000001</v>
      </c>
      <c r="C3" t="s">
        <v>373</v>
      </c>
      <c r="D3" t="s">
        <v>6</v>
      </c>
      <c r="H3" s="139" t="s">
        <v>14</v>
      </c>
      <c r="I3" s="140"/>
      <c r="J3" s="141"/>
    </row>
    <row r="4" spans="1:11" x14ac:dyDescent="0.25">
      <c r="A4">
        <v>2</v>
      </c>
      <c r="B4" t="str">
        <f t="shared" si="0"/>
        <v>00000010</v>
      </c>
      <c r="C4" t="s">
        <v>374</v>
      </c>
      <c r="D4" t="s">
        <v>6</v>
      </c>
      <c r="H4" s="8" t="s">
        <v>10</v>
      </c>
      <c r="I4" s="5" t="s">
        <v>11</v>
      </c>
      <c r="J4" s="2" t="s">
        <v>12</v>
      </c>
    </row>
    <row r="5" spans="1:11" x14ac:dyDescent="0.25">
      <c r="A5">
        <v>3</v>
      </c>
      <c r="B5" t="str">
        <f t="shared" si="0"/>
        <v>00000011</v>
      </c>
      <c r="C5" t="s">
        <v>375</v>
      </c>
      <c r="D5" t="s">
        <v>6</v>
      </c>
      <c r="F5" s="142"/>
      <c r="G5" s="143"/>
      <c r="H5" s="9" t="str">
        <f>DEC2HEX(0,2)</f>
        <v>00</v>
      </c>
      <c r="I5" s="6" t="str">
        <f>DEC2HEX(8,2)</f>
        <v>08</v>
      </c>
      <c r="J5" s="4" t="str">
        <f>DEC2HEX(16,2)</f>
        <v>10</v>
      </c>
    </row>
    <row r="6" spans="1:11" x14ac:dyDescent="0.25">
      <c r="A6">
        <v>4</v>
      </c>
      <c r="B6" t="str">
        <f t="shared" si="0"/>
        <v>00000100</v>
      </c>
      <c r="C6" t="s">
        <v>376</v>
      </c>
      <c r="D6" t="s">
        <v>7</v>
      </c>
      <c r="F6" s="1" t="s">
        <v>6</v>
      </c>
      <c r="G6" s="5" t="str">
        <f>DEC2HEX(0,2)</f>
        <v>00</v>
      </c>
      <c r="H6" s="8" t="str">
        <f t="shared" ref="H6:J9" si="1">DEC2HEX(HEX2DEC($G6)*2+HEX2DEC(H$5),2)</f>
        <v>00</v>
      </c>
      <c r="I6" s="5" t="str">
        <f t="shared" si="1"/>
        <v>08</v>
      </c>
      <c r="J6" s="2" t="str">
        <f t="shared" si="1"/>
        <v>10</v>
      </c>
    </row>
    <row r="7" spans="1:11" x14ac:dyDescent="0.25">
      <c r="A7">
        <v>5</v>
      </c>
      <c r="B7" t="str">
        <f t="shared" si="0"/>
        <v>00000101</v>
      </c>
      <c r="C7" t="s">
        <v>377</v>
      </c>
      <c r="D7" t="s">
        <v>7</v>
      </c>
      <c r="F7" s="1" t="s">
        <v>7</v>
      </c>
      <c r="G7" s="5" t="str">
        <f>DEC2HEX(2,2)</f>
        <v>02</v>
      </c>
      <c r="H7" s="8" t="str">
        <f t="shared" si="1"/>
        <v>04</v>
      </c>
      <c r="I7" s="5" t="str">
        <f t="shared" si="1"/>
        <v>0C</v>
      </c>
      <c r="J7" s="2" t="str">
        <f t="shared" si="1"/>
        <v>14</v>
      </c>
    </row>
    <row r="8" spans="1:11" x14ac:dyDescent="0.25">
      <c r="A8">
        <v>6</v>
      </c>
      <c r="B8" t="str">
        <f t="shared" si="0"/>
        <v>00000110</v>
      </c>
      <c r="C8" t="s">
        <v>378</v>
      </c>
      <c r="D8" t="s">
        <v>7</v>
      </c>
      <c r="F8" s="1" t="s">
        <v>8</v>
      </c>
      <c r="G8" s="5" t="str">
        <f>DEC2HEX(4,2)</f>
        <v>04</v>
      </c>
      <c r="H8" s="8" t="str">
        <f t="shared" si="1"/>
        <v>08</v>
      </c>
      <c r="I8" s="5" t="str">
        <f t="shared" si="1"/>
        <v>10</v>
      </c>
      <c r="J8" s="2" t="str">
        <f t="shared" si="1"/>
        <v>18</v>
      </c>
    </row>
    <row r="9" spans="1:11" x14ac:dyDescent="0.25">
      <c r="A9">
        <v>7</v>
      </c>
      <c r="B9" t="str">
        <f t="shared" si="0"/>
        <v>00000111</v>
      </c>
      <c r="C9" t="s">
        <v>379</v>
      </c>
      <c r="D9" t="s">
        <v>7</v>
      </c>
      <c r="F9" s="3" t="s">
        <v>9</v>
      </c>
      <c r="G9" s="6" t="str">
        <f>DEC2HEX(6,2)</f>
        <v>06</v>
      </c>
      <c r="H9" s="9" t="str">
        <f t="shared" si="1"/>
        <v>0C</v>
      </c>
      <c r="I9" s="6" t="str">
        <f t="shared" si="1"/>
        <v>14</v>
      </c>
      <c r="J9" s="4" t="str">
        <f t="shared" si="1"/>
        <v>1C</v>
      </c>
    </row>
    <row r="10" spans="1:11" x14ac:dyDescent="0.25">
      <c r="A10">
        <v>8</v>
      </c>
      <c r="B10" t="str">
        <f t="shared" si="0"/>
        <v>00001000</v>
      </c>
      <c r="C10" t="s">
        <v>372</v>
      </c>
      <c r="D10" t="s">
        <v>8</v>
      </c>
    </row>
    <row r="11" spans="1:11" x14ac:dyDescent="0.25">
      <c r="A11">
        <v>9</v>
      </c>
      <c r="B11" t="str">
        <f t="shared" si="0"/>
        <v>00001001</v>
      </c>
      <c r="C11" t="s">
        <v>373</v>
      </c>
      <c r="D11" t="s">
        <v>8</v>
      </c>
    </row>
    <row r="12" spans="1:11" x14ac:dyDescent="0.25">
      <c r="A12">
        <v>10</v>
      </c>
      <c r="B12" t="str">
        <f t="shared" si="0"/>
        <v>00001010</v>
      </c>
      <c r="C12" t="s">
        <v>374</v>
      </c>
      <c r="D12" t="s">
        <v>8</v>
      </c>
    </row>
    <row r="13" spans="1:11" x14ac:dyDescent="0.25">
      <c r="A13">
        <v>11</v>
      </c>
      <c r="B13" t="str">
        <f t="shared" si="0"/>
        <v>00001011</v>
      </c>
      <c r="C13" t="s">
        <v>375</v>
      </c>
      <c r="D13" t="s">
        <v>8</v>
      </c>
    </row>
    <row r="14" spans="1:11" x14ac:dyDescent="0.25">
      <c r="A14">
        <v>12</v>
      </c>
      <c r="B14" t="str">
        <f t="shared" si="0"/>
        <v>00001100</v>
      </c>
      <c r="C14" t="s">
        <v>376</v>
      </c>
      <c r="D14" t="s">
        <v>9</v>
      </c>
    </row>
    <row r="15" spans="1:11" x14ac:dyDescent="0.25">
      <c r="A15">
        <v>13</v>
      </c>
      <c r="B15" t="str">
        <f t="shared" si="0"/>
        <v>00001101</v>
      </c>
      <c r="C15" t="s">
        <v>377</v>
      </c>
      <c r="D15" t="s">
        <v>9</v>
      </c>
      <c r="K15" s="71"/>
    </row>
    <row r="16" spans="1:11" x14ac:dyDescent="0.25">
      <c r="A16">
        <v>14</v>
      </c>
      <c r="B16" t="str">
        <f t="shared" si="0"/>
        <v>00001110</v>
      </c>
      <c r="C16" t="s">
        <v>378</v>
      </c>
      <c r="D16" t="s">
        <v>9</v>
      </c>
    </row>
    <row r="17" spans="1:4" x14ac:dyDescent="0.25">
      <c r="A17">
        <v>15</v>
      </c>
      <c r="B17" t="str">
        <f t="shared" si="0"/>
        <v>00001111</v>
      </c>
      <c r="C17" t="s">
        <v>379</v>
      </c>
      <c r="D17" t="s">
        <v>9</v>
      </c>
    </row>
    <row r="18" spans="1:4" x14ac:dyDescent="0.25">
      <c r="A18">
        <v>16</v>
      </c>
      <c r="B18" t="str">
        <f t="shared" si="0"/>
        <v>00010000</v>
      </c>
      <c r="C18" t="s">
        <v>372</v>
      </c>
      <c r="D18" t="s">
        <v>6</v>
      </c>
    </row>
    <row r="19" spans="1:4" x14ac:dyDescent="0.25">
      <c r="A19">
        <v>17</v>
      </c>
      <c r="B19" t="str">
        <f t="shared" si="0"/>
        <v>00010001</v>
      </c>
      <c r="C19" t="s">
        <v>373</v>
      </c>
      <c r="D19" t="s">
        <v>6</v>
      </c>
    </row>
    <row r="20" spans="1:4" x14ac:dyDescent="0.25">
      <c r="A20">
        <v>18</v>
      </c>
      <c r="B20" t="str">
        <f t="shared" si="0"/>
        <v>00010010</v>
      </c>
      <c r="C20" t="s">
        <v>374</v>
      </c>
      <c r="D20" t="s">
        <v>6</v>
      </c>
    </row>
    <row r="21" spans="1:4" x14ac:dyDescent="0.25">
      <c r="A21">
        <v>19</v>
      </c>
      <c r="B21" t="str">
        <f t="shared" si="0"/>
        <v>00010011</v>
      </c>
      <c r="C21" t="s">
        <v>375</v>
      </c>
      <c r="D21" t="s">
        <v>6</v>
      </c>
    </row>
    <row r="22" spans="1:4" x14ac:dyDescent="0.25">
      <c r="A22">
        <v>20</v>
      </c>
      <c r="B22" t="str">
        <f t="shared" si="0"/>
        <v>00010100</v>
      </c>
      <c r="C22" t="s">
        <v>376</v>
      </c>
      <c r="D22" t="s">
        <v>7</v>
      </c>
    </row>
    <row r="23" spans="1:4" x14ac:dyDescent="0.25">
      <c r="A23">
        <v>21</v>
      </c>
      <c r="B23" t="str">
        <f t="shared" si="0"/>
        <v>00010101</v>
      </c>
      <c r="C23" t="s">
        <v>377</v>
      </c>
      <c r="D23" t="s">
        <v>7</v>
      </c>
    </row>
    <row r="24" spans="1:4" x14ac:dyDescent="0.25">
      <c r="A24">
        <v>22</v>
      </c>
      <c r="B24" t="str">
        <f t="shared" si="0"/>
        <v>00010110</v>
      </c>
      <c r="C24" t="s">
        <v>378</v>
      </c>
      <c r="D24" t="s">
        <v>7</v>
      </c>
    </row>
    <row r="25" spans="1:4" x14ac:dyDescent="0.25">
      <c r="A25">
        <v>23</v>
      </c>
      <c r="B25" t="str">
        <f t="shared" si="0"/>
        <v>00010111</v>
      </c>
      <c r="C25" t="s">
        <v>379</v>
      </c>
      <c r="D25" t="s">
        <v>7</v>
      </c>
    </row>
    <row r="26" spans="1:4" x14ac:dyDescent="0.25">
      <c r="A26">
        <v>24</v>
      </c>
      <c r="B26" t="str">
        <f t="shared" si="0"/>
        <v>00011000</v>
      </c>
      <c r="C26" t="s">
        <v>372</v>
      </c>
      <c r="D26" t="s">
        <v>8</v>
      </c>
    </row>
    <row r="27" spans="1:4" x14ac:dyDescent="0.25">
      <c r="A27">
        <v>25</v>
      </c>
      <c r="B27" t="str">
        <f t="shared" si="0"/>
        <v>00011001</v>
      </c>
      <c r="C27" t="s">
        <v>373</v>
      </c>
      <c r="D27" t="s">
        <v>8</v>
      </c>
    </row>
    <row r="28" spans="1:4" x14ac:dyDescent="0.25">
      <c r="A28">
        <v>26</v>
      </c>
      <c r="B28" t="str">
        <f t="shared" si="0"/>
        <v>00011010</v>
      </c>
      <c r="C28" t="s">
        <v>374</v>
      </c>
      <c r="D28" t="s">
        <v>8</v>
      </c>
    </row>
    <row r="29" spans="1:4" x14ac:dyDescent="0.25">
      <c r="A29">
        <v>27</v>
      </c>
      <c r="B29" t="str">
        <f t="shared" si="0"/>
        <v>00011011</v>
      </c>
      <c r="C29" t="s">
        <v>375</v>
      </c>
      <c r="D29" t="s">
        <v>8</v>
      </c>
    </row>
    <row r="30" spans="1:4" x14ac:dyDescent="0.25">
      <c r="A30">
        <v>28</v>
      </c>
      <c r="B30" t="str">
        <f t="shared" si="0"/>
        <v>00011100</v>
      </c>
      <c r="C30" t="s">
        <v>376</v>
      </c>
      <c r="D30" t="s">
        <v>9</v>
      </c>
    </row>
    <row r="31" spans="1:4" x14ac:dyDescent="0.25">
      <c r="A31">
        <v>29</v>
      </c>
      <c r="B31" t="str">
        <f t="shared" si="0"/>
        <v>00011101</v>
      </c>
      <c r="C31" t="s">
        <v>377</v>
      </c>
      <c r="D31" t="s">
        <v>9</v>
      </c>
    </row>
    <row r="32" spans="1:4" x14ac:dyDescent="0.25">
      <c r="A32">
        <v>30</v>
      </c>
      <c r="B32" t="str">
        <f t="shared" si="0"/>
        <v>00011110</v>
      </c>
      <c r="C32" t="s">
        <v>378</v>
      </c>
      <c r="D32" t="s">
        <v>9</v>
      </c>
    </row>
    <row r="33" spans="1:4" x14ac:dyDescent="0.25">
      <c r="A33">
        <v>31</v>
      </c>
      <c r="B33" t="str">
        <f t="shared" si="0"/>
        <v>00011111</v>
      </c>
      <c r="C33" t="s">
        <v>379</v>
      </c>
      <c r="D33" t="s">
        <v>9</v>
      </c>
    </row>
  </sheetData>
  <mergeCells count="4">
    <mergeCell ref="F2:J2"/>
    <mergeCell ref="A1:B1"/>
    <mergeCell ref="H3:J3"/>
    <mergeCell ref="F5:G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Routines</vt:lpstr>
      <vt:lpstr>DataLayout</vt:lpstr>
      <vt:lpstr>SpriteData</vt:lpstr>
      <vt:lpstr>DefinedData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Cathro, Ian</dc:creator>
  <cp:lastModifiedBy>Cathro, Ian</cp:lastModifiedBy>
  <dcterms:created xsi:type="dcterms:W3CDTF">2020-03-04T09:07:19Z</dcterms:created>
  <dcterms:modified xsi:type="dcterms:W3CDTF">2020-05-10T10:17:33Z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bac993-578d-4fb6-a024-e1968d57a18c_Enabled">
    <vt:lpwstr>True</vt:lpwstr>
  </property>
  <property fmtid="{D5CDD505-2E9C-101B-9397-08002B2CF9AE}" pid="3" name="MSIP_Label_1ebac993-578d-4fb6-a024-e1968d57a18c_SiteId">
    <vt:lpwstr>ae4df1f7-611e-444f-897e-f964e1205171</vt:lpwstr>
  </property>
  <property fmtid="{D5CDD505-2E9C-101B-9397-08002B2CF9AE}" pid="4" name="MSIP_Label_1ebac993-578d-4fb6-a024-e1968d57a18c_Owner">
    <vt:lpwstr>ic514955@ncr.com</vt:lpwstr>
  </property>
  <property fmtid="{D5CDD505-2E9C-101B-9397-08002B2CF9AE}" pid="5" name="MSIP_Label_1ebac993-578d-4fb6-a024-e1968d57a18c_SetDate">
    <vt:lpwstr>2020-03-04T09:51:11.1350415Z</vt:lpwstr>
  </property>
  <property fmtid="{D5CDD505-2E9C-101B-9397-08002B2CF9AE}" pid="6" name="MSIP_Label_1ebac993-578d-4fb6-a024-e1968d57a18c_Name">
    <vt:lpwstr>Personal</vt:lpwstr>
  </property>
  <property fmtid="{D5CDD505-2E9C-101B-9397-08002B2CF9AE}" pid="7" name="MSIP_Label_1ebac993-578d-4fb6-a024-e1968d57a18c_Application">
    <vt:lpwstr>Microsoft Azure Information Protection</vt:lpwstr>
  </property>
  <property fmtid="{D5CDD505-2E9C-101B-9397-08002B2CF9AE}" pid="8" name="MSIP_Label_1ebac993-578d-4fb6-a024-e1968d57a18c_ActionId">
    <vt:lpwstr>7373b13e-3834-41be-bf33-ee42eab6b496</vt:lpwstr>
  </property>
  <property fmtid="{D5CDD505-2E9C-101B-9397-08002B2CF9AE}" pid="9" name="MSIP_Label_1ebac993-578d-4fb6-a024-e1968d57a18c_Extended_MSFT_Method">
    <vt:lpwstr>Manual</vt:lpwstr>
  </property>
  <property fmtid="{D5CDD505-2E9C-101B-9397-08002B2CF9AE}" pid="10" name="Sensitivity">
    <vt:lpwstr>Personal</vt:lpwstr>
  </property>
</Properties>
</file>