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SabreWulf\Data\"/>
    </mc:Choice>
  </mc:AlternateContent>
  <xr:revisionPtr revIDLastSave="0" documentId="13_ncr:1_{95DE7D20-7375-4FBB-8D8D-A949AD623009}" xr6:coauthVersionLast="36" xr6:coauthVersionMax="36" xr10:uidLastSave="{00000000-0000-0000-0000-000000000000}"/>
  <bookViews>
    <workbookView xWindow="0" yWindow="0" windowWidth="14175" windowHeight="5760" activeTab="1" xr2:uid="{00000000-000D-0000-FFFF-FFFF00000000}"/>
  </bookViews>
  <sheets>
    <sheet name="Sheet1" sheetId="1" r:id="rId1"/>
    <sheet name="Default Immortal Moving Objects" sheetId="2" r:id="rId2"/>
  </sheets>
  <definedNames>
    <definedName name="_xlnm._FilterDatabase" localSheetId="0" hidden="1">Sheet1!$E$2:$I$54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4" i="2"/>
  <c r="C3" i="2"/>
  <c r="C7" i="2" l="1"/>
  <c r="C6" i="2"/>
  <c r="C5" i="2"/>
  <c r="C4" i="2"/>
  <c r="H27" i="1"/>
  <c r="I27" i="1"/>
  <c r="I58" i="1" l="1"/>
  <c r="H58" i="1"/>
  <c r="I57" i="1"/>
  <c r="H57" i="1"/>
  <c r="C9" i="1"/>
  <c r="C4" i="1"/>
  <c r="C58" i="1"/>
  <c r="C12" i="1"/>
  <c r="C11" i="1"/>
  <c r="C7" i="1"/>
  <c r="C6" i="1"/>
  <c r="C5" i="1"/>
  <c r="H9" i="1"/>
  <c r="I9" i="1"/>
  <c r="H10" i="1"/>
  <c r="I10" i="1"/>
  <c r="H11" i="1"/>
  <c r="I11" i="1"/>
  <c r="H12" i="1"/>
  <c r="I12" i="1"/>
  <c r="H13" i="1"/>
  <c r="I13" i="1"/>
  <c r="H14" i="1"/>
  <c r="I14" i="1"/>
  <c r="I32" i="1"/>
  <c r="H32" i="1"/>
  <c r="H31" i="1"/>
  <c r="I31" i="1"/>
  <c r="I36" i="1"/>
  <c r="H36" i="1"/>
  <c r="H35" i="1"/>
  <c r="I35" i="1"/>
  <c r="I38" i="1"/>
  <c r="H38" i="1"/>
  <c r="H37" i="1"/>
  <c r="I37" i="1"/>
  <c r="I40" i="1"/>
  <c r="H40" i="1"/>
  <c r="H39" i="1"/>
  <c r="I39" i="1"/>
  <c r="I44" i="1"/>
  <c r="H44" i="1"/>
  <c r="H43" i="1"/>
  <c r="I43" i="1"/>
  <c r="I42" i="1"/>
  <c r="H42" i="1"/>
  <c r="H41" i="1"/>
  <c r="I41" i="1"/>
  <c r="H34" i="1"/>
  <c r="I34" i="1"/>
  <c r="H33" i="1"/>
  <c r="I33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I25" i="1"/>
  <c r="I26" i="1"/>
  <c r="I28" i="1"/>
  <c r="I29" i="1"/>
  <c r="I30" i="1"/>
  <c r="I45" i="1"/>
  <c r="I8" i="1"/>
  <c r="I15" i="1"/>
  <c r="I16" i="1"/>
  <c r="I17" i="1"/>
  <c r="I18" i="1"/>
  <c r="I19" i="1"/>
  <c r="I20" i="1"/>
  <c r="I21" i="1"/>
  <c r="I22" i="1"/>
  <c r="I23" i="1"/>
  <c r="I24" i="1"/>
  <c r="I7" i="1"/>
  <c r="H7" i="1"/>
  <c r="H8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45" i="1"/>
  <c r="H6" i="1" l="1"/>
  <c r="C3" i="1"/>
</calcChain>
</file>

<file path=xl/sharedStrings.xml><?xml version="1.0" encoding="utf-8"?>
<sst xmlns="http://schemas.openxmlformats.org/spreadsheetml/2006/main" count="211" uniqueCount="165">
  <si>
    <t>start</t>
  </si>
  <si>
    <t>end</t>
  </si>
  <si>
    <t>length</t>
  </si>
  <si>
    <t>Code</t>
  </si>
  <si>
    <t>5b80</t>
  </si>
  <si>
    <t>5caf</t>
  </si>
  <si>
    <t>5cb0</t>
  </si>
  <si>
    <t>5cb1</t>
  </si>
  <si>
    <t>5fff</t>
  </si>
  <si>
    <t>Details</t>
  </si>
  <si>
    <t>a6fd</t>
  </si>
  <si>
    <t>Screen Background Layout</t>
  </si>
  <si>
    <t>Screen Table</t>
  </si>
  <si>
    <t>61c5</t>
  </si>
  <si>
    <t>Screen Map</t>
  </si>
  <si>
    <t>Border Layout</t>
  </si>
  <si>
    <t>61c6</t>
  </si>
  <si>
    <t>61ff</t>
  </si>
  <si>
    <t>70bc</t>
  </si>
  <si>
    <t>70bb</t>
  </si>
  <si>
    <t>Background Graphics</t>
  </si>
  <si>
    <t>Character Sprites</t>
  </si>
  <si>
    <t>c10e</t>
  </si>
  <si>
    <t>c38b</t>
  </si>
  <si>
    <t>c373</t>
  </si>
  <si>
    <t>c38c</t>
  </si>
  <si>
    <t>d6a5</t>
  </si>
  <si>
    <t>d706</t>
  </si>
  <si>
    <t>dc6b</t>
  </si>
  <si>
    <t>e770</t>
  </si>
  <si>
    <t>e1ec</t>
  </si>
  <si>
    <t>969c</t>
  </si>
  <si>
    <t>96df</t>
  </si>
  <si>
    <t>969b</t>
  </si>
  <si>
    <t>96de</t>
  </si>
  <si>
    <t>97d9</t>
  </si>
  <si>
    <t>97da</t>
  </si>
  <si>
    <t>97fd</t>
  </si>
  <si>
    <t>All Zero</t>
  </si>
  <si>
    <t>97fe</t>
  </si>
  <si>
    <t>982d</t>
  </si>
  <si>
    <t>982e</t>
  </si>
  <si>
    <t>995a</t>
  </si>
  <si>
    <t>Decrypt Code</t>
  </si>
  <si>
    <t>5b8c</t>
  </si>
  <si>
    <t>5b8d</t>
  </si>
  <si>
    <t>Code (Play Game)</t>
  </si>
  <si>
    <t>Code (Start)</t>
  </si>
  <si>
    <t>Copyright Text</t>
  </si>
  <si>
    <t>bf83</t>
  </si>
  <si>
    <t>Sprite Table</t>
  </si>
  <si>
    <t>bf84</t>
  </si>
  <si>
    <t>c10d</t>
  </si>
  <si>
    <t>c374</t>
  </si>
  <si>
    <t>c385</t>
  </si>
  <si>
    <t>Amulet Graphics</t>
  </si>
  <si>
    <t>Underwurlde Graphics</t>
  </si>
  <si>
    <t>c386</t>
  </si>
  <si>
    <t>d6a6</t>
  </si>
  <si>
    <t>d705</t>
  </si>
  <si>
    <t>Object Positions</t>
  </si>
  <si>
    <t>dc6c</t>
  </si>
  <si>
    <t>ddeb</t>
  </si>
  <si>
    <t>ddec</t>
  </si>
  <si>
    <t>dfec</t>
  </si>
  <si>
    <t>dfeb</t>
  </si>
  <si>
    <t>e1eb</t>
  </si>
  <si>
    <t>e76f</t>
  </si>
  <si>
    <t>ec30</t>
  </si>
  <si>
    <t>ec2f</t>
  </si>
  <si>
    <t>a29d</t>
  </si>
  <si>
    <t>a2bc</t>
  </si>
  <si>
    <t>a2bd</t>
  </si>
  <si>
    <t>a29b</t>
  </si>
  <si>
    <t>a7f8</t>
  </si>
  <si>
    <t>a7f7</t>
  </si>
  <si>
    <t>Location Orchid Type (?)</t>
  </si>
  <si>
    <t>a857</t>
  </si>
  <si>
    <t>a858</t>
  </si>
  <si>
    <t>Default Immortal Moving Objects</t>
  </si>
  <si>
    <t>ac77</t>
  </si>
  <si>
    <t>ac76</t>
  </si>
  <si>
    <t>ad07</t>
  </si>
  <si>
    <t>ad06</t>
  </si>
  <si>
    <t>Orchid Colours</t>
  </si>
  <si>
    <t>a6fc</t>
  </si>
  <si>
    <t>a70d</t>
  </si>
  <si>
    <t>a70c</t>
  </si>
  <si>
    <t>Nasty Sprite Selection</t>
  </si>
  <si>
    <t>a41a</t>
  </si>
  <si>
    <t>a42a</t>
  </si>
  <si>
    <t>a419</t>
  </si>
  <si>
    <t>a429</t>
  </si>
  <si>
    <t>a3a7</t>
  </si>
  <si>
    <t>Object Colour Selection</t>
  </si>
  <si>
    <t>a3b7</t>
  </si>
  <si>
    <t>a3b6</t>
  </si>
  <si>
    <t>Random Colour Table</t>
  </si>
  <si>
    <t>9ab8</t>
  </si>
  <si>
    <t>9ab7</t>
  </si>
  <si>
    <t>9abc</t>
  </si>
  <si>
    <t>9abb</t>
  </si>
  <si>
    <t>System Variables</t>
  </si>
  <si>
    <t>5c00</t>
  </si>
  <si>
    <t>5bff</t>
  </si>
  <si>
    <t>Jump Code (NMIADD)</t>
  </si>
  <si>
    <t>5cca</t>
  </si>
  <si>
    <t>5ccb</t>
  </si>
  <si>
    <t>0000</t>
  </si>
  <si>
    <t>3FFF</t>
  </si>
  <si>
    <t>ROM</t>
  </si>
  <si>
    <t>57FF</t>
  </si>
  <si>
    <t>5AFF</t>
  </si>
  <si>
    <t>5C00</t>
  </si>
  <si>
    <t>5CBF</t>
  </si>
  <si>
    <t>5CC0</t>
  </si>
  <si>
    <t>5CCA</t>
  </si>
  <si>
    <t>5CCB</t>
  </si>
  <si>
    <t>FF57</t>
  </si>
  <si>
    <t>FF58</t>
  </si>
  <si>
    <t>FFFF</t>
  </si>
  <si>
    <t>5B00</t>
  </si>
  <si>
    <t>Screen Memory</t>
  </si>
  <si>
    <t>Screen Memory (Attributes)</t>
  </si>
  <si>
    <t>Printer Buffer</t>
  </si>
  <si>
    <t>Reserved</t>
  </si>
  <si>
    <t>5BFF</t>
  </si>
  <si>
    <t>Sytem Variables</t>
  </si>
  <si>
    <t>ff58</t>
  </si>
  <si>
    <t>ffff</t>
  </si>
  <si>
    <t>ff57</t>
  </si>
  <si>
    <t>Available Memory (between PROG and RAMTOP)</t>
  </si>
  <si>
    <t>Location Table (for something?)</t>
  </si>
  <si>
    <t>Orchid Positions (for each screen type)</t>
  </si>
  <si>
    <t>97e6</t>
  </si>
  <si>
    <t>97e5</t>
  </si>
  <si>
    <t>Amulet Sprites (4)</t>
  </si>
  <si>
    <t>Object Sprites (2)</t>
  </si>
  <si>
    <t>OrchidSprites (1)</t>
  </si>
  <si>
    <t>Nasty Sprites (6)</t>
  </si>
  <si>
    <t>Moving Sprites (12)</t>
  </si>
  <si>
    <t>Amulet Positions (8x4)</t>
  </si>
  <si>
    <t>sabre man</t>
  </si>
  <si>
    <t>rhino running left</t>
  </si>
  <si>
    <t>rhino running right</t>
  </si>
  <si>
    <t>spear man</t>
  </si>
  <si>
    <t>fire</t>
  </si>
  <si>
    <t>wolf</t>
  </si>
  <si>
    <t>hippo</t>
  </si>
  <si>
    <t>guardian</t>
  </si>
  <si>
    <t>Sprite</t>
  </si>
  <si>
    <t>Image Num</t>
  </si>
  <si>
    <t>Current Loc</t>
  </si>
  <si>
    <t>unknown</t>
  </si>
  <si>
    <t>x-coord</t>
  </si>
  <si>
    <t>y-coord</t>
  </si>
  <si>
    <t>colour</t>
  </si>
  <si>
    <t>delta x</t>
  </si>
  <si>
    <t>delta y</t>
  </si>
  <si>
    <t>0x47</t>
  </si>
  <si>
    <t>0x43</t>
  </si>
  <si>
    <t>0x42</t>
  </si>
  <si>
    <t>0x45</t>
  </si>
  <si>
    <t>0x46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</si>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</sst>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indent="1"/>
    </xf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2"/>
  <sheetViews>
    <sheetView topLeftCell="E7" workbookViewId="0">
      <selection activeCell="F26" sqref="F26"/>
    </sheetView>
  </sheetViews>
  <sheetFormatPr defaultRowHeight="15" x14ac:dyDescent="0.25"/>
  <cols>
    <col min="1" max="1" width="5.42578125" bestFit="1" customWidth="1"/>
    <col min="2" max="2" width="5.5703125" bestFit="1" customWidth="1"/>
    <col min="3" max="3" width="6.7109375" bestFit="1" customWidth="1"/>
    <col min="4" max="4" width="45.42578125" bestFit="1" customWidth="1"/>
    <col min="5" max="5" width="44.28515625" bestFit="1" customWidth="1"/>
    <col min="6" max="6" width="8.5703125" bestFit="1" customWidth="1"/>
    <col min="7" max="7" width="6.7109375" bestFit="1" customWidth="1"/>
    <col min="8" max="8" width="9" bestFit="1" customWidth="1"/>
    <col min="10" max="10" width="6" bestFit="1" customWidth="1"/>
    <col min="11" max="11" width="7.85546875" bestFit="1" customWidth="1"/>
    <col min="12" max="12" width="9" customWidth="1"/>
  </cols>
  <sheetData>
    <row r="2" spans="1:11" x14ac:dyDescent="0.25">
      <c r="A2" t="s">
        <v>0</v>
      </c>
      <c r="B2" t="s">
        <v>1</v>
      </c>
      <c r="C2" t="s">
        <v>2</v>
      </c>
      <c r="E2" t="s">
        <v>9</v>
      </c>
      <c r="F2" t="s">
        <v>0</v>
      </c>
      <c r="G2" t="s">
        <v>1</v>
      </c>
      <c r="H2" t="s">
        <v>2</v>
      </c>
    </row>
    <row r="3" spans="1:11" x14ac:dyDescent="0.25">
      <c r="C3" s="2">
        <f>SUM(C4:C58)</f>
        <v>65536</v>
      </c>
    </row>
    <row r="4" spans="1:11" x14ac:dyDescent="0.25">
      <c r="A4" s="9" t="s">
        <v>108</v>
      </c>
      <c r="B4" s="5" t="s">
        <v>109</v>
      </c>
      <c r="C4" s="2">
        <f>HEX2DEC(B4)-HEX2DEC(A4)+1</f>
        <v>16384</v>
      </c>
      <c r="D4" t="s">
        <v>110</v>
      </c>
    </row>
    <row r="5" spans="1:11" x14ac:dyDescent="0.25">
      <c r="A5" s="5">
        <v>4000</v>
      </c>
      <c r="B5" s="5" t="s">
        <v>111</v>
      </c>
      <c r="C5" s="2">
        <f t="shared" ref="C5:C7" si="0">HEX2DEC(B5)-HEX2DEC(A5)+1</f>
        <v>6144</v>
      </c>
      <c r="D5" t="s">
        <v>122</v>
      </c>
    </row>
    <row r="6" spans="1:11" x14ac:dyDescent="0.25">
      <c r="A6" s="5">
        <v>5800</v>
      </c>
      <c r="B6" s="5" t="s">
        <v>112</v>
      </c>
      <c r="C6" s="2">
        <f t="shared" si="0"/>
        <v>768</v>
      </c>
      <c r="D6" t="s">
        <v>123</v>
      </c>
      <c r="H6" s="2">
        <f>SUM(H7:H58)</f>
        <v>42226</v>
      </c>
    </row>
    <row r="7" spans="1:11" x14ac:dyDescent="0.25">
      <c r="A7" s="5" t="s">
        <v>121</v>
      </c>
      <c r="B7" s="5" t="s">
        <v>126</v>
      </c>
      <c r="C7" s="2">
        <f t="shared" si="0"/>
        <v>256</v>
      </c>
      <c r="D7" t="s">
        <v>124</v>
      </c>
      <c r="E7" t="s">
        <v>43</v>
      </c>
      <c r="F7" s="5" t="s">
        <v>4</v>
      </c>
      <c r="G7" s="5" t="s">
        <v>44</v>
      </c>
      <c r="H7" s="2">
        <f t="shared" ref="H7:H45" si="1">HEX2DEC(G7)-HEX2DEC(F7)+1</f>
        <v>13</v>
      </c>
      <c r="I7" s="2">
        <f>HEX2DEC(G7)-HEX2DEC(F$7)+1</f>
        <v>13</v>
      </c>
    </row>
    <row r="8" spans="1:11" x14ac:dyDescent="0.25">
      <c r="E8" t="s">
        <v>124</v>
      </c>
      <c r="F8" s="5" t="s">
        <v>45</v>
      </c>
      <c r="G8" s="5" t="s">
        <v>104</v>
      </c>
      <c r="H8" s="2">
        <f t="shared" si="1"/>
        <v>115</v>
      </c>
      <c r="I8" s="2">
        <f>HEX2DEC(G8)-HEX2DEC(F$7)+1</f>
        <v>128</v>
      </c>
      <c r="K8" t="s">
        <v>38</v>
      </c>
    </row>
    <row r="9" spans="1:11" x14ac:dyDescent="0.25">
      <c r="A9" t="s">
        <v>113</v>
      </c>
      <c r="B9" s="5" t="s">
        <v>114</v>
      </c>
      <c r="C9" s="2">
        <f>HEX2DEC(B9)-HEX2DEC(A9)+1</f>
        <v>192</v>
      </c>
      <c r="D9" t="s">
        <v>127</v>
      </c>
      <c r="E9" t="s">
        <v>102</v>
      </c>
      <c r="F9" s="5" t="s">
        <v>103</v>
      </c>
      <c r="G9" s="5" t="s">
        <v>5</v>
      </c>
      <c r="H9" s="2">
        <f t="shared" ref="H9:H14" si="2">HEX2DEC(G9)-HEX2DEC(F9)+1</f>
        <v>176</v>
      </c>
      <c r="I9" s="2">
        <f t="shared" ref="I9:I14" si="3">HEX2DEC(G9)-HEX2DEC(F$7)+1</f>
        <v>304</v>
      </c>
    </row>
    <row r="10" spans="1:11" x14ac:dyDescent="0.25">
      <c r="E10" t="s">
        <v>105</v>
      </c>
      <c r="F10" s="5" t="s">
        <v>6</v>
      </c>
      <c r="G10" s="5" t="s">
        <v>6</v>
      </c>
      <c r="H10" s="2">
        <f t="shared" si="2"/>
        <v>1</v>
      </c>
      <c r="I10" s="2">
        <f t="shared" si="3"/>
        <v>305</v>
      </c>
    </row>
    <row r="11" spans="1:11" x14ac:dyDescent="0.25">
      <c r="A11" s="5" t="s">
        <v>115</v>
      </c>
      <c r="B11" s="5" t="s">
        <v>116</v>
      </c>
      <c r="C11" s="2">
        <f>HEX2DEC(B11)-HEX2DEC(A11)+1</f>
        <v>11</v>
      </c>
      <c r="D11" t="s">
        <v>125</v>
      </c>
      <c r="E11" t="s">
        <v>102</v>
      </c>
      <c r="F11" s="5" t="s">
        <v>7</v>
      </c>
      <c r="G11" s="5" t="s">
        <v>106</v>
      </c>
      <c r="H11" s="2">
        <f t="shared" si="2"/>
        <v>26</v>
      </c>
      <c r="I11" s="2">
        <f t="shared" si="3"/>
        <v>331</v>
      </c>
    </row>
    <row r="12" spans="1:11" x14ac:dyDescent="0.25">
      <c r="A12" s="5" t="s">
        <v>117</v>
      </c>
      <c r="B12" s="5" t="s">
        <v>118</v>
      </c>
      <c r="C12" s="2">
        <f>HEX2DEC(B12)-HEX2DEC(A12)+1</f>
        <v>41613</v>
      </c>
      <c r="D12" t="s">
        <v>131</v>
      </c>
      <c r="F12" s="5" t="s">
        <v>107</v>
      </c>
      <c r="G12" s="5" t="s">
        <v>8</v>
      </c>
      <c r="H12" s="2">
        <f t="shared" si="2"/>
        <v>821</v>
      </c>
      <c r="I12" s="2">
        <f t="shared" si="3"/>
        <v>1152</v>
      </c>
      <c r="K12" t="s">
        <v>38</v>
      </c>
    </row>
    <row r="13" spans="1:11" x14ac:dyDescent="0.25">
      <c r="E13" t="s">
        <v>46</v>
      </c>
      <c r="F13" s="5">
        <v>6000</v>
      </c>
      <c r="G13" s="5">
        <v>6006</v>
      </c>
      <c r="H13" s="2">
        <f t="shared" si="2"/>
        <v>7</v>
      </c>
      <c r="I13" s="2">
        <f t="shared" si="3"/>
        <v>1159</v>
      </c>
    </row>
    <row r="14" spans="1:11" x14ac:dyDescent="0.25">
      <c r="E14" t="s">
        <v>48</v>
      </c>
      <c r="F14" s="5">
        <v>6007</v>
      </c>
      <c r="G14" s="5">
        <v>6035</v>
      </c>
      <c r="H14" s="2">
        <f t="shared" si="2"/>
        <v>47</v>
      </c>
      <c r="I14" s="2">
        <f t="shared" si="3"/>
        <v>1206</v>
      </c>
    </row>
    <row r="15" spans="1:11" x14ac:dyDescent="0.25">
      <c r="E15" s="3" t="s">
        <v>132</v>
      </c>
      <c r="F15" s="6">
        <v>6036</v>
      </c>
      <c r="G15" s="6">
        <v>6065</v>
      </c>
      <c r="H15" s="8">
        <f t="shared" si="1"/>
        <v>48</v>
      </c>
      <c r="I15" s="8">
        <f t="shared" ref="I15:I31" si="4">HEX2DEC(G15)-HEX2DEC(F$7)+1</f>
        <v>1254</v>
      </c>
    </row>
    <row r="16" spans="1:11" x14ac:dyDescent="0.25">
      <c r="E16" t="s">
        <v>14</v>
      </c>
      <c r="F16" s="5">
        <v>6066</v>
      </c>
      <c r="G16" s="5">
        <v>6165</v>
      </c>
      <c r="H16" s="2">
        <f t="shared" si="1"/>
        <v>256</v>
      </c>
      <c r="I16" s="2">
        <f t="shared" si="4"/>
        <v>1510</v>
      </c>
    </row>
    <row r="17" spans="5:11" x14ac:dyDescent="0.25">
      <c r="E17" t="s">
        <v>12</v>
      </c>
      <c r="F17" s="5">
        <v>6166</v>
      </c>
      <c r="G17" s="5" t="s">
        <v>13</v>
      </c>
      <c r="H17" s="2">
        <f t="shared" si="1"/>
        <v>96</v>
      </c>
      <c r="I17" s="2">
        <f t="shared" si="4"/>
        <v>1606</v>
      </c>
    </row>
    <row r="18" spans="5:11" x14ac:dyDescent="0.25">
      <c r="E18" t="s">
        <v>15</v>
      </c>
      <c r="F18" s="5" t="s">
        <v>16</v>
      </c>
      <c r="G18" s="5" t="s">
        <v>17</v>
      </c>
      <c r="H18" s="2">
        <f t="shared" si="1"/>
        <v>58</v>
      </c>
      <c r="I18" s="2">
        <f t="shared" si="4"/>
        <v>1664</v>
      </c>
    </row>
    <row r="19" spans="5:11" x14ac:dyDescent="0.25">
      <c r="E19" t="s">
        <v>11</v>
      </c>
      <c r="F19" s="5">
        <v>6200</v>
      </c>
      <c r="G19" s="5" t="s">
        <v>19</v>
      </c>
      <c r="H19" s="2">
        <f t="shared" si="1"/>
        <v>3772</v>
      </c>
      <c r="I19" s="2">
        <f t="shared" si="4"/>
        <v>5436</v>
      </c>
    </row>
    <row r="20" spans="5:11" x14ac:dyDescent="0.25">
      <c r="E20" t="s">
        <v>20</v>
      </c>
      <c r="F20" s="5" t="s">
        <v>18</v>
      </c>
      <c r="G20" s="5">
        <v>9691</v>
      </c>
      <c r="H20" s="2">
        <f t="shared" si="1"/>
        <v>9686</v>
      </c>
      <c r="I20" s="2">
        <f t="shared" si="4"/>
        <v>15122</v>
      </c>
    </row>
    <row r="21" spans="5:11" x14ac:dyDescent="0.25">
      <c r="F21" s="5">
        <v>9692</v>
      </c>
      <c r="G21" s="5" t="s">
        <v>33</v>
      </c>
      <c r="H21" s="2">
        <f t="shared" si="1"/>
        <v>10</v>
      </c>
      <c r="I21" s="2">
        <f t="shared" si="4"/>
        <v>15132</v>
      </c>
      <c r="K21" t="s">
        <v>38</v>
      </c>
    </row>
    <row r="22" spans="5:11" x14ac:dyDescent="0.25">
      <c r="F22" s="5" t="s">
        <v>31</v>
      </c>
      <c r="G22" s="5" t="s">
        <v>34</v>
      </c>
      <c r="H22" s="2">
        <f t="shared" si="1"/>
        <v>67</v>
      </c>
      <c r="I22" s="2">
        <f t="shared" si="4"/>
        <v>15199</v>
      </c>
      <c r="K22" t="s">
        <v>38</v>
      </c>
    </row>
    <row r="23" spans="5:11" x14ac:dyDescent="0.25">
      <c r="F23" s="5" t="s">
        <v>32</v>
      </c>
      <c r="G23" s="5">
        <v>9701</v>
      </c>
      <c r="H23" s="2">
        <f t="shared" si="1"/>
        <v>35</v>
      </c>
      <c r="I23" s="2">
        <f t="shared" si="4"/>
        <v>15234</v>
      </c>
      <c r="K23" t="s">
        <v>38</v>
      </c>
    </row>
    <row r="24" spans="5:11" x14ac:dyDescent="0.25">
      <c r="E24" s="4" t="s">
        <v>140</v>
      </c>
      <c r="F24" s="5">
        <v>9702</v>
      </c>
      <c r="G24" s="5">
        <v>9791</v>
      </c>
      <c r="H24" s="2">
        <f t="shared" si="1"/>
        <v>144</v>
      </c>
      <c r="I24" s="2">
        <f t="shared" si="4"/>
        <v>15378</v>
      </c>
      <c r="K24" t="s">
        <v>38</v>
      </c>
    </row>
    <row r="25" spans="5:11" x14ac:dyDescent="0.25">
      <c r="E25" s="4" t="s">
        <v>139</v>
      </c>
      <c r="F25" s="5">
        <v>9792</v>
      </c>
      <c r="G25" s="5" t="s">
        <v>35</v>
      </c>
      <c r="H25" s="2">
        <f t="shared" si="1"/>
        <v>72</v>
      </c>
      <c r="I25" s="2">
        <f t="shared" si="4"/>
        <v>15450</v>
      </c>
      <c r="K25" t="s">
        <v>38</v>
      </c>
    </row>
    <row r="26" spans="5:11" x14ac:dyDescent="0.25">
      <c r="E26" s="4" t="s">
        <v>138</v>
      </c>
      <c r="F26" s="5" t="s">
        <v>36</v>
      </c>
      <c r="G26" s="9" t="s">
        <v>135</v>
      </c>
      <c r="H26" s="2">
        <f t="shared" si="1"/>
        <v>12</v>
      </c>
      <c r="I26" s="2">
        <f t="shared" si="4"/>
        <v>15462</v>
      </c>
      <c r="K26" t="s">
        <v>38</v>
      </c>
    </row>
    <row r="27" spans="5:11" x14ac:dyDescent="0.25">
      <c r="E27" s="4" t="s">
        <v>137</v>
      </c>
      <c r="F27" s="9" t="s">
        <v>134</v>
      </c>
      <c r="G27" s="5" t="s">
        <v>37</v>
      </c>
      <c r="H27" s="2">
        <f t="shared" si="1"/>
        <v>24</v>
      </c>
      <c r="I27" s="2">
        <f t="shared" si="4"/>
        <v>15486</v>
      </c>
      <c r="K27" t="s">
        <v>38</v>
      </c>
    </row>
    <row r="28" spans="5:11" x14ac:dyDescent="0.25">
      <c r="E28" s="4" t="s">
        <v>136</v>
      </c>
      <c r="F28" s="5" t="s">
        <v>39</v>
      </c>
      <c r="G28" s="5" t="s">
        <v>40</v>
      </c>
      <c r="H28" s="2">
        <f t="shared" si="1"/>
        <v>48</v>
      </c>
      <c r="I28" s="2">
        <f t="shared" si="4"/>
        <v>15534</v>
      </c>
      <c r="K28" t="s">
        <v>38</v>
      </c>
    </row>
    <row r="29" spans="5:11" x14ac:dyDescent="0.25">
      <c r="F29" s="5" t="s">
        <v>41</v>
      </c>
      <c r="G29" s="5">
        <v>9959</v>
      </c>
      <c r="H29" s="2">
        <f t="shared" si="1"/>
        <v>300</v>
      </c>
      <c r="I29" s="2">
        <f t="shared" si="4"/>
        <v>15834</v>
      </c>
      <c r="K29" t="s">
        <v>38</v>
      </c>
    </row>
    <row r="30" spans="5:11" x14ac:dyDescent="0.25">
      <c r="E30" t="s">
        <v>47</v>
      </c>
      <c r="F30" s="5" t="s">
        <v>42</v>
      </c>
      <c r="G30" s="5" t="s">
        <v>99</v>
      </c>
      <c r="H30" s="2">
        <f t="shared" si="1"/>
        <v>350</v>
      </c>
      <c r="I30" s="2">
        <f t="shared" si="4"/>
        <v>16184</v>
      </c>
    </row>
    <row r="31" spans="5:11" x14ac:dyDescent="0.25">
      <c r="E31" s="3" t="s">
        <v>97</v>
      </c>
      <c r="F31" s="5" t="s">
        <v>98</v>
      </c>
      <c r="G31" s="5" t="s">
        <v>101</v>
      </c>
      <c r="H31" s="2">
        <f t="shared" si="1"/>
        <v>4</v>
      </c>
      <c r="I31" s="2">
        <f t="shared" si="4"/>
        <v>16188</v>
      </c>
    </row>
    <row r="32" spans="5:11" x14ac:dyDescent="0.25">
      <c r="E32" t="s">
        <v>3</v>
      </c>
      <c r="F32" s="5" t="s">
        <v>100</v>
      </c>
      <c r="G32" s="5" t="s">
        <v>73</v>
      </c>
      <c r="H32" s="2">
        <f t="shared" ref="H32" si="5">HEX2DEC(G32)-HEX2DEC(F32)+1</f>
        <v>2016</v>
      </c>
      <c r="I32" s="2">
        <f t="shared" ref="I32" si="6">HEX2DEC(G32)-HEX2DEC(F$7)+1</f>
        <v>18204</v>
      </c>
    </row>
    <row r="33" spans="5:14" x14ac:dyDescent="0.25">
      <c r="E33" s="4" t="s">
        <v>141</v>
      </c>
      <c r="F33" s="7" t="s">
        <v>70</v>
      </c>
      <c r="G33" s="7" t="s">
        <v>71</v>
      </c>
      <c r="H33" s="8">
        <f t="shared" si="1"/>
        <v>32</v>
      </c>
      <c r="I33" s="8">
        <f>HEX2DEC(G33)-HEX2DEC(F$7)+1</f>
        <v>18237</v>
      </c>
    </row>
    <row r="34" spans="5:14" x14ac:dyDescent="0.25">
      <c r="E34" s="4" t="s">
        <v>3</v>
      </c>
      <c r="F34" s="7" t="s">
        <v>72</v>
      </c>
      <c r="G34" s="7" t="s">
        <v>91</v>
      </c>
      <c r="H34" s="2">
        <f t="shared" si="1"/>
        <v>349</v>
      </c>
      <c r="I34" s="2">
        <f>HEX2DEC(G34)-HEX2DEC(F$7)+1</f>
        <v>18586</v>
      </c>
    </row>
    <row r="35" spans="5:14" x14ac:dyDescent="0.25">
      <c r="E35" s="4" t="s">
        <v>94</v>
      </c>
      <c r="F35" s="7" t="s">
        <v>93</v>
      </c>
      <c r="G35" s="7" t="s">
        <v>96</v>
      </c>
      <c r="H35" s="2">
        <f t="shared" si="1"/>
        <v>16</v>
      </c>
      <c r="I35" s="2">
        <f>HEX2DEC(G35)-HEX2DEC(F$7)+1</f>
        <v>18487</v>
      </c>
    </row>
    <row r="36" spans="5:14" x14ac:dyDescent="0.25">
      <c r="E36" s="4" t="s">
        <v>3</v>
      </c>
      <c r="F36" s="7" t="s">
        <v>95</v>
      </c>
      <c r="G36" s="7" t="s">
        <v>91</v>
      </c>
      <c r="H36" s="2">
        <f t="shared" ref="H36" si="7">HEX2DEC(G36)-HEX2DEC(F36)+1</f>
        <v>99</v>
      </c>
      <c r="I36" s="2">
        <f t="shared" ref="I36" si="8">HEX2DEC(G36)-HEX2DEC(F$7)+1</f>
        <v>18586</v>
      </c>
    </row>
    <row r="37" spans="5:14" x14ac:dyDescent="0.25">
      <c r="E37" s="3" t="s">
        <v>88</v>
      </c>
      <c r="F37" s="6" t="s">
        <v>89</v>
      </c>
      <c r="G37" s="6" t="s">
        <v>92</v>
      </c>
      <c r="H37" s="2">
        <f t="shared" si="1"/>
        <v>16</v>
      </c>
      <c r="I37" s="2">
        <f>HEX2DEC(G37)-HEX2DEC(F$7)+1</f>
        <v>18602</v>
      </c>
    </row>
    <row r="38" spans="5:14" x14ac:dyDescent="0.25">
      <c r="E38" s="4" t="s">
        <v>3</v>
      </c>
      <c r="F38" s="7" t="s">
        <v>90</v>
      </c>
      <c r="G38" s="7" t="s">
        <v>85</v>
      </c>
      <c r="H38" s="2">
        <f t="shared" ref="H38" si="9">HEX2DEC(G38)-HEX2DEC(F38)+1</f>
        <v>723</v>
      </c>
      <c r="I38" s="2">
        <f t="shared" ref="I38" si="10">HEX2DEC(G38)-HEX2DEC(F$7)+1</f>
        <v>19325</v>
      </c>
    </row>
    <row r="39" spans="5:14" x14ac:dyDescent="0.25">
      <c r="E39" s="4" t="s">
        <v>84</v>
      </c>
      <c r="F39" s="7" t="s">
        <v>10</v>
      </c>
      <c r="G39" s="7" t="s">
        <v>87</v>
      </c>
      <c r="H39" s="2">
        <f t="shared" si="1"/>
        <v>16</v>
      </c>
      <c r="I39" s="2">
        <f>HEX2DEC(G39)-HEX2DEC(F$7)+1</f>
        <v>19341</v>
      </c>
    </row>
    <row r="40" spans="5:14" x14ac:dyDescent="0.25">
      <c r="E40" s="4" t="s">
        <v>3</v>
      </c>
      <c r="F40" s="7" t="s">
        <v>86</v>
      </c>
      <c r="G40" s="7" t="s">
        <v>75</v>
      </c>
      <c r="H40" s="2">
        <f t="shared" ref="H40" si="11">HEX2DEC(G40)-HEX2DEC(F40)+1</f>
        <v>235</v>
      </c>
      <c r="I40" s="2">
        <f t="shared" ref="I40" si="12">HEX2DEC(G40)-HEX2DEC(F$7)+1</f>
        <v>19576</v>
      </c>
    </row>
    <row r="41" spans="5:14" x14ac:dyDescent="0.25">
      <c r="E41" s="4" t="s">
        <v>76</v>
      </c>
      <c r="F41" s="7" t="s">
        <v>74</v>
      </c>
      <c r="G41" s="7" t="s">
        <v>77</v>
      </c>
      <c r="H41" s="2">
        <f t="shared" si="1"/>
        <v>96</v>
      </c>
      <c r="I41" s="2">
        <f>HEX2DEC(G41)-HEX2DEC(F$7)+1</f>
        <v>19672</v>
      </c>
    </row>
    <row r="42" spans="5:14" x14ac:dyDescent="0.25">
      <c r="E42" s="4" t="s">
        <v>3</v>
      </c>
      <c r="F42" s="7" t="s">
        <v>78</v>
      </c>
      <c r="G42" s="7" t="s">
        <v>81</v>
      </c>
      <c r="H42" s="2">
        <f t="shared" si="1"/>
        <v>1055</v>
      </c>
      <c r="I42" s="2">
        <f>HEX2DEC(G42)-HEX2DEC(F$7)+1</f>
        <v>20727</v>
      </c>
    </row>
    <row r="43" spans="5:14" x14ac:dyDescent="0.25">
      <c r="E43" s="3" t="s">
        <v>79</v>
      </c>
      <c r="F43" s="6" t="s">
        <v>80</v>
      </c>
      <c r="G43" s="6" t="s">
        <v>83</v>
      </c>
      <c r="H43" s="2">
        <f t="shared" si="1"/>
        <v>144</v>
      </c>
      <c r="I43" s="2">
        <f>HEX2DEC(G43)-HEX2DEC(F$7)+1</f>
        <v>20871</v>
      </c>
    </row>
    <row r="44" spans="5:14" x14ac:dyDescent="0.25">
      <c r="E44" s="4" t="s">
        <v>3</v>
      </c>
      <c r="F44" s="7" t="s">
        <v>82</v>
      </c>
      <c r="G44" s="7" t="s">
        <v>49</v>
      </c>
      <c r="H44" s="2">
        <f t="shared" ref="H44" si="13">HEX2DEC(G44)-HEX2DEC(F44)+1</f>
        <v>4733</v>
      </c>
      <c r="I44" s="2">
        <f t="shared" ref="I44" si="14">HEX2DEC(G44)-HEX2DEC(F$7)+1</f>
        <v>25604</v>
      </c>
      <c r="M44" s="1"/>
      <c r="N44" s="2"/>
    </row>
    <row r="45" spans="5:14" x14ac:dyDescent="0.25">
      <c r="E45" t="s">
        <v>50</v>
      </c>
      <c r="F45" s="5" t="s">
        <v>51</v>
      </c>
      <c r="G45" s="5" t="s">
        <v>52</v>
      </c>
      <c r="H45" s="2">
        <f t="shared" si="1"/>
        <v>394</v>
      </c>
      <c r="I45" s="2">
        <f>HEX2DEC(G45)-HEX2DEC(F$7)+1</f>
        <v>25998</v>
      </c>
      <c r="M45" s="1"/>
      <c r="N45" s="2"/>
    </row>
    <row r="46" spans="5:14" x14ac:dyDescent="0.25">
      <c r="E46" t="s">
        <v>21</v>
      </c>
      <c r="F46" s="5" t="s">
        <v>22</v>
      </c>
      <c r="G46" s="5" t="s">
        <v>24</v>
      </c>
      <c r="H46" s="2">
        <f t="shared" ref="H46:H56" si="15">HEX2DEC(G46)-HEX2DEC(F46)+1</f>
        <v>614</v>
      </c>
      <c r="I46" s="2">
        <f t="shared" ref="I46:I56" si="16">HEX2DEC(G46)-HEX2DEC(F$7)+1</f>
        <v>26612</v>
      </c>
      <c r="M46" s="1"/>
      <c r="N46" s="2"/>
    </row>
    <row r="47" spans="5:14" x14ac:dyDescent="0.25">
      <c r="E47" t="s">
        <v>55</v>
      </c>
      <c r="F47" s="5" t="s">
        <v>53</v>
      </c>
      <c r="G47" s="5" t="s">
        <v>54</v>
      </c>
      <c r="H47" s="2">
        <f t="shared" si="15"/>
        <v>18</v>
      </c>
      <c r="I47" s="2">
        <f t="shared" si="16"/>
        <v>26630</v>
      </c>
      <c r="M47" s="1"/>
      <c r="N47" s="2"/>
    </row>
    <row r="48" spans="5:14" x14ac:dyDescent="0.25">
      <c r="E48" t="s">
        <v>56</v>
      </c>
      <c r="F48" s="5" t="s">
        <v>57</v>
      </c>
      <c r="G48" s="5" t="s">
        <v>23</v>
      </c>
      <c r="H48" s="2">
        <f t="shared" si="15"/>
        <v>6</v>
      </c>
      <c r="I48" s="2">
        <f t="shared" si="16"/>
        <v>26636</v>
      </c>
    </row>
    <row r="49" spans="1:17" x14ac:dyDescent="0.25">
      <c r="E49" t="s">
        <v>21</v>
      </c>
      <c r="F49" s="5" t="s">
        <v>25</v>
      </c>
      <c r="G49" s="5" t="s">
        <v>26</v>
      </c>
      <c r="H49" s="2">
        <f t="shared" si="15"/>
        <v>4890</v>
      </c>
      <c r="I49" s="2">
        <f t="shared" si="16"/>
        <v>31526</v>
      </c>
    </row>
    <row r="50" spans="1:17" x14ac:dyDescent="0.25">
      <c r="E50" s="4" t="s">
        <v>133</v>
      </c>
      <c r="F50" s="7" t="s">
        <v>58</v>
      </c>
      <c r="G50" s="7" t="s">
        <v>59</v>
      </c>
      <c r="H50" s="2">
        <f t="shared" si="15"/>
        <v>96</v>
      </c>
      <c r="I50" s="2">
        <f t="shared" si="16"/>
        <v>31622</v>
      </c>
    </row>
    <row r="51" spans="1:17" x14ac:dyDescent="0.25">
      <c r="E51" t="s">
        <v>21</v>
      </c>
      <c r="F51" s="5" t="s">
        <v>27</v>
      </c>
      <c r="G51" s="5" t="s">
        <v>28</v>
      </c>
      <c r="H51" s="2">
        <f t="shared" si="15"/>
        <v>1382</v>
      </c>
      <c r="I51" s="2">
        <f t="shared" si="16"/>
        <v>33004</v>
      </c>
    </row>
    <row r="52" spans="1:17" x14ac:dyDescent="0.25">
      <c r="E52" s="4" t="s">
        <v>60</v>
      </c>
      <c r="F52" s="7" t="s">
        <v>61</v>
      </c>
      <c r="G52" s="7" t="s">
        <v>62</v>
      </c>
      <c r="H52" s="2">
        <f t="shared" si="15"/>
        <v>384</v>
      </c>
      <c r="I52" s="2">
        <f t="shared" si="16"/>
        <v>33388</v>
      </c>
      <c r="K52" t="s">
        <v>38</v>
      </c>
    </row>
    <row r="53" spans="1:17" x14ac:dyDescent="0.25">
      <c r="F53" s="5" t="s">
        <v>63</v>
      </c>
      <c r="G53" s="5" t="s">
        <v>65</v>
      </c>
      <c r="H53" s="2">
        <f t="shared" si="15"/>
        <v>512</v>
      </c>
      <c r="I53" s="2">
        <f t="shared" si="16"/>
        <v>33900</v>
      </c>
      <c r="K53" t="s">
        <v>38</v>
      </c>
    </row>
    <row r="54" spans="1:17" x14ac:dyDescent="0.25">
      <c r="F54" s="5" t="s">
        <v>64</v>
      </c>
      <c r="G54" s="5" t="s">
        <v>66</v>
      </c>
      <c r="H54" s="2">
        <f t="shared" si="15"/>
        <v>512</v>
      </c>
      <c r="I54" s="2">
        <f t="shared" si="16"/>
        <v>34412</v>
      </c>
      <c r="J54" s="2"/>
      <c r="K54" t="s">
        <v>38</v>
      </c>
    </row>
    <row r="55" spans="1:17" x14ac:dyDescent="0.25">
      <c r="E55" t="s">
        <v>20</v>
      </c>
      <c r="F55" s="5" t="s">
        <v>30</v>
      </c>
      <c r="G55" s="5" t="s">
        <v>67</v>
      </c>
      <c r="H55" s="2">
        <f t="shared" si="15"/>
        <v>1412</v>
      </c>
      <c r="I55" s="2">
        <f t="shared" si="16"/>
        <v>35824</v>
      </c>
    </row>
    <row r="56" spans="1:17" x14ac:dyDescent="0.25">
      <c r="E56" t="s">
        <v>21</v>
      </c>
      <c r="F56" s="5" t="s">
        <v>29</v>
      </c>
      <c r="G56" s="5" t="s">
        <v>69</v>
      </c>
      <c r="H56" s="2">
        <f t="shared" si="15"/>
        <v>1216</v>
      </c>
      <c r="I56" s="2">
        <f t="shared" si="16"/>
        <v>37040</v>
      </c>
    </row>
    <row r="57" spans="1:17" x14ac:dyDescent="0.25">
      <c r="F57" s="5" t="s">
        <v>68</v>
      </c>
      <c r="G57" s="5" t="s">
        <v>130</v>
      </c>
      <c r="H57" s="2">
        <f t="shared" ref="H57:H58" si="17">HEX2DEC(G57)-HEX2DEC(F57)+1</f>
        <v>4904</v>
      </c>
      <c r="I57" s="2">
        <f t="shared" ref="I57:I58" si="18">HEX2DEC(G57)-HEX2DEC(F$7)+1</f>
        <v>41944</v>
      </c>
    </row>
    <row r="58" spans="1:17" x14ac:dyDescent="0.25">
      <c r="A58" s="5" t="s">
        <v>119</v>
      </c>
      <c r="B58" s="5" t="s">
        <v>120</v>
      </c>
      <c r="C58" s="2">
        <f>HEX2DEC(B58)-HEX2DEC(A58)+1</f>
        <v>168</v>
      </c>
      <c r="D58" t="s">
        <v>125</v>
      </c>
      <c r="E58" t="s">
        <v>125</v>
      </c>
      <c r="F58" s="5" t="s">
        <v>128</v>
      </c>
      <c r="G58" s="5" t="s">
        <v>129</v>
      </c>
      <c r="H58" s="2">
        <f t="shared" si="17"/>
        <v>168</v>
      </c>
      <c r="I58" s="2">
        <f t="shared" si="18"/>
        <v>42112</v>
      </c>
    </row>
    <row r="59" spans="1:17" x14ac:dyDescent="0.25">
      <c r="P59" s="1"/>
      <c r="Q59" s="1"/>
    </row>
    <row r="62" spans="1:17" x14ac:dyDescent="0.25">
      <c r="E62" s="3"/>
    </row>
  </sheetData>
  <autoFilter ref="E2:I54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484E-E4B6-4114-83F0-3D06829355AA}">
  <dimension ref="A2:N14"/>
  <sheetViews>
    <sheetView tabSelected="1" workbookViewId="0">
      <selection activeCell="B15" sqref="B15"/>
    </sheetView>
  </sheetViews>
  <sheetFormatPr defaultRowHeight="15" x14ac:dyDescent="0.25"/>
  <cols>
    <col min="1" max="1" width="17.85546875" bestFit="1" customWidth="1"/>
    <col min="2" max="2" width="17.85546875" customWidth="1"/>
  </cols>
  <sheetData>
    <row r="2" spans="1:14" x14ac:dyDescent="0.25">
      <c r="A2" t="s">
        <v>150</v>
      </c>
      <c r="B2" t="s">
        <v>164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153</v>
      </c>
      <c r="L2" t="s">
        <v>153</v>
      </c>
      <c r="M2" t="s">
        <v>153</v>
      </c>
      <c r="N2" t="s">
        <v>153</v>
      </c>
    </row>
    <row r="3" spans="1:14" x14ac:dyDescent="0.25">
      <c r="A3" t="s">
        <v>142</v>
      </c>
      <c r="B3" s="5">
        <v>9702</v>
      </c>
      <c r="C3">
        <f>HEX2DEC(10)</f>
        <v>16</v>
      </c>
      <c r="D3" s="10">
        <v>168</v>
      </c>
      <c r="E3">
        <v>0</v>
      </c>
      <c r="F3">
        <v>120</v>
      </c>
      <c r="G3">
        <v>112</v>
      </c>
      <c r="H3" s="11" t="s">
        <v>159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143</v>
      </c>
      <c r="B4" t="str">
        <f>DEC2HEX(HEX2DEC(B3)+12)</f>
        <v>970E</v>
      </c>
      <c r="C4">
        <f>HEX2DEC(30)</f>
        <v>48</v>
      </c>
      <c r="D4" s="10">
        <v>152</v>
      </c>
      <c r="E4">
        <v>0</v>
      </c>
      <c r="F4">
        <v>112</v>
      </c>
      <c r="G4">
        <v>131</v>
      </c>
      <c r="H4" s="11" t="s">
        <v>160</v>
      </c>
      <c r="I4">
        <v>208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144</v>
      </c>
      <c r="B5" t="str">
        <f t="shared" ref="B5:B15" si="0">DEC2HEX(HEX2DEC(B4)+12)</f>
        <v>971A</v>
      </c>
      <c r="C5">
        <f>HEX2DEC(32)</f>
        <v>50</v>
      </c>
      <c r="D5" s="10">
        <v>7</v>
      </c>
      <c r="E5">
        <v>0</v>
      </c>
      <c r="F5">
        <v>112</v>
      </c>
      <c r="G5">
        <v>63</v>
      </c>
      <c r="H5" s="11" t="s">
        <v>160</v>
      </c>
      <c r="I5">
        <v>48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143</v>
      </c>
      <c r="B6" t="str">
        <f t="shared" si="0"/>
        <v>9726</v>
      </c>
      <c r="C6">
        <f>HEX2DEC(30)</f>
        <v>48</v>
      </c>
      <c r="D6" s="10">
        <v>243</v>
      </c>
      <c r="E6">
        <v>0</v>
      </c>
      <c r="F6">
        <v>112</v>
      </c>
      <c r="G6">
        <v>131</v>
      </c>
      <c r="H6" s="11" t="s">
        <v>160</v>
      </c>
      <c r="I6">
        <v>208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144</v>
      </c>
      <c r="B7" t="str">
        <f t="shared" si="0"/>
        <v>9732</v>
      </c>
      <c r="C7">
        <f>HEX2DEC(32)</f>
        <v>50</v>
      </c>
      <c r="D7" s="10">
        <v>152</v>
      </c>
      <c r="E7">
        <v>0</v>
      </c>
      <c r="F7">
        <v>112</v>
      </c>
      <c r="G7">
        <v>63</v>
      </c>
      <c r="H7" s="11" t="s">
        <v>160</v>
      </c>
      <c r="I7">
        <v>48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145</v>
      </c>
      <c r="B8" t="str">
        <f t="shared" si="0"/>
        <v>973E</v>
      </c>
      <c r="C8">
        <v>60</v>
      </c>
      <c r="D8" s="10">
        <v>167</v>
      </c>
      <c r="E8">
        <v>0</v>
      </c>
      <c r="F8">
        <v>80</v>
      </c>
      <c r="G8">
        <v>80</v>
      </c>
      <c r="H8" s="11" t="s">
        <v>161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145</v>
      </c>
      <c r="B9" t="str">
        <f t="shared" si="0"/>
        <v>974A</v>
      </c>
      <c r="C9">
        <v>60</v>
      </c>
      <c r="D9" s="10">
        <v>68</v>
      </c>
      <c r="E9">
        <v>0</v>
      </c>
      <c r="F9">
        <v>80</v>
      </c>
      <c r="G9">
        <v>80</v>
      </c>
      <c r="H9" s="11" t="s">
        <v>160</v>
      </c>
      <c r="I9">
        <v>2</v>
      </c>
      <c r="J9">
        <v>254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145</v>
      </c>
      <c r="B10" t="str">
        <f t="shared" si="0"/>
        <v>9756</v>
      </c>
      <c r="C10">
        <v>60</v>
      </c>
      <c r="D10" s="10">
        <v>226</v>
      </c>
      <c r="E10">
        <v>0</v>
      </c>
      <c r="F10">
        <v>48</v>
      </c>
      <c r="G10">
        <v>78</v>
      </c>
      <c r="H10" s="11" t="s">
        <v>162</v>
      </c>
      <c r="I10">
        <v>253</v>
      </c>
      <c r="J10">
        <v>253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146</v>
      </c>
      <c r="B11" t="str">
        <f t="shared" si="0"/>
        <v>9762</v>
      </c>
      <c r="C11">
        <v>0</v>
      </c>
      <c r="D11" s="10">
        <v>0</v>
      </c>
      <c r="E11">
        <v>0</v>
      </c>
      <c r="F11">
        <v>0</v>
      </c>
      <c r="G11">
        <v>0</v>
      </c>
      <c r="H11" s="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147</v>
      </c>
      <c r="B12" t="str">
        <f t="shared" si="0"/>
        <v>976E</v>
      </c>
      <c r="C12">
        <v>80</v>
      </c>
      <c r="D12" s="10">
        <v>246</v>
      </c>
      <c r="E12">
        <v>0</v>
      </c>
      <c r="F12">
        <v>112</v>
      </c>
      <c r="G12">
        <v>63</v>
      </c>
      <c r="H12" s="11" t="s">
        <v>162</v>
      </c>
      <c r="I12">
        <v>192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148</v>
      </c>
      <c r="B13" t="str">
        <f t="shared" si="0"/>
        <v>977A</v>
      </c>
      <c r="C13">
        <v>160</v>
      </c>
      <c r="D13" s="10">
        <v>131</v>
      </c>
      <c r="E13">
        <v>0</v>
      </c>
      <c r="F13">
        <v>120</v>
      </c>
      <c r="G13">
        <v>135</v>
      </c>
      <c r="H13" s="11" t="s">
        <v>163</v>
      </c>
      <c r="I13">
        <v>224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149</v>
      </c>
      <c r="B14" t="str">
        <f t="shared" si="0"/>
        <v>9786</v>
      </c>
      <c r="C14">
        <v>148</v>
      </c>
      <c r="D14" s="10">
        <v>136</v>
      </c>
      <c r="E14">
        <v>0</v>
      </c>
      <c r="F14">
        <v>112</v>
      </c>
      <c r="G14">
        <v>135</v>
      </c>
      <c r="H14" s="11" t="s">
        <v>162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 Immortal Moving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2018-10-16T12:57:51Z</dcterms:created>
  <dcterms:modified xsi:type="dcterms:W3CDTF">2019-12-20T20:59:12Z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2018-10-16T13:42:24.3877962Z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