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16260" windowHeight="8820" tabRatio="740"/>
  </bookViews>
  <sheets>
    <sheet name="Ideas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  <sheet name="Balloon" sheetId="53" r:id="rId45"/>
  </sheets>
  <definedNames>
    <definedName name="AbsoluteMaximumFloorsBelow">Ideas!#REF!</definedName>
    <definedName name="between">'Street names'!$N$2</definedName>
    <definedName name="block">Sheet7!$D$5</definedName>
    <definedName name="FloorHeight">Ideas!#REF!</definedName>
    <definedName name="FudgeFloorsAbove">Ideas!$D$7</definedName>
    <definedName name="FudgeFloorsBelow">Ideas!$D$6</definedName>
    <definedName name="RealChunkHeight">Ideas!#REF!</definedName>
    <definedName name="StreetLevel">Ideas!$C$8</definedName>
  </definedNames>
  <calcPr calcId="145621"/>
</workbook>
</file>

<file path=xl/calcChain.xml><?xml version="1.0" encoding="utf-8"?>
<calcChain xmlns="http://schemas.openxmlformats.org/spreadsheetml/2006/main">
  <c r="A15" i="53" l="1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H18" i="50" l="1"/>
  <c r="H17" i="50"/>
  <c r="H16" i="50"/>
  <c r="H15" i="50"/>
  <c r="K18" i="50"/>
  <c r="K17" i="50"/>
  <c r="K16" i="50"/>
  <c r="K15" i="50"/>
  <c r="K14" i="50"/>
  <c r="K13" i="50"/>
  <c r="K12" i="50"/>
  <c r="K11" i="50"/>
  <c r="K10" i="50"/>
  <c r="G18" i="50"/>
  <c r="G17" i="50"/>
  <c r="G16" i="50"/>
  <c r="G15" i="50"/>
  <c r="C6" i="50"/>
  <c r="K9" i="50"/>
  <c r="F16" i="50"/>
  <c r="T30" i="51" l="1"/>
  <c r="T29" i="51"/>
  <c r="T28" i="51"/>
  <c r="T27" i="51"/>
  <c r="T26" i="51"/>
  <c r="T25" i="51"/>
  <c r="T24" i="51"/>
  <c r="T23" i="51"/>
  <c r="T22" i="51"/>
  <c r="T21" i="51"/>
  <c r="T20" i="51"/>
  <c r="T19" i="51"/>
  <c r="T18" i="51"/>
  <c r="T17" i="51"/>
  <c r="T16" i="51"/>
  <c r="T15" i="51"/>
  <c r="T14" i="51"/>
  <c r="T13" i="51"/>
  <c r="T12" i="51"/>
  <c r="T11" i="51"/>
  <c r="T10" i="51"/>
  <c r="T9" i="51"/>
  <c r="T8" i="51"/>
  <c r="T7" i="51"/>
  <c r="T6" i="51"/>
  <c r="T5" i="51"/>
  <c r="T4" i="51"/>
  <c r="T3" i="51"/>
  <c r="T2" i="51"/>
  <c r="S30" i="51" l="1"/>
  <c r="S29" i="51"/>
  <c r="S28" i="51"/>
  <c r="S27" i="51"/>
  <c r="S26" i="51"/>
  <c r="S25" i="51"/>
  <c r="S24" i="51"/>
  <c r="S23" i="51"/>
  <c r="S22" i="51"/>
  <c r="S21" i="51"/>
  <c r="S20" i="51"/>
  <c r="S19" i="51"/>
  <c r="S18" i="51"/>
  <c r="S17" i="51"/>
  <c r="S16" i="51"/>
  <c r="S15" i="51"/>
  <c r="S14" i="51"/>
  <c r="S13" i="51"/>
  <c r="S12" i="51"/>
  <c r="S11" i="51"/>
  <c r="S10" i="51"/>
  <c r="S9" i="51"/>
  <c r="S8" i="51"/>
  <c r="S7" i="51"/>
  <c r="S6" i="51"/>
  <c r="S5" i="51"/>
  <c r="S4" i="51"/>
  <c r="S3" i="51"/>
  <c r="S2" i="51"/>
  <c r="K4" i="5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5" i="5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J4" i="51"/>
  <c r="J3" i="51"/>
  <c r="Q30" i="51" l="1"/>
  <c r="Q29" i="51"/>
  <c r="Q28" i="51"/>
  <c r="Q27" i="51"/>
  <c r="Q26" i="51"/>
  <c r="Q25" i="51"/>
  <c r="Q24" i="51"/>
  <c r="Q23" i="51"/>
  <c r="Q22" i="51"/>
  <c r="Q21" i="51"/>
  <c r="Q20" i="51"/>
  <c r="Q19" i="51"/>
  <c r="Q18" i="51"/>
  <c r="Q17" i="51"/>
  <c r="Q16" i="51"/>
  <c r="Q15" i="51"/>
  <c r="Q14" i="51"/>
  <c r="Q13" i="51"/>
  <c r="Q12" i="51"/>
  <c r="Q11" i="51"/>
  <c r="Q10" i="51"/>
  <c r="Q9" i="51"/>
  <c r="Q8" i="51"/>
  <c r="Q7" i="51"/>
  <c r="Q6" i="51"/>
  <c r="Q5" i="51"/>
  <c r="Q4" i="51"/>
  <c r="Q3" i="51"/>
  <c r="Q2" i="5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O3" i="51"/>
  <c r="P3" i="51" s="1"/>
  <c r="R2" i="51" l="1"/>
  <c r="P5" i="51"/>
  <c r="P7" i="51"/>
  <c r="R7" i="51" s="1"/>
  <c r="P9" i="51"/>
  <c r="P11" i="51"/>
  <c r="P13" i="51"/>
  <c r="P15" i="51"/>
  <c r="P17" i="51"/>
  <c r="P19" i="51"/>
  <c r="P21" i="51"/>
  <c r="P23" i="51"/>
  <c r="P25" i="51"/>
  <c r="P27" i="51"/>
  <c r="P29" i="51"/>
  <c r="P4" i="51"/>
  <c r="P6" i="51"/>
  <c r="P8" i="51"/>
  <c r="P10" i="51"/>
  <c r="R10" i="51" s="1"/>
  <c r="P12" i="51"/>
  <c r="P14" i="51"/>
  <c r="P16" i="51"/>
  <c r="P18" i="51"/>
  <c r="P20" i="51"/>
  <c r="P22" i="51"/>
  <c r="P24" i="51"/>
  <c r="P26" i="51"/>
  <c r="P28" i="51"/>
  <c r="R3" i="51"/>
  <c r="R5" i="51"/>
  <c r="R9" i="51"/>
  <c r="R11" i="51"/>
  <c r="R13" i="51"/>
  <c r="R15" i="51"/>
  <c r="R17" i="51"/>
  <c r="R19" i="51"/>
  <c r="R21" i="51"/>
  <c r="R23" i="51"/>
  <c r="R25" i="51"/>
  <c r="R27" i="51"/>
  <c r="R29" i="51"/>
  <c r="R4" i="51"/>
  <c r="R6" i="51"/>
  <c r="R8" i="51"/>
  <c r="R12" i="51"/>
  <c r="R14" i="51"/>
  <c r="R16" i="51"/>
  <c r="R18" i="51"/>
  <c r="R20" i="51"/>
  <c r="R22" i="51"/>
  <c r="R24" i="51"/>
  <c r="R26" i="51"/>
  <c r="R28" i="51"/>
  <c r="R30" i="51"/>
  <c r="AP19" i="49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O19" i="49"/>
  <c r="AM22" i="49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AM21" i="49"/>
  <c r="BD32" i="47" l="1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V40" i="47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U40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C93" i="52" l="1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D88" i="52"/>
  <c r="G88" i="52" s="1"/>
  <c r="C88" i="52"/>
  <c r="B88" i="52"/>
  <c r="C87" i="52"/>
  <c r="D87" i="52" s="1"/>
  <c r="B87" i="52"/>
  <c r="D86" i="52"/>
  <c r="G86" i="52" s="1"/>
  <c r="C86" i="52"/>
  <c r="B86" i="52"/>
  <c r="C85" i="52"/>
  <c r="D85" i="52" s="1"/>
  <c r="B85" i="52"/>
  <c r="D84" i="52"/>
  <c r="G84" i="52" s="1"/>
  <c r="C84" i="52"/>
  <c r="B84" i="52"/>
  <c r="C83" i="52"/>
  <c r="D83" i="52" s="1"/>
  <c r="B83" i="52"/>
  <c r="D82" i="52"/>
  <c r="G82" i="52" s="1"/>
  <c r="C82" i="52"/>
  <c r="B82" i="52"/>
  <c r="C81" i="52"/>
  <c r="D81" i="52" s="1"/>
  <c r="B81" i="52"/>
  <c r="D80" i="52"/>
  <c r="G80" i="52" s="1"/>
  <c r="C80" i="52"/>
  <c r="B80" i="52"/>
  <c r="C79" i="52"/>
  <c r="D79" i="52" s="1"/>
  <c r="B79" i="52"/>
  <c r="D78" i="52"/>
  <c r="G78" i="52" s="1"/>
  <c r="C78" i="52"/>
  <c r="B78" i="52"/>
  <c r="C77" i="52"/>
  <c r="D77" i="52" s="1"/>
  <c r="B77" i="52"/>
  <c r="D76" i="52"/>
  <c r="G76" i="52" s="1"/>
  <c r="C76" i="52"/>
  <c r="B76" i="52"/>
  <c r="C75" i="52"/>
  <c r="D75" i="52" s="1"/>
  <c r="B75" i="52"/>
  <c r="D74" i="52"/>
  <c r="G74" i="52" s="1"/>
  <c r="C74" i="52"/>
  <c r="B74" i="52"/>
  <c r="C73" i="52"/>
  <c r="D73" i="52" s="1"/>
  <c r="B73" i="52"/>
  <c r="D72" i="52"/>
  <c r="G72" i="52" s="1"/>
  <c r="C72" i="52"/>
  <c r="B72" i="52"/>
  <c r="C71" i="52"/>
  <c r="D71" i="52" s="1"/>
  <c r="B71" i="52"/>
  <c r="D70" i="52"/>
  <c r="G70" i="52" s="1"/>
  <c r="C70" i="52"/>
  <c r="B70" i="52"/>
  <c r="C69" i="52"/>
  <c r="D69" i="52" s="1"/>
  <c r="B69" i="52"/>
  <c r="D68" i="52"/>
  <c r="G68" i="52" s="1"/>
  <c r="C68" i="52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D64" i="52"/>
  <c r="C64" i="52"/>
  <c r="B64" i="52"/>
  <c r="E63" i="52"/>
  <c r="F63" i="52" s="1"/>
  <c r="C63" i="52"/>
  <c r="D63" i="52" s="1"/>
  <c r="G63" i="52" s="1"/>
  <c r="B63" i="52"/>
  <c r="D62" i="52"/>
  <c r="C62" i="52"/>
  <c r="B62" i="52"/>
  <c r="C61" i="52"/>
  <c r="D61" i="52" s="1"/>
  <c r="G61" i="52" s="1"/>
  <c r="B61" i="52"/>
  <c r="D60" i="52"/>
  <c r="C60" i="52"/>
  <c r="B60" i="52"/>
  <c r="C59" i="52"/>
  <c r="D59" i="52" s="1"/>
  <c r="B59" i="52"/>
  <c r="D58" i="52"/>
  <c r="G58" i="52" s="1"/>
  <c r="C58" i="52"/>
  <c r="B58" i="52"/>
  <c r="C57" i="52"/>
  <c r="D57" i="52" s="1"/>
  <c r="B57" i="52"/>
  <c r="D56" i="52"/>
  <c r="G56" i="52" s="1"/>
  <c r="C56" i="52"/>
  <c r="B56" i="52"/>
  <c r="C55" i="52"/>
  <c r="D55" i="52" s="1"/>
  <c r="B55" i="52"/>
  <c r="D54" i="52"/>
  <c r="G54" i="52" s="1"/>
  <c r="C54" i="52"/>
  <c r="B54" i="52"/>
  <c r="C53" i="52"/>
  <c r="D53" i="52" s="1"/>
  <c r="B53" i="52"/>
  <c r="D52" i="52"/>
  <c r="G52" i="52" s="1"/>
  <c r="C52" i="52"/>
  <c r="B52" i="52"/>
  <c r="C51" i="52"/>
  <c r="D51" i="52" s="1"/>
  <c r="B51" i="52"/>
  <c r="D50" i="52"/>
  <c r="G50" i="52" s="1"/>
  <c r="C50" i="52"/>
  <c r="B50" i="52"/>
  <c r="C49" i="52"/>
  <c r="D49" i="52" s="1"/>
  <c r="B49" i="52"/>
  <c r="D48" i="52"/>
  <c r="G48" i="52" s="1"/>
  <c r="C48" i="52"/>
  <c r="B48" i="52"/>
  <c r="C47" i="52"/>
  <c r="D47" i="52" s="1"/>
  <c r="B47" i="52"/>
  <c r="D46" i="52"/>
  <c r="G46" i="52" s="1"/>
  <c r="C46" i="52"/>
  <c r="B46" i="52"/>
  <c r="C45" i="52"/>
  <c r="D45" i="52" s="1"/>
  <c r="B45" i="52"/>
  <c r="D44" i="52"/>
  <c r="G44" i="52" s="1"/>
  <c r="C44" i="52"/>
  <c r="B44" i="52"/>
  <c r="C43" i="52"/>
  <c r="D43" i="52" s="1"/>
  <c r="B43" i="52"/>
  <c r="D42" i="52"/>
  <c r="G42" i="52" s="1"/>
  <c r="C42" i="52"/>
  <c r="B42" i="52"/>
  <c r="C41" i="52"/>
  <c r="D41" i="52" s="1"/>
  <c r="B41" i="52"/>
  <c r="D40" i="52"/>
  <c r="G40" i="52" s="1"/>
  <c r="C40" i="52"/>
  <c r="B40" i="52"/>
  <c r="C39" i="52"/>
  <c r="D39" i="52" s="1"/>
  <c r="B39" i="52"/>
  <c r="D38" i="52"/>
  <c r="G38" i="52" s="1"/>
  <c r="C38" i="52"/>
  <c r="B38" i="52"/>
  <c r="C37" i="52"/>
  <c r="D37" i="52" s="1"/>
  <c r="B37" i="52"/>
  <c r="D36" i="52"/>
  <c r="G36" i="52" s="1"/>
  <c r="C36" i="52"/>
  <c r="B36" i="52"/>
  <c r="C35" i="52"/>
  <c r="D35" i="52" s="1"/>
  <c r="B35" i="52"/>
  <c r="D34" i="52"/>
  <c r="C34" i="52"/>
  <c r="B34" i="52"/>
  <c r="E33" i="52"/>
  <c r="F33" i="52" s="1"/>
  <c r="C33" i="52"/>
  <c r="D33" i="52" s="1"/>
  <c r="G33" i="52" s="1"/>
  <c r="B33" i="52"/>
  <c r="D32" i="52"/>
  <c r="C32" i="52"/>
  <c r="B32" i="52"/>
  <c r="C31" i="52"/>
  <c r="D31" i="52" s="1"/>
  <c r="G31" i="52" s="1"/>
  <c r="B31" i="52"/>
  <c r="D30" i="52"/>
  <c r="C30" i="52"/>
  <c r="B30" i="52"/>
  <c r="C29" i="52"/>
  <c r="D29" i="52" s="1"/>
  <c r="B29" i="52"/>
  <c r="D28" i="52"/>
  <c r="G28" i="52" s="1"/>
  <c r="C28" i="52"/>
  <c r="B28" i="52"/>
  <c r="C27" i="52"/>
  <c r="D27" i="52" s="1"/>
  <c r="B27" i="52"/>
  <c r="D26" i="52"/>
  <c r="G26" i="52" s="1"/>
  <c r="C26" i="52"/>
  <c r="B26" i="52"/>
  <c r="C25" i="52"/>
  <c r="D25" i="52" s="1"/>
  <c r="B25" i="52"/>
  <c r="D24" i="52"/>
  <c r="G24" i="52" s="1"/>
  <c r="C24" i="52"/>
  <c r="B24" i="52"/>
  <c r="C23" i="52"/>
  <c r="D23" i="52" s="1"/>
  <c r="B23" i="52"/>
  <c r="D22" i="52"/>
  <c r="G22" i="52" s="1"/>
  <c r="C22" i="52"/>
  <c r="B22" i="52"/>
  <c r="C21" i="52"/>
  <c r="D21" i="52" s="1"/>
  <c r="B21" i="52"/>
  <c r="D20" i="52"/>
  <c r="G20" i="52" s="1"/>
  <c r="C20" i="52"/>
  <c r="B20" i="52"/>
  <c r="C19" i="52"/>
  <c r="D19" i="52" s="1"/>
  <c r="B19" i="52"/>
  <c r="D18" i="52"/>
  <c r="G18" i="52" s="1"/>
  <c r="C18" i="52"/>
  <c r="B18" i="52"/>
  <c r="C17" i="52"/>
  <c r="D17" i="52" s="1"/>
  <c r="B17" i="52"/>
  <c r="D16" i="52"/>
  <c r="G16" i="52" s="1"/>
  <c r="C16" i="52"/>
  <c r="B16" i="52"/>
  <c r="C15" i="52"/>
  <c r="D15" i="52" s="1"/>
  <c r="B15" i="52"/>
  <c r="D14" i="52"/>
  <c r="G14" i="52" s="1"/>
  <c r="C14" i="52"/>
  <c r="B14" i="52"/>
  <c r="C13" i="52"/>
  <c r="D13" i="52" s="1"/>
  <c r="B13" i="52"/>
  <c r="D12" i="52"/>
  <c r="G12" i="52" s="1"/>
  <c r="C12" i="52"/>
  <c r="B12" i="52"/>
  <c r="C11" i="52"/>
  <c r="D11" i="52" s="1"/>
  <c r="B11" i="52"/>
  <c r="D10" i="52"/>
  <c r="G10" i="52" s="1"/>
  <c r="C10" i="52"/>
  <c r="B10" i="52"/>
  <c r="C9" i="52"/>
  <c r="D9" i="52" s="1"/>
  <c r="B9" i="52"/>
  <c r="D8" i="52"/>
  <c r="G8" i="52" s="1"/>
  <c r="C8" i="52"/>
  <c r="B8" i="52"/>
  <c r="C7" i="52"/>
  <c r="D7" i="52" s="1"/>
  <c r="B7" i="52"/>
  <c r="D6" i="52"/>
  <c r="G6" i="52" s="1"/>
  <c r="C6" i="52"/>
  <c r="B6" i="52"/>
  <c r="C5" i="52"/>
  <c r="D5" i="52" s="1"/>
  <c r="B5" i="52"/>
  <c r="D4" i="52"/>
  <c r="G4" i="52" s="1"/>
  <c r="C4" i="52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H7" i="52" s="1"/>
  <c r="G11" i="52"/>
  <c r="E11" i="52"/>
  <c r="F11" i="52" s="1"/>
  <c r="H11" i="52" s="1"/>
  <c r="G15" i="52"/>
  <c r="E15" i="52"/>
  <c r="F15" i="52" s="1"/>
  <c r="H15" i="52" s="1"/>
  <c r="G19" i="52"/>
  <c r="E19" i="52"/>
  <c r="F19" i="52" s="1"/>
  <c r="H19" i="52" s="1"/>
  <c r="G23" i="52"/>
  <c r="E23" i="52"/>
  <c r="F23" i="52" s="1"/>
  <c r="H23" i="52" s="1"/>
  <c r="G27" i="52"/>
  <c r="E27" i="52"/>
  <c r="F27" i="52" s="1"/>
  <c r="H27" i="52" s="1"/>
  <c r="G5" i="52"/>
  <c r="E5" i="52"/>
  <c r="F5" i="52" s="1"/>
  <c r="H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H17" i="52" s="1"/>
  <c r="G21" i="52"/>
  <c r="E21" i="52"/>
  <c r="F21" i="52" s="1"/>
  <c r="H21" i="52" s="1"/>
  <c r="G25" i="52"/>
  <c r="E25" i="52"/>
  <c r="F25" i="52" s="1"/>
  <c r="H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H35" i="52" s="1"/>
  <c r="G39" i="52"/>
  <c r="E39" i="52"/>
  <c r="F39" i="52" s="1"/>
  <c r="H39" i="52" s="1"/>
  <c r="G43" i="52"/>
  <c r="E43" i="52"/>
  <c r="F43" i="52" s="1"/>
  <c r="H43" i="52" s="1"/>
  <c r="G47" i="52"/>
  <c r="E47" i="52"/>
  <c r="F47" i="52" s="1"/>
  <c r="H47" i="52" s="1"/>
  <c r="G51" i="52"/>
  <c r="E51" i="52"/>
  <c r="F51" i="52" s="1"/>
  <c r="H51" i="52" s="1"/>
  <c r="G55" i="52"/>
  <c r="E55" i="52"/>
  <c r="F55" i="52" s="1"/>
  <c r="H55" i="52" s="1"/>
  <c r="G59" i="52"/>
  <c r="E59" i="52"/>
  <c r="F59" i="52" s="1"/>
  <c r="H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H75" i="52" s="1"/>
  <c r="G79" i="52"/>
  <c r="E79" i="52"/>
  <c r="F79" i="52" s="1"/>
  <c r="H79" i="52" s="1"/>
  <c r="G83" i="52"/>
  <c r="E83" i="52"/>
  <c r="F83" i="52" s="1"/>
  <c r="H83" i="52" s="1"/>
  <c r="G87" i="52"/>
  <c r="E87" i="52"/>
  <c r="F87" i="52" s="1"/>
  <c r="H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92" i="52" l="1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24" i="50" s="1"/>
  <c r="G24" i="50" s="1"/>
  <c r="H24" i="50" s="1"/>
  <c r="F17" i="50"/>
  <c r="F9" i="50"/>
  <c r="G9" i="50" s="1"/>
  <c r="H9" i="50" s="1"/>
  <c r="F25" i="50" l="1"/>
  <c r="G25" i="50" s="1"/>
  <c r="H25" i="50" s="1"/>
  <c r="G10" i="50"/>
  <c r="H10" i="50" s="1"/>
  <c r="N25" i="50"/>
  <c r="R24" i="50"/>
  <c r="F23" i="50"/>
  <c r="N24" i="50"/>
  <c r="R25" i="50"/>
  <c r="F30" i="50"/>
  <c r="R30" i="50" s="1"/>
  <c r="H2" i="51"/>
  <c r="I13" i="51" s="1"/>
  <c r="F2" i="51"/>
  <c r="G13" i="51" s="1"/>
  <c r="D2" i="51"/>
  <c r="B2" i="51"/>
  <c r="AH16" i="41"/>
  <c r="AH13" i="41"/>
  <c r="N23" i="50" l="1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<sst xmlns="http://schemas.openxmlformats.org/spreadsheetml/2006/main" count="1762" uniqueCount="640">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</sst>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63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10" workbookViewId="0">
      <selection activeCell="C28" sqref="C28"/>
    </sheetView>
  </sheetViews>
  <sheetFormatPr defaultColWidth="9" defaultRowHeight="14.4" x14ac:dyDescent="0.3"/>
  <cols>
    <col min="1" max="1" width="10.44140625" bestFit="1" customWidth="1"/>
  </cols>
  <sheetData>
    <row r="1" spans="1:4" x14ac:dyDescent="0.3">
      <c r="A1" t="s">
        <v>604</v>
      </c>
      <c r="B1" t="s">
        <v>605</v>
      </c>
    </row>
    <row r="2" spans="1:4" x14ac:dyDescent="0.3">
      <c r="B2" t="s">
        <v>628</v>
      </c>
    </row>
    <row r="3" spans="1:4" x14ac:dyDescent="0.3">
      <c r="C3" t="s">
        <v>606</v>
      </c>
    </row>
    <row r="4" spans="1:4" x14ac:dyDescent="0.3">
      <c r="C4" t="s">
        <v>630</v>
      </c>
    </row>
    <row r="5" spans="1:4" x14ac:dyDescent="0.3">
      <c r="A5" t="s">
        <v>627</v>
      </c>
      <c r="C5" t="s">
        <v>623</v>
      </c>
    </row>
    <row r="6" spans="1:4" x14ac:dyDescent="0.3">
      <c r="D6" t="s">
        <v>607</v>
      </c>
    </row>
    <row r="7" spans="1:4" x14ac:dyDescent="0.3">
      <c r="D7" t="s">
        <v>608</v>
      </c>
    </row>
    <row r="9" spans="1:4" x14ac:dyDescent="0.3">
      <c r="A9" t="s">
        <v>625</v>
      </c>
      <c r="B9" t="s">
        <v>624</v>
      </c>
    </row>
    <row r="11" spans="1:4" x14ac:dyDescent="0.3">
      <c r="A11" t="s">
        <v>626</v>
      </c>
      <c r="B11" t="s">
        <v>609</v>
      </c>
    </row>
    <row r="12" spans="1:4" x14ac:dyDescent="0.3">
      <c r="A12" t="s">
        <v>626</v>
      </c>
      <c r="C12" t="s">
        <v>621</v>
      </c>
    </row>
    <row r="13" spans="1:4" x14ac:dyDescent="0.3">
      <c r="A13" t="s">
        <v>627</v>
      </c>
      <c r="C13" t="s">
        <v>622</v>
      </c>
    </row>
    <row r="15" spans="1:4" x14ac:dyDescent="0.3">
      <c r="B15" t="s">
        <v>610</v>
      </c>
    </row>
    <row r="16" spans="1:4" x14ac:dyDescent="0.3">
      <c r="C16" t="s">
        <v>614</v>
      </c>
    </row>
    <row r="17" spans="2:4" x14ac:dyDescent="0.3">
      <c r="C17" t="s">
        <v>617</v>
      </c>
    </row>
    <row r="18" spans="2:4" x14ac:dyDescent="0.3">
      <c r="C18" t="s">
        <v>619</v>
      </c>
    </row>
    <row r="19" spans="2:4" x14ac:dyDescent="0.3">
      <c r="C19" t="s">
        <v>620</v>
      </c>
    </row>
    <row r="21" spans="2:4" x14ac:dyDescent="0.3">
      <c r="B21" t="s">
        <v>611</v>
      </c>
    </row>
    <row r="22" spans="2:4" x14ac:dyDescent="0.3">
      <c r="C22" t="s">
        <v>612</v>
      </c>
    </row>
    <row r="23" spans="2:4" x14ac:dyDescent="0.3">
      <c r="C23" t="s">
        <v>613</v>
      </c>
    </row>
    <row r="24" spans="2:4" x14ac:dyDescent="0.3">
      <c r="C24" t="s">
        <v>614</v>
      </c>
    </row>
    <row r="25" spans="2:4" x14ac:dyDescent="0.3">
      <c r="C25" t="s">
        <v>615</v>
      </c>
    </row>
    <row r="26" spans="2:4" x14ac:dyDescent="0.3">
      <c r="C26" t="s">
        <v>616</v>
      </c>
    </row>
    <row r="27" spans="2:4" x14ac:dyDescent="0.3">
      <c r="C27" t="s">
        <v>639</v>
      </c>
    </row>
    <row r="28" spans="2:4" x14ac:dyDescent="0.3">
      <c r="C28" t="s">
        <v>618</v>
      </c>
    </row>
    <row r="29" spans="2:4" x14ac:dyDescent="0.3">
      <c r="C29" t="s">
        <v>631</v>
      </c>
    </row>
    <row r="30" spans="2:4" x14ac:dyDescent="0.3">
      <c r="D30" t="s">
        <v>632</v>
      </c>
    </row>
    <row r="31" spans="2:4" x14ac:dyDescent="0.3">
      <c r="D31" t="s">
        <v>629</v>
      </c>
    </row>
    <row r="32" spans="2:4" x14ac:dyDescent="0.3">
      <c r="D32" t="s">
        <v>633</v>
      </c>
    </row>
    <row r="33" spans="4:4" x14ac:dyDescent="0.3">
      <c r="D33" t="s">
        <v>634</v>
      </c>
    </row>
    <row r="34" spans="4:4" x14ac:dyDescent="0.3">
      <c r="D34" t="s">
        <v>638</v>
      </c>
    </row>
    <row r="35" spans="4:4" x14ac:dyDescent="0.3">
      <c r="D35" t="s">
        <v>635</v>
      </c>
    </row>
    <row r="36" spans="4:4" x14ac:dyDescent="0.3">
      <c r="D36" t="s">
        <v>636</v>
      </c>
    </row>
    <row r="37" spans="4:4" x14ac:dyDescent="0.3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2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1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0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0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2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1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0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1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2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2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0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0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0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0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2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0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2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2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2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0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0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2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3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4" x14ac:dyDescent="0.3"/>
  <cols>
    <col min="2" max="2" width="8" bestFit="1" customWidth="1"/>
    <col min="4" max="4" width="8.6640625" bestFit="1" customWidth="1"/>
    <col min="6" max="6" width="8.109375" bestFit="1" customWidth="1"/>
    <col min="8" max="8" width="10.33203125" bestFit="1" customWidth="1"/>
    <col min="14" max="14" width="8.88671875" style="116"/>
  </cols>
  <sheetData>
    <row r="1" spans="2:20" x14ac:dyDescent="0.3">
      <c r="B1">
        <f>+B2*D2*F2*H2</f>
        <v>3018400</v>
      </c>
      <c r="C1" t="s">
        <v>433</v>
      </c>
    </row>
    <row r="2" spans="2:20" x14ac:dyDescent="0.3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6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6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6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6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6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6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6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6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6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6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6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6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6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6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6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6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6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6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6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6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6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6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6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6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6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6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6" t="s">
        <v>574</v>
      </c>
    </row>
    <row r="32" spans="3:20" x14ac:dyDescent="0.3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6" t="s">
        <v>592</v>
      </c>
    </row>
    <row r="33" spans="3:14" x14ac:dyDescent="0.3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6" t="s">
        <v>592</v>
      </c>
    </row>
    <row r="34" spans="3:14" x14ac:dyDescent="0.3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6" t="s">
        <v>592</v>
      </c>
    </row>
    <row r="35" spans="3:14" x14ac:dyDescent="0.3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6" t="s">
        <v>592</v>
      </c>
    </row>
    <row r="36" spans="3:14" x14ac:dyDescent="0.3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6" t="s">
        <v>592</v>
      </c>
    </row>
    <row r="37" spans="3:14" x14ac:dyDescent="0.3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6" t="s">
        <v>592</v>
      </c>
    </row>
    <row r="38" spans="3:14" x14ac:dyDescent="0.3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6" t="s">
        <v>592</v>
      </c>
    </row>
    <row r="39" spans="3:14" x14ac:dyDescent="0.3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6" t="s">
        <v>592</v>
      </c>
    </row>
    <row r="40" spans="3:14" x14ac:dyDescent="0.3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6" t="s">
        <v>592</v>
      </c>
    </row>
    <row r="41" spans="3:14" x14ac:dyDescent="0.3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6" t="s">
        <v>592</v>
      </c>
    </row>
    <row r="42" spans="3:14" x14ac:dyDescent="0.3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6" t="s">
        <v>592</v>
      </c>
    </row>
    <row r="43" spans="3:14" x14ac:dyDescent="0.3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6" t="s">
        <v>592</v>
      </c>
    </row>
    <row r="44" spans="3:14" x14ac:dyDescent="0.3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6" t="s">
        <v>592</v>
      </c>
    </row>
    <row r="45" spans="3:14" x14ac:dyDescent="0.3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6" t="s">
        <v>592</v>
      </c>
    </row>
    <row r="46" spans="3:14" x14ac:dyDescent="0.3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6" t="s">
        <v>592</v>
      </c>
    </row>
    <row r="47" spans="3:14" x14ac:dyDescent="0.3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6" t="s">
        <v>592</v>
      </c>
    </row>
    <row r="48" spans="3:14" x14ac:dyDescent="0.3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6" t="s">
        <v>592</v>
      </c>
    </row>
    <row r="49" spans="3:14" x14ac:dyDescent="0.3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6" t="s">
        <v>592</v>
      </c>
    </row>
    <row r="50" spans="3:14" x14ac:dyDescent="0.3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6" t="s">
        <v>592</v>
      </c>
    </row>
    <row r="51" spans="3:14" x14ac:dyDescent="0.3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6" t="s">
        <v>592</v>
      </c>
    </row>
    <row r="52" spans="3:14" x14ac:dyDescent="0.3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6" t="s">
        <v>592</v>
      </c>
    </row>
    <row r="53" spans="3:14" x14ac:dyDescent="0.3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6" t="s">
        <v>592</v>
      </c>
    </row>
    <row r="54" spans="3:14" x14ac:dyDescent="0.3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6" t="s">
        <v>592</v>
      </c>
    </row>
    <row r="55" spans="3:14" x14ac:dyDescent="0.3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6" t="s">
        <v>592</v>
      </c>
    </row>
    <row r="56" spans="3:14" x14ac:dyDescent="0.3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6" t="s">
        <v>592</v>
      </c>
    </row>
    <row r="57" spans="3:14" x14ac:dyDescent="0.3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6" t="s">
        <v>592</v>
      </c>
    </row>
    <row r="58" spans="3:14" x14ac:dyDescent="0.3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6" t="s">
        <v>592</v>
      </c>
    </row>
    <row r="59" spans="3:14" x14ac:dyDescent="0.3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6" t="s">
        <v>592</v>
      </c>
    </row>
    <row r="60" spans="3:14" x14ac:dyDescent="0.3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6" t="s">
        <v>592</v>
      </c>
    </row>
    <row r="61" spans="3:14" x14ac:dyDescent="0.3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6" t="s">
        <v>592</v>
      </c>
    </row>
    <row r="62" spans="3:14" x14ac:dyDescent="0.3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6" t="s">
        <v>592</v>
      </c>
    </row>
    <row r="63" spans="3:14" x14ac:dyDescent="0.3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6" t="s">
        <v>592</v>
      </c>
    </row>
    <row r="64" spans="3:14" x14ac:dyDescent="0.3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6" t="s">
        <v>592</v>
      </c>
    </row>
    <row r="65" spans="3:14" x14ac:dyDescent="0.3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6" t="s">
        <v>592</v>
      </c>
    </row>
    <row r="66" spans="3:14" x14ac:dyDescent="0.3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6" t="s">
        <v>592</v>
      </c>
    </row>
    <row r="67" spans="3:14" x14ac:dyDescent="0.3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6" t="s">
        <v>592</v>
      </c>
    </row>
    <row r="68" spans="3:14" x14ac:dyDescent="0.3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6" t="s">
        <v>592</v>
      </c>
    </row>
    <row r="69" spans="3:14" x14ac:dyDescent="0.3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6" t="s">
        <v>592</v>
      </c>
    </row>
    <row r="70" spans="3:14" x14ac:dyDescent="0.3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6" t="s">
        <v>592</v>
      </c>
    </row>
    <row r="71" spans="3:14" x14ac:dyDescent="0.3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6" t="s">
        <v>592</v>
      </c>
    </row>
    <row r="72" spans="3:14" x14ac:dyDescent="0.3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6" t="s">
        <v>592</v>
      </c>
    </row>
    <row r="73" spans="3:14" x14ac:dyDescent="0.3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6" t="s">
        <v>592</v>
      </c>
    </row>
    <row r="74" spans="3:14" x14ac:dyDescent="0.3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6" t="s">
        <v>592</v>
      </c>
    </row>
    <row r="75" spans="3:14" x14ac:dyDescent="0.3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6" t="s">
        <v>592</v>
      </c>
    </row>
    <row r="76" spans="3:14" x14ac:dyDescent="0.3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6" t="s">
        <v>592</v>
      </c>
    </row>
    <row r="77" spans="3:14" x14ac:dyDescent="0.3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6" t="s">
        <v>592</v>
      </c>
    </row>
    <row r="78" spans="3:14" x14ac:dyDescent="0.3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6" t="s">
        <v>592</v>
      </c>
    </row>
    <row r="79" spans="3:14" x14ac:dyDescent="0.3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6" t="s">
        <v>592</v>
      </c>
    </row>
    <row r="80" spans="3:14" x14ac:dyDescent="0.3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6" t="s">
        <v>592</v>
      </c>
    </row>
    <row r="81" spans="3:14" x14ac:dyDescent="0.3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6" t="s">
        <v>592</v>
      </c>
    </row>
    <row r="82" spans="3:14" x14ac:dyDescent="0.3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6" t="s">
        <v>592</v>
      </c>
    </row>
    <row r="83" spans="3:14" x14ac:dyDescent="0.3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6" t="s">
        <v>592</v>
      </c>
    </row>
    <row r="84" spans="3:14" x14ac:dyDescent="0.3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6" t="s">
        <v>592</v>
      </c>
    </row>
    <row r="85" spans="3:14" x14ac:dyDescent="0.3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6" t="s">
        <v>592</v>
      </c>
    </row>
    <row r="86" spans="3:14" x14ac:dyDescent="0.3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6" t="s">
        <v>592</v>
      </c>
    </row>
    <row r="87" spans="3:14" x14ac:dyDescent="0.3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6" t="s">
        <v>592</v>
      </c>
    </row>
    <row r="88" spans="3:14" x14ac:dyDescent="0.3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6" t="s">
        <v>592</v>
      </c>
    </row>
    <row r="89" spans="3:14" x14ac:dyDescent="0.3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6" t="s">
        <v>592</v>
      </c>
    </row>
    <row r="90" spans="3:14" x14ac:dyDescent="0.3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6" t="s">
        <v>592</v>
      </c>
    </row>
    <row r="91" spans="3:14" x14ac:dyDescent="0.3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6" t="s">
        <v>592</v>
      </c>
    </row>
    <row r="92" spans="3:14" x14ac:dyDescent="0.3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6" t="s">
        <v>592</v>
      </c>
    </row>
    <row r="93" spans="3:14" x14ac:dyDescent="0.3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6" t="s">
        <v>592</v>
      </c>
    </row>
    <row r="94" spans="3:14" x14ac:dyDescent="0.3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6" t="s">
        <v>592</v>
      </c>
    </row>
    <row r="95" spans="3:14" x14ac:dyDescent="0.3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6" t="s">
        <v>592</v>
      </c>
    </row>
    <row r="96" spans="3:14" x14ac:dyDescent="0.3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6" t="s">
        <v>592</v>
      </c>
    </row>
    <row r="97" spans="3:14" x14ac:dyDescent="0.3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6" t="s">
        <v>592</v>
      </c>
    </row>
    <row r="98" spans="3:14" x14ac:dyDescent="0.3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6" t="s">
        <v>592</v>
      </c>
    </row>
    <row r="99" spans="3:14" x14ac:dyDescent="0.3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6" t="s">
        <v>592</v>
      </c>
    </row>
    <row r="100" spans="3:14" x14ac:dyDescent="0.3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6" t="s">
        <v>592</v>
      </c>
    </row>
    <row r="101" spans="3:14" x14ac:dyDescent="0.3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6" t="s">
        <v>592</v>
      </c>
    </row>
    <row r="102" spans="3:14" x14ac:dyDescent="0.3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6" t="s">
        <v>592</v>
      </c>
    </row>
    <row r="103" spans="3:14" x14ac:dyDescent="0.3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6" t="s">
        <v>592</v>
      </c>
    </row>
    <row r="104" spans="3:14" x14ac:dyDescent="0.3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6" t="s">
        <v>592</v>
      </c>
    </row>
    <row r="105" spans="3:14" x14ac:dyDescent="0.3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6" t="s">
        <v>592</v>
      </c>
    </row>
    <row r="106" spans="3:14" x14ac:dyDescent="0.3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6" t="s">
        <v>592</v>
      </c>
    </row>
    <row r="107" spans="3:14" x14ac:dyDescent="0.3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6" t="s">
        <v>592</v>
      </c>
    </row>
    <row r="108" spans="3:14" x14ac:dyDescent="0.3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6" t="s">
        <v>592</v>
      </c>
    </row>
    <row r="109" spans="3:14" x14ac:dyDescent="0.3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6" t="s">
        <v>592</v>
      </c>
    </row>
    <row r="110" spans="3:14" x14ac:dyDescent="0.3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6" t="s">
        <v>592</v>
      </c>
    </row>
    <row r="111" spans="3:14" x14ac:dyDescent="0.3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6" t="s">
        <v>592</v>
      </c>
    </row>
    <row r="112" spans="3:14" x14ac:dyDescent="0.3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6" t="s">
        <v>592</v>
      </c>
    </row>
    <row r="113" spans="3:14" x14ac:dyDescent="0.3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6" t="s">
        <v>592</v>
      </c>
    </row>
    <row r="114" spans="3:14" x14ac:dyDescent="0.3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6" t="s">
        <v>592</v>
      </c>
    </row>
    <row r="115" spans="3:14" x14ac:dyDescent="0.3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6" t="s">
        <v>592</v>
      </c>
    </row>
    <row r="116" spans="3:14" x14ac:dyDescent="0.3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6" t="s">
        <v>592</v>
      </c>
    </row>
    <row r="117" spans="3:14" x14ac:dyDescent="0.3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6" t="s">
        <v>592</v>
      </c>
    </row>
    <row r="118" spans="3:14" x14ac:dyDescent="0.3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6" t="s">
        <v>592</v>
      </c>
    </row>
    <row r="119" spans="3:14" x14ac:dyDescent="0.3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6" t="s">
        <v>592</v>
      </c>
    </row>
    <row r="120" spans="3:14" x14ac:dyDescent="0.3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6" t="s">
        <v>592</v>
      </c>
    </row>
    <row r="121" spans="3:14" x14ac:dyDescent="0.3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6" t="s">
        <v>592</v>
      </c>
    </row>
    <row r="122" spans="3:14" x14ac:dyDescent="0.3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6" t="s">
        <v>592</v>
      </c>
    </row>
    <row r="123" spans="3:14" x14ac:dyDescent="0.3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6" t="s">
        <v>592</v>
      </c>
    </row>
    <row r="124" spans="3:14" x14ac:dyDescent="0.3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6" t="s">
        <v>592</v>
      </c>
    </row>
    <row r="125" spans="3:14" x14ac:dyDescent="0.3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6" t="s">
        <v>592</v>
      </c>
    </row>
    <row r="126" spans="3:14" x14ac:dyDescent="0.3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6" t="s">
        <v>592</v>
      </c>
    </row>
    <row r="127" spans="3:14" x14ac:dyDescent="0.3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6" t="s">
        <v>592</v>
      </c>
    </row>
    <row r="128" spans="3:14" x14ac:dyDescent="0.3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6" t="s">
        <v>592</v>
      </c>
    </row>
    <row r="129" spans="3:14" x14ac:dyDescent="0.3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6" t="s">
        <v>592</v>
      </c>
    </row>
    <row r="130" spans="3:14" x14ac:dyDescent="0.3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6" t="s">
        <v>592</v>
      </c>
    </row>
    <row r="131" spans="3:14" x14ac:dyDescent="0.3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6" t="s">
        <v>592</v>
      </c>
    </row>
    <row r="132" spans="3:14" x14ac:dyDescent="0.3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6" t="s">
        <v>592</v>
      </c>
    </row>
    <row r="133" spans="3:14" x14ac:dyDescent="0.3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6" t="s">
        <v>592</v>
      </c>
    </row>
    <row r="134" spans="3:14" x14ac:dyDescent="0.3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6" t="s">
        <v>592</v>
      </c>
    </row>
    <row r="135" spans="3:14" x14ac:dyDescent="0.3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6" t="s">
        <v>592</v>
      </c>
    </row>
    <row r="136" spans="3:14" x14ac:dyDescent="0.3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6" t="s">
        <v>592</v>
      </c>
    </row>
    <row r="137" spans="3:14" x14ac:dyDescent="0.3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6" t="s">
        <v>592</v>
      </c>
    </row>
    <row r="138" spans="3:14" x14ac:dyDescent="0.3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6" t="s">
        <v>592</v>
      </c>
    </row>
    <row r="139" spans="3:14" x14ac:dyDescent="0.3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6" t="s">
        <v>592</v>
      </c>
    </row>
    <row r="140" spans="3:14" x14ac:dyDescent="0.3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6" t="s">
        <v>592</v>
      </c>
    </row>
    <row r="141" spans="3:14" x14ac:dyDescent="0.3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6" t="s">
        <v>592</v>
      </c>
    </row>
    <row r="142" spans="3:14" x14ac:dyDescent="0.3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6" t="s">
        <v>592</v>
      </c>
    </row>
    <row r="143" spans="3:14" x14ac:dyDescent="0.3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6" t="s">
        <v>592</v>
      </c>
    </row>
    <row r="144" spans="3:14" x14ac:dyDescent="0.3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6" t="s">
        <v>592</v>
      </c>
    </row>
    <row r="145" spans="3:14" x14ac:dyDescent="0.3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6" t="s">
        <v>592</v>
      </c>
    </row>
    <row r="146" spans="3:14" x14ac:dyDescent="0.3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6" t="s">
        <v>592</v>
      </c>
    </row>
    <row r="147" spans="3:14" x14ac:dyDescent="0.3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6" t="s">
        <v>592</v>
      </c>
    </row>
    <row r="148" spans="3:14" x14ac:dyDescent="0.3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6" t="s">
        <v>592</v>
      </c>
    </row>
    <row r="149" spans="3:14" x14ac:dyDescent="0.3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6" t="s">
        <v>592</v>
      </c>
    </row>
  </sheetData>
  <conditionalFormatting sqref="C2:C1048576 E1:E1048576 G1:G1048576 I1:I1048576">
    <cfRule type="cellIs" dxfId="2" priority="2" operator="greaterThan">
      <formula>1</formula>
    </cfRule>
  </conditionalFormatting>
  <conditionalFormatting sqref="S1:S1048576">
    <cfRule type="cellIs" dxfId="1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Y25" sqref="Y25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A7" sqref="BA7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workbookViewId="0">
      <selection activeCell="AK22" sqref="AK22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63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410</v>
      </c>
    </row>
    <row r="3" spans="2:63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411</v>
      </c>
    </row>
    <row r="4" spans="2:63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413</v>
      </c>
    </row>
    <row r="5" spans="2:63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412</v>
      </c>
    </row>
    <row r="6" spans="2:63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417</v>
      </c>
      <c r="O6" s="299" t="s">
        <v>417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416</v>
      </c>
    </row>
    <row r="7" spans="2:63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417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414</v>
      </c>
    </row>
    <row r="8" spans="2:63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417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415</v>
      </c>
    </row>
    <row r="9" spans="2:63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417</v>
      </c>
      <c r="O9" s="299" t="s">
        <v>417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63" x14ac:dyDescent="0.3">
      <c r="B10" s="298"/>
      <c r="C10" s="300"/>
      <c r="D10" s="300"/>
      <c r="E10" s="300"/>
      <c r="F10" s="300"/>
      <c r="G10" s="301"/>
      <c r="H10" s="298"/>
      <c r="I10" s="300" t="s">
        <v>417</v>
      </c>
      <c r="J10" s="300"/>
      <c r="K10" s="300"/>
      <c r="L10" s="300" t="s">
        <v>365</v>
      </c>
      <c r="M10" s="301"/>
      <c r="N10" s="298"/>
      <c r="O10" s="300" t="s">
        <v>417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  <c r="AT10" s="297" t="s">
        <v>242</v>
      </c>
      <c r="AU10" s="297" t="s">
        <v>248</v>
      </c>
      <c r="AV10" s="297" t="s">
        <v>244</v>
      </c>
      <c r="AW10" s="297" t="s">
        <v>246</v>
      </c>
    </row>
    <row r="11" spans="2:63" x14ac:dyDescent="0.3">
      <c r="B11" s="298"/>
      <c r="C11" s="300"/>
      <c r="D11" s="300"/>
      <c r="E11" s="300"/>
      <c r="F11" s="300"/>
      <c r="G11" s="301"/>
      <c r="H11" s="298"/>
      <c r="I11" s="300" t="s">
        <v>417</v>
      </c>
      <c r="J11" s="300"/>
      <c r="K11" s="300"/>
      <c r="L11" s="300" t="s">
        <v>365</v>
      </c>
      <c r="M11" s="301"/>
      <c r="N11" s="298"/>
      <c r="O11" s="300" t="s">
        <v>417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  <c r="AT11" s="443"/>
      <c r="AU11" s="447"/>
      <c r="AV11" s="444"/>
      <c r="AW11" s="297"/>
      <c r="AX11" s="297"/>
      <c r="AY11" s="297"/>
    </row>
    <row r="12" spans="2:63" x14ac:dyDescent="0.3">
      <c r="B12" s="298"/>
      <c r="C12" s="299"/>
      <c r="D12" s="300"/>
      <c r="E12" s="300"/>
      <c r="F12" s="299"/>
      <c r="G12" s="301"/>
      <c r="H12" s="298"/>
      <c r="I12" s="299" t="s">
        <v>417</v>
      </c>
      <c r="J12" s="300" t="s">
        <v>417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417</v>
      </c>
      <c r="R12" s="299" t="s">
        <v>417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  <c r="AT12" s="450"/>
      <c r="AU12" s="448"/>
      <c r="AV12" s="451"/>
      <c r="AW12" s="297"/>
      <c r="AX12" s="297"/>
      <c r="AY12" s="297"/>
    </row>
    <row r="13" spans="2:63" x14ac:dyDescent="0.3">
      <c r="B13" s="302"/>
      <c r="C13" s="303"/>
      <c r="D13" s="303"/>
      <c r="E13" s="303"/>
      <c r="F13" s="303"/>
      <c r="G13" s="304"/>
      <c r="H13" s="302"/>
      <c r="I13" s="303" t="s">
        <v>417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  <c r="AT13" s="445"/>
      <c r="AU13" s="449"/>
      <c r="AV13" s="446"/>
      <c r="AW13" s="297"/>
      <c r="AX13" s="297"/>
      <c r="AY13" s="297"/>
    </row>
    <row r="14" spans="2:63" x14ac:dyDescent="0.3">
      <c r="B14" s="294"/>
      <c r="C14" s="295"/>
      <c r="D14" s="295"/>
      <c r="E14" s="295"/>
      <c r="F14" s="295"/>
      <c r="G14" s="296"/>
      <c r="H14" s="294"/>
      <c r="I14" s="295" t="s">
        <v>417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  <c r="AV14" s="297"/>
      <c r="AW14" s="297"/>
      <c r="AX14" s="297"/>
      <c r="AY14" s="297"/>
    </row>
    <row r="15" spans="2:63" x14ac:dyDescent="0.3">
      <c r="B15" s="298"/>
      <c r="C15" s="299"/>
      <c r="D15" s="300"/>
      <c r="E15" s="300"/>
      <c r="F15" s="299"/>
      <c r="G15" s="301"/>
      <c r="H15" s="298"/>
      <c r="I15" s="299" t="s">
        <v>417</v>
      </c>
      <c r="J15" s="300" t="s">
        <v>417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  <c r="AT15" s="89" t="s">
        <v>242</v>
      </c>
      <c r="AU15" s="89" t="s">
        <v>246</v>
      </c>
      <c r="AY15" s="89" t="s">
        <v>242</v>
      </c>
      <c r="AZ15" s="297" t="s">
        <v>244</v>
      </c>
      <c r="BD15" s="297" t="s">
        <v>248</v>
      </c>
      <c r="BE15" s="297" t="s">
        <v>244</v>
      </c>
      <c r="BI15" s="297" t="s">
        <v>248</v>
      </c>
      <c r="BJ15" s="297" t="s">
        <v>246</v>
      </c>
    </row>
    <row r="16" spans="2:63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  <c r="AT16" s="443"/>
      <c r="AU16" s="447"/>
      <c r="AV16" s="444"/>
      <c r="AY16" s="443"/>
      <c r="AZ16" s="447"/>
      <c r="BA16" s="444"/>
      <c r="BD16" s="443"/>
      <c r="BE16" s="452"/>
      <c r="BF16" s="456"/>
      <c r="BI16" s="443"/>
      <c r="BJ16" s="452"/>
      <c r="BK16" s="444"/>
    </row>
    <row r="17" spans="2:63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  <c r="AT17" s="454"/>
      <c r="AU17" s="448"/>
      <c r="AV17" s="451"/>
      <c r="AY17" s="450"/>
      <c r="AZ17" s="448"/>
      <c r="BA17" s="455"/>
      <c r="BD17" s="450"/>
      <c r="BE17" s="448"/>
      <c r="BF17" s="455"/>
      <c r="BI17" s="454"/>
      <c r="BJ17" s="448"/>
      <c r="BK17" s="451"/>
    </row>
    <row r="18" spans="2:63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  <c r="AT18" s="445"/>
      <c r="AU18" s="453"/>
      <c r="AV18" s="446"/>
      <c r="AY18" s="445"/>
      <c r="AZ18" s="453"/>
      <c r="BA18" s="446"/>
      <c r="BD18" s="445"/>
      <c r="BE18" s="449"/>
      <c r="BF18" s="446"/>
      <c r="BI18" s="445"/>
      <c r="BJ18" s="449"/>
      <c r="BK18" s="446"/>
    </row>
    <row r="19" spans="2:63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  <c r="AZ19" s="89"/>
    </row>
    <row r="20" spans="2:63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  <c r="AT20" s="89" t="s">
        <v>242</v>
      </c>
      <c r="AU20" s="89" t="s">
        <v>244</v>
      </c>
      <c r="AV20" s="89" t="s">
        <v>246</v>
      </c>
      <c r="AY20" s="89" t="s">
        <v>242</v>
      </c>
      <c r="AZ20" s="89" t="s">
        <v>248</v>
      </c>
      <c r="BA20" s="297" t="s">
        <v>244</v>
      </c>
      <c r="BD20" s="297" t="s">
        <v>248</v>
      </c>
      <c r="BE20" s="297" t="s">
        <v>244</v>
      </c>
      <c r="BF20" s="297" t="s">
        <v>246</v>
      </c>
      <c r="BI20" s="297" t="s">
        <v>242</v>
      </c>
      <c r="BJ20" s="297" t="s">
        <v>248</v>
      </c>
      <c r="BK20" s="297" t="s">
        <v>246</v>
      </c>
    </row>
    <row r="21" spans="2:63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  <c r="AT21" s="443"/>
      <c r="AU21" s="447"/>
      <c r="AV21" s="444"/>
      <c r="AY21" s="443"/>
      <c r="AZ21" s="447"/>
      <c r="BA21" s="444"/>
      <c r="BD21" s="443"/>
      <c r="BE21" s="452"/>
      <c r="BF21" s="444"/>
      <c r="BI21" s="443"/>
      <c r="BJ21" s="447"/>
      <c r="BK21" s="444"/>
    </row>
    <row r="22" spans="2:63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  <c r="AT22" s="450"/>
      <c r="AU22" s="448"/>
      <c r="AV22" s="451"/>
      <c r="AY22" s="450"/>
      <c r="AZ22" s="448"/>
      <c r="BA22" s="455"/>
      <c r="BD22" s="450"/>
      <c r="BE22" s="448"/>
      <c r="BF22" s="451"/>
      <c r="BI22" s="454"/>
      <c r="BJ22" s="448"/>
      <c r="BK22" s="451"/>
    </row>
    <row r="23" spans="2:63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  <c r="AT23" s="445"/>
      <c r="AU23" s="453"/>
      <c r="AV23" s="446"/>
      <c r="AY23" s="445"/>
      <c r="AZ23" s="449"/>
      <c r="BA23" s="446"/>
      <c r="BD23" s="445"/>
      <c r="BE23" s="449"/>
      <c r="BF23" s="446"/>
      <c r="BI23" s="445"/>
      <c r="BJ23" s="449"/>
      <c r="BK23" s="446"/>
    </row>
    <row r="24" spans="2:63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  <c r="AZ24" s="89"/>
    </row>
    <row r="25" spans="2:63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  <c r="AT25" s="89" t="s">
        <v>244</v>
      </c>
      <c r="AU25" s="89" t="s">
        <v>246</v>
      </c>
      <c r="AY25" s="89" t="s">
        <v>242</v>
      </c>
      <c r="AZ25" s="89" t="s">
        <v>248</v>
      </c>
    </row>
    <row r="26" spans="2:63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  <c r="AK26" s="305" t="s">
        <v>575</v>
      </c>
      <c r="AT26" s="443"/>
      <c r="AU26" s="452"/>
      <c r="AV26" s="444"/>
      <c r="AY26" s="443"/>
      <c r="AZ26" s="447"/>
      <c r="BA26" s="444"/>
      <c r="BF26" s="457"/>
    </row>
    <row r="27" spans="2:63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  <c r="AK27" s="305" t="s">
        <v>576</v>
      </c>
      <c r="AT27" s="450"/>
      <c r="AU27" s="448"/>
      <c r="AV27" s="451"/>
      <c r="AY27" s="454"/>
      <c r="AZ27" s="448"/>
      <c r="BA27" s="455"/>
    </row>
    <row r="28" spans="2:63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  <c r="AT28" s="445"/>
      <c r="AU28" s="453"/>
      <c r="AV28" s="446"/>
      <c r="AY28" s="445"/>
      <c r="AZ28" s="449"/>
      <c r="BA28" s="446"/>
    </row>
    <row r="29" spans="2:63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63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63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418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420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421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422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</row>
    <row r="24" spans="1:56" x14ac:dyDescent="0.3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425</v>
      </c>
      <c r="F29" s="1" t="s">
        <v>423</v>
      </c>
      <c r="G29" s="205"/>
      <c r="I29" s="204"/>
      <c r="J29" s="5" t="s">
        <v>423</v>
      </c>
      <c r="L29" s="1" t="s">
        <v>425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423</v>
      </c>
      <c r="D30" s="207"/>
      <c r="F30" s="13" t="s">
        <v>260</v>
      </c>
      <c r="G30" s="15" t="s">
        <v>425</v>
      </c>
      <c r="I30" s="13" t="s">
        <v>425</v>
      </c>
      <c r="J30" s="15" t="s">
        <v>260</v>
      </c>
      <c r="L30" s="206"/>
      <c r="M30" s="15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31" workbookViewId="0">
      <selection activeCell="AA50" sqref="AA50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 x14ac:dyDescent="0.3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 x14ac:dyDescent="0.3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 x14ac:dyDescent="0.3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 x14ac:dyDescent="0.3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 x14ac:dyDescent="0.3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 x14ac:dyDescent="0.3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 x14ac:dyDescent="0.3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 x14ac:dyDescent="0.3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 x14ac:dyDescent="0.3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 x14ac:dyDescent="0.3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 x14ac:dyDescent="0.3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 x14ac:dyDescent="0.3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 x14ac:dyDescent="0.3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 x14ac:dyDescent="0.3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 x14ac:dyDescent="0.3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 x14ac:dyDescent="0.3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 x14ac:dyDescent="0.3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 x14ac:dyDescent="0.3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 x14ac:dyDescent="0.3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 x14ac:dyDescent="0.3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 x14ac:dyDescent="0.3">
      <c r="A37" s="242" t="s">
        <v>395</v>
      </c>
      <c r="R37" s="242"/>
      <c r="S37" s="242" t="s">
        <v>395</v>
      </c>
      <c r="AJ37" s="242"/>
    </row>
    <row r="40" spans="1:72" x14ac:dyDescent="0.3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 x14ac:dyDescent="0.3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 x14ac:dyDescent="0.3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 x14ac:dyDescent="0.3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 x14ac:dyDescent="0.3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 x14ac:dyDescent="0.3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 x14ac:dyDescent="0.3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 x14ac:dyDescent="0.3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 x14ac:dyDescent="0.3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 x14ac:dyDescent="0.3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 x14ac:dyDescent="0.3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 x14ac:dyDescent="0.3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 x14ac:dyDescent="0.3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 x14ac:dyDescent="0.3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 x14ac:dyDescent="0.3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 x14ac:dyDescent="0.3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 x14ac:dyDescent="0.3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 x14ac:dyDescent="0.3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AR26" sqref="AR26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 x14ac:dyDescent="0.3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 x14ac:dyDescent="0.3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 x14ac:dyDescent="0.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B1" workbookViewId="0">
      <selection activeCell="BF1" sqref="BF1:BW18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 x14ac:dyDescent="0.3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  <c r="AM36" s="242" t="s">
        <v>395</v>
      </c>
    </row>
    <row r="37" spans="1:55" x14ac:dyDescent="0.3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 x14ac:dyDescent="0.3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 x14ac:dyDescent="0.3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 x14ac:dyDescent="0.3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 x14ac:dyDescent="0.3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 x14ac:dyDescent="0.3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 x14ac:dyDescent="0.3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 x14ac:dyDescent="0.3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 x14ac:dyDescent="0.3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 x14ac:dyDescent="0.3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 x14ac:dyDescent="0.3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 x14ac:dyDescent="0.3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 x14ac:dyDescent="0.3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 x14ac:dyDescent="0.3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 x14ac:dyDescent="0.3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 x14ac:dyDescent="0.3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/>
      <selection activeCell="B9" sqref="B9"/>
      <selection pane="topRight" activeCell="O22" sqref="O22:O23"/>
    </sheetView>
  </sheetViews>
  <sheetFormatPr defaultColWidth="8.88671875" defaultRowHeight="14.4" x14ac:dyDescent="0.3"/>
  <cols>
    <col min="1" max="16384" width="8.88671875" style="424"/>
  </cols>
  <sheetData>
    <row r="1" spans="1:18" x14ac:dyDescent="0.3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 x14ac:dyDescent="0.3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 x14ac:dyDescent="0.3">
      <c r="B3" s="305" t="s">
        <v>252</v>
      </c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 x14ac:dyDescent="0.3">
      <c r="A4" s="305"/>
      <c r="B4" s="305" t="s">
        <v>597</v>
      </c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 x14ac:dyDescent="0.3">
      <c r="A5" s="305"/>
      <c r="B5" s="305" t="s">
        <v>599</v>
      </c>
      <c r="C5" s="305">
        <v>64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 x14ac:dyDescent="0.3">
      <c r="A6" s="305"/>
      <c r="B6" s="305" t="s">
        <v>598</v>
      </c>
      <c r="C6" s="305">
        <f>C3*C4*(C5*1.25)</f>
        <v>20480</v>
      </c>
      <c r="D6" s="305"/>
      <c r="E6" s="305"/>
      <c r="F6" s="305"/>
      <c r="G6" s="305"/>
      <c r="I6" s="305"/>
      <c r="J6" s="305"/>
      <c r="K6" s="424" t="s">
        <v>594</v>
      </c>
      <c r="L6" s="305"/>
      <c r="M6" s="305"/>
      <c r="N6" s="305"/>
    </row>
    <row r="7" spans="1:18" x14ac:dyDescent="0.3">
      <c r="A7" s="305"/>
      <c r="B7" s="305"/>
      <c r="C7" s="305"/>
      <c r="D7" s="305"/>
      <c r="I7" s="305"/>
      <c r="J7" s="305"/>
      <c r="K7" s="462">
        <v>0.5</v>
      </c>
      <c r="L7" s="305"/>
      <c r="M7" s="305"/>
      <c r="N7" s="305"/>
    </row>
    <row r="8" spans="1:18" x14ac:dyDescent="0.3">
      <c r="A8" s="305"/>
      <c r="B8" s="305" t="s">
        <v>342</v>
      </c>
      <c r="C8" s="305" t="s">
        <v>602</v>
      </c>
      <c r="D8" s="425" t="s">
        <v>440</v>
      </c>
      <c r="E8" s="425" t="s">
        <v>441</v>
      </c>
      <c r="F8" s="305" t="s">
        <v>434</v>
      </c>
      <c r="G8" s="424" t="s">
        <v>600</v>
      </c>
      <c r="H8" s="424" t="s">
        <v>601</v>
      </c>
      <c r="I8" s="424" t="s">
        <v>595</v>
      </c>
      <c r="J8" s="424" t="s">
        <v>596</v>
      </c>
      <c r="K8" s="424" t="s">
        <v>603</v>
      </c>
      <c r="L8" s="305"/>
      <c r="M8" s="425"/>
      <c r="N8" s="425"/>
    </row>
    <row r="9" spans="1:18" x14ac:dyDescent="0.3">
      <c r="A9" s="458" t="s">
        <v>435</v>
      </c>
      <c r="B9" s="459">
        <v>3.2899999999999999E-2</v>
      </c>
      <c r="C9" s="460"/>
      <c r="D9" s="458">
        <v>64</v>
      </c>
      <c r="E9" s="458">
        <v>24</v>
      </c>
      <c r="F9" s="429">
        <f>D9-E9</f>
        <v>40</v>
      </c>
      <c r="G9" s="424">
        <f>MIN(F9,$C$5)*$C$3*$C$4</f>
        <v>10240</v>
      </c>
      <c r="H9" s="428">
        <f>G9*B9</f>
        <v>336.89599999999996</v>
      </c>
      <c r="I9" s="424">
        <v>40</v>
      </c>
      <c r="J9" s="424">
        <v>12</v>
      </c>
      <c r="K9" s="424">
        <f>I9*J9*$K$7</f>
        <v>240</v>
      </c>
      <c r="L9" s="305"/>
      <c r="M9" s="429"/>
      <c r="N9" s="433"/>
      <c r="P9" s="428"/>
      <c r="R9" s="432"/>
    </row>
    <row r="10" spans="1:18" x14ac:dyDescent="0.3">
      <c r="A10" s="458" t="s">
        <v>436</v>
      </c>
      <c r="B10" s="459">
        <v>0.01</v>
      </c>
      <c r="C10" s="460"/>
      <c r="D10" s="458">
        <v>64</v>
      </c>
      <c r="E10" s="458">
        <v>16</v>
      </c>
      <c r="F10" s="429">
        <f>D10-E10</f>
        <v>48</v>
      </c>
      <c r="G10" s="424">
        <f t="shared" ref="G10:G18" si="0">MIN(F10,$C$5)*$C$3*$C$4</f>
        <v>12288</v>
      </c>
      <c r="H10" s="428">
        <f t="shared" ref="H10:H18" si="1">G10*B10</f>
        <v>122.88</v>
      </c>
      <c r="I10" s="424">
        <v>30</v>
      </c>
      <c r="J10" s="424">
        <v>8</v>
      </c>
      <c r="K10" s="424">
        <f t="shared" ref="K10:K18" si="2">I10*J10*$K$7</f>
        <v>120</v>
      </c>
      <c r="L10" s="305"/>
      <c r="M10" s="429"/>
      <c r="N10" s="433"/>
      <c r="P10" s="428"/>
      <c r="R10" s="432"/>
    </row>
    <row r="11" spans="1:18" x14ac:dyDescent="0.3">
      <c r="A11" s="458" t="s">
        <v>72</v>
      </c>
      <c r="B11" s="459">
        <v>7.1999999999999998E-3</v>
      </c>
      <c r="C11" s="461">
        <v>84</v>
      </c>
      <c r="D11" s="458">
        <v>61</v>
      </c>
      <c r="E11" s="458">
        <v>10</v>
      </c>
      <c r="F11" s="429">
        <f t="shared" ref="F11:F15" si="3">D11-E11</f>
        <v>51</v>
      </c>
      <c r="G11" s="424">
        <f t="shared" si="0"/>
        <v>13056</v>
      </c>
      <c r="H11" s="428">
        <f t="shared" si="1"/>
        <v>94.003199999999993</v>
      </c>
      <c r="I11" s="424">
        <v>12</v>
      </c>
      <c r="J11" s="424">
        <v>8</v>
      </c>
      <c r="K11" s="424">
        <f t="shared" si="2"/>
        <v>48</v>
      </c>
      <c r="L11" s="305"/>
      <c r="M11" s="429"/>
      <c r="N11" s="433"/>
      <c r="P11" s="428"/>
      <c r="R11" s="432"/>
    </row>
    <row r="12" spans="1:18" x14ac:dyDescent="0.3">
      <c r="A12" s="458" t="s">
        <v>151</v>
      </c>
      <c r="B12" s="459">
        <v>1.4369999999999999E-3</v>
      </c>
      <c r="C12" s="461">
        <v>7.5</v>
      </c>
      <c r="D12" s="458">
        <v>29</v>
      </c>
      <c r="E12" s="458">
        <v>8</v>
      </c>
      <c r="F12" s="429">
        <f t="shared" si="3"/>
        <v>21</v>
      </c>
      <c r="G12" s="424">
        <f t="shared" si="0"/>
        <v>5376</v>
      </c>
      <c r="H12" s="428">
        <f t="shared" si="1"/>
        <v>7.7253119999999997</v>
      </c>
      <c r="I12" s="424">
        <v>4</v>
      </c>
      <c r="J12" s="424">
        <v>3</v>
      </c>
      <c r="K12" s="424">
        <f t="shared" si="2"/>
        <v>6</v>
      </c>
      <c r="L12" s="305"/>
      <c r="M12" s="429"/>
      <c r="N12" s="433"/>
      <c r="P12" s="428"/>
      <c r="R12" s="432"/>
    </row>
    <row r="13" spans="1:18" x14ac:dyDescent="0.3">
      <c r="A13" s="458" t="s">
        <v>437</v>
      </c>
      <c r="B13" s="459">
        <v>1.013E-3</v>
      </c>
      <c r="C13" s="461">
        <v>3.43</v>
      </c>
      <c r="D13" s="458">
        <v>25</v>
      </c>
      <c r="E13" s="458">
        <v>8</v>
      </c>
      <c r="F13" s="429">
        <f>D13-E13</f>
        <v>17</v>
      </c>
      <c r="G13" s="424">
        <f t="shared" si="0"/>
        <v>4352</v>
      </c>
      <c r="H13" s="428">
        <f t="shared" si="1"/>
        <v>4.4085760000000001</v>
      </c>
      <c r="I13" s="424">
        <v>2</v>
      </c>
      <c r="J13" s="424">
        <v>3</v>
      </c>
      <c r="K13" s="424">
        <f t="shared" si="2"/>
        <v>3</v>
      </c>
      <c r="L13" s="305"/>
      <c r="M13" s="429"/>
      <c r="N13" s="433"/>
      <c r="P13" s="428"/>
      <c r="R13" s="432"/>
    </row>
    <row r="14" spans="1:18" x14ac:dyDescent="0.3">
      <c r="A14" s="458" t="s">
        <v>438</v>
      </c>
      <c r="B14" s="459">
        <v>1.025E-2</v>
      </c>
      <c r="C14" s="461">
        <v>25</v>
      </c>
      <c r="D14" s="458">
        <v>16</v>
      </c>
      <c r="E14" s="458">
        <v>6</v>
      </c>
      <c r="F14" s="429">
        <f t="shared" si="3"/>
        <v>10</v>
      </c>
      <c r="G14" s="424">
        <f t="shared" si="0"/>
        <v>2560</v>
      </c>
      <c r="H14" s="428">
        <f t="shared" si="1"/>
        <v>26.240000000000002</v>
      </c>
      <c r="I14" s="424">
        <v>4</v>
      </c>
      <c r="J14" s="424">
        <v>10</v>
      </c>
      <c r="K14" s="424">
        <f t="shared" si="2"/>
        <v>20</v>
      </c>
      <c r="L14" s="305"/>
      <c r="M14" s="429"/>
      <c r="N14" s="433"/>
      <c r="P14" s="428"/>
      <c r="R14" s="432"/>
    </row>
    <row r="15" spans="1:18" x14ac:dyDescent="0.3">
      <c r="A15" s="458" t="s">
        <v>439</v>
      </c>
      <c r="B15" s="459">
        <v>8.4599999999999996E-4</v>
      </c>
      <c r="C15" s="461">
        <v>3.097</v>
      </c>
      <c r="D15" s="458">
        <v>15</v>
      </c>
      <c r="E15" s="458">
        <v>2</v>
      </c>
      <c r="F15" s="429">
        <f t="shared" si="3"/>
        <v>13</v>
      </c>
      <c r="G15" s="424">
        <f t="shared" si="0"/>
        <v>3328</v>
      </c>
      <c r="H15" s="428">
        <f t="shared" si="1"/>
        <v>2.8154879999999998</v>
      </c>
      <c r="I15" s="424">
        <v>2</v>
      </c>
      <c r="J15" s="424">
        <v>3</v>
      </c>
      <c r="K15" s="424">
        <f t="shared" si="2"/>
        <v>3</v>
      </c>
      <c r="L15" s="305"/>
      <c r="M15" s="429"/>
      <c r="N15" s="433"/>
      <c r="P15" s="428"/>
      <c r="R15" s="432"/>
    </row>
    <row r="16" spans="1:18" x14ac:dyDescent="0.3">
      <c r="A16" s="458" t="s">
        <v>593</v>
      </c>
      <c r="B16" s="459">
        <v>1.5E-3</v>
      </c>
      <c r="C16" s="458">
        <v>6</v>
      </c>
      <c r="D16" s="458">
        <v>32</v>
      </c>
      <c r="E16" s="458">
        <v>2</v>
      </c>
      <c r="F16" s="429">
        <f t="shared" ref="F16" si="4">D16-E16</f>
        <v>30</v>
      </c>
      <c r="G16" s="424">
        <f t="shared" si="0"/>
        <v>7680</v>
      </c>
      <c r="H16" s="428">
        <f t="shared" si="1"/>
        <v>11.52</v>
      </c>
      <c r="I16" s="424">
        <v>10</v>
      </c>
      <c r="J16" s="424">
        <v>1</v>
      </c>
      <c r="K16" s="424">
        <f t="shared" si="2"/>
        <v>5</v>
      </c>
      <c r="L16" s="305"/>
      <c r="M16" s="429"/>
      <c r="N16" s="433"/>
      <c r="P16" s="428"/>
      <c r="R16" s="432"/>
    </row>
    <row r="17" spans="1:29" x14ac:dyDescent="0.3">
      <c r="A17" s="305" t="s">
        <v>149</v>
      </c>
      <c r="B17" s="459">
        <v>0.01</v>
      </c>
      <c r="C17" s="460"/>
      <c r="D17" s="458">
        <v>64</v>
      </c>
      <c r="E17" s="458">
        <v>40</v>
      </c>
      <c r="F17" s="429">
        <f t="shared" ref="F17" si="5">D17-E17</f>
        <v>24</v>
      </c>
      <c r="G17" s="424">
        <f t="shared" si="0"/>
        <v>6144</v>
      </c>
      <c r="H17" s="428">
        <f t="shared" si="1"/>
        <v>61.44</v>
      </c>
      <c r="K17" s="424">
        <f t="shared" si="2"/>
        <v>0</v>
      </c>
      <c r="L17" s="305"/>
      <c r="M17" s="429"/>
      <c r="N17" s="433"/>
      <c r="P17" s="428"/>
      <c r="R17" s="432"/>
    </row>
    <row r="18" spans="1:29" x14ac:dyDescent="0.3">
      <c r="A18" s="305" t="s">
        <v>148</v>
      </c>
      <c r="B18" s="459">
        <v>0.01</v>
      </c>
      <c r="C18" s="460"/>
      <c r="D18" s="458">
        <v>80</v>
      </c>
      <c r="E18" s="458">
        <v>48</v>
      </c>
      <c r="F18" s="429">
        <f>D18-E18</f>
        <v>32</v>
      </c>
      <c r="G18" s="424">
        <f t="shared" si="0"/>
        <v>8192</v>
      </c>
      <c r="H18" s="428">
        <f t="shared" si="1"/>
        <v>81.92</v>
      </c>
      <c r="K18" s="424">
        <f t="shared" si="2"/>
        <v>0</v>
      </c>
      <c r="L18" s="305"/>
      <c r="M18" s="429"/>
      <c r="N18" s="433"/>
      <c r="P18" s="428"/>
      <c r="R18" s="432"/>
    </row>
    <row r="19" spans="1:29" x14ac:dyDescent="0.3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 x14ac:dyDescent="0.3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 x14ac:dyDescent="0.3">
      <c r="A21" s="305"/>
      <c r="B21" s="305"/>
      <c r="C21" s="305"/>
      <c r="D21" s="424" t="s">
        <v>442</v>
      </c>
      <c r="F21" s="424" t="s">
        <v>442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 x14ac:dyDescent="0.3">
      <c r="A22" s="305"/>
      <c r="B22" s="305"/>
      <c r="C22" s="305"/>
      <c r="D22" s="428">
        <f>B9*$D$20</f>
        <v>1968.1767</v>
      </c>
      <c r="E22" s="428"/>
      <c r="F22" s="428">
        <f>F9*C9</f>
        <v>0</v>
      </c>
      <c r="G22" s="429">
        <f t="shared" ref="G22:G30" si="6">F22*$K$21</f>
        <v>0</v>
      </c>
      <c r="H22" s="431">
        <f>G22/K$19</f>
        <v>0</v>
      </c>
      <c r="I22" s="428">
        <f>Q9*$K$21</f>
        <v>0</v>
      </c>
      <c r="J22" s="431">
        <f>I22/K$19</f>
        <v>0</v>
      </c>
      <c r="K22" s="430"/>
      <c r="L22" s="431">
        <f t="shared" ref="L22:L30" si="7">K22/K$19</f>
        <v>0</v>
      </c>
      <c r="M22" s="431"/>
      <c r="N22" s="305">
        <f t="shared" ref="N22:N30" si="8">F22*$O$21</f>
        <v>0</v>
      </c>
      <c r="O22" s="305">
        <v>6511</v>
      </c>
      <c r="P22" s="431">
        <f t="shared" ref="P22:P30" si="9">O22/O$19</f>
        <v>1.9613336225178329E-2</v>
      </c>
      <c r="R22" s="305">
        <f t="shared" ref="R22:R30" si="10">F22*$S$21</f>
        <v>0</v>
      </c>
      <c r="S22" s="305">
        <v>50813</v>
      </c>
      <c r="T22" s="431">
        <f t="shared" ref="T22:T30" si="11">S22/S$19</f>
        <v>2.1949080793420415E-2</v>
      </c>
      <c r="W22" s="305">
        <v>18509</v>
      </c>
      <c r="X22" s="431">
        <f t="shared" ref="X22:X30" si="12">W22/W$19</f>
        <v>8.5976402824228908E-3</v>
      </c>
      <c r="Z22" s="305">
        <v>21511</v>
      </c>
      <c r="AA22" s="431">
        <f t="shared" ref="AA22:AA30" si="13">Z22/Z$19</f>
        <v>8.4655647382920109E-3</v>
      </c>
      <c r="AB22" s="305">
        <v>20101</v>
      </c>
      <c r="AC22" s="431">
        <f t="shared" ref="AC22:AC30" si="14">AB22/AB$19</f>
        <v>6.7127564078588104E-3</v>
      </c>
    </row>
    <row r="23" spans="1:29" x14ac:dyDescent="0.3">
      <c r="D23" s="428">
        <f>B17*$D$20</f>
        <v>598.23</v>
      </c>
      <c r="E23" s="428"/>
      <c r="F23" s="428">
        <f>F17*C17</f>
        <v>0</v>
      </c>
      <c r="G23" s="429">
        <f t="shared" si="6"/>
        <v>0</v>
      </c>
      <c r="H23" s="431">
        <f t="shared" ref="H23:H30" si="15">G23/K$19</f>
        <v>0</v>
      </c>
      <c r="I23" s="428">
        <f>Q17*$K$21</f>
        <v>0</v>
      </c>
      <c r="J23" s="431">
        <f t="shared" ref="J23:J30" si="16">I23/K$19</f>
        <v>0</v>
      </c>
      <c r="K23" s="430"/>
      <c r="L23" s="431">
        <f t="shared" si="7"/>
        <v>0</v>
      </c>
      <c r="N23" s="305">
        <f t="shared" si="8"/>
        <v>0</v>
      </c>
      <c r="P23" s="431">
        <f t="shared" si="9"/>
        <v>0</v>
      </c>
      <c r="R23" s="305">
        <f t="shared" si="10"/>
        <v>0</v>
      </c>
      <c r="T23" s="431">
        <f t="shared" si="11"/>
        <v>0</v>
      </c>
      <c r="X23" s="431">
        <f t="shared" si="12"/>
        <v>0</v>
      </c>
      <c r="AA23" s="431">
        <f t="shared" si="13"/>
        <v>0</v>
      </c>
      <c r="AC23" s="431">
        <f t="shared" si="14"/>
        <v>0</v>
      </c>
    </row>
    <row r="24" spans="1:29" x14ac:dyDescent="0.3">
      <c r="D24" s="428">
        <f>B18*$D$20</f>
        <v>598.23</v>
      </c>
      <c r="E24" s="428"/>
      <c r="F24" s="428">
        <f>F18*C18</f>
        <v>0</v>
      </c>
      <c r="G24" s="429">
        <f t="shared" si="6"/>
        <v>0</v>
      </c>
      <c r="H24" s="431">
        <f t="shared" si="15"/>
        <v>0</v>
      </c>
      <c r="I24" s="428">
        <f>Q18*$K$21</f>
        <v>0</v>
      </c>
      <c r="J24" s="431">
        <f t="shared" si="16"/>
        <v>0</v>
      </c>
      <c r="K24" s="430">
        <v>939</v>
      </c>
      <c r="L24" s="431">
        <f t="shared" si="7"/>
        <v>2.0846653878942882E-3</v>
      </c>
      <c r="N24" s="305">
        <f t="shared" si="8"/>
        <v>0</v>
      </c>
      <c r="P24" s="431">
        <f t="shared" si="9"/>
        <v>0</v>
      </c>
      <c r="R24" s="305">
        <f t="shared" si="10"/>
        <v>0</v>
      </c>
      <c r="T24" s="431">
        <f t="shared" si="11"/>
        <v>0</v>
      </c>
      <c r="X24" s="431">
        <f t="shared" si="12"/>
        <v>0</v>
      </c>
      <c r="AA24" s="431">
        <f t="shared" si="13"/>
        <v>0</v>
      </c>
      <c r="AC24" s="431">
        <f t="shared" si="14"/>
        <v>0</v>
      </c>
    </row>
    <row r="25" spans="1:29" x14ac:dyDescent="0.3">
      <c r="D25" s="428">
        <f t="shared" ref="D25:D30" si="17">B10*$D$20</f>
        <v>598.23</v>
      </c>
      <c r="E25" s="428"/>
      <c r="F25" s="428">
        <f>F10*C10</f>
        <v>0</v>
      </c>
      <c r="G25" s="429">
        <f t="shared" si="6"/>
        <v>0</v>
      </c>
      <c r="H25" s="431">
        <f t="shared" si="15"/>
        <v>0</v>
      </c>
      <c r="I25" s="428">
        <f t="shared" ref="I25:I30" si="18">Q10*$K$21</f>
        <v>0</v>
      </c>
      <c r="J25" s="431">
        <f t="shared" si="16"/>
        <v>0</v>
      </c>
      <c r="K25" s="430">
        <v>2749</v>
      </c>
      <c r="L25" s="431">
        <f t="shared" si="7"/>
        <v>6.1030299801079855E-3</v>
      </c>
      <c r="N25" s="305">
        <f t="shared" si="8"/>
        <v>0</v>
      </c>
      <c r="O25" s="424">
        <v>2699</v>
      </c>
      <c r="P25" s="431">
        <f t="shared" si="9"/>
        <v>8.1303017158280318E-3</v>
      </c>
      <c r="R25" s="305">
        <f t="shared" si="10"/>
        <v>0</v>
      </c>
      <c r="S25" s="424">
        <v>19441</v>
      </c>
      <c r="T25" s="431">
        <f t="shared" si="11"/>
        <v>8.3976950722233733E-3</v>
      </c>
      <c r="W25" s="424">
        <v>13749</v>
      </c>
      <c r="X25" s="431">
        <f t="shared" si="12"/>
        <v>6.3865663322185059E-3</v>
      </c>
      <c r="Z25" s="424">
        <v>15221</v>
      </c>
      <c r="AA25" s="431">
        <f t="shared" si="13"/>
        <v>5.9901613537977176E-3</v>
      </c>
      <c r="AB25" s="424">
        <v>14406</v>
      </c>
      <c r="AC25" s="431">
        <f t="shared" si="14"/>
        <v>4.8109033785191796E-3</v>
      </c>
    </row>
    <row r="26" spans="1:29" x14ac:dyDescent="0.3">
      <c r="D26" s="428">
        <f t="shared" si="17"/>
        <v>430.72559999999999</v>
      </c>
      <c r="E26" s="428"/>
      <c r="F26" s="428" t="e">
        <f>F11*#REF!</f>
        <v>#REF!</v>
      </c>
      <c r="G26" s="429" t="e">
        <f t="shared" si="6"/>
        <v>#REF!</v>
      </c>
      <c r="H26" s="431" t="e">
        <f t="shared" si="15"/>
        <v>#REF!</v>
      </c>
      <c r="I26" s="428">
        <f t="shared" si="18"/>
        <v>0</v>
      </c>
      <c r="J26" s="431">
        <f t="shared" si="16"/>
        <v>0</v>
      </c>
      <c r="K26" s="430">
        <v>1118</v>
      </c>
      <c r="L26" s="431">
        <f t="shared" si="7"/>
        <v>2.4820616652458083E-3</v>
      </c>
      <c r="N26" s="305" t="e">
        <f t="shared" si="8"/>
        <v>#REF!</v>
      </c>
      <c r="O26" s="424">
        <v>1142</v>
      </c>
      <c r="P26" s="431">
        <f t="shared" si="9"/>
        <v>3.4400906111432426E-3</v>
      </c>
      <c r="R26" s="305" t="e">
        <f t="shared" si="10"/>
        <v>#REF!</v>
      </c>
      <c r="S26" s="424">
        <v>10442</v>
      </c>
      <c r="T26" s="431">
        <f t="shared" si="11"/>
        <v>4.5105052180523875E-3</v>
      </c>
      <c r="W26" s="424">
        <v>7146</v>
      </c>
      <c r="X26" s="431">
        <f t="shared" si="12"/>
        <v>3.3193979933110367E-3</v>
      </c>
      <c r="Z26" s="424">
        <v>8389</v>
      </c>
      <c r="AA26" s="431">
        <f t="shared" si="13"/>
        <v>3.3014561196379379E-3</v>
      </c>
      <c r="AB26" s="424">
        <v>6983</v>
      </c>
      <c r="AC26" s="431">
        <f t="shared" si="14"/>
        <v>2.3319823887407629E-3</v>
      </c>
    </row>
    <row r="27" spans="1:29" x14ac:dyDescent="0.3">
      <c r="D27" s="428">
        <f t="shared" si="17"/>
        <v>85.965650999999994</v>
      </c>
      <c r="E27" s="428">
        <v>61</v>
      </c>
      <c r="F27" s="428" t="e">
        <f>F12*#REF!</f>
        <v>#REF!</v>
      </c>
      <c r="G27" s="429" t="e">
        <f t="shared" si="6"/>
        <v>#REF!</v>
      </c>
      <c r="H27" s="431" t="e">
        <f t="shared" si="15"/>
        <v>#REF!</v>
      </c>
      <c r="I27" s="428">
        <f t="shared" si="18"/>
        <v>0</v>
      </c>
      <c r="J27" s="431">
        <f t="shared" si="16"/>
        <v>0</v>
      </c>
      <c r="K27" s="430">
        <v>175</v>
      </c>
      <c r="L27" s="431">
        <f t="shared" si="7"/>
        <v>3.8851591361182153E-4</v>
      </c>
      <c r="N27" s="305" t="e">
        <f t="shared" si="8"/>
        <v>#REF!</v>
      </c>
      <c r="O27" s="424">
        <v>74</v>
      </c>
      <c r="P27" s="431">
        <f t="shared" si="9"/>
        <v>2.2291305186042029E-4</v>
      </c>
      <c r="R27" s="305" t="e">
        <f t="shared" si="10"/>
        <v>#REF!</v>
      </c>
      <c r="S27" s="424">
        <v>993</v>
      </c>
      <c r="T27" s="431">
        <f t="shared" si="11"/>
        <v>4.2893427327389593E-4</v>
      </c>
      <c r="W27" s="424">
        <v>1031</v>
      </c>
      <c r="X27" s="431">
        <f t="shared" si="12"/>
        <v>4.7891118543292455E-4</v>
      </c>
      <c r="Z27" s="424">
        <v>1089</v>
      </c>
      <c r="AA27" s="431">
        <f t="shared" si="13"/>
        <v>4.2857142857142855E-4</v>
      </c>
      <c r="AB27" s="424">
        <v>615</v>
      </c>
      <c r="AC27" s="431">
        <f t="shared" si="14"/>
        <v>2.0538009008672049E-4</v>
      </c>
    </row>
    <row r="28" spans="1:29" x14ac:dyDescent="0.3">
      <c r="D28" s="428">
        <f t="shared" si="17"/>
        <v>60.600698999999999</v>
      </c>
      <c r="E28" s="428">
        <v>57</v>
      </c>
      <c r="F28" s="428" t="e">
        <f>F13*#REF!</f>
        <v>#REF!</v>
      </c>
      <c r="G28" s="429" t="e">
        <f t="shared" si="6"/>
        <v>#REF!</v>
      </c>
      <c r="H28" s="431" t="e">
        <f t="shared" si="15"/>
        <v>#REF!</v>
      </c>
      <c r="I28" s="428">
        <f t="shared" si="18"/>
        <v>0</v>
      </c>
      <c r="J28" s="431">
        <f t="shared" si="16"/>
        <v>0</v>
      </c>
      <c r="K28" s="430">
        <v>111</v>
      </c>
      <c r="L28" s="431">
        <f t="shared" si="7"/>
        <v>2.4643009377664109E-4</v>
      </c>
      <c r="N28" s="305" t="e">
        <f t="shared" si="8"/>
        <v>#REF!</v>
      </c>
      <c r="O28" s="424">
        <v>52</v>
      </c>
      <c r="P28" s="431">
        <f t="shared" si="9"/>
        <v>1.5664160401002505E-4</v>
      </c>
      <c r="R28" s="305" t="e">
        <f t="shared" si="10"/>
        <v>#REF!</v>
      </c>
      <c r="S28" s="424">
        <v>418</v>
      </c>
      <c r="T28" s="431">
        <f t="shared" si="11"/>
        <v>1.8055843527541642E-4</v>
      </c>
      <c r="W28" s="424">
        <v>680</v>
      </c>
      <c r="X28" s="431">
        <f t="shared" si="12"/>
        <v>3.1586770717205502E-4</v>
      </c>
      <c r="Z28" s="424">
        <v>537</v>
      </c>
      <c r="AA28" s="431">
        <f t="shared" si="13"/>
        <v>2.1133412042502952E-4</v>
      </c>
      <c r="AB28" s="424">
        <v>349</v>
      </c>
      <c r="AC28" s="431">
        <f t="shared" si="14"/>
        <v>1.1654902673213895E-4</v>
      </c>
    </row>
    <row r="29" spans="1:29" x14ac:dyDescent="0.3">
      <c r="D29" s="428">
        <f t="shared" si="17"/>
        <v>613.18574999999998</v>
      </c>
      <c r="E29" s="428">
        <v>322</v>
      </c>
      <c r="F29" s="428" t="e">
        <f>F14*#REF!</f>
        <v>#REF!</v>
      </c>
      <c r="G29" s="429" t="e">
        <f t="shared" si="6"/>
        <v>#REF!</v>
      </c>
      <c r="H29" s="431" t="e">
        <f t="shared" si="15"/>
        <v>#REF!</v>
      </c>
      <c r="I29" s="428">
        <f t="shared" si="18"/>
        <v>0</v>
      </c>
      <c r="J29" s="431">
        <f t="shared" si="16"/>
        <v>0</v>
      </c>
      <c r="K29" s="430">
        <v>322</v>
      </c>
      <c r="L29" s="431">
        <f t="shared" si="7"/>
        <v>7.1486928104575159E-4</v>
      </c>
      <c r="N29" s="305" t="e">
        <f t="shared" si="8"/>
        <v>#REF!</v>
      </c>
      <c r="O29" s="424">
        <v>296</v>
      </c>
      <c r="P29" s="431">
        <f t="shared" si="9"/>
        <v>8.9165220744168118E-4</v>
      </c>
      <c r="R29" s="305" t="e">
        <f t="shared" si="10"/>
        <v>#REF!</v>
      </c>
      <c r="S29" s="424">
        <v>3067</v>
      </c>
      <c r="T29" s="431">
        <f t="shared" si="11"/>
        <v>1.3248151219849332E-3</v>
      </c>
      <c r="W29" s="424">
        <v>2023</v>
      </c>
      <c r="X29" s="431">
        <f t="shared" si="12"/>
        <v>9.3970642883686359E-4</v>
      </c>
      <c r="Z29" s="424">
        <v>2242</v>
      </c>
      <c r="AA29" s="431">
        <f t="shared" si="13"/>
        <v>8.8232979142070051E-4</v>
      </c>
      <c r="AB29" s="424">
        <v>1664</v>
      </c>
      <c r="AC29" s="431">
        <f t="shared" si="14"/>
        <v>5.5569507301512664E-4</v>
      </c>
    </row>
    <row r="30" spans="1:29" x14ac:dyDescent="0.3">
      <c r="D30" s="428">
        <f t="shared" si="17"/>
        <v>50.610257999999995</v>
      </c>
      <c r="E30" s="428">
        <v>96</v>
      </c>
      <c r="F30" s="428" t="e">
        <f>F15*#REF!</f>
        <v>#REF!</v>
      </c>
      <c r="G30" s="429" t="e">
        <f t="shared" si="6"/>
        <v>#REF!</v>
      </c>
      <c r="H30" s="431" t="e">
        <f t="shared" si="15"/>
        <v>#REF!</v>
      </c>
      <c r="I30" s="428">
        <f t="shared" si="18"/>
        <v>0</v>
      </c>
      <c r="J30" s="431">
        <f t="shared" si="16"/>
        <v>0</v>
      </c>
      <c r="K30" s="430">
        <v>96</v>
      </c>
      <c r="L30" s="431">
        <f t="shared" si="7"/>
        <v>2.1312872975277067E-4</v>
      </c>
      <c r="N30" s="305" t="e">
        <f t="shared" si="8"/>
        <v>#REF!</v>
      </c>
      <c r="O30" s="424">
        <v>45</v>
      </c>
      <c r="P30" s="431">
        <f t="shared" si="9"/>
        <v>1.3555523423944477E-4</v>
      </c>
      <c r="R30" s="305" t="e">
        <f t="shared" si="10"/>
        <v>#REF!</v>
      </c>
      <c r="S30" s="424">
        <v>404</v>
      </c>
      <c r="T30" s="431">
        <f t="shared" si="11"/>
        <v>1.7451102356762734E-4</v>
      </c>
      <c r="W30" s="424">
        <v>470</v>
      </c>
      <c r="X30" s="431">
        <f t="shared" si="12"/>
        <v>2.1832032701597919E-4</v>
      </c>
      <c r="Z30" s="424">
        <v>365</v>
      </c>
      <c r="AA30" s="431">
        <f t="shared" si="13"/>
        <v>1.4364423455332547E-4</v>
      </c>
      <c r="AB30" s="424">
        <v>254</v>
      </c>
      <c r="AC30" s="431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4" x14ac:dyDescent="0.3"/>
  <cols>
    <col min="1" max="1" width="59.44140625" customWidth="1"/>
    <col min="2" max="3" width="8.88671875" customWidth="1"/>
    <col min="4" max="5" width="40.88671875" customWidth="1"/>
    <col min="6" max="6" width="8.88671875" customWidth="1"/>
  </cols>
  <sheetData>
    <row r="1" spans="1:8" x14ac:dyDescent="0.3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U18" sqref="U18"/>
    </sheetView>
  </sheetViews>
  <sheetFormatPr defaultColWidth="2.6640625" defaultRowHeight="14.4" x14ac:dyDescent="0.3"/>
  <sheetData>
    <row r="1" spans="1:18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</row>
    <row r="2" spans="1:18" x14ac:dyDescent="0.3">
      <c r="A2" s="70">
        <f t="shared" ref="A2:A15" si="1">+A3+1</f>
        <v>15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</row>
    <row r="3" spans="1:18" x14ac:dyDescent="0.3">
      <c r="A3" s="70">
        <f t="shared" si="1"/>
        <v>14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</row>
    <row r="4" spans="1:18" x14ac:dyDescent="0.3">
      <c r="A4" s="70">
        <f t="shared" si="1"/>
        <v>13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</row>
    <row r="5" spans="1:18" x14ac:dyDescent="0.3">
      <c r="A5" s="70">
        <f t="shared" si="1"/>
        <v>12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</row>
    <row r="6" spans="1:18" x14ac:dyDescent="0.3">
      <c r="A6" s="70">
        <f t="shared" si="1"/>
        <v>11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</row>
    <row r="7" spans="1:18" x14ac:dyDescent="0.3">
      <c r="A7" s="70">
        <f t="shared" si="1"/>
        <v>10</v>
      </c>
      <c r="B7" s="314"/>
      <c r="C7" s="244"/>
      <c r="D7" s="244"/>
      <c r="E7" s="244"/>
      <c r="F7" s="244"/>
      <c r="G7" s="6"/>
      <c r="H7" s="6"/>
      <c r="I7" s="6"/>
      <c r="J7" s="6"/>
      <c r="K7" s="6"/>
      <c r="L7" s="17"/>
      <c r="M7" s="244"/>
      <c r="N7" s="244"/>
      <c r="O7" s="244"/>
      <c r="P7" s="244"/>
      <c r="Q7" s="315"/>
    </row>
    <row r="8" spans="1:18" x14ac:dyDescent="0.3">
      <c r="A8" s="70">
        <f t="shared" si="1"/>
        <v>9</v>
      </c>
      <c r="B8" s="314"/>
      <c r="C8" s="244"/>
      <c r="D8" s="244"/>
      <c r="E8" s="244"/>
      <c r="F8" s="244"/>
      <c r="G8" s="6"/>
      <c r="H8" s="6"/>
      <c r="I8" s="6"/>
      <c r="J8" s="6"/>
      <c r="K8" s="6"/>
      <c r="L8" s="17"/>
      <c r="M8" s="244"/>
      <c r="N8" s="244"/>
      <c r="O8" s="244"/>
      <c r="P8" s="244"/>
      <c r="Q8" s="315"/>
    </row>
    <row r="9" spans="1:18" x14ac:dyDescent="0.3">
      <c r="A9" s="70">
        <f t="shared" si="1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</row>
    <row r="10" spans="1:18" x14ac:dyDescent="0.3">
      <c r="A10" s="70">
        <f t="shared" si="1"/>
        <v>7</v>
      </c>
      <c r="B10" s="314"/>
      <c r="C10" s="244"/>
      <c r="D10" s="244"/>
      <c r="E10" s="244"/>
      <c r="F10" s="244"/>
      <c r="G10" s="17"/>
      <c r="H10" s="128"/>
      <c r="I10" s="327"/>
      <c r="J10" s="128"/>
      <c r="K10" s="17"/>
      <c r="L10" s="17"/>
      <c r="M10" s="244"/>
      <c r="N10" s="244"/>
      <c r="O10" s="244"/>
      <c r="P10" s="244"/>
      <c r="Q10" s="315"/>
    </row>
    <row r="11" spans="1:18" x14ac:dyDescent="0.3">
      <c r="A11" s="70">
        <f t="shared" si="1"/>
        <v>6</v>
      </c>
      <c r="B11" s="314"/>
      <c r="C11" s="244"/>
      <c r="D11" s="17"/>
      <c r="E11" s="17"/>
      <c r="F11" s="17"/>
      <c r="G11" s="128"/>
      <c r="H11" s="128"/>
      <c r="I11" s="128"/>
      <c r="J11" s="128"/>
      <c r="K11" s="128"/>
      <c r="L11" s="17"/>
      <c r="M11" s="17"/>
      <c r="N11" s="17"/>
      <c r="O11" s="17"/>
      <c r="P11" s="244"/>
      <c r="Q11" s="315"/>
    </row>
    <row r="12" spans="1:18" x14ac:dyDescent="0.3">
      <c r="A12" s="70">
        <f t="shared" si="1"/>
        <v>5</v>
      </c>
      <c r="B12" s="314"/>
      <c r="C12" s="244"/>
      <c r="D12" s="244"/>
      <c r="E12" s="244"/>
      <c r="F12" s="244"/>
      <c r="G12" s="187"/>
      <c r="H12" s="187"/>
      <c r="I12" s="187"/>
      <c r="J12" s="187"/>
      <c r="K12" s="187"/>
      <c r="L12" s="244"/>
      <c r="M12" s="244"/>
      <c r="N12" s="244"/>
      <c r="O12" s="244"/>
      <c r="P12" s="244"/>
      <c r="Q12" s="315"/>
    </row>
    <row r="13" spans="1:18" x14ac:dyDescent="0.3">
      <c r="A13" s="70">
        <f t="shared" si="1"/>
        <v>4</v>
      </c>
      <c r="B13" s="314"/>
      <c r="C13" s="244"/>
      <c r="D13" s="244"/>
      <c r="E13" s="244"/>
      <c r="F13" s="244"/>
      <c r="G13" s="128"/>
      <c r="H13" s="128"/>
      <c r="I13" s="128"/>
      <c r="J13" s="128"/>
      <c r="K13" s="128"/>
      <c r="L13" s="244"/>
      <c r="M13" s="244"/>
      <c r="N13" s="244"/>
      <c r="O13" s="244"/>
      <c r="P13" s="244"/>
      <c r="Q13" s="315"/>
    </row>
    <row r="14" spans="1:18" x14ac:dyDescent="0.3">
      <c r="A14" s="70">
        <f t="shared" si="1"/>
        <v>3</v>
      </c>
      <c r="B14" s="314"/>
      <c r="C14" s="244"/>
      <c r="D14" s="244"/>
      <c r="E14" s="244"/>
      <c r="F14" s="244"/>
      <c r="G14" s="17"/>
      <c r="H14" s="128"/>
      <c r="I14" s="128"/>
      <c r="J14" s="128"/>
      <c r="K14" s="17"/>
      <c r="L14" s="244"/>
      <c r="M14" s="244"/>
      <c r="N14" s="244"/>
      <c r="O14" s="244"/>
      <c r="P14" s="244"/>
      <c r="Q14" s="315"/>
    </row>
    <row r="15" spans="1:18" x14ac:dyDescent="0.3">
      <c r="A15" s="70">
        <f t="shared" si="1"/>
        <v>2</v>
      </c>
      <c r="B15" s="314"/>
      <c r="C15" s="244"/>
      <c r="D15" s="244"/>
      <c r="E15" s="244"/>
      <c r="F15" s="244"/>
      <c r="G15" s="244"/>
      <c r="H15" s="327"/>
      <c r="I15" s="327"/>
      <c r="J15" s="327"/>
      <c r="K15" s="244"/>
      <c r="L15" s="244"/>
      <c r="M15" s="244"/>
      <c r="N15" s="244"/>
      <c r="O15" s="244"/>
      <c r="P15" s="244"/>
      <c r="Q15" s="315"/>
    </row>
    <row r="16" spans="1:18" x14ac:dyDescent="0.3">
      <c r="A16" s="70">
        <f>+A17+1</f>
        <v>1</v>
      </c>
      <c r="B16" s="16"/>
      <c r="C16" s="17"/>
      <c r="D16" s="244"/>
      <c r="E16" s="244"/>
      <c r="F16" s="244"/>
      <c r="G16" s="244"/>
      <c r="H16" s="244"/>
      <c r="I16" s="327"/>
      <c r="J16" s="244"/>
      <c r="K16" s="244"/>
      <c r="L16" s="17"/>
      <c r="M16" s="244"/>
      <c r="N16" s="244"/>
      <c r="O16" s="244"/>
      <c r="P16" s="17"/>
      <c r="Q16" s="26"/>
    </row>
    <row r="17" spans="1:17" x14ac:dyDescent="0.3">
      <c r="A17" s="70">
        <v>0</v>
      </c>
      <c r="B17" s="32"/>
      <c r="C17" s="22"/>
      <c r="D17" s="22"/>
      <c r="E17" s="22"/>
      <c r="F17" s="22"/>
      <c r="G17" s="317"/>
      <c r="H17" s="317"/>
      <c r="I17" s="350"/>
      <c r="J17" s="317"/>
      <c r="K17" s="317"/>
      <c r="L17" s="22"/>
      <c r="M17" s="22"/>
      <c r="N17" s="22"/>
      <c r="O17" s="22"/>
      <c r="P17" s="22"/>
      <c r="Q17" s="33"/>
    </row>
    <row r="18" spans="1:17" x14ac:dyDescent="0.3">
      <c r="A18" s="242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BF24" sqref="BF24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5</vt:i4>
      </vt:variant>
    </vt:vector>
  </HeadingPairs>
  <TitlesOfParts>
    <vt:vector size="50" baseType="lpstr">
      <vt:lpstr>Ideas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Balloon</vt:lpstr>
      <vt:lpstr>between</vt:lpstr>
      <vt:lpstr>block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2012-08-12T17:36:30Z</dcterms:modified>
</cp:coreProperties>
</file>