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8" windowWidth="16260" windowHeight="8820" tabRatio="740" firstSheet="34" activeTab="44"/>
  </bookViews>
  <sheets>
    <sheet name="Ideas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Ore Distribution" sheetId="50" r:id="rId43"/>
    <sheet name="Tekkit Ores" sheetId="52" r:id="rId44"/>
    <sheet name="Balloon" sheetId="53" r:id="rId45"/>
  </sheets>
  <definedNames>
    <definedName name="AbsoluteMaximumFloorsBelow">Ideas!#REF!</definedName>
    <definedName name="between">'Street names'!$N$2</definedName>
    <definedName name="block">Sheet7!$D$5</definedName>
    <definedName name="FloorHeight">Ideas!#REF!</definedName>
    <definedName name="FudgeFloorsAbove">Ideas!$D$7</definedName>
    <definedName name="FudgeFloorsBelow">Ideas!$D$6</definedName>
    <definedName name="RealChunkHeight">Ideas!#REF!</definedName>
    <definedName name="StreetLevel">Ideas!$C$8</definedName>
  </definedNames>
  <calcPr calcId="145621"/>
</workbook>
</file>

<file path=xl/calcChain.xml><?xml version="1.0" encoding="utf-8"?>
<calcChain xmlns="http://schemas.openxmlformats.org/spreadsheetml/2006/main">
  <c r="AK3" i="53" l="1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A15" i="53" l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H18" i="50" l="1"/>
  <c r="H17" i="50"/>
  <c r="H16" i="50"/>
  <c r="H15" i="50"/>
  <c r="K18" i="50"/>
  <c r="K17" i="50"/>
  <c r="K16" i="50"/>
  <c r="K15" i="50"/>
  <c r="K14" i="50"/>
  <c r="K13" i="50"/>
  <c r="K12" i="50"/>
  <c r="K11" i="50"/>
  <c r="K10" i="50"/>
  <c r="G18" i="50"/>
  <c r="G17" i="50"/>
  <c r="G16" i="50"/>
  <c r="G15" i="50"/>
  <c r="C6" i="50"/>
  <c r="K9" i="50"/>
  <c r="F16" i="50"/>
  <c r="T30" i="51" l="1"/>
  <c r="T29" i="51"/>
  <c r="T28" i="51"/>
  <c r="T27" i="51"/>
  <c r="T26" i="51"/>
  <c r="T25" i="51"/>
  <c r="T24" i="51"/>
  <c r="T23" i="51"/>
  <c r="T22" i="51"/>
  <c r="T21" i="51"/>
  <c r="T20" i="51"/>
  <c r="T19" i="51"/>
  <c r="T18" i="51"/>
  <c r="T17" i="51"/>
  <c r="T16" i="51"/>
  <c r="T15" i="51"/>
  <c r="T14" i="51"/>
  <c r="T13" i="51"/>
  <c r="T12" i="51"/>
  <c r="T11" i="51"/>
  <c r="T10" i="51"/>
  <c r="T9" i="51"/>
  <c r="T8" i="51"/>
  <c r="T7" i="51"/>
  <c r="T6" i="51"/>
  <c r="T5" i="51"/>
  <c r="T4" i="51"/>
  <c r="T3" i="51"/>
  <c r="T2" i="51"/>
  <c r="S30" i="51" l="1"/>
  <c r="S29" i="51"/>
  <c r="S28" i="51"/>
  <c r="S27" i="51"/>
  <c r="S26" i="51"/>
  <c r="S25" i="51"/>
  <c r="S24" i="51"/>
  <c r="S23" i="51"/>
  <c r="S22" i="51"/>
  <c r="S21" i="51"/>
  <c r="S20" i="51"/>
  <c r="S19" i="51"/>
  <c r="S18" i="51"/>
  <c r="S17" i="51"/>
  <c r="S16" i="51"/>
  <c r="S15" i="51"/>
  <c r="S14" i="51"/>
  <c r="S13" i="51"/>
  <c r="S12" i="51"/>
  <c r="S11" i="51"/>
  <c r="S10" i="51"/>
  <c r="S9" i="51"/>
  <c r="S8" i="51"/>
  <c r="S7" i="51"/>
  <c r="S6" i="51"/>
  <c r="S5" i="51"/>
  <c r="S4" i="51"/>
  <c r="S3" i="51"/>
  <c r="S2" i="51"/>
  <c r="K4" i="5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5" i="5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J4" i="51"/>
  <c r="J3" i="51"/>
  <c r="Q30" i="51" l="1"/>
  <c r="Q29" i="51"/>
  <c r="Q28" i="51"/>
  <c r="Q27" i="51"/>
  <c r="Q26" i="51"/>
  <c r="Q25" i="51"/>
  <c r="Q24" i="51"/>
  <c r="Q23" i="51"/>
  <c r="Q22" i="51"/>
  <c r="Q21" i="51"/>
  <c r="Q20" i="51"/>
  <c r="Q19" i="51"/>
  <c r="Q18" i="51"/>
  <c r="Q17" i="51"/>
  <c r="Q16" i="51"/>
  <c r="Q15" i="51"/>
  <c r="Q14" i="51"/>
  <c r="Q13" i="51"/>
  <c r="Q12" i="51"/>
  <c r="Q11" i="51"/>
  <c r="Q10" i="51"/>
  <c r="Q9" i="51"/>
  <c r="Q8" i="51"/>
  <c r="Q7" i="51"/>
  <c r="Q6" i="51"/>
  <c r="Q5" i="51"/>
  <c r="Q4" i="51"/>
  <c r="Q3" i="51"/>
  <c r="Q2" i="5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O3" i="51"/>
  <c r="P3" i="51" s="1"/>
  <c r="R2" i="51" l="1"/>
  <c r="P5" i="51"/>
  <c r="P7" i="51"/>
  <c r="R7" i="51" s="1"/>
  <c r="P9" i="51"/>
  <c r="P11" i="51"/>
  <c r="P13" i="51"/>
  <c r="P15" i="51"/>
  <c r="P17" i="51"/>
  <c r="P19" i="51"/>
  <c r="P21" i="51"/>
  <c r="P23" i="51"/>
  <c r="P25" i="51"/>
  <c r="P27" i="51"/>
  <c r="P29" i="51"/>
  <c r="P4" i="51"/>
  <c r="P6" i="51"/>
  <c r="P8" i="51"/>
  <c r="P10" i="51"/>
  <c r="R10" i="51" s="1"/>
  <c r="P12" i="51"/>
  <c r="P14" i="51"/>
  <c r="P16" i="51"/>
  <c r="P18" i="51"/>
  <c r="P20" i="51"/>
  <c r="P22" i="51"/>
  <c r="P24" i="51"/>
  <c r="P26" i="51"/>
  <c r="P28" i="51"/>
  <c r="R3" i="51"/>
  <c r="R5" i="51"/>
  <c r="R9" i="51"/>
  <c r="R11" i="51"/>
  <c r="R13" i="51"/>
  <c r="R15" i="51"/>
  <c r="R17" i="51"/>
  <c r="R19" i="51"/>
  <c r="R21" i="51"/>
  <c r="R23" i="51"/>
  <c r="R25" i="51"/>
  <c r="R27" i="51"/>
  <c r="R29" i="51"/>
  <c r="R4" i="51"/>
  <c r="R6" i="51"/>
  <c r="R8" i="51"/>
  <c r="R12" i="51"/>
  <c r="R14" i="51"/>
  <c r="R16" i="51"/>
  <c r="R18" i="51"/>
  <c r="R20" i="51"/>
  <c r="R22" i="51"/>
  <c r="R24" i="51"/>
  <c r="R26" i="51"/>
  <c r="R28" i="51"/>
  <c r="R30" i="51"/>
  <c r="AP19" i="49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O19" i="49"/>
  <c r="AM22" i="49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AM21" i="49"/>
  <c r="BD32" i="47" l="1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V40" i="47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U40" i="47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C93" i="52" l="1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D88" i="52"/>
  <c r="G88" i="52" s="1"/>
  <c r="C88" i="52"/>
  <c r="B88" i="52"/>
  <c r="C87" i="52"/>
  <c r="D87" i="52" s="1"/>
  <c r="B87" i="52"/>
  <c r="D86" i="52"/>
  <c r="G86" i="52" s="1"/>
  <c r="C86" i="52"/>
  <c r="B86" i="52"/>
  <c r="C85" i="52"/>
  <c r="D85" i="52" s="1"/>
  <c r="B85" i="52"/>
  <c r="D84" i="52"/>
  <c r="G84" i="52" s="1"/>
  <c r="C84" i="52"/>
  <c r="B84" i="52"/>
  <c r="C83" i="52"/>
  <c r="D83" i="52" s="1"/>
  <c r="B83" i="52"/>
  <c r="D82" i="52"/>
  <c r="G82" i="52" s="1"/>
  <c r="C82" i="52"/>
  <c r="B82" i="52"/>
  <c r="C81" i="52"/>
  <c r="D81" i="52" s="1"/>
  <c r="B81" i="52"/>
  <c r="D80" i="52"/>
  <c r="G80" i="52" s="1"/>
  <c r="C80" i="52"/>
  <c r="B80" i="52"/>
  <c r="C79" i="52"/>
  <c r="D79" i="52" s="1"/>
  <c r="B79" i="52"/>
  <c r="D78" i="52"/>
  <c r="G78" i="52" s="1"/>
  <c r="C78" i="52"/>
  <c r="B78" i="52"/>
  <c r="C77" i="52"/>
  <c r="D77" i="52" s="1"/>
  <c r="B77" i="52"/>
  <c r="D76" i="52"/>
  <c r="G76" i="52" s="1"/>
  <c r="C76" i="52"/>
  <c r="B76" i="52"/>
  <c r="C75" i="52"/>
  <c r="D75" i="52" s="1"/>
  <c r="B75" i="52"/>
  <c r="D74" i="52"/>
  <c r="G74" i="52" s="1"/>
  <c r="C74" i="52"/>
  <c r="B74" i="52"/>
  <c r="C73" i="52"/>
  <c r="D73" i="52" s="1"/>
  <c r="B73" i="52"/>
  <c r="D72" i="52"/>
  <c r="G72" i="52" s="1"/>
  <c r="C72" i="52"/>
  <c r="B72" i="52"/>
  <c r="C71" i="52"/>
  <c r="D71" i="52" s="1"/>
  <c r="B71" i="52"/>
  <c r="D70" i="52"/>
  <c r="G70" i="52" s="1"/>
  <c r="C70" i="52"/>
  <c r="B70" i="52"/>
  <c r="C69" i="52"/>
  <c r="D69" i="52" s="1"/>
  <c r="B69" i="52"/>
  <c r="D68" i="52"/>
  <c r="G68" i="52" s="1"/>
  <c r="C68" i="52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D64" i="52"/>
  <c r="C64" i="52"/>
  <c r="B64" i="52"/>
  <c r="E63" i="52"/>
  <c r="F63" i="52" s="1"/>
  <c r="C63" i="52"/>
  <c r="D63" i="52" s="1"/>
  <c r="G63" i="52" s="1"/>
  <c r="B63" i="52"/>
  <c r="D62" i="52"/>
  <c r="C62" i="52"/>
  <c r="B62" i="52"/>
  <c r="C61" i="52"/>
  <c r="D61" i="52" s="1"/>
  <c r="G61" i="52" s="1"/>
  <c r="B61" i="52"/>
  <c r="D60" i="52"/>
  <c r="C60" i="52"/>
  <c r="B60" i="52"/>
  <c r="C59" i="52"/>
  <c r="D59" i="52" s="1"/>
  <c r="B59" i="52"/>
  <c r="D58" i="52"/>
  <c r="G58" i="52" s="1"/>
  <c r="C58" i="52"/>
  <c r="B58" i="52"/>
  <c r="C57" i="52"/>
  <c r="D57" i="52" s="1"/>
  <c r="B57" i="52"/>
  <c r="D56" i="52"/>
  <c r="G56" i="52" s="1"/>
  <c r="C56" i="52"/>
  <c r="B56" i="52"/>
  <c r="C55" i="52"/>
  <c r="D55" i="52" s="1"/>
  <c r="B55" i="52"/>
  <c r="D54" i="52"/>
  <c r="G54" i="52" s="1"/>
  <c r="C54" i="52"/>
  <c r="B54" i="52"/>
  <c r="C53" i="52"/>
  <c r="D53" i="52" s="1"/>
  <c r="B53" i="52"/>
  <c r="D52" i="52"/>
  <c r="G52" i="52" s="1"/>
  <c r="C52" i="52"/>
  <c r="B52" i="52"/>
  <c r="C51" i="52"/>
  <c r="D51" i="52" s="1"/>
  <c r="B51" i="52"/>
  <c r="D50" i="52"/>
  <c r="G50" i="52" s="1"/>
  <c r="C50" i="52"/>
  <c r="B50" i="52"/>
  <c r="C49" i="52"/>
  <c r="D49" i="52" s="1"/>
  <c r="B49" i="52"/>
  <c r="D48" i="52"/>
  <c r="G48" i="52" s="1"/>
  <c r="C48" i="52"/>
  <c r="B48" i="52"/>
  <c r="C47" i="52"/>
  <c r="D47" i="52" s="1"/>
  <c r="B47" i="52"/>
  <c r="D46" i="52"/>
  <c r="G46" i="52" s="1"/>
  <c r="C46" i="52"/>
  <c r="B46" i="52"/>
  <c r="C45" i="52"/>
  <c r="D45" i="52" s="1"/>
  <c r="B45" i="52"/>
  <c r="D44" i="52"/>
  <c r="G44" i="52" s="1"/>
  <c r="C44" i="52"/>
  <c r="B44" i="52"/>
  <c r="C43" i="52"/>
  <c r="D43" i="52" s="1"/>
  <c r="B43" i="52"/>
  <c r="D42" i="52"/>
  <c r="G42" i="52" s="1"/>
  <c r="C42" i="52"/>
  <c r="B42" i="52"/>
  <c r="C41" i="52"/>
  <c r="D41" i="52" s="1"/>
  <c r="B41" i="52"/>
  <c r="D40" i="52"/>
  <c r="G40" i="52" s="1"/>
  <c r="C40" i="52"/>
  <c r="B40" i="52"/>
  <c r="C39" i="52"/>
  <c r="D39" i="52" s="1"/>
  <c r="B39" i="52"/>
  <c r="D38" i="52"/>
  <c r="G38" i="52" s="1"/>
  <c r="C38" i="52"/>
  <c r="B38" i="52"/>
  <c r="C37" i="52"/>
  <c r="D37" i="52" s="1"/>
  <c r="B37" i="52"/>
  <c r="D36" i="52"/>
  <c r="G36" i="52" s="1"/>
  <c r="C36" i="52"/>
  <c r="B36" i="52"/>
  <c r="C35" i="52"/>
  <c r="D35" i="52" s="1"/>
  <c r="B35" i="52"/>
  <c r="D34" i="52"/>
  <c r="C34" i="52"/>
  <c r="B34" i="52"/>
  <c r="E33" i="52"/>
  <c r="F33" i="52" s="1"/>
  <c r="C33" i="52"/>
  <c r="D33" i="52" s="1"/>
  <c r="G33" i="52" s="1"/>
  <c r="B33" i="52"/>
  <c r="D32" i="52"/>
  <c r="C32" i="52"/>
  <c r="B32" i="52"/>
  <c r="C31" i="52"/>
  <c r="D31" i="52" s="1"/>
  <c r="G31" i="52" s="1"/>
  <c r="B31" i="52"/>
  <c r="D30" i="52"/>
  <c r="C30" i="52"/>
  <c r="B30" i="52"/>
  <c r="C29" i="52"/>
  <c r="D29" i="52" s="1"/>
  <c r="B29" i="52"/>
  <c r="D28" i="52"/>
  <c r="G28" i="52" s="1"/>
  <c r="C28" i="52"/>
  <c r="B28" i="52"/>
  <c r="C27" i="52"/>
  <c r="D27" i="52" s="1"/>
  <c r="B27" i="52"/>
  <c r="D26" i="52"/>
  <c r="G26" i="52" s="1"/>
  <c r="C26" i="52"/>
  <c r="B26" i="52"/>
  <c r="C25" i="52"/>
  <c r="D25" i="52" s="1"/>
  <c r="B25" i="52"/>
  <c r="D24" i="52"/>
  <c r="G24" i="52" s="1"/>
  <c r="C24" i="52"/>
  <c r="B24" i="52"/>
  <c r="C23" i="52"/>
  <c r="D23" i="52" s="1"/>
  <c r="B23" i="52"/>
  <c r="D22" i="52"/>
  <c r="G22" i="52" s="1"/>
  <c r="C22" i="52"/>
  <c r="B22" i="52"/>
  <c r="C21" i="52"/>
  <c r="D21" i="52" s="1"/>
  <c r="B21" i="52"/>
  <c r="D20" i="52"/>
  <c r="G20" i="52" s="1"/>
  <c r="C20" i="52"/>
  <c r="B20" i="52"/>
  <c r="C19" i="52"/>
  <c r="D19" i="52" s="1"/>
  <c r="B19" i="52"/>
  <c r="D18" i="52"/>
  <c r="G18" i="52" s="1"/>
  <c r="C18" i="52"/>
  <c r="B18" i="52"/>
  <c r="C17" i="52"/>
  <c r="D17" i="52" s="1"/>
  <c r="B17" i="52"/>
  <c r="D16" i="52"/>
  <c r="G16" i="52" s="1"/>
  <c r="C16" i="52"/>
  <c r="B16" i="52"/>
  <c r="C15" i="52"/>
  <c r="D15" i="52" s="1"/>
  <c r="B15" i="52"/>
  <c r="D14" i="52"/>
  <c r="G14" i="52" s="1"/>
  <c r="C14" i="52"/>
  <c r="B14" i="52"/>
  <c r="C13" i="52"/>
  <c r="D13" i="52" s="1"/>
  <c r="B13" i="52"/>
  <c r="D12" i="52"/>
  <c r="G12" i="52" s="1"/>
  <c r="C12" i="52"/>
  <c r="B12" i="52"/>
  <c r="C11" i="52"/>
  <c r="D11" i="52" s="1"/>
  <c r="B11" i="52"/>
  <c r="D10" i="52"/>
  <c r="G10" i="52" s="1"/>
  <c r="C10" i="52"/>
  <c r="B10" i="52"/>
  <c r="C9" i="52"/>
  <c r="D9" i="52" s="1"/>
  <c r="B9" i="52"/>
  <c r="D8" i="52"/>
  <c r="G8" i="52" s="1"/>
  <c r="C8" i="52"/>
  <c r="B8" i="52"/>
  <c r="C7" i="52"/>
  <c r="D7" i="52" s="1"/>
  <c r="B7" i="52"/>
  <c r="D6" i="52"/>
  <c r="G6" i="52" s="1"/>
  <c r="C6" i="52"/>
  <c r="B6" i="52"/>
  <c r="C5" i="52"/>
  <c r="D5" i="52" s="1"/>
  <c r="B5" i="52"/>
  <c r="D4" i="52"/>
  <c r="G4" i="52" s="1"/>
  <c r="C4" i="52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H7" i="52" s="1"/>
  <c r="G11" i="52"/>
  <c r="E11" i="52"/>
  <c r="F11" i="52" s="1"/>
  <c r="H11" i="52" s="1"/>
  <c r="G15" i="52"/>
  <c r="E15" i="52"/>
  <c r="F15" i="52" s="1"/>
  <c r="H15" i="52" s="1"/>
  <c r="G19" i="52"/>
  <c r="E19" i="52"/>
  <c r="F19" i="52" s="1"/>
  <c r="H19" i="52" s="1"/>
  <c r="G23" i="52"/>
  <c r="E23" i="52"/>
  <c r="F23" i="52" s="1"/>
  <c r="H23" i="52" s="1"/>
  <c r="G27" i="52"/>
  <c r="E27" i="52"/>
  <c r="F27" i="52" s="1"/>
  <c r="H27" i="52" s="1"/>
  <c r="G5" i="52"/>
  <c r="E5" i="52"/>
  <c r="F5" i="52" s="1"/>
  <c r="H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H17" i="52" s="1"/>
  <c r="G21" i="52"/>
  <c r="E21" i="52"/>
  <c r="F21" i="52" s="1"/>
  <c r="H21" i="52" s="1"/>
  <c r="G25" i="52"/>
  <c r="E25" i="52"/>
  <c r="F25" i="52" s="1"/>
  <c r="H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H35" i="52" s="1"/>
  <c r="G39" i="52"/>
  <c r="E39" i="52"/>
  <c r="F39" i="52" s="1"/>
  <c r="H39" i="52" s="1"/>
  <c r="G43" i="52"/>
  <c r="E43" i="52"/>
  <c r="F43" i="52" s="1"/>
  <c r="H43" i="52" s="1"/>
  <c r="G47" i="52"/>
  <c r="E47" i="52"/>
  <c r="F47" i="52" s="1"/>
  <c r="H47" i="52" s="1"/>
  <c r="G51" i="52"/>
  <c r="E51" i="52"/>
  <c r="F51" i="52" s="1"/>
  <c r="H51" i="52" s="1"/>
  <c r="G55" i="52"/>
  <c r="E55" i="52"/>
  <c r="F55" i="52" s="1"/>
  <c r="H55" i="52" s="1"/>
  <c r="G59" i="52"/>
  <c r="E59" i="52"/>
  <c r="F59" i="52" s="1"/>
  <c r="H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H75" i="52" s="1"/>
  <c r="G79" i="52"/>
  <c r="E79" i="52"/>
  <c r="F79" i="52" s="1"/>
  <c r="H79" i="52" s="1"/>
  <c r="G83" i="52"/>
  <c r="E83" i="52"/>
  <c r="F83" i="52" s="1"/>
  <c r="H83" i="52" s="1"/>
  <c r="G87" i="52"/>
  <c r="E87" i="52"/>
  <c r="F87" i="52" s="1"/>
  <c r="H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92" i="52" l="1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24" i="50" s="1"/>
  <c r="G24" i="50" s="1"/>
  <c r="H24" i="50" s="1"/>
  <c r="F17" i="50"/>
  <c r="F9" i="50"/>
  <c r="G9" i="50" s="1"/>
  <c r="H9" i="50" s="1"/>
  <c r="F25" i="50" l="1"/>
  <c r="G25" i="50" s="1"/>
  <c r="H25" i="50" s="1"/>
  <c r="G10" i="50"/>
  <c r="H10" i="50" s="1"/>
  <c r="N25" i="50"/>
  <c r="R24" i="50"/>
  <c r="F23" i="50"/>
  <c r="N24" i="50"/>
  <c r="R25" i="50"/>
  <c r="F30" i="50"/>
  <c r="R30" i="50" s="1"/>
  <c r="H2" i="51"/>
  <c r="I13" i="51" s="1"/>
  <c r="F2" i="51"/>
  <c r="G13" i="51" s="1"/>
  <c r="D2" i="51"/>
  <c r="B2" i="51"/>
  <c r="AH16" i="41"/>
  <c r="AH13" i="41"/>
  <c r="N23" i="50" l="1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<sst xmlns="http://schemas.openxmlformats.org/spreadsheetml/2006/main" count="1766" uniqueCount="640">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</sst>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63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5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5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0" workbookViewId="0">
      <selection activeCell="C28" sqref="C28"/>
    </sheetView>
  </sheetViews>
  <sheetFormatPr defaultColWidth="9" defaultRowHeight="14.4" x14ac:dyDescent="0.3"/>
  <cols>
    <col min="1" max="1" width="10.44140625" bestFit="1" customWidth="1"/>
  </cols>
  <sheetData>
    <row r="1" spans="1:4" x14ac:dyDescent="0.3">
      <c r="A1" t="s">
        <v>604</v>
      </c>
      <c r="B1" t="s">
        <v>605</v>
      </c>
    </row>
    <row r="2" spans="1:4" x14ac:dyDescent="0.3">
      <c r="B2" t="s">
        <v>628</v>
      </c>
    </row>
    <row r="3" spans="1:4" x14ac:dyDescent="0.3">
      <c r="C3" t="s">
        <v>606</v>
      </c>
    </row>
    <row r="4" spans="1:4" x14ac:dyDescent="0.3">
      <c r="C4" t="s">
        <v>630</v>
      </c>
    </row>
    <row r="5" spans="1:4" x14ac:dyDescent="0.3">
      <c r="A5" t="s">
        <v>627</v>
      </c>
      <c r="C5" t="s">
        <v>623</v>
      </c>
    </row>
    <row r="6" spans="1:4" x14ac:dyDescent="0.3">
      <c r="D6" t="s">
        <v>607</v>
      </c>
    </row>
    <row r="7" spans="1:4" x14ac:dyDescent="0.3">
      <c r="D7" t="s">
        <v>608</v>
      </c>
    </row>
    <row r="9" spans="1:4" x14ac:dyDescent="0.3">
      <c r="A9" t="s">
        <v>625</v>
      </c>
      <c r="B9" t="s">
        <v>624</v>
      </c>
    </row>
    <row r="11" spans="1:4" x14ac:dyDescent="0.3">
      <c r="A11" t="s">
        <v>626</v>
      </c>
      <c r="B11" t="s">
        <v>609</v>
      </c>
    </row>
    <row r="12" spans="1:4" x14ac:dyDescent="0.3">
      <c r="A12" t="s">
        <v>626</v>
      </c>
      <c r="C12" t="s">
        <v>621</v>
      </c>
    </row>
    <row r="13" spans="1:4" x14ac:dyDescent="0.3">
      <c r="A13" t="s">
        <v>627</v>
      </c>
      <c r="C13" t="s">
        <v>622</v>
      </c>
    </row>
    <row r="15" spans="1:4" x14ac:dyDescent="0.3">
      <c r="B15" t="s">
        <v>610</v>
      </c>
    </row>
    <row r="16" spans="1:4" x14ac:dyDescent="0.3">
      <c r="C16" t="s">
        <v>614</v>
      </c>
    </row>
    <row r="17" spans="2:4" x14ac:dyDescent="0.3">
      <c r="C17" t="s">
        <v>617</v>
      </c>
    </row>
    <row r="18" spans="2:4" x14ac:dyDescent="0.3">
      <c r="C18" t="s">
        <v>619</v>
      </c>
    </row>
    <row r="19" spans="2:4" x14ac:dyDescent="0.3">
      <c r="C19" t="s">
        <v>620</v>
      </c>
    </row>
    <row r="21" spans="2:4" x14ac:dyDescent="0.3">
      <c r="B21" t="s">
        <v>611</v>
      </c>
    </row>
    <row r="22" spans="2:4" x14ac:dyDescent="0.3">
      <c r="C22" t="s">
        <v>612</v>
      </c>
    </row>
    <row r="23" spans="2:4" x14ac:dyDescent="0.3">
      <c r="C23" t="s">
        <v>613</v>
      </c>
    </row>
    <row r="24" spans="2:4" x14ac:dyDescent="0.3">
      <c r="C24" t="s">
        <v>614</v>
      </c>
    </row>
    <row r="25" spans="2:4" x14ac:dyDescent="0.3">
      <c r="C25" t="s">
        <v>615</v>
      </c>
    </row>
    <row r="26" spans="2:4" x14ac:dyDescent="0.3">
      <c r="C26" t="s">
        <v>616</v>
      </c>
    </row>
    <row r="27" spans="2:4" x14ac:dyDescent="0.3">
      <c r="C27" t="s">
        <v>639</v>
      </c>
    </row>
    <row r="28" spans="2:4" x14ac:dyDescent="0.3">
      <c r="C28" t="s">
        <v>618</v>
      </c>
    </row>
    <row r="29" spans="2:4" x14ac:dyDescent="0.3">
      <c r="C29" t="s">
        <v>631</v>
      </c>
    </row>
    <row r="30" spans="2:4" x14ac:dyDescent="0.3">
      <c r="D30" t="s">
        <v>632</v>
      </c>
    </row>
    <row r="31" spans="2:4" x14ac:dyDescent="0.3">
      <c r="D31" t="s">
        <v>629</v>
      </c>
    </row>
    <row r="32" spans="2:4" x14ac:dyDescent="0.3">
      <c r="D32" t="s">
        <v>633</v>
      </c>
    </row>
    <row r="33" spans="4:4" x14ac:dyDescent="0.3">
      <c r="D33" t="s">
        <v>634</v>
      </c>
    </row>
    <row r="34" spans="4:4" x14ac:dyDescent="0.3">
      <c r="D34" t="s">
        <v>638</v>
      </c>
    </row>
    <row r="35" spans="4:4" x14ac:dyDescent="0.3">
      <c r="D35" t="s">
        <v>635</v>
      </c>
    </row>
    <row r="36" spans="4:4" x14ac:dyDescent="0.3">
      <c r="D36" t="s">
        <v>636</v>
      </c>
    </row>
    <row r="37" spans="4:4" x14ac:dyDescent="0.3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0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2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0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0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1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0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2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1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1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1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2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1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0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3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4" x14ac:dyDescent="0.3"/>
  <cols>
    <col min="2" max="2" width="8" bestFit="1" customWidth="1"/>
    <col min="4" max="4" width="8.6640625" bestFit="1" customWidth="1"/>
    <col min="6" max="6" width="8.109375" bestFit="1" customWidth="1"/>
    <col min="8" max="8" width="10.33203125" bestFit="1" customWidth="1"/>
    <col min="14" max="14" width="8.88671875" style="116"/>
  </cols>
  <sheetData>
    <row r="1" spans="2:20" x14ac:dyDescent="0.3">
      <c r="B1">
        <f>+B2*D2*F2*H2</f>
        <v>3018400</v>
      </c>
      <c r="C1" t="s">
        <v>433</v>
      </c>
    </row>
    <row r="2" spans="2:20" x14ac:dyDescent="0.3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6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6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6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6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6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6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6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6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6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6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6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6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6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6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6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6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6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6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6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6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6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6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6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6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6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6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6" t="s">
        <v>574</v>
      </c>
    </row>
    <row r="32" spans="3:20" x14ac:dyDescent="0.3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6" t="s">
        <v>592</v>
      </c>
    </row>
    <row r="33" spans="3:14" x14ac:dyDescent="0.3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6" t="s">
        <v>592</v>
      </c>
    </row>
    <row r="34" spans="3:14" x14ac:dyDescent="0.3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6" t="s">
        <v>592</v>
      </c>
    </row>
    <row r="35" spans="3:14" x14ac:dyDescent="0.3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6" t="s">
        <v>592</v>
      </c>
    </row>
    <row r="36" spans="3:14" x14ac:dyDescent="0.3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6" t="s">
        <v>592</v>
      </c>
    </row>
    <row r="37" spans="3:14" x14ac:dyDescent="0.3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6" t="s">
        <v>592</v>
      </c>
    </row>
    <row r="38" spans="3:14" x14ac:dyDescent="0.3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6" t="s">
        <v>592</v>
      </c>
    </row>
    <row r="39" spans="3:14" x14ac:dyDescent="0.3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6" t="s">
        <v>592</v>
      </c>
    </row>
    <row r="40" spans="3:14" x14ac:dyDescent="0.3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6" t="s">
        <v>592</v>
      </c>
    </row>
    <row r="41" spans="3:14" x14ac:dyDescent="0.3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6" t="s">
        <v>592</v>
      </c>
    </row>
    <row r="42" spans="3:14" x14ac:dyDescent="0.3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6" t="s">
        <v>592</v>
      </c>
    </row>
    <row r="43" spans="3:14" x14ac:dyDescent="0.3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6" t="s">
        <v>592</v>
      </c>
    </row>
    <row r="44" spans="3:14" x14ac:dyDescent="0.3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6" t="s">
        <v>592</v>
      </c>
    </row>
    <row r="45" spans="3:14" x14ac:dyDescent="0.3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6" t="s">
        <v>592</v>
      </c>
    </row>
    <row r="46" spans="3:14" x14ac:dyDescent="0.3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6" t="s">
        <v>592</v>
      </c>
    </row>
    <row r="47" spans="3:14" x14ac:dyDescent="0.3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6" t="s">
        <v>592</v>
      </c>
    </row>
    <row r="48" spans="3:14" x14ac:dyDescent="0.3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6" t="s">
        <v>592</v>
      </c>
    </row>
    <row r="49" spans="3:14" x14ac:dyDescent="0.3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6" t="s">
        <v>592</v>
      </c>
    </row>
    <row r="50" spans="3:14" x14ac:dyDescent="0.3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6" t="s">
        <v>592</v>
      </c>
    </row>
    <row r="51" spans="3:14" x14ac:dyDescent="0.3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6" t="s">
        <v>592</v>
      </c>
    </row>
    <row r="52" spans="3:14" x14ac:dyDescent="0.3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6" t="s">
        <v>592</v>
      </c>
    </row>
    <row r="53" spans="3:14" x14ac:dyDescent="0.3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6" t="s">
        <v>592</v>
      </c>
    </row>
    <row r="54" spans="3:14" x14ac:dyDescent="0.3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6" t="s">
        <v>592</v>
      </c>
    </row>
    <row r="55" spans="3:14" x14ac:dyDescent="0.3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6" t="s">
        <v>592</v>
      </c>
    </row>
    <row r="56" spans="3:14" x14ac:dyDescent="0.3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6" t="s">
        <v>592</v>
      </c>
    </row>
    <row r="57" spans="3:14" x14ac:dyDescent="0.3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6" t="s">
        <v>592</v>
      </c>
    </row>
    <row r="58" spans="3:14" x14ac:dyDescent="0.3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6" t="s">
        <v>592</v>
      </c>
    </row>
    <row r="59" spans="3:14" x14ac:dyDescent="0.3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6" t="s">
        <v>592</v>
      </c>
    </row>
    <row r="60" spans="3:14" x14ac:dyDescent="0.3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6" t="s">
        <v>592</v>
      </c>
    </row>
    <row r="61" spans="3:14" x14ac:dyDescent="0.3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6" t="s">
        <v>592</v>
      </c>
    </row>
    <row r="62" spans="3:14" x14ac:dyDescent="0.3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6" t="s">
        <v>592</v>
      </c>
    </row>
    <row r="63" spans="3:14" x14ac:dyDescent="0.3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6" t="s">
        <v>592</v>
      </c>
    </row>
    <row r="64" spans="3:14" x14ac:dyDescent="0.3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6" t="s">
        <v>592</v>
      </c>
    </row>
    <row r="65" spans="3:14" x14ac:dyDescent="0.3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6" t="s">
        <v>592</v>
      </c>
    </row>
    <row r="66" spans="3:14" x14ac:dyDescent="0.3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6" t="s">
        <v>592</v>
      </c>
    </row>
    <row r="67" spans="3:14" x14ac:dyDescent="0.3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6" t="s">
        <v>592</v>
      </c>
    </row>
    <row r="68" spans="3:14" x14ac:dyDescent="0.3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6" t="s">
        <v>592</v>
      </c>
    </row>
    <row r="69" spans="3:14" x14ac:dyDescent="0.3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6" t="s">
        <v>592</v>
      </c>
    </row>
    <row r="70" spans="3:14" x14ac:dyDescent="0.3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6" t="s">
        <v>592</v>
      </c>
    </row>
    <row r="71" spans="3:14" x14ac:dyDescent="0.3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6" t="s">
        <v>592</v>
      </c>
    </row>
    <row r="72" spans="3:14" x14ac:dyDescent="0.3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6" t="s">
        <v>592</v>
      </c>
    </row>
    <row r="73" spans="3:14" x14ac:dyDescent="0.3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6" t="s">
        <v>592</v>
      </c>
    </row>
    <row r="74" spans="3:14" x14ac:dyDescent="0.3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6" t="s">
        <v>592</v>
      </c>
    </row>
    <row r="75" spans="3:14" x14ac:dyDescent="0.3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6" t="s">
        <v>592</v>
      </c>
    </row>
    <row r="76" spans="3:14" x14ac:dyDescent="0.3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6" t="s">
        <v>592</v>
      </c>
    </row>
    <row r="77" spans="3:14" x14ac:dyDescent="0.3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6" t="s">
        <v>592</v>
      </c>
    </row>
    <row r="78" spans="3:14" x14ac:dyDescent="0.3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6" t="s">
        <v>592</v>
      </c>
    </row>
    <row r="79" spans="3:14" x14ac:dyDescent="0.3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6" t="s">
        <v>592</v>
      </c>
    </row>
    <row r="80" spans="3:14" x14ac:dyDescent="0.3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6" t="s">
        <v>592</v>
      </c>
    </row>
    <row r="81" spans="3:14" x14ac:dyDescent="0.3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6" t="s">
        <v>592</v>
      </c>
    </row>
    <row r="82" spans="3:14" x14ac:dyDescent="0.3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6" t="s">
        <v>592</v>
      </c>
    </row>
    <row r="83" spans="3:14" x14ac:dyDescent="0.3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6" t="s">
        <v>592</v>
      </c>
    </row>
    <row r="84" spans="3:14" x14ac:dyDescent="0.3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6" t="s">
        <v>592</v>
      </c>
    </row>
    <row r="85" spans="3:14" x14ac:dyDescent="0.3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6" t="s">
        <v>592</v>
      </c>
    </row>
    <row r="86" spans="3:14" x14ac:dyDescent="0.3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6" t="s">
        <v>592</v>
      </c>
    </row>
    <row r="87" spans="3:14" x14ac:dyDescent="0.3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6" t="s">
        <v>592</v>
      </c>
    </row>
    <row r="88" spans="3:14" x14ac:dyDescent="0.3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6" t="s">
        <v>592</v>
      </c>
    </row>
    <row r="89" spans="3:14" x14ac:dyDescent="0.3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6" t="s">
        <v>592</v>
      </c>
    </row>
    <row r="90" spans="3:14" x14ac:dyDescent="0.3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6" t="s">
        <v>592</v>
      </c>
    </row>
    <row r="91" spans="3:14" x14ac:dyDescent="0.3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6" t="s">
        <v>592</v>
      </c>
    </row>
    <row r="92" spans="3:14" x14ac:dyDescent="0.3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6" t="s">
        <v>592</v>
      </c>
    </row>
    <row r="93" spans="3:14" x14ac:dyDescent="0.3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6" t="s">
        <v>592</v>
      </c>
    </row>
    <row r="94" spans="3:14" x14ac:dyDescent="0.3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6" t="s">
        <v>592</v>
      </c>
    </row>
    <row r="95" spans="3:14" x14ac:dyDescent="0.3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6" t="s">
        <v>592</v>
      </c>
    </row>
    <row r="96" spans="3:14" x14ac:dyDescent="0.3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6" t="s">
        <v>592</v>
      </c>
    </row>
    <row r="97" spans="3:14" x14ac:dyDescent="0.3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6" t="s">
        <v>592</v>
      </c>
    </row>
    <row r="98" spans="3:14" x14ac:dyDescent="0.3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6" t="s">
        <v>592</v>
      </c>
    </row>
    <row r="99" spans="3:14" x14ac:dyDescent="0.3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6" t="s">
        <v>592</v>
      </c>
    </row>
    <row r="100" spans="3:14" x14ac:dyDescent="0.3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6" t="s">
        <v>592</v>
      </c>
    </row>
    <row r="101" spans="3:14" x14ac:dyDescent="0.3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6" t="s">
        <v>592</v>
      </c>
    </row>
    <row r="102" spans="3:14" x14ac:dyDescent="0.3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6" t="s">
        <v>592</v>
      </c>
    </row>
    <row r="103" spans="3:14" x14ac:dyDescent="0.3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6" t="s">
        <v>592</v>
      </c>
    </row>
    <row r="104" spans="3:14" x14ac:dyDescent="0.3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6" t="s">
        <v>592</v>
      </c>
    </row>
    <row r="105" spans="3:14" x14ac:dyDescent="0.3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6" t="s">
        <v>592</v>
      </c>
    </row>
    <row r="106" spans="3:14" x14ac:dyDescent="0.3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6" t="s">
        <v>592</v>
      </c>
    </row>
    <row r="107" spans="3:14" x14ac:dyDescent="0.3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6" t="s">
        <v>592</v>
      </c>
    </row>
    <row r="108" spans="3:14" x14ac:dyDescent="0.3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6" t="s">
        <v>592</v>
      </c>
    </row>
    <row r="109" spans="3:14" x14ac:dyDescent="0.3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6" t="s">
        <v>592</v>
      </c>
    </row>
    <row r="110" spans="3:14" x14ac:dyDescent="0.3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6" t="s">
        <v>592</v>
      </c>
    </row>
    <row r="111" spans="3:14" x14ac:dyDescent="0.3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6" t="s">
        <v>592</v>
      </c>
    </row>
    <row r="112" spans="3:14" x14ac:dyDescent="0.3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6" t="s">
        <v>592</v>
      </c>
    </row>
    <row r="113" spans="3:14" x14ac:dyDescent="0.3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6" t="s">
        <v>592</v>
      </c>
    </row>
    <row r="114" spans="3:14" x14ac:dyDescent="0.3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6" t="s">
        <v>592</v>
      </c>
    </row>
    <row r="115" spans="3:14" x14ac:dyDescent="0.3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6" t="s">
        <v>592</v>
      </c>
    </row>
    <row r="116" spans="3:14" x14ac:dyDescent="0.3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6" t="s">
        <v>592</v>
      </c>
    </row>
    <row r="117" spans="3:14" x14ac:dyDescent="0.3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6" t="s">
        <v>592</v>
      </c>
    </row>
    <row r="118" spans="3:14" x14ac:dyDescent="0.3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6" t="s">
        <v>592</v>
      </c>
    </row>
    <row r="119" spans="3:14" x14ac:dyDescent="0.3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6" t="s">
        <v>592</v>
      </c>
    </row>
    <row r="120" spans="3:14" x14ac:dyDescent="0.3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6" t="s">
        <v>592</v>
      </c>
    </row>
    <row r="121" spans="3:14" x14ac:dyDescent="0.3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6" t="s">
        <v>592</v>
      </c>
    </row>
    <row r="122" spans="3:14" x14ac:dyDescent="0.3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6" t="s">
        <v>592</v>
      </c>
    </row>
    <row r="123" spans="3:14" x14ac:dyDescent="0.3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6" t="s">
        <v>592</v>
      </c>
    </row>
    <row r="124" spans="3:14" x14ac:dyDescent="0.3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6" t="s">
        <v>592</v>
      </c>
    </row>
    <row r="125" spans="3:14" x14ac:dyDescent="0.3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6" t="s">
        <v>592</v>
      </c>
    </row>
    <row r="126" spans="3:14" x14ac:dyDescent="0.3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6" t="s">
        <v>592</v>
      </c>
    </row>
    <row r="127" spans="3:14" x14ac:dyDescent="0.3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6" t="s">
        <v>592</v>
      </c>
    </row>
    <row r="128" spans="3:14" x14ac:dyDescent="0.3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6" t="s">
        <v>592</v>
      </c>
    </row>
    <row r="129" spans="3:14" x14ac:dyDescent="0.3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6" t="s">
        <v>592</v>
      </c>
    </row>
    <row r="130" spans="3:14" x14ac:dyDescent="0.3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6" t="s">
        <v>592</v>
      </c>
    </row>
    <row r="131" spans="3:14" x14ac:dyDescent="0.3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6" t="s">
        <v>592</v>
      </c>
    </row>
    <row r="132" spans="3:14" x14ac:dyDescent="0.3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6" t="s">
        <v>592</v>
      </c>
    </row>
    <row r="133" spans="3:14" x14ac:dyDescent="0.3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6" t="s">
        <v>592</v>
      </c>
    </row>
    <row r="134" spans="3:14" x14ac:dyDescent="0.3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6" t="s">
        <v>592</v>
      </c>
    </row>
    <row r="135" spans="3:14" x14ac:dyDescent="0.3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6" t="s">
        <v>592</v>
      </c>
    </row>
    <row r="136" spans="3:14" x14ac:dyDescent="0.3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6" t="s">
        <v>592</v>
      </c>
    </row>
    <row r="137" spans="3:14" x14ac:dyDescent="0.3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6" t="s">
        <v>592</v>
      </c>
    </row>
    <row r="138" spans="3:14" x14ac:dyDescent="0.3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6" t="s">
        <v>592</v>
      </c>
    </row>
    <row r="139" spans="3:14" x14ac:dyDescent="0.3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6" t="s">
        <v>592</v>
      </c>
    </row>
    <row r="140" spans="3:14" x14ac:dyDescent="0.3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6" t="s">
        <v>592</v>
      </c>
    </row>
    <row r="141" spans="3:14" x14ac:dyDescent="0.3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6" t="s">
        <v>592</v>
      </c>
    </row>
    <row r="142" spans="3:14" x14ac:dyDescent="0.3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6" t="s">
        <v>592</v>
      </c>
    </row>
    <row r="143" spans="3:14" x14ac:dyDescent="0.3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6" t="s">
        <v>592</v>
      </c>
    </row>
    <row r="144" spans="3:14" x14ac:dyDescent="0.3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6" t="s">
        <v>592</v>
      </c>
    </row>
    <row r="145" spans="3:14" x14ac:dyDescent="0.3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6" t="s">
        <v>592</v>
      </c>
    </row>
    <row r="146" spans="3:14" x14ac:dyDescent="0.3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6" t="s">
        <v>592</v>
      </c>
    </row>
    <row r="147" spans="3:14" x14ac:dyDescent="0.3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6" t="s">
        <v>592</v>
      </c>
    </row>
    <row r="148" spans="3:14" x14ac:dyDescent="0.3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6" t="s">
        <v>592</v>
      </c>
    </row>
    <row r="149" spans="3:14" x14ac:dyDescent="0.3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6" t="s">
        <v>592</v>
      </c>
    </row>
  </sheetData>
  <conditionalFormatting sqref="C2:C1048576 E1:E1048576 G1:G1048576 I1:I1048576">
    <cfRule type="cellIs" dxfId="2" priority="2" operator="greaterThan">
      <formula>1</formula>
    </cfRule>
  </conditionalFormatting>
  <conditionalFormatting sqref="S1:S1048576">
    <cfRule type="cellIs" dxfId="1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Y25" sqref="Y25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BA7" sqref="BA7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workbookViewId="0">
      <selection activeCell="AK22" sqref="AK22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63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410</v>
      </c>
    </row>
    <row r="3" spans="2:63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411</v>
      </c>
    </row>
    <row r="4" spans="2:63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413</v>
      </c>
    </row>
    <row r="5" spans="2:63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412</v>
      </c>
    </row>
    <row r="6" spans="2:63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417</v>
      </c>
      <c r="O6" s="299" t="s">
        <v>417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416</v>
      </c>
    </row>
    <row r="7" spans="2:63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417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414</v>
      </c>
    </row>
    <row r="8" spans="2:63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417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415</v>
      </c>
    </row>
    <row r="9" spans="2:63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417</v>
      </c>
      <c r="O9" s="299" t="s">
        <v>417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63" x14ac:dyDescent="0.3">
      <c r="B10" s="298"/>
      <c r="C10" s="300"/>
      <c r="D10" s="300"/>
      <c r="E10" s="300"/>
      <c r="F10" s="300"/>
      <c r="G10" s="301"/>
      <c r="H10" s="298"/>
      <c r="I10" s="300" t="s">
        <v>417</v>
      </c>
      <c r="J10" s="300"/>
      <c r="K10" s="300"/>
      <c r="L10" s="300" t="s">
        <v>365</v>
      </c>
      <c r="M10" s="301"/>
      <c r="N10" s="298"/>
      <c r="O10" s="300" t="s">
        <v>417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  <c r="AT10" s="297" t="s">
        <v>242</v>
      </c>
      <c r="AU10" s="297" t="s">
        <v>248</v>
      </c>
      <c r="AV10" s="297" t="s">
        <v>244</v>
      </c>
      <c r="AW10" s="297" t="s">
        <v>246</v>
      </c>
    </row>
    <row r="11" spans="2:63" x14ac:dyDescent="0.3">
      <c r="B11" s="298"/>
      <c r="C11" s="300"/>
      <c r="D11" s="300"/>
      <c r="E11" s="300"/>
      <c r="F11" s="300"/>
      <c r="G11" s="301"/>
      <c r="H11" s="298"/>
      <c r="I11" s="300" t="s">
        <v>417</v>
      </c>
      <c r="J11" s="300"/>
      <c r="K11" s="300"/>
      <c r="L11" s="300" t="s">
        <v>365</v>
      </c>
      <c r="M11" s="301"/>
      <c r="N11" s="298"/>
      <c r="O11" s="300" t="s">
        <v>417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  <c r="AT11" s="443"/>
      <c r="AU11" s="447"/>
      <c r="AV11" s="444"/>
      <c r="AW11" s="297"/>
      <c r="AX11" s="297"/>
      <c r="AY11" s="297"/>
    </row>
    <row r="12" spans="2:63" x14ac:dyDescent="0.3">
      <c r="B12" s="298"/>
      <c r="C12" s="299"/>
      <c r="D12" s="300"/>
      <c r="E12" s="300"/>
      <c r="F12" s="299"/>
      <c r="G12" s="301"/>
      <c r="H12" s="298"/>
      <c r="I12" s="299" t="s">
        <v>417</v>
      </c>
      <c r="J12" s="300" t="s">
        <v>417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417</v>
      </c>
      <c r="R12" s="299" t="s">
        <v>417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  <c r="AT12" s="450"/>
      <c r="AU12" s="448"/>
      <c r="AV12" s="451"/>
      <c r="AW12" s="297"/>
      <c r="AX12" s="297"/>
      <c r="AY12" s="297"/>
    </row>
    <row r="13" spans="2:63" x14ac:dyDescent="0.3">
      <c r="B13" s="302"/>
      <c r="C13" s="303"/>
      <c r="D13" s="303"/>
      <c r="E13" s="303"/>
      <c r="F13" s="303"/>
      <c r="G13" s="304"/>
      <c r="H13" s="302"/>
      <c r="I13" s="303" t="s">
        <v>417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  <c r="AT13" s="445"/>
      <c r="AU13" s="449"/>
      <c r="AV13" s="446"/>
      <c r="AW13" s="297"/>
      <c r="AX13" s="297"/>
      <c r="AY13" s="297"/>
    </row>
    <row r="14" spans="2:63" x14ac:dyDescent="0.3">
      <c r="B14" s="294"/>
      <c r="C14" s="295"/>
      <c r="D14" s="295"/>
      <c r="E14" s="295"/>
      <c r="F14" s="295"/>
      <c r="G14" s="296"/>
      <c r="H14" s="294"/>
      <c r="I14" s="295" t="s">
        <v>417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  <c r="AV14" s="297"/>
      <c r="AW14" s="297"/>
      <c r="AX14" s="297"/>
      <c r="AY14" s="297"/>
    </row>
    <row r="15" spans="2:63" x14ac:dyDescent="0.3">
      <c r="B15" s="298"/>
      <c r="C15" s="299"/>
      <c r="D15" s="300"/>
      <c r="E15" s="300"/>
      <c r="F15" s="299"/>
      <c r="G15" s="301"/>
      <c r="H15" s="298"/>
      <c r="I15" s="299" t="s">
        <v>417</v>
      </c>
      <c r="J15" s="300" t="s">
        <v>417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  <c r="AT15" s="89" t="s">
        <v>242</v>
      </c>
      <c r="AU15" s="89" t="s">
        <v>246</v>
      </c>
      <c r="AY15" s="89" t="s">
        <v>242</v>
      </c>
      <c r="AZ15" s="297" t="s">
        <v>244</v>
      </c>
      <c r="BD15" s="297" t="s">
        <v>248</v>
      </c>
      <c r="BE15" s="297" t="s">
        <v>244</v>
      </c>
      <c r="BI15" s="297" t="s">
        <v>248</v>
      </c>
      <c r="BJ15" s="297" t="s">
        <v>246</v>
      </c>
    </row>
    <row r="16" spans="2:63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  <c r="AT16" s="443"/>
      <c r="AU16" s="447"/>
      <c r="AV16" s="444"/>
      <c r="AY16" s="443"/>
      <c r="AZ16" s="447"/>
      <c r="BA16" s="444"/>
      <c r="BD16" s="443"/>
      <c r="BE16" s="452"/>
      <c r="BF16" s="456"/>
      <c r="BI16" s="443"/>
      <c r="BJ16" s="452"/>
      <c r="BK16" s="444"/>
    </row>
    <row r="17" spans="2:63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  <c r="AT17" s="454"/>
      <c r="AU17" s="448"/>
      <c r="AV17" s="451"/>
      <c r="AY17" s="450"/>
      <c r="AZ17" s="448"/>
      <c r="BA17" s="455"/>
      <c r="BD17" s="450"/>
      <c r="BE17" s="448"/>
      <c r="BF17" s="455"/>
      <c r="BI17" s="454"/>
      <c r="BJ17" s="448"/>
      <c r="BK17" s="451"/>
    </row>
    <row r="18" spans="2:63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  <c r="AT18" s="445"/>
      <c r="AU18" s="453"/>
      <c r="AV18" s="446"/>
      <c r="AY18" s="445"/>
      <c r="AZ18" s="453"/>
      <c r="BA18" s="446"/>
      <c r="BD18" s="445"/>
      <c r="BE18" s="449"/>
      <c r="BF18" s="446"/>
      <c r="BI18" s="445"/>
      <c r="BJ18" s="449"/>
      <c r="BK18" s="446"/>
    </row>
    <row r="19" spans="2:63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  <c r="AZ19" s="89"/>
    </row>
    <row r="20" spans="2:63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  <c r="AT20" s="89" t="s">
        <v>242</v>
      </c>
      <c r="AU20" s="89" t="s">
        <v>244</v>
      </c>
      <c r="AV20" s="89" t="s">
        <v>246</v>
      </c>
      <c r="AY20" s="89" t="s">
        <v>242</v>
      </c>
      <c r="AZ20" s="89" t="s">
        <v>248</v>
      </c>
      <c r="BA20" s="297" t="s">
        <v>244</v>
      </c>
      <c r="BD20" s="297" t="s">
        <v>248</v>
      </c>
      <c r="BE20" s="297" t="s">
        <v>244</v>
      </c>
      <c r="BF20" s="297" t="s">
        <v>246</v>
      </c>
      <c r="BI20" s="297" t="s">
        <v>242</v>
      </c>
      <c r="BJ20" s="297" t="s">
        <v>248</v>
      </c>
      <c r="BK20" s="297" t="s">
        <v>246</v>
      </c>
    </row>
    <row r="21" spans="2:63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  <c r="AT21" s="443"/>
      <c r="AU21" s="447"/>
      <c r="AV21" s="444"/>
      <c r="AY21" s="443"/>
      <c r="AZ21" s="447"/>
      <c r="BA21" s="444"/>
      <c r="BD21" s="443"/>
      <c r="BE21" s="452"/>
      <c r="BF21" s="444"/>
      <c r="BI21" s="443"/>
      <c r="BJ21" s="447"/>
      <c r="BK21" s="444"/>
    </row>
    <row r="22" spans="2:63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  <c r="AT22" s="450"/>
      <c r="AU22" s="448"/>
      <c r="AV22" s="451"/>
      <c r="AY22" s="450"/>
      <c r="AZ22" s="448"/>
      <c r="BA22" s="455"/>
      <c r="BD22" s="450"/>
      <c r="BE22" s="448"/>
      <c r="BF22" s="451"/>
      <c r="BI22" s="454"/>
      <c r="BJ22" s="448"/>
      <c r="BK22" s="451"/>
    </row>
    <row r="23" spans="2:63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  <c r="AT23" s="445"/>
      <c r="AU23" s="453"/>
      <c r="AV23" s="446"/>
      <c r="AY23" s="445"/>
      <c r="AZ23" s="449"/>
      <c r="BA23" s="446"/>
      <c r="BD23" s="445"/>
      <c r="BE23" s="449"/>
      <c r="BF23" s="446"/>
      <c r="BI23" s="445"/>
      <c r="BJ23" s="449"/>
      <c r="BK23" s="446"/>
    </row>
    <row r="24" spans="2:63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  <c r="AZ24" s="89"/>
    </row>
    <row r="25" spans="2:63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  <c r="AT25" s="89" t="s">
        <v>244</v>
      </c>
      <c r="AU25" s="89" t="s">
        <v>246</v>
      </c>
      <c r="AY25" s="89" t="s">
        <v>242</v>
      </c>
      <c r="AZ25" s="89" t="s">
        <v>248</v>
      </c>
    </row>
    <row r="26" spans="2:63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  <c r="AK26" s="305" t="s">
        <v>575</v>
      </c>
      <c r="AT26" s="443"/>
      <c r="AU26" s="452"/>
      <c r="AV26" s="444"/>
      <c r="AY26" s="443"/>
      <c r="AZ26" s="447"/>
      <c r="BA26" s="444"/>
      <c r="BF26" s="457"/>
    </row>
    <row r="27" spans="2:63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  <c r="AK27" s="305" t="s">
        <v>576</v>
      </c>
      <c r="AT27" s="450"/>
      <c r="AU27" s="448"/>
      <c r="AV27" s="451"/>
      <c r="AY27" s="454"/>
      <c r="AZ27" s="448"/>
      <c r="BA27" s="455"/>
    </row>
    <row r="28" spans="2:63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  <c r="AT28" s="445"/>
      <c r="AU28" s="453"/>
      <c r="AV28" s="446"/>
      <c r="AY28" s="445"/>
      <c r="AZ28" s="449"/>
      <c r="BA28" s="446"/>
    </row>
    <row r="29" spans="2:63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63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63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418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419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420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89"/>
      <c r="K5" s="389"/>
      <c r="L5" s="244"/>
      <c r="M5" s="244"/>
      <c r="N5" s="319"/>
      <c r="O5" s="244"/>
      <c r="P5" s="244"/>
      <c r="Q5" s="315"/>
      <c r="S5">
        <f>S4</f>
        <v>4</v>
      </c>
      <c r="T5" t="s">
        <v>421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89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422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89"/>
      <c r="F7" s="244"/>
      <c r="G7" s="244"/>
      <c r="H7" s="244"/>
      <c r="I7" s="226"/>
      <c r="J7" s="389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89"/>
      <c r="F8" s="389"/>
      <c r="G8" s="388"/>
      <c r="H8" s="388"/>
      <c r="I8" s="142"/>
      <c r="J8" s="388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2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88"/>
      <c r="I10" s="319"/>
      <c r="J10" s="388"/>
      <c r="K10" s="388"/>
      <c r="L10" s="388"/>
      <c r="M10" s="389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88"/>
      <c r="I11" s="226"/>
      <c r="J11" s="17"/>
      <c r="K11" s="17"/>
      <c r="L11" s="17"/>
      <c r="M11" s="389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89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89"/>
      <c r="H13" s="389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</row>
    <row r="24" spans="1:56" x14ac:dyDescent="0.3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425</v>
      </c>
      <c r="F29" s="1" t="s">
        <v>423</v>
      </c>
      <c r="G29" s="205"/>
      <c r="I29" s="204"/>
      <c r="J29" s="5" t="s">
        <v>423</v>
      </c>
      <c r="L29" s="1" t="s">
        <v>425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423</v>
      </c>
      <c r="D30" s="207"/>
      <c r="F30" s="13" t="s">
        <v>260</v>
      </c>
      <c r="G30" s="15" t="s">
        <v>425</v>
      </c>
      <c r="I30" s="13" t="s">
        <v>425</v>
      </c>
      <c r="J30" s="15" t="s">
        <v>260</v>
      </c>
      <c r="L30" s="206"/>
      <c r="M30" s="15" t="s">
        <v>423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opLeftCell="A31" workbookViewId="0">
      <selection activeCell="AA50" sqref="AA50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topLeftCell="A4" zoomScale="70" zoomScaleNormal="70" workbookViewId="0">
      <selection activeCell="N24" sqref="N24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">
      <c r="A2" s="70">
        <v>0</v>
      </c>
      <c r="B2" s="419"/>
      <c r="C2" s="422"/>
      <c r="D2" s="420"/>
      <c r="E2" s="410"/>
      <c r="F2" s="312"/>
      <c r="G2" s="412"/>
      <c r="H2" s="348"/>
      <c r="I2" s="355"/>
      <c r="J2" s="355"/>
      <c r="K2" s="348"/>
      <c r="L2" s="413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421"/>
      <c r="C3" s="370"/>
      <c r="D3" s="370"/>
      <c r="E3" s="418"/>
      <c r="F3" s="244"/>
      <c r="G3" s="406"/>
      <c r="H3" s="327"/>
      <c r="I3" s="342"/>
      <c r="J3" s="342"/>
      <c r="K3" s="327"/>
      <c r="L3" s="406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19">A3+1</f>
        <v>2</v>
      </c>
      <c r="B4" s="423"/>
      <c r="C4" s="370"/>
      <c r="D4" s="370"/>
      <c r="E4" s="393"/>
      <c r="F4" s="244"/>
      <c r="G4" s="406"/>
      <c r="H4" s="327"/>
      <c r="I4" s="346"/>
      <c r="J4" s="346"/>
      <c r="K4" s="327"/>
      <c r="L4" s="406"/>
      <c r="M4" s="244"/>
      <c r="N4" s="244"/>
      <c r="O4" s="244"/>
      <c r="P4" s="244"/>
      <c r="Q4" s="9"/>
      <c r="S4" s="70">
        <f t="shared" ref="S4:S17" si="20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19"/>
        <v>3</v>
      </c>
      <c r="B5" s="411"/>
      <c r="C5" s="393"/>
      <c r="D5" s="418"/>
      <c r="E5" s="370"/>
      <c r="F5" s="17"/>
      <c r="G5" s="326"/>
      <c r="H5" s="128"/>
      <c r="I5" s="353"/>
      <c r="J5" s="353"/>
      <c r="K5" s="128"/>
      <c r="L5" s="406"/>
      <c r="M5" s="244"/>
      <c r="N5" s="244"/>
      <c r="O5" s="244"/>
      <c r="P5" s="244"/>
      <c r="Q5" s="9"/>
      <c r="S5" s="70">
        <f t="shared" si="20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19"/>
        <v>4</v>
      </c>
      <c r="B6" s="314"/>
      <c r="C6" s="244"/>
      <c r="D6" s="370"/>
      <c r="E6" s="370"/>
      <c r="F6" s="17"/>
      <c r="G6" s="326"/>
      <c r="H6" s="327"/>
      <c r="I6" s="219"/>
      <c r="J6" s="219"/>
      <c r="K6" s="128"/>
      <c r="L6" s="406"/>
      <c r="M6" s="244"/>
      <c r="N6" s="244"/>
      <c r="O6" s="244"/>
      <c r="P6" s="244"/>
      <c r="Q6" s="9"/>
      <c r="S6" s="70">
        <f t="shared" si="20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19"/>
        <v>5</v>
      </c>
      <c r="B7" s="417"/>
      <c r="C7" s="406"/>
      <c r="D7" s="370"/>
      <c r="E7" s="370"/>
      <c r="F7" s="326"/>
      <c r="G7" s="326"/>
      <c r="H7" s="128"/>
      <c r="I7" s="353"/>
      <c r="J7" s="353"/>
      <c r="K7" s="128"/>
      <c r="L7" s="406"/>
      <c r="M7" s="406"/>
      <c r="N7" s="406"/>
      <c r="O7" s="406"/>
      <c r="P7" s="406"/>
      <c r="Q7" s="414"/>
      <c r="S7" s="70">
        <f t="shared" si="20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0"/>
      <c r="AE7" s="370"/>
      <c r="AF7" s="370"/>
      <c r="AG7" s="370"/>
      <c r="AH7" s="370"/>
      <c r="AI7" s="371"/>
      <c r="AJ7" s="70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">
      <c r="A8" s="70">
        <f t="shared" si="19"/>
        <v>6</v>
      </c>
      <c r="B8" s="127"/>
      <c r="C8" s="128"/>
      <c r="D8" s="128"/>
      <c r="E8" s="128"/>
      <c r="F8" s="128"/>
      <c r="G8" s="128"/>
      <c r="H8" s="128"/>
      <c r="I8" s="353"/>
      <c r="J8" s="353"/>
      <c r="K8" s="128"/>
      <c r="L8" s="128"/>
      <c r="M8" s="128"/>
      <c r="N8" s="128"/>
      <c r="O8" s="128"/>
      <c r="P8" s="128"/>
      <c r="Q8" s="130"/>
      <c r="S8" s="70">
        <f t="shared" si="20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/>
      <c r="AL8">
        <f t="shared" si="17"/>
        <v>41</v>
      </c>
      <c r="AM8" s="359"/>
      <c r="AN8" s="219"/>
      <c r="AO8" s="226"/>
      <c r="AP8" s="226"/>
      <c r="AQ8" s="219"/>
      <c r="AR8" s="226"/>
      <c r="AS8" s="363"/>
      <c r="AT8" s="361"/>
      <c r="AU8" s="361"/>
      <c r="AV8" s="364"/>
      <c r="AW8" s="226"/>
      <c r="AX8" s="219"/>
      <c r="AY8" s="226"/>
      <c r="AZ8" s="226"/>
      <c r="BA8" s="219"/>
      <c r="BB8" s="360"/>
      <c r="BD8">
        <f t="shared" si="18"/>
        <v>41</v>
      </c>
      <c r="BE8" s="359"/>
      <c r="BF8" s="219"/>
      <c r="BG8" s="226"/>
      <c r="BH8" s="226"/>
      <c r="BI8" s="219"/>
      <c r="BJ8" s="226"/>
      <c r="BK8" s="363"/>
      <c r="BL8" s="361"/>
      <c r="BM8" s="361"/>
      <c r="BN8" s="364"/>
      <c r="BO8" s="226"/>
      <c r="BP8" s="219"/>
      <c r="BQ8" s="226"/>
      <c r="BR8" s="226"/>
      <c r="BS8" s="219"/>
      <c r="BT8" s="360"/>
    </row>
    <row r="9" spans="1:72" x14ac:dyDescent="0.3">
      <c r="A9" s="70">
        <f t="shared" si="19"/>
        <v>7</v>
      </c>
      <c r="B9" s="345"/>
      <c r="C9" s="342"/>
      <c r="D9" s="346"/>
      <c r="E9" s="346"/>
      <c r="F9" s="219"/>
      <c r="G9" s="353"/>
      <c r="H9" s="353"/>
      <c r="I9" s="353"/>
      <c r="J9" s="353"/>
      <c r="K9" s="353"/>
      <c r="L9" s="346"/>
      <c r="M9" s="342"/>
      <c r="N9" s="346"/>
      <c r="O9" s="346"/>
      <c r="P9" s="342"/>
      <c r="Q9" s="347"/>
      <c r="S9" s="70">
        <f t="shared" si="20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/>
      <c r="AL9">
        <f t="shared" si="17"/>
        <v>40</v>
      </c>
      <c r="AM9" s="359"/>
      <c r="AN9" s="219"/>
      <c r="AO9" s="226"/>
      <c r="AP9" s="226"/>
      <c r="AQ9" s="219"/>
      <c r="AR9" s="226"/>
      <c r="AS9" s="359"/>
      <c r="AT9" s="226"/>
      <c r="AU9" s="226"/>
      <c r="AV9" s="360"/>
      <c r="AW9" s="226"/>
      <c r="AX9" s="219"/>
      <c r="AY9" s="226"/>
      <c r="AZ9" s="140"/>
      <c r="BA9" s="219"/>
      <c r="BB9" s="360"/>
      <c r="BD9">
        <f t="shared" si="18"/>
        <v>40</v>
      </c>
      <c r="BE9" s="359"/>
      <c r="BF9" s="219"/>
      <c r="BG9" s="226"/>
      <c r="BH9" s="226"/>
      <c r="BI9" s="219"/>
      <c r="BJ9" s="226"/>
      <c r="BK9" s="359"/>
      <c r="BL9" s="226"/>
      <c r="BM9" s="226"/>
      <c r="BN9" s="360"/>
      <c r="BO9" s="226"/>
      <c r="BP9" s="219"/>
      <c r="BQ9" s="226"/>
      <c r="BR9" s="140"/>
      <c r="BS9" s="219"/>
      <c r="BT9" s="360"/>
    </row>
    <row r="10" spans="1:72" x14ac:dyDescent="0.3">
      <c r="A10" s="70">
        <f t="shared" si="19"/>
        <v>8</v>
      </c>
      <c r="B10" s="345"/>
      <c r="C10" s="219"/>
      <c r="D10" s="353"/>
      <c r="E10" s="353"/>
      <c r="F10" s="219"/>
      <c r="G10" s="353"/>
      <c r="H10" s="353"/>
      <c r="I10" s="353"/>
      <c r="J10" s="353"/>
      <c r="K10" s="353"/>
      <c r="L10" s="353"/>
      <c r="M10" s="219"/>
      <c r="N10" s="353"/>
      <c r="O10" s="346"/>
      <c r="P10" s="342"/>
      <c r="Q10" s="347"/>
      <c r="S10" s="70">
        <f t="shared" si="20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/>
      <c r="AL10">
        <f t="shared" si="17"/>
        <v>39</v>
      </c>
      <c r="AM10" s="359"/>
      <c r="AN10" s="219"/>
      <c r="AO10" s="226"/>
      <c r="AP10" s="226"/>
      <c r="AQ10" s="219"/>
      <c r="AR10" s="226"/>
      <c r="AS10" s="359"/>
      <c r="AT10" s="226"/>
      <c r="AU10" s="226"/>
      <c r="AV10" s="360"/>
      <c r="AW10" s="226"/>
      <c r="AX10" s="219"/>
      <c r="AY10" s="140"/>
      <c r="AZ10" s="140"/>
      <c r="BA10" s="219"/>
      <c r="BB10" s="360"/>
      <c r="BD10">
        <f t="shared" si="18"/>
        <v>39</v>
      </c>
      <c r="BE10" s="359"/>
      <c r="BF10" s="219"/>
      <c r="BG10" s="226"/>
      <c r="BH10" s="226"/>
      <c r="BI10" s="219"/>
      <c r="BJ10" s="226"/>
      <c r="BK10" s="359"/>
      <c r="BL10" s="226"/>
      <c r="BM10" s="226"/>
      <c r="BN10" s="360"/>
      <c r="BO10" s="226"/>
      <c r="BP10" s="219"/>
      <c r="BQ10" s="140"/>
      <c r="BR10" s="140"/>
      <c r="BS10" s="219"/>
      <c r="BT10" s="360"/>
    </row>
    <row r="11" spans="1:72" x14ac:dyDescent="0.3">
      <c r="A11" s="70">
        <f t="shared" si="19"/>
        <v>9</v>
      </c>
      <c r="B11" s="343"/>
      <c r="C11" s="327"/>
      <c r="D11" s="327"/>
      <c r="E11" s="327"/>
      <c r="F11" s="327"/>
      <c r="G11" s="327"/>
      <c r="H11" s="327"/>
      <c r="I11" s="346"/>
      <c r="J11" s="346"/>
      <c r="K11" s="327"/>
      <c r="L11" s="327"/>
      <c r="M11" s="327"/>
      <c r="N11" s="327"/>
      <c r="O11" s="327"/>
      <c r="P11" s="327"/>
      <c r="Q11" s="344"/>
      <c r="S11" s="70">
        <f t="shared" si="20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/>
      <c r="AL11">
        <f t="shared" si="17"/>
        <v>38</v>
      </c>
      <c r="AM11" s="308"/>
      <c r="AN11" s="219"/>
      <c r="AO11" s="219"/>
      <c r="AP11" s="219"/>
      <c r="AQ11" s="219"/>
      <c r="AR11" s="219"/>
      <c r="AS11" s="323"/>
      <c r="AT11" s="218"/>
      <c r="AU11" s="218"/>
      <c r="AV11" s="325"/>
      <c r="AW11" s="219"/>
      <c r="AX11" s="140"/>
      <c r="AY11" s="140"/>
      <c r="AZ11" s="140"/>
      <c r="BA11" s="365"/>
      <c r="BB11" s="371"/>
      <c r="BD11">
        <f t="shared" si="18"/>
        <v>38</v>
      </c>
      <c r="BE11" s="308"/>
      <c r="BF11" s="219"/>
      <c r="BG11" s="219"/>
      <c r="BH11" s="219"/>
      <c r="BI11" s="219"/>
      <c r="BJ11" s="219"/>
      <c r="BK11" s="323"/>
      <c r="BL11" s="218"/>
      <c r="BM11" s="218"/>
      <c r="BN11" s="325"/>
      <c r="BO11" s="219"/>
      <c r="BP11" s="140"/>
      <c r="BQ11" s="140"/>
      <c r="BR11" s="140"/>
      <c r="BS11" s="365"/>
      <c r="BT11" s="371"/>
    </row>
    <row r="12" spans="1:72" x14ac:dyDescent="0.3">
      <c r="A12" s="70">
        <f t="shared" si="19"/>
        <v>10</v>
      </c>
      <c r="B12" s="416"/>
      <c r="C12" s="406"/>
      <c r="D12" s="406"/>
      <c r="E12" s="406"/>
      <c r="F12" s="406"/>
      <c r="G12" s="406"/>
      <c r="H12" s="327"/>
      <c r="I12" s="346"/>
      <c r="J12" s="346"/>
      <c r="K12" s="327"/>
      <c r="L12" s="406"/>
      <c r="M12" s="406"/>
      <c r="N12" s="406"/>
      <c r="O12" s="406"/>
      <c r="P12" s="406"/>
      <c r="Q12" s="414"/>
      <c r="S12" s="70">
        <f t="shared" si="20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0"/>
      <c r="AE12" s="370"/>
      <c r="AF12" s="370"/>
      <c r="AG12" s="370"/>
      <c r="AH12" s="370"/>
      <c r="AI12" s="371"/>
      <c r="AJ12" s="70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40"/>
      <c r="AX12" s="140"/>
      <c r="AY12" s="140"/>
      <c r="AZ12" s="365"/>
      <c r="BA12" s="366"/>
      <c r="BB12" s="434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40"/>
      <c r="BP12" s="140"/>
      <c r="BQ12" s="140"/>
      <c r="BR12" s="365"/>
      <c r="BS12" s="366"/>
      <c r="BT12" s="434"/>
    </row>
    <row r="13" spans="1:72" x14ac:dyDescent="0.3">
      <c r="A13" s="70">
        <f t="shared" si="19"/>
        <v>11</v>
      </c>
      <c r="B13" s="314"/>
      <c r="C13" s="244"/>
      <c r="D13" s="244"/>
      <c r="E13" s="244"/>
      <c r="F13" s="244"/>
      <c r="G13" s="406"/>
      <c r="H13" s="327"/>
      <c r="I13" s="342"/>
      <c r="J13" s="342"/>
      <c r="K13" s="327"/>
      <c r="L13" s="406"/>
      <c r="M13" s="244"/>
      <c r="N13" s="244"/>
      <c r="O13" s="244"/>
      <c r="P13" s="244"/>
      <c r="Q13" s="9"/>
      <c r="S13" s="70">
        <f t="shared" si="20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40"/>
      <c r="AW13" s="140"/>
      <c r="AX13" s="140"/>
      <c r="AY13" s="365"/>
      <c r="AZ13" s="366"/>
      <c r="BA13" s="366"/>
      <c r="BB13" s="434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40"/>
      <c r="BO13" s="140"/>
      <c r="BP13" s="140"/>
      <c r="BQ13" s="365"/>
      <c r="BR13" s="366"/>
      <c r="BS13" s="366"/>
      <c r="BT13" s="434"/>
    </row>
    <row r="14" spans="1:72" x14ac:dyDescent="0.3">
      <c r="A14" s="70">
        <f t="shared" si="19"/>
        <v>12</v>
      </c>
      <c r="B14" s="314"/>
      <c r="C14" s="244"/>
      <c r="D14" s="244"/>
      <c r="E14" s="244"/>
      <c r="F14" s="244"/>
      <c r="G14" s="406"/>
      <c r="H14" s="327"/>
      <c r="I14" s="346"/>
      <c r="J14" s="346"/>
      <c r="K14" s="327"/>
      <c r="L14" s="406"/>
      <c r="M14" s="244"/>
      <c r="N14" s="244"/>
      <c r="O14" s="244"/>
      <c r="P14" s="244"/>
      <c r="Q14" s="9"/>
      <c r="S14" s="70">
        <f t="shared" si="20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40"/>
      <c r="AV14" s="140"/>
      <c r="AW14" s="140"/>
      <c r="AX14" s="365"/>
      <c r="AY14" s="17"/>
      <c r="AZ14" s="366"/>
      <c r="BA14" s="366"/>
      <c r="BB14" s="434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40"/>
      <c r="BN14" s="140"/>
      <c r="BO14" s="140"/>
      <c r="BP14" s="365"/>
      <c r="BQ14" s="17"/>
      <c r="BR14" s="366"/>
      <c r="BS14" s="366"/>
      <c r="BT14" s="434"/>
    </row>
    <row r="15" spans="1:72" x14ac:dyDescent="0.3">
      <c r="A15" s="70">
        <f t="shared" si="19"/>
        <v>13</v>
      </c>
      <c r="B15" s="314"/>
      <c r="C15" s="244"/>
      <c r="D15" s="244"/>
      <c r="E15" s="244"/>
      <c r="F15" s="17"/>
      <c r="G15" s="326"/>
      <c r="H15" s="128"/>
      <c r="I15" s="353"/>
      <c r="J15" s="353"/>
      <c r="K15" s="128"/>
      <c r="L15" s="406"/>
      <c r="M15" s="244"/>
      <c r="N15" s="244"/>
      <c r="O15" s="17"/>
      <c r="P15" s="17"/>
      <c r="Q15" s="9"/>
      <c r="S15" s="70">
        <f t="shared" si="20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40"/>
      <c r="AU15" s="140"/>
      <c r="AV15" s="140"/>
      <c r="AW15" s="365"/>
      <c r="AX15" s="17"/>
      <c r="AY15" s="17"/>
      <c r="AZ15" s="366"/>
      <c r="BA15" s="366"/>
      <c r="BB15" s="434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40"/>
      <c r="BM15" s="140"/>
      <c r="BN15" s="140"/>
      <c r="BO15" s="365"/>
      <c r="BP15" s="17"/>
      <c r="BQ15" s="17"/>
      <c r="BR15" s="366"/>
      <c r="BS15" s="366"/>
      <c r="BT15" s="434"/>
    </row>
    <row r="16" spans="1:72" x14ac:dyDescent="0.3">
      <c r="A16" s="70">
        <f t="shared" si="19"/>
        <v>14</v>
      </c>
      <c r="B16" s="16"/>
      <c r="C16" s="17"/>
      <c r="D16" s="17"/>
      <c r="E16" s="17"/>
      <c r="F16" s="17"/>
      <c r="G16" s="326"/>
      <c r="H16" s="128"/>
      <c r="I16" s="219"/>
      <c r="J16" s="219"/>
      <c r="K16" s="128"/>
      <c r="L16" s="326"/>
      <c r="M16" s="17"/>
      <c r="N16" s="17"/>
      <c r="O16" s="17"/>
      <c r="P16" s="17"/>
      <c r="Q16" s="9"/>
      <c r="S16" s="70">
        <f t="shared" si="20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/>
      <c r="AL16">
        <f t="shared" si="17"/>
        <v>33</v>
      </c>
      <c r="AM16" s="10"/>
      <c r="AN16" s="17"/>
      <c r="AO16" s="17"/>
      <c r="AP16" s="6"/>
      <c r="AQ16" s="6"/>
      <c r="AR16" s="6"/>
      <c r="AS16" s="140"/>
      <c r="AT16" s="140"/>
      <c r="AU16" s="140"/>
      <c r="AV16" s="365"/>
      <c r="AW16" s="17"/>
      <c r="AX16" s="17"/>
      <c r="AY16" s="17"/>
      <c r="AZ16" s="366"/>
      <c r="BA16" s="366"/>
      <c r="BB16" s="434"/>
      <c r="BD16">
        <f t="shared" si="18"/>
        <v>33</v>
      </c>
      <c r="BE16" s="10"/>
      <c r="BF16" s="17"/>
      <c r="BG16" s="17"/>
      <c r="BH16" s="6"/>
      <c r="BI16" s="6"/>
      <c r="BJ16" s="6"/>
      <c r="BK16" s="140"/>
      <c r="BL16" s="140"/>
      <c r="BM16" s="140"/>
      <c r="BN16" s="365"/>
      <c r="BO16" s="17"/>
      <c r="BP16" s="17"/>
      <c r="BQ16" s="17"/>
      <c r="BR16" s="366"/>
      <c r="BS16" s="366"/>
      <c r="BT16" s="434"/>
    </row>
    <row r="17" spans="1:72" x14ac:dyDescent="0.3">
      <c r="A17" s="70">
        <f t="shared" si="19"/>
        <v>15</v>
      </c>
      <c r="B17" s="32"/>
      <c r="C17" s="22"/>
      <c r="D17" s="14"/>
      <c r="E17" s="14"/>
      <c r="F17" s="14"/>
      <c r="G17" s="415"/>
      <c r="H17" s="350"/>
      <c r="I17" s="354"/>
      <c r="J17" s="354"/>
      <c r="K17" s="350"/>
      <c r="L17" s="415"/>
      <c r="M17" s="14"/>
      <c r="N17" s="14"/>
      <c r="O17" s="14"/>
      <c r="P17" s="14"/>
      <c r="Q17" s="15"/>
      <c r="S17" s="70">
        <f t="shared" si="20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/>
      <c r="AL17">
        <f t="shared" si="17"/>
        <v>32</v>
      </c>
      <c r="AM17" s="13"/>
      <c r="AN17" s="22"/>
      <c r="AO17" s="22"/>
      <c r="AP17" s="14"/>
      <c r="AQ17" s="14"/>
      <c r="AR17" s="14"/>
      <c r="AS17" s="435"/>
      <c r="AT17" s="435"/>
      <c r="AU17" s="365"/>
      <c r="AV17" s="14"/>
      <c r="AW17" s="22"/>
      <c r="AX17" s="22"/>
      <c r="AY17" s="22"/>
      <c r="AZ17" s="368"/>
      <c r="BA17" s="368"/>
      <c r="BB17" s="436"/>
      <c r="BD17">
        <f t="shared" si="18"/>
        <v>32</v>
      </c>
      <c r="BE17" s="13"/>
      <c r="BF17" s="22"/>
      <c r="BG17" s="22"/>
      <c r="BH17" s="14"/>
      <c r="BI17" s="14"/>
      <c r="BJ17" s="140"/>
      <c r="BK17" s="140"/>
      <c r="BL17" s="140"/>
      <c r="BM17" s="442"/>
      <c r="BN17" s="6"/>
      <c r="BO17" s="17"/>
      <c r="BP17" s="17"/>
      <c r="BQ17" s="17"/>
      <c r="BR17" s="366"/>
      <c r="BS17" s="366"/>
      <c r="BT17" s="436"/>
    </row>
    <row r="18" spans="1:72" x14ac:dyDescent="0.3">
      <c r="A18" s="242" t="s">
        <v>395</v>
      </c>
      <c r="S18" s="242" t="s">
        <v>395</v>
      </c>
      <c r="AJ18" s="242"/>
      <c r="AL18">
        <f t="shared" si="17"/>
        <v>31</v>
      </c>
      <c r="AM18" s="1"/>
      <c r="AN18" s="20"/>
      <c r="AO18" s="20"/>
      <c r="AP18" s="2"/>
      <c r="AQ18" s="2"/>
      <c r="AR18" s="2"/>
      <c r="AS18" s="437"/>
      <c r="AT18" s="438"/>
      <c r="AU18" s="437"/>
      <c r="AV18" s="437"/>
      <c r="AW18" s="2"/>
      <c r="AX18" s="20"/>
      <c r="AY18" s="20"/>
      <c r="AZ18" s="439"/>
      <c r="BA18" s="439"/>
      <c r="BB18" s="440"/>
      <c r="BD18">
        <f t="shared" si="18"/>
        <v>31</v>
      </c>
      <c r="BE18" s="1"/>
      <c r="BF18" s="20"/>
      <c r="BG18" s="20"/>
      <c r="BH18" s="2"/>
      <c r="BI18" s="140"/>
      <c r="BJ18" s="140"/>
      <c r="BK18" s="140"/>
      <c r="BL18" s="442"/>
      <c r="BM18" s="17"/>
      <c r="BN18" s="17"/>
      <c r="BO18" s="17"/>
      <c r="BP18" s="17"/>
      <c r="BQ18" s="17"/>
      <c r="BR18" s="366"/>
      <c r="BS18" s="366"/>
      <c r="BT18" s="440"/>
    </row>
    <row r="19" spans="1:72" x14ac:dyDescent="0.3">
      <c r="AL19">
        <f t="shared" si="17"/>
        <v>30</v>
      </c>
      <c r="AM19" s="10"/>
      <c r="AN19" s="17"/>
      <c r="AO19" s="17"/>
      <c r="AP19" s="6"/>
      <c r="AQ19" s="6"/>
      <c r="AR19" s="6"/>
      <c r="AS19" s="326"/>
      <c r="AT19" s="369"/>
      <c r="AU19" s="140"/>
      <c r="AV19" s="140"/>
      <c r="AW19" s="140"/>
      <c r="AX19" s="17"/>
      <c r="AY19" s="17"/>
      <c r="AZ19" s="366"/>
      <c r="BA19" s="366"/>
      <c r="BB19" s="434"/>
      <c r="BD19">
        <f t="shared" si="18"/>
        <v>30</v>
      </c>
      <c r="BE19" s="10"/>
      <c r="BF19" s="17"/>
      <c r="BG19" s="17"/>
      <c r="BH19" s="140"/>
      <c r="BI19" s="140"/>
      <c r="BJ19" s="140"/>
      <c r="BK19" s="442"/>
      <c r="BL19" s="17"/>
      <c r="BM19" s="17"/>
      <c r="BN19" s="17"/>
      <c r="BO19" s="17"/>
      <c r="BP19" s="17"/>
      <c r="BQ19" s="17"/>
      <c r="BR19" s="366"/>
      <c r="BS19" s="366"/>
      <c r="BT19" s="434"/>
    </row>
    <row r="20" spans="1:72" x14ac:dyDescent="0.3">
      <c r="A20" s="242"/>
      <c r="B20" s="70">
        <v>0</v>
      </c>
      <c r="C20" s="70">
        <f t="shared" ref="C20" si="21">B20+1</f>
        <v>1</v>
      </c>
      <c r="D20" s="70">
        <f t="shared" ref="D20" si="22">C20+1</f>
        <v>2</v>
      </c>
      <c r="E20" s="70">
        <f t="shared" ref="E20" si="23">D20+1</f>
        <v>3</v>
      </c>
      <c r="F20" s="70">
        <f t="shared" ref="F20" si="24">E20+1</f>
        <v>4</v>
      </c>
      <c r="G20" s="70">
        <f t="shared" ref="G20" si="25">F20+1</f>
        <v>5</v>
      </c>
      <c r="H20" s="70">
        <f t="shared" ref="H20" si="26">G20+1</f>
        <v>6</v>
      </c>
      <c r="I20" s="70">
        <f t="shared" ref="I20" si="27">H20+1</f>
        <v>7</v>
      </c>
      <c r="J20" s="70">
        <f t="shared" ref="J20" si="28">I20+1</f>
        <v>8</v>
      </c>
      <c r="K20" s="70">
        <f t="shared" ref="K20" si="29">J20+1</f>
        <v>9</v>
      </c>
      <c r="L20" s="70">
        <f t="shared" ref="L20" si="30">K20+1</f>
        <v>10</v>
      </c>
      <c r="M20" s="70">
        <f t="shared" ref="M20" si="31">L20+1</f>
        <v>11</v>
      </c>
      <c r="N20" s="70">
        <f t="shared" ref="N20" si="32">M20+1</f>
        <v>12</v>
      </c>
      <c r="O20" s="70">
        <f t="shared" ref="O20" si="33">N20+1</f>
        <v>13</v>
      </c>
      <c r="P20" s="70">
        <f t="shared" ref="P20" si="34">O20+1</f>
        <v>14</v>
      </c>
      <c r="Q20" s="70">
        <f t="shared" ref="Q20" si="35">P20+1</f>
        <v>15</v>
      </c>
      <c r="R20" s="242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42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69"/>
      <c r="AV20" s="140"/>
      <c r="AW20" s="140"/>
      <c r="AX20" s="140"/>
      <c r="AY20" s="17"/>
      <c r="AZ20" s="366"/>
      <c r="BA20" s="366"/>
      <c r="BB20" s="434"/>
      <c r="BD20">
        <f t="shared" si="18"/>
        <v>29</v>
      </c>
      <c r="BE20" s="10"/>
      <c r="BF20" s="17"/>
      <c r="BG20" s="140"/>
      <c r="BH20" s="140"/>
      <c r="BI20" s="140"/>
      <c r="BJ20" s="442"/>
      <c r="BK20" s="17"/>
      <c r="BL20" s="17"/>
      <c r="BM20" s="17"/>
      <c r="BN20" s="17"/>
      <c r="BO20" s="17"/>
      <c r="BP20" s="17"/>
      <c r="BQ20" s="17"/>
      <c r="BR20" s="366"/>
      <c r="BS20" s="366"/>
      <c r="BT20" s="434"/>
    </row>
    <row r="21" spans="1:72" x14ac:dyDescent="0.3">
      <c r="A21" s="70">
        <v>0</v>
      </c>
      <c r="B21" s="311"/>
      <c r="C21" s="312"/>
      <c r="D21" s="312"/>
      <c r="E21" s="312"/>
      <c r="F21" s="312"/>
      <c r="G21" s="312"/>
      <c r="H21" s="348"/>
      <c r="I21" s="355"/>
      <c r="J21" s="355"/>
      <c r="K21" s="348"/>
      <c r="L21" s="2"/>
      <c r="M21" s="312"/>
      <c r="N21" s="312"/>
      <c r="O21" s="312"/>
      <c r="P21" s="312"/>
      <c r="Q21" s="313"/>
      <c r="R21" s="70"/>
      <c r="S21">
        <v>0</v>
      </c>
      <c r="T21" s="1"/>
      <c r="U21" s="2"/>
      <c r="V21" s="2"/>
      <c r="W21" s="2"/>
      <c r="X21" s="2"/>
      <c r="Y21" s="2"/>
      <c r="Z21" s="348"/>
      <c r="AA21" s="355"/>
      <c r="AB21" s="355"/>
      <c r="AC21" s="348"/>
      <c r="AD21" s="2"/>
      <c r="AE21" s="2"/>
      <c r="AF21" s="2"/>
      <c r="AG21" s="2"/>
      <c r="AH21" s="2"/>
      <c r="AI21" s="5"/>
      <c r="AJ21" s="70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69"/>
      <c r="AW21" s="140"/>
      <c r="AX21" s="140"/>
      <c r="AY21" s="140"/>
      <c r="AZ21" s="366"/>
      <c r="BA21" s="366"/>
      <c r="BB21" s="434"/>
      <c r="BD21">
        <f t="shared" si="18"/>
        <v>28</v>
      </c>
      <c r="BE21" s="10"/>
      <c r="BF21" s="140"/>
      <c r="BG21" s="140"/>
      <c r="BH21" s="140"/>
      <c r="BI21" s="442"/>
      <c r="BJ21" s="6"/>
      <c r="BK21" s="17"/>
      <c r="BL21" s="17"/>
      <c r="BM21" s="17"/>
      <c r="BN21" s="17"/>
      <c r="BO21" s="17"/>
      <c r="BP21" s="17"/>
      <c r="BQ21" s="17"/>
      <c r="BR21" s="366"/>
      <c r="BS21" s="366"/>
      <c r="BT21" s="434"/>
    </row>
    <row r="22" spans="1:72" x14ac:dyDescent="0.3">
      <c r="A22" s="70">
        <f>A21+1</f>
        <v>1</v>
      </c>
      <c r="B22" s="314"/>
      <c r="C22" s="244"/>
      <c r="D22" s="244"/>
      <c r="E22" s="244"/>
      <c r="F22" s="244"/>
      <c r="G22" s="244"/>
      <c r="H22" s="327"/>
      <c r="I22" s="342"/>
      <c r="J22" s="342"/>
      <c r="K22" s="327"/>
      <c r="L22" s="244"/>
      <c r="M22" s="244"/>
      <c r="N22" s="244"/>
      <c r="O22" s="244"/>
      <c r="P22" s="244"/>
      <c r="Q22" s="315"/>
      <c r="R22" s="70"/>
      <c r="S22">
        <f>S21+1</f>
        <v>1</v>
      </c>
      <c r="T22" s="10"/>
      <c r="U22" s="6"/>
      <c r="V22" s="6"/>
      <c r="W22" s="6"/>
      <c r="X22" s="6"/>
      <c r="Y22" s="6"/>
      <c r="Z22" s="327"/>
      <c r="AA22" s="342"/>
      <c r="AB22" s="342"/>
      <c r="AC22" s="327"/>
      <c r="AD22" s="6"/>
      <c r="AE22" s="6"/>
      <c r="AF22" s="6"/>
      <c r="AG22" s="6"/>
      <c r="AH22" s="6"/>
      <c r="AI22" s="9"/>
      <c r="AJ22" s="70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69"/>
      <c r="AX22" s="140"/>
      <c r="AY22" s="140"/>
      <c r="AZ22" s="140"/>
      <c r="BA22" s="366"/>
      <c r="BB22" s="434"/>
      <c r="BD22">
        <f t="shared" si="18"/>
        <v>27</v>
      </c>
      <c r="BE22" s="140"/>
      <c r="BF22" s="140"/>
      <c r="BG22" s="140"/>
      <c r="BH22" s="442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66"/>
      <c r="BT22" s="434"/>
    </row>
    <row r="23" spans="1:72" x14ac:dyDescent="0.3">
      <c r="A23" s="70">
        <f t="shared" ref="A23:A36" si="50">A22+1</f>
        <v>2</v>
      </c>
      <c r="B23" s="314"/>
      <c r="C23" s="244"/>
      <c r="D23" s="244"/>
      <c r="E23" s="244"/>
      <c r="F23" s="339"/>
      <c r="G23" s="407"/>
      <c r="H23" s="327"/>
      <c r="I23" s="346"/>
      <c r="J23" s="346"/>
      <c r="K23" s="327"/>
      <c r="L23" s="407"/>
      <c r="M23" s="407"/>
      <c r="N23" s="244"/>
      <c r="O23" s="244"/>
      <c r="P23" s="244"/>
      <c r="Q23" s="9"/>
      <c r="R23" s="70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327"/>
      <c r="AA23" s="346"/>
      <c r="AB23" s="346"/>
      <c r="AC23" s="327"/>
      <c r="AD23" s="6"/>
      <c r="AE23" s="6"/>
      <c r="AF23" s="6"/>
      <c r="AG23" s="6"/>
      <c r="AH23" s="6"/>
      <c r="AI23" s="9"/>
      <c r="AJ23" s="70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69"/>
      <c r="AY23" s="140"/>
      <c r="AZ23" s="140"/>
      <c r="BA23" s="140"/>
      <c r="BB23" s="434"/>
      <c r="BD23">
        <f t="shared" si="18"/>
        <v>26</v>
      </c>
      <c r="BE23" s="140"/>
      <c r="BF23" s="140"/>
      <c r="BG23" s="442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434"/>
    </row>
    <row r="24" spans="1:72" x14ac:dyDescent="0.3">
      <c r="A24" s="70">
        <f t="shared" si="50"/>
        <v>3</v>
      </c>
      <c r="B24" s="314"/>
      <c r="C24" s="17"/>
      <c r="D24" s="17"/>
      <c r="E24" s="17"/>
      <c r="F24" s="141"/>
      <c r="G24" s="141"/>
      <c r="H24" s="128"/>
      <c r="I24" s="353"/>
      <c r="J24" s="353"/>
      <c r="K24" s="128"/>
      <c r="L24" s="141"/>
      <c r="M24" s="217"/>
      <c r="N24" s="17"/>
      <c r="O24" s="17"/>
      <c r="P24" s="17"/>
      <c r="Q24" s="9"/>
      <c r="R24" s="70"/>
      <c r="S24">
        <f t="shared" si="51"/>
        <v>3</v>
      </c>
      <c r="T24" s="10"/>
      <c r="U24" s="17"/>
      <c r="V24" s="17"/>
      <c r="W24" s="17"/>
      <c r="X24" s="17"/>
      <c r="Y24" s="17"/>
      <c r="Z24" s="128"/>
      <c r="AA24" s="353"/>
      <c r="AB24" s="353"/>
      <c r="AC24" s="128"/>
      <c r="AD24" s="6"/>
      <c r="AE24" s="6"/>
      <c r="AF24" s="6"/>
      <c r="AG24" s="6"/>
      <c r="AH24" s="6"/>
      <c r="AI24" s="9"/>
      <c r="AJ24" s="70"/>
      <c r="AL24">
        <f t="shared" si="17"/>
        <v>25</v>
      </c>
      <c r="AM24" s="359"/>
      <c r="AN24" s="219"/>
      <c r="AO24" s="226"/>
      <c r="AP24" s="226"/>
      <c r="AQ24" s="219"/>
      <c r="AR24" s="226"/>
      <c r="AS24" s="363"/>
      <c r="AT24" s="361"/>
      <c r="AU24" s="361"/>
      <c r="AV24" s="364"/>
      <c r="AW24" s="226"/>
      <c r="AX24" s="219"/>
      <c r="AY24" s="369"/>
      <c r="AZ24" s="140"/>
      <c r="BA24" s="140"/>
      <c r="BB24" s="441"/>
      <c r="BD24">
        <f t="shared" si="18"/>
        <v>25</v>
      </c>
      <c r="BE24" s="140"/>
      <c r="BF24" s="442"/>
      <c r="BG24" s="226"/>
      <c r="BH24" s="226"/>
      <c r="BI24" s="219"/>
      <c r="BJ24" s="226"/>
      <c r="BK24" s="359"/>
      <c r="BL24" s="226"/>
      <c r="BM24" s="226"/>
      <c r="BN24" s="360"/>
      <c r="BO24" s="359"/>
      <c r="BP24" s="219"/>
      <c r="BQ24" s="226"/>
      <c r="BR24" s="226"/>
      <c r="BS24" s="219"/>
      <c r="BT24" s="226"/>
    </row>
    <row r="25" spans="1:72" x14ac:dyDescent="0.3">
      <c r="A25" s="70">
        <f t="shared" si="50"/>
        <v>4</v>
      </c>
      <c r="B25" s="314"/>
      <c r="C25" s="244"/>
      <c r="D25" s="339"/>
      <c r="E25" s="141"/>
      <c r="F25" s="17"/>
      <c r="G25" s="17"/>
      <c r="H25" s="128"/>
      <c r="I25" s="219"/>
      <c r="J25" s="219"/>
      <c r="K25" s="128"/>
      <c r="L25" s="17"/>
      <c r="M25" s="17"/>
      <c r="N25" s="17"/>
      <c r="O25" s="244"/>
      <c r="P25" s="17"/>
      <c r="Q25" s="9"/>
      <c r="R25" s="70"/>
      <c r="S25">
        <f t="shared" si="51"/>
        <v>4</v>
      </c>
      <c r="T25" s="10"/>
      <c r="Z25" s="327"/>
      <c r="AA25" s="219"/>
      <c r="AB25" s="219"/>
      <c r="AC25" s="128"/>
      <c r="AD25" s="6"/>
      <c r="AE25" s="6"/>
      <c r="AF25" s="6"/>
      <c r="AG25" s="6"/>
      <c r="AH25" s="6"/>
      <c r="AI25" s="9"/>
      <c r="AJ25" s="70"/>
      <c r="AL25">
        <f t="shared" si="17"/>
        <v>24</v>
      </c>
      <c r="AM25" s="359"/>
      <c r="AN25" s="219"/>
      <c r="AO25" s="226"/>
      <c r="AP25" s="226"/>
      <c r="AQ25" s="219"/>
      <c r="AR25" s="226"/>
      <c r="AS25" s="359"/>
      <c r="AT25" s="226"/>
      <c r="AU25" s="226"/>
      <c r="AV25" s="360"/>
      <c r="AW25" s="226"/>
      <c r="AX25" s="219"/>
      <c r="AY25" s="226"/>
      <c r="AZ25" s="369"/>
      <c r="BA25" s="140"/>
      <c r="BB25" s="441"/>
      <c r="BD25">
        <f t="shared" si="18"/>
        <v>24</v>
      </c>
      <c r="BE25" s="442"/>
      <c r="BF25" s="219"/>
      <c r="BG25" s="226"/>
      <c r="BH25" s="226"/>
      <c r="BI25" s="219"/>
      <c r="BJ25" s="226"/>
      <c r="BK25" s="359"/>
      <c r="BL25" s="226"/>
      <c r="BM25" s="226"/>
      <c r="BN25" s="360"/>
      <c r="BO25" s="359"/>
      <c r="BP25" s="219"/>
      <c r="BQ25" s="226"/>
      <c r="BR25" s="226"/>
      <c r="BS25" s="219"/>
      <c r="BT25" s="226"/>
    </row>
    <row r="26" spans="1:72" x14ac:dyDescent="0.3">
      <c r="A26" s="70">
        <f t="shared" si="50"/>
        <v>5</v>
      </c>
      <c r="B26" s="314"/>
      <c r="C26" s="17"/>
      <c r="D26" s="141"/>
      <c r="E26" s="141"/>
      <c r="F26" s="17"/>
      <c r="G26" s="17"/>
      <c r="H26" s="128"/>
      <c r="I26" s="353"/>
      <c r="J26" s="353"/>
      <c r="K26" s="128"/>
      <c r="L26" s="244"/>
      <c r="M26" s="17"/>
      <c r="N26" s="17"/>
      <c r="O26" s="17"/>
      <c r="P26" s="17"/>
      <c r="Q26" s="9"/>
      <c r="R26" s="70"/>
      <c r="S26">
        <f t="shared" si="51"/>
        <v>5</v>
      </c>
      <c r="T26" s="10"/>
      <c r="Z26" s="326"/>
      <c r="AA26" s="362"/>
      <c r="AB26" s="362"/>
      <c r="AC26" s="362"/>
      <c r="AD26" s="362"/>
      <c r="AE26" s="362"/>
      <c r="AF26" s="362"/>
      <c r="AG26" s="362"/>
      <c r="AH26" s="362"/>
      <c r="AI26" s="326"/>
      <c r="AJ26" s="70"/>
      <c r="AL26">
        <f t="shared" si="17"/>
        <v>23</v>
      </c>
      <c r="AM26" s="359"/>
      <c r="AN26" s="219"/>
      <c r="AO26" s="226"/>
      <c r="AP26" s="226"/>
      <c r="AQ26" s="219"/>
      <c r="AR26" s="226"/>
      <c r="AS26" s="359"/>
      <c r="AT26" s="226"/>
      <c r="AU26" s="226"/>
      <c r="AV26" s="360"/>
      <c r="AW26" s="226"/>
      <c r="AX26" s="219"/>
      <c r="AY26" s="226"/>
      <c r="AZ26" s="226"/>
      <c r="BA26" s="369"/>
      <c r="BB26" s="441"/>
      <c r="BD26">
        <f t="shared" si="18"/>
        <v>23</v>
      </c>
      <c r="BE26" s="359"/>
      <c r="BF26" s="219"/>
      <c r="BG26" s="226"/>
      <c r="BH26" s="226"/>
      <c r="BI26" s="219"/>
      <c r="BJ26" s="226"/>
      <c r="BK26" s="359"/>
      <c r="BL26" s="226"/>
      <c r="BM26" s="226"/>
      <c r="BN26" s="360"/>
      <c r="BO26" s="359"/>
      <c r="BP26" s="219"/>
      <c r="BQ26" s="226"/>
      <c r="BR26" s="226"/>
      <c r="BS26" s="219"/>
      <c r="BT26" s="226"/>
    </row>
    <row r="27" spans="1:72" x14ac:dyDescent="0.3">
      <c r="A27" s="70">
        <f t="shared" si="50"/>
        <v>6</v>
      </c>
      <c r="B27" s="127"/>
      <c r="C27" s="327"/>
      <c r="D27" s="327"/>
      <c r="E27" s="327"/>
      <c r="F27" s="327"/>
      <c r="G27" s="128"/>
      <c r="H27" s="128"/>
      <c r="I27" s="353"/>
      <c r="J27" s="353"/>
      <c r="K27" s="128"/>
      <c r="L27" s="128"/>
      <c r="M27" s="327"/>
      <c r="N27" s="327"/>
      <c r="O27" s="327"/>
      <c r="P27" s="327"/>
      <c r="Q27" s="130"/>
      <c r="R27" s="70"/>
      <c r="S27">
        <f t="shared" si="51"/>
        <v>6</v>
      </c>
      <c r="T27" s="127"/>
      <c r="U27" s="128"/>
      <c r="V27" s="128"/>
      <c r="W27" s="128"/>
      <c r="X27" s="128"/>
      <c r="Y27" s="128"/>
      <c r="Z27" s="326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/>
      <c r="AL27">
        <f t="shared" si="17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219"/>
      <c r="AZ27" s="219"/>
      <c r="BA27" s="219"/>
      <c r="BB27" s="371"/>
      <c r="BD27">
        <f t="shared" si="18"/>
        <v>22</v>
      </c>
      <c r="BE27" s="308"/>
      <c r="BF27" s="219"/>
      <c r="BG27" s="219"/>
      <c r="BH27" s="219"/>
      <c r="BI27" s="219"/>
      <c r="BJ27" s="219"/>
      <c r="BK27" s="323"/>
      <c r="BL27" s="218"/>
      <c r="BM27" s="218"/>
      <c r="BN27" s="325"/>
      <c r="BO27" s="308"/>
      <c r="BP27" s="219"/>
      <c r="BQ27" s="219"/>
      <c r="BR27" s="219"/>
      <c r="BS27" s="219"/>
      <c r="BT27" s="219"/>
    </row>
    <row r="28" spans="1:72" x14ac:dyDescent="0.3">
      <c r="A28" s="70">
        <f t="shared" si="50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R28" s="70"/>
      <c r="S28">
        <f t="shared" si="51"/>
        <v>7</v>
      </c>
      <c r="T28" s="345"/>
      <c r="U28" s="342"/>
      <c r="V28" s="346"/>
      <c r="W28" s="346"/>
      <c r="X28" s="219"/>
      <c r="Y28" s="353"/>
      <c r="Z28" s="326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">
      <c r="A29" s="70">
        <f t="shared" si="50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R29" s="70"/>
      <c r="S29">
        <f t="shared" si="51"/>
        <v>8</v>
      </c>
      <c r="T29" s="345"/>
      <c r="U29" s="219"/>
      <c r="V29" s="353"/>
      <c r="W29" s="353"/>
      <c r="X29" s="219"/>
      <c r="Y29" s="353"/>
      <c r="Z29" s="326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">
      <c r="A30" s="70">
        <f t="shared" si="50"/>
        <v>9</v>
      </c>
      <c r="B30" s="343"/>
      <c r="C30" s="128"/>
      <c r="D30" s="128"/>
      <c r="E30" s="128"/>
      <c r="F30" s="128"/>
      <c r="G30" s="327"/>
      <c r="H30" s="327"/>
      <c r="I30" s="346"/>
      <c r="J30" s="346"/>
      <c r="K30" s="327"/>
      <c r="L30" s="327"/>
      <c r="M30" s="128"/>
      <c r="N30" s="128"/>
      <c r="O30" s="128"/>
      <c r="P30" s="128"/>
      <c r="Q30" s="344"/>
      <c r="R30" s="70"/>
      <c r="S30">
        <f t="shared" si="51"/>
        <v>9</v>
      </c>
      <c r="T30" s="343"/>
      <c r="U30" s="327"/>
      <c r="V30" s="327"/>
      <c r="W30" s="327"/>
      <c r="X30" s="327"/>
      <c r="Y30" s="327"/>
      <c r="Z30" s="326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">
      <c r="A31" s="70">
        <f t="shared" si="50"/>
        <v>10</v>
      </c>
      <c r="B31" s="10"/>
      <c r="C31" s="244"/>
      <c r="D31" s="407"/>
      <c r="E31" s="407"/>
      <c r="F31" s="17"/>
      <c r="G31" s="244"/>
      <c r="H31" s="327"/>
      <c r="I31" s="346"/>
      <c r="J31" s="346"/>
      <c r="K31" s="327"/>
      <c r="L31" s="244"/>
      <c r="M31" s="244"/>
      <c r="N31" s="244"/>
      <c r="O31" s="244"/>
      <c r="P31" s="17"/>
      <c r="Q31" s="9"/>
      <c r="R31" s="70"/>
      <c r="S31">
        <f t="shared" si="51"/>
        <v>10</v>
      </c>
      <c r="T31" s="10"/>
      <c r="Z31" s="326"/>
      <c r="AA31" s="362"/>
      <c r="AB31" s="362"/>
      <c r="AC31" s="362"/>
      <c r="AD31" s="362"/>
      <c r="AE31" s="362"/>
      <c r="AF31" s="367"/>
      <c r="AG31" s="367"/>
      <c r="AH31" s="367"/>
      <c r="AI31" s="326"/>
      <c r="AJ31" s="70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">
      <c r="A32" s="70">
        <f t="shared" si="50"/>
        <v>11</v>
      </c>
      <c r="B32" s="314"/>
      <c r="C32" s="17"/>
      <c r="D32" s="141"/>
      <c r="E32" s="339"/>
      <c r="F32" s="244"/>
      <c r="G32" s="244"/>
      <c r="H32" s="327"/>
      <c r="I32" s="342"/>
      <c r="J32" s="342"/>
      <c r="K32" s="327"/>
      <c r="L32" s="244"/>
      <c r="M32" s="244"/>
      <c r="N32" s="244"/>
      <c r="O32" s="17"/>
      <c r="P32" s="17"/>
      <c r="Q32" s="9"/>
      <c r="R32" s="70"/>
      <c r="S32">
        <f t="shared" si="51"/>
        <v>11</v>
      </c>
      <c r="T32" s="10"/>
      <c r="Z32" s="327"/>
      <c r="AA32" s="342"/>
      <c r="AB32" s="342"/>
      <c r="AC32" s="327"/>
      <c r="AD32" s="6"/>
      <c r="AE32" s="6"/>
      <c r="AF32" s="6"/>
      <c r="AG32" s="6"/>
      <c r="AH32" s="6"/>
      <c r="AI32" s="9"/>
      <c r="AJ32" s="70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">
      <c r="A33" s="70">
        <f t="shared" si="50"/>
        <v>12</v>
      </c>
      <c r="B33" s="314"/>
      <c r="C33" s="244"/>
      <c r="D33" s="244"/>
      <c r="E33" s="244"/>
      <c r="H33" s="327"/>
      <c r="I33" s="346"/>
      <c r="J33" s="346"/>
      <c r="K33" s="327"/>
      <c r="N33" s="244"/>
      <c r="O33" s="244"/>
      <c r="P33" s="244"/>
      <c r="Q33" s="9"/>
      <c r="R33" s="70"/>
      <c r="S33">
        <f t="shared" si="51"/>
        <v>12</v>
      </c>
      <c r="T33" s="10"/>
      <c r="U33" s="6"/>
      <c r="V33" s="6"/>
      <c r="W33" s="6"/>
      <c r="X33" s="6"/>
      <c r="Y33" s="6"/>
      <c r="Z33" s="327"/>
      <c r="AA33" s="346"/>
      <c r="AB33" s="346"/>
      <c r="AC33" s="327"/>
      <c r="AD33" s="6"/>
      <c r="AE33" s="6"/>
      <c r="AF33" s="6"/>
      <c r="AG33" s="6"/>
      <c r="AH33" s="6"/>
      <c r="AI33" s="9"/>
      <c r="AJ33" s="70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">
      <c r="A34" s="70">
        <f t="shared" si="50"/>
        <v>13</v>
      </c>
      <c r="B34" s="314"/>
      <c r="C34" s="244"/>
      <c r="D34" s="244"/>
      <c r="E34" s="17"/>
      <c r="H34" s="128"/>
      <c r="I34" s="353"/>
      <c r="J34" s="353"/>
      <c r="K34" s="128"/>
      <c r="N34" s="17"/>
      <c r="O34" s="17"/>
      <c r="P34" s="17"/>
      <c r="Q34" s="9"/>
      <c r="R34" s="70"/>
      <c r="S34">
        <f t="shared" si="51"/>
        <v>13</v>
      </c>
      <c r="T34" s="10"/>
      <c r="U34" s="6"/>
      <c r="V34" s="6"/>
      <c r="W34" s="6"/>
      <c r="X34" s="6"/>
      <c r="Y34" s="6"/>
      <c r="Z34" s="128"/>
      <c r="AA34" s="353"/>
      <c r="AB34" s="353"/>
      <c r="AC34" s="128"/>
      <c r="AD34" s="6"/>
      <c r="AE34" s="6"/>
      <c r="AF34" s="6"/>
      <c r="AG34" s="6"/>
      <c r="AH34" s="6"/>
      <c r="AI34" s="9"/>
      <c r="AJ34" s="70"/>
    </row>
    <row r="35" spans="1:72" x14ac:dyDescent="0.3">
      <c r="A35" s="70">
        <f t="shared" si="50"/>
        <v>14</v>
      </c>
      <c r="B35" s="16"/>
      <c r="C35" s="17"/>
      <c r="D35" s="17"/>
      <c r="E35" s="17"/>
      <c r="F35" s="17"/>
      <c r="G35" s="17"/>
      <c r="H35" s="128"/>
      <c r="I35" s="219"/>
      <c r="J35" s="219"/>
      <c r="K35" s="128"/>
      <c r="L35" s="17"/>
      <c r="M35" s="17"/>
      <c r="N35" s="17"/>
      <c r="O35" s="17"/>
      <c r="P35" s="17"/>
      <c r="Q35" s="9"/>
      <c r="R35" s="70"/>
      <c r="S35">
        <f t="shared" si="51"/>
        <v>14</v>
      </c>
      <c r="T35" s="10"/>
      <c r="U35" s="6"/>
      <c r="V35" s="6"/>
      <c r="W35" s="6"/>
      <c r="X35" s="6"/>
      <c r="Y35" s="6"/>
      <c r="Z35" s="128"/>
      <c r="AA35" s="219"/>
      <c r="AB35" s="219"/>
      <c r="AC35" s="128"/>
      <c r="AD35" s="6"/>
      <c r="AE35" s="6"/>
      <c r="AF35" s="6"/>
      <c r="AG35" s="6"/>
      <c r="AH35" s="6"/>
      <c r="AI35" s="9"/>
      <c r="AJ35" s="70"/>
    </row>
    <row r="36" spans="1:72" x14ac:dyDescent="0.3">
      <c r="A36" s="70">
        <f t="shared" si="50"/>
        <v>15</v>
      </c>
      <c r="B36" s="32"/>
      <c r="C36" s="22"/>
      <c r="D36" s="14"/>
      <c r="E36" s="14"/>
      <c r="F36" s="14"/>
      <c r="G36" s="14"/>
      <c r="H36" s="350"/>
      <c r="I36" s="354"/>
      <c r="J36" s="354"/>
      <c r="K36" s="350"/>
      <c r="L36" s="14"/>
      <c r="M36" s="14"/>
      <c r="N36" s="14"/>
      <c r="O36" s="14"/>
      <c r="P36" s="14"/>
      <c r="Q36" s="15"/>
      <c r="R36" s="70"/>
      <c r="S36">
        <f t="shared" si="51"/>
        <v>15</v>
      </c>
      <c r="T36" s="13"/>
      <c r="U36" s="14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/>
    </row>
    <row r="37" spans="1:72" x14ac:dyDescent="0.3">
      <c r="A37" s="242" t="s">
        <v>395</v>
      </c>
      <c r="R37" s="242"/>
      <c r="S37" s="242" t="s">
        <v>395</v>
      </c>
      <c r="AJ37" s="242"/>
    </row>
    <row r="40" spans="1:72" x14ac:dyDescent="0.3">
      <c r="S40" s="242"/>
      <c r="T40" s="70">
        <v>0</v>
      </c>
      <c r="U40" s="70">
        <f t="shared" ref="U40" si="52">T40+1</f>
        <v>1</v>
      </c>
      <c r="V40" s="70">
        <f t="shared" ref="V40" si="53">U40+1</f>
        <v>2</v>
      </c>
      <c r="W40" s="70">
        <f t="shared" ref="W40" si="54">V40+1</f>
        <v>3</v>
      </c>
      <c r="X40" s="70">
        <f t="shared" ref="X40" si="55">W40+1</f>
        <v>4</v>
      </c>
      <c r="Y40" s="70">
        <f t="shared" ref="Y40" si="56">X40+1</f>
        <v>5</v>
      </c>
      <c r="Z40" s="70">
        <f t="shared" ref="Z40" si="57">Y40+1</f>
        <v>6</v>
      </c>
      <c r="AA40" s="70">
        <f t="shared" ref="AA40" si="58">Z40+1</f>
        <v>7</v>
      </c>
      <c r="AB40" s="70">
        <f t="shared" ref="AB40" si="59">AA40+1</f>
        <v>8</v>
      </c>
      <c r="AC40" s="70">
        <f t="shared" ref="AC40" si="60">AB40+1</f>
        <v>9</v>
      </c>
      <c r="AD40" s="70">
        <f t="shared" ref="AD40" si="61">AC40+1</f>
        <v>10</v>
      </c>
      <c r="AE40" s="70">
        <f t="shared" ref="AE40" si="62">AD40+1</f>
        <v>11</v>
      </c>
      <c r="AF40" s="70">
        <f t="shared" ref="AF40" si="63">AE40+1</f>
        <v>12</v>
      </c>
      <c r="AG40" s="70">
        <f t="shared" ref="AG40" si="64">AF40+1</f>
        <v>13</v>
      </c>
      <c r="AH40" s="70">
        <f t="shared" ref="AH40" si="65">AG40+1</f>
        <v>14</v>
      </c>
      <c r="AI40" s="70">
        <f t="shared" ref="AI40" si="66">AH40+1</f>
        <v>15</v>
      </c>
      <c r="AJ40" s="242" t="s">
        <v>394</v>
      </c>
    </row>
    <row r="41" spans="1:72" x14ac:dyDescent="0.3">
      <c r="S41" s="70">
        <v>0</v>
      </c>
      <c r="T41" s="311"/>
      <c r="U41" s="312"/>
      <c r="V41" s="312"/>
      <c r="W41" s="312"/>
      <c r="X41" s="312"/>
      <c r="Y41" s="312"/>
      <c r="Z41" s="348"/>
      <c r="AA41" s="355"/>
      <c r="AB41" s="355"/>
      <c r="AC41" s="348"/>
      <c r="AD41" s="2"/>
      <c r="AE41" s="312"/>
      <c r="AF41" s="312"/>
      <c r="AG41" s="312"/>
      <c r="AH41" s="312"/>
      <c r="AI41" s="313"/>
      <c r="AJ41" s="70"/>
    </row>
    <row r="42" spans="1:72" x14ac:dyDescent="0.3">
      <c r="S42" s="70">
        <f>S41+1</f>
        <v>1</v>
      </c>
      <c r="T42" s="314"/>
      <c r="U42" s="244"/>
      <c r="V42" s="244"/>
      <c r="W42" s="244"/>
      <c r="X42" s="244"/>
      <c r="Y42" s="244"/>
      <c r="Z42" s="327"/>
      <c r="AA42" s="342"/>
      <c r="AB42" s="342"/>
      <c r="AC42" s="327"/>
      <c r="AD42" s="244"/>
      <c r="AE42" s="244"/>
      <c r="AF42" s="244"/>
      <c r="AG42" s="244"/>
      <c r="AH42" s="244"/>
      <c r="AI42" s="315"/>
      <c r="AJ42" s="70"/>
    </row>
    <row r="43" spans="1:72" x14ac:dyDescent="0.3">
      <c r="S43" s="70">
        <f t="shared" ref="S43:S56" si="67">S42+1</f>
        <v>2</v>
      </c>
      <c r="T43" s="314"/>
      <c r="U43" s="244"/>
      <c r="V43" s="244"/>
      <c r="W43" s="244"/>
      <c r="X43" s="244"/>
      <c r="Y43" s="244"/>
      <c r="Z43" s="327"/>
      <c r="AA43" s="346"/>
      <c r="AB43" s="346"/>
      <c r="AC43" s="327"/>
      <c r="AD43" s="244"/>
      <c r="AE43" s="244"/>
      <c r="AF43" s="244"/>
      <c r="AG43" s="244"/>
      <c r="AH43" s="244"/>
      <c r="AI43" s="9"/>
      <c r="AJ43" s="70"/>
    </row>
    <row r="44" spans="1:72" x14ac:dyDescent="0.3">
      <c r="S44" s="70">
        <f t="shared" si="67"/>
        <v>3</v>
      </c>
      <c r="T44" s="314"/>
      <c r="U44" s="17"/>
      <c r="V44" s="17"/>
      <c r="W44" s="17"/>
      <c r="X44" s="17"/>
      <c r="Y44" s="17"/>
      <c r="Z44" s="128"/>
      <c r="AA44" s="353"/>
      <c r="AB44" s="353"/>
      <c r="AC44" s="128"/>
      <c r="AD44" s="244"/>
      <c r="AE44" s="17"/>
      <c r="AF44" s="17"/>
      <c r="AG44" s="17"/>
      <c r="AH44" s="17"/>
      <c r="AI44" s="9"/>
      <c r="AJ44" s="70"/>
    </row>
    <row r="45" spans="1:72" x14ac:dyDescent="0.3">
      <c r="S45" s="70">
        <f t="shared" si="67"/>
        <v>4</v>
      </c>
      <c r="T45" s="314"/>
      <c r="U45" s="244"/>
      <c r="V45" s="244"/>
      <c r="W45" s="244"/>
      <c r="X45" s="17"/>
      <c r="Y45" s="17"/>
      <c r="Z45" s="327"/>
      <c r="AA45" s="219"/>
      <c r="AB45" s="219"/>
      <c r="AC45" s="128"/>
      <c r="AD45" s="244"/>
      <c r="AE45" s="244"/>
      <c r="AF45" s="244"/>
      <c r="AG45" s="244"/>
      <c r="AH45" s="17"/>
      <c r="AI45" s="9"/>
      <c r="AJ45" s="70"/>
    </row>
    <row r="46" spans="1:72" x14ac:dyDescent="0.3">
      <c r="S46" s="70">
        <f t="shared" si="67"/>
        <v>5</v>
      </c>
      <c r="T46" s="314"/>
      <c r="U46" s="17"/>
      <c r="V46" s="17"/>
      <c r="W46" s="17"/>
      <c r="X46" s="17"/>
      <c r="Y46" s="17"/>
      <c r="Z46" s="128"/>
      <c r="AA46" s="353"/>
      <c r="AB46" s="353"/>
      <c r="AC46" s="128"/>
      <c r="AD46" s="244"/>
      <c r="AE46" s="17"/>
      <c r="AF46" s="17"/>
      <c r="AG46" s="17"/>
      <c r="AH46" s="17"/>
      <c r="AI46" s="9"/>
      <c r="AJ46" s="70"/>
    </row>
    <row r="47" spans="1:72" x14ac:dyDescent="0.3">
      <c r="S47" s="70">
        <f t="shared" si="67"/>
        <v>6</v>
      </c>
      <c r="T47" s="127"/>
      <c r="U47" s="327"/>
      <c r="V47" s="327"/>
      <c r="W47" s="327"/>
      <c r="X47" s="327"/>
      <c r="Y47" s="128"/>
      <c r="Z47" s="128"/>
      <c r="AA47" s="353"/>
      <c r="AB47" s="353"/>
      <c r="AC47" s="128"/>
      <c r="AD47" s="128"/>
      <c r="AE47" s="327"/>
      <c r="AF47" s="327"/>
      <c r="AG47" s="327"/>
      <c r="AH47" s="327"/>
      <c r="AI47" s="130"/>
      <c r="AJ47" s="70"/>
    </row>
    <row r="48" spans="1:72" x14ac:dyDescent="0.3">
      <c r="S48" s="70">
        <f t="shared" si="67"/>
        <v>7</v>
      </c>
      <c r="T48" s="345"/>
      <c r="U48" s="342"/>
      <c r="V48" s="346"/>
      <c r="W48" s="346"/>
      <c r="X48" s="219"/>
      <c r="Y48" s="353"/>
      <c r="Z48" s="353"/>
      <c r="AA48" s="353"/>
      <c r="AB48" s="353"/>
      <c r="AC48" s="353"/>
      <c r="AD48" s="346"/>
      <c r="AE48" s="342"/>
      <c r="AF48" s="346"/>
      <c r="AG48" s="346"/>
      <c r="AH48" s="342"/>
      <c r="AI48" s="347"/>
      <c r="AJ48" s="70"/>
    </row>
    <row r="49" spans="19:36" x14ac:dyDescent="0.3">
      <c r="S49" s="70">
        <f t="shared" si="67"/>
        <v>8</v>
      </c>
      <c r="T49" s="345"/>
      <c r="U49" s="219"/>
      <c r="V49" s="353"/>
      <c r="W49" s="353"/>
      <c r="X49" s="219"/>
      <c r="Y49" s="353"/>
      <c r="Z49" s="353"/>
      <c r="AA49" s="353"/>
      <c r="AB49" s="353"/>
      <c r="AC49" s="353"/>
      <c r="AD49" s="353"/>
      <c r="AE49" s="219"/>
      <c r="AF49" s="353"/>
      <c r="AG49" s="346"/>
      <c r="AH49" s="342"/>
      <c r="AI49" s="347"/>
      <c r="AJ49" s="70"/>
    </row>
    <row r="50" spans="19:36" x14ac:dyDescent="0.3">
      <c r="S50" s="70">
        <f t="shared" si="67"/>
        <v>9</v>
      </c>
      <c r="T50" s="343"/>
      <c r="U50" s="128"/>
      <c r="V50" s="128"/>
      <c r="W50" s="128"/>
      <c r="X50" s="128"/>
      <c r="Y50" s="327"/>
      <c r="Z50" s="327"/>
      <c r="AA50" s="346"/>
      <c r="AB50" s="346"/>
      <c r="AC50" s="327"/>
      <c r="AD50" s="327"/>
      <c r="AE50" s="128"/>
      <c r="AF50" s="128"/>
      <c r="AG50" s="128"/>
      <c r="AH50" s="128"/>
      <c r="AI50" s="344"/>
      <c r="AJ50" s="70"/>
    </row>
    <row r="51" spans="19:36" x14ac:dyDescent="0.3">
      <c r="S51" s="70">
        <f t="shared" si="67"/>
        <v>10</v>
      </c>
      <c r="T51" s="10"/>
      <c r="U51" s="244"/>
      <c r="V51" s="244"/>
      <c r="W51" s="244"/>
      <c r="X51" s="17"/>
      <c r="Y51" s="244"/>
      <c r="Z51" s="327"/>
      <c r="AA51" s="346"/>
      <c r="AB51" s="346"/>
      <c r="AC51" s="327"/>
      <c r="AD51" s="244"/>
      <c r="AE51" s="244"/>
      <c r="AF51" s="244"/>
      <c r="AG51" s="244"/>
      <c r="AH51" s="17"/>
      <c r="AI51" s="9"/>
      <c r="AJ51" s="70"/>
    </row>
    <row r="52" spans="19:36" x14ac:dyDescent="0.3">
      <c r="S52" s="70">
        <f t="shared" si="67"/>
        <v>11</v>
      </c>
      <c r="T52" s="314"/>
      <c r="U52" s="17"/>
      <c r="V52" s="17"/>
      <c r="W52" s="17"/>
      <c r="X52" s="17"/>
      <c r="Y52" s="244"/>
      <c r="Z52" s="327"/>
      <c r="AA52" s="342"/>
      <c r="AB52" s="342"/>
      <c r="AC52" s="327"/>
      <c r="AD52" s="244"/>
      <c r="AE52" s="17"/>
      <c r="AF52" s="17"/>
      <c r="AG52" s="17"/>
      <c r="AH52" s="17"/>
      <c r="AI52" s="9"/>
      <c r="AJ52" s="70"/>
    </row>
    <row r="53" spans="19:36" x14ac:dyDescent="0.3">
      <c r="S53" s="70">
        <f t="shared" si="67"/>
        <v>12</v>
      </c>
      <c r="T53" s="314"/>
      <c r="U53" s="244"/>
      <c r="V53" s="244"/>
      <c r="W53" s="244"/>
      <c r="X53" s="244"/>
      <c r="Y53" s="244"/>
      <c r="Z53" s="327"/>
      <c r="AA53" s="346"/>
      <c r="AB53" s="346"/>
      <c r="AC53" s="327"/>
      <c r="AD53" s="244"/>
      <c r="AE53" s="244"/>
      <c r="AF53" s="244"/>
      <c r="AG53" s="244"/>
      <c r="AH53" s="244"/>
      <c r="AI53" s="9"/>
      <c r="AJ53" s="70"/>
    </row>
    <row r="54" spans="19:36" x14ac:dyDescent="0.3">
      <c r="S54" s="70">
        <f t="shared" si="67"/>
        <v>13</v>
      </c>
      <c r="T54" s="314"/>
      <c r="U54" s="244"/>
      <c r="V54" s="244"/>
      <c r="W54" s="244"/>
      <c r="X54" s="17"/>
      <c r="Y54" s="17"/>
      <c r="Z54" s="128"/>
      <c r="AA54" s="353"/>
      <c r="AB54" s="353"/>
      <c r="AC54" s="128"/>
      <c r="AD54" s="244"/>
      <c r="AE54" s="244"/>
      <c r="AF54" s="244"/>
      <c r="AG54" s="17"/>
      <c r="AH54" s="17"/>
      <c r="AI54" s="9"/>
      <c r="AJ54" s="70"/>
    </row>
    <row r="55" spans="19:36" x14ac:dyDescent="0.3">
      <c r="S55" s="70">
        <f t="shared" si="67"/>
        <v>14</v>
      </c>
      <c r="T55" s="16"/>
      <c r="U55" s="17"/>
      <c r="V55" s="17"/>
      <c r="W55" s="17"/>
      <c r="X55" s="17"/>
      <c r="Y55" s="17"/>
      <c r="Z55" s="128"/>
      <c r="AA55" s="219"/>
      <c r="AB55" s="219"/>
      <c r="AC55" s="128"/>
      <c r="AD55" s="17"/>
      <c r="AE55" s="17"/>
      <c r="AF55" s="17"/>
      <c r="AG55" s="17"/>
      <c r="AH55" s="17"/>
      <c r="AI55" s="9"/>
      <c r="AJ55" s="70"/>
    </row>
    <row r="56" spans="19:36" x14ac:dyDescent="0.3">
      <c r="S56" s="70">
        <f t="shared" si="67"/>
        <v>15</v>
      </c>
      <c r="T56" s="32"/>
      <c r="U56" s="22"/>
      <c r="V56" s="14"/>
      <c r="W56" s="14"/>
      <c r="X56" s="14"/>
      <c r="Y56" s="14"/>
      <c r="Z56" s="350"/>
      <c r="AA56" s="354"/>
      <c r="AB56" s="354"/>
      <c r="AC56" s="350"/>
      <c r="AD56" s="14"/>
      <c r="AE56" s="14"/>
      <c r="AF56" s="14"/>
      <c r="AG56" s="14"/>
      <c r="AH56" s="14"/>
      <c r="AI56" s="15"/>
      <c r="AJ56" s="70"/>
    </row>
    <row r="57" spans="19:36" x14ac:dyDescent="0.3">
      <c r="S57" s="242" t="s">
        <v>395</v>
      </c>
      <c r="AJ57" s="242"/>
    </row>
  </sheetData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BE20" sqref="BE20:BV37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6"/>
      <c r="C2" s="348"/>
      <c r="D2" s="312"/>
      <c r="E2" s="312"/>
      <c r="F2" s="312"/>
      <c r="G2" s="312"/>
      <c r="H2" s="372"/>
      <c r="I2" s="357"/>
      <c r="J2" s="357"/>
      <c r="K2" s="372"/>
      <c r="L2" s="312"/>
      <c r="M2" s="312"/>
      <c r="N2" s="312"/>
      <c r="O2" s="312"/>
      <c r="P2" s="348"/>
      <c r="Q2" s="375"/>
      <c r="T2" s="70">
        <v>0</v>
      </c>
      <c r="U2" s="379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7"/>
    </row>
    <row r="3" spans="1:37" x14ac:dyDescent="0.3">
      <c r="A3" s="70">
        <f>A2+1</f>
        <v>1</v>
      </c>
      <c r="B3" s="380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78"/>
      <c r="T3" s="70">
        <f>T2+1</f>
        <v>1</v>
      </c>
      <c r="U3" s="380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78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4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2"/>
      <c r="Q8" s="373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1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4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2"/>
      <c r="Q11" s="373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79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7"/>
      <c r="T21" s="70">
        <v>0</v>
      </c>
      <c r="U21" s="379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7"/>
      <c r="AL21" s="70">
        <v>0</v>
      </c>
      <c r="AM21" s="379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7"/>
      <c r="BE21" s="70">
        <v>0</v>
      </c>
      <c r="BF21" s="379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7"/>
    </row>
    <row r="22" spans="1:74" x14ac:dyDescent="0.3">
      <c r="A22" s="70">
        <f>A21+1</f>
        <v>1</v>
      </c>
      <c r="B22" s="380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78"/>
      <c r="T22" s="70">
        <f>T21+1</f>
        <v>1</v>
      </c>
      <c r="U22" s="380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78"/>
      <c r="AL22" s="70">
        <f>AL21+1</f>
        <v>1</v>
      </c>
      <c r="AM22" s="380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78"/>
      <c r="BE22" s="70">
        <f>BE21+1</f>
        <v>1</v>
      </c>
      <c r="BF22" s="380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78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3"/>
      <c r="Y24" s="385"/>
      <c r="Z24" s="383"/>
      <c r="AA24" s="319"/>
      <c r="AB24" s="319"/>
      <c r="AC24" s="319"/>
      <c r="AD24" s="319"/>
      <c r="AE24" s="383"/>
      <c r="AF24" s="385"/>
      <c r="AG24" s="383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5"/>
      <c r="Y25" s="387"/>
      <c r="Z25" s="386"/>
      <c r="AA25" s="142"/>
      <c r="AB25" s="142"/>
      <c r="AC25" s="142"/>
      <c r="AD25" s="142"/>
      <c r="AE25" s="385"/>
      <c r="AF25" s="387"/>
      <c r="AG25" s="386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3"/>
      <c r="Y26" s="385"/>
      <c r="Z26" s="384"/>
      <c r="AA26" s="142"/>
      <c r="AB26" s="319"/>
      <c r="AC26" s="142"/>
      <c r="AD26" s="142"/>
      <c r="AE26" s="383"/>
      <c r="AF26" s="385"/>
      <c r="AG26" s="384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1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1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1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1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3"/>
      <c r="Y31" s="385"/>
      <c r="Z31" s="383"/>
      <c r="AA31" s="319"/>
      <c r="AB31" s="319"/>
      <c r="AC31" s="319"/>
      <c r="AD31" s="319"/>
      <c r="AE31" s="383"/>
      <c r="AF31" s="385"/>
      <c r="AG31" s="383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5"/>
      <c r="Y32" s="387"/>
      <c r="Z32" s="386"/>
      <c r="AA32" s="319"/>
      <c r="AB32" s="319"/>
      <c r="AC32" s="319"/>
      <c r="AD32" s="319"/>
      <c r="AE32" s="385"/>
      <c r="AF32" s="387"/>
      <c r="AG32" s="386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3"/>
      <c r="Y33" s="385"/>
      <c r="Z33" s="384"/>
      <c r="AA33" s="319"/>
      <c r="AB33" s="319"/>
      <c r="AC33" s="319"/>
      <c r="AD33" s="319"/>
      <c r="AE33" s="383"/>
      <c r="AF33" s="385"/>
      <c r="AG33" s="384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79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7"/>
      <c r="T40" s="70">
        <v>0</v>
      </c>
      <c r="U40" s="379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7"/>
      <c r="AL40" s="70">
        <v>0</v>
      </c>
      <c r="AM40" s="379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7"/>
    </row>
    <row r="41" spans="1:73" x14ac:dyDescent="0.3">
      <c r="A41" s="70">
        <f>A40+1</f>
        <v>1</v>
      </c>
      <c r="B41" s="380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78"/>
      <c r="T41" s="70">
        <f>T40+1</f>
        <v>1</v>
      </c>
      <c r="U41" s="380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78"/>
      <c r="AL41" s="70">
        <f>AL40+1</f>
        <v>1</v>
      </c>
      <c r="AM41" s="380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78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88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88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1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1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1"/>
      <c r="AN48" s="319"/>
      <c r="AO48" s="342"/>
      <c r="AP48" s="342"/>
      <c r="AQ48" s="342"/>
      <c r="AR48" s="142"/>
      <c r="AS48" s="187"/>
      <c r="AT48" s="219"/>
      <c r="AU48" s="219"/>
      <c r="AV48" s="388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88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B1" workbookViewId="0">
      <selection activeCell="BF1" sqref="BF1:BW18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79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7"/>
      <c r="T2" s="70">
        <v>0</v>
      </c>
      <c r="U2" s="379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7"/>
      <c r="AM2" s="70">
        <v>0</v>
      </c>
      <c r="AN2" s="379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7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0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78"/>
      <c r="T3" s="70">
        <f>T2+1</f>
        <v>1</v>
      </c>
      <c r="U3" s="380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78"/>
      <c r="AM3" s="70">
        <f>AM2+1</f>
        <v>1</v>
      </c>
      <c r="AN3" s="380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78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0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78"/>
      <c r="T4" s="70">
        <f t="shared" ref="T4:T17" si="5">T3+1</f>
        <v>2</v>
      </c>
      <c r="U4" s="380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78"/>
      <c r="AM4" s="70">
        <f t="shared" ref="AM4:AM17" si="6">AM3+1</f>
        <v>2</v>
      </c>
      <c r="AN4" s="380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78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0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78"/>
      <c r="T5" s="70">
        <f t="shared" si="5"/>
        <v>3</v>
      </c>
      <c r="U5" s="380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78"/>
      <c r="AM5" s="70">
        <f t="shared" si="6"/>
        <v>3</v>
      </c>
      <c r="AN5" s="380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78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0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78"/>
      <c r="T6" s="70">
        <f t="shared" si="5"/>
        <v>4</v>
      </c>
      <c r="U6" s="380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78"/>
      <c r="AM6" s="70">
        <f t="shared" si="6"/>
        <v>4</v>
      </c>
      <c r="AN6" s="380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78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0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78"/>
      <c r="T7" s="70">
        <f t="shared" si="5"/>
        <v>5</v>
      </c>
      <c r="U7" s="380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0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0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78"/>
      <c r="T8" s="70">
        <f t="shared" si="5"/>
        <v>6</v>
      </c>
      <c r="U8" s="380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0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0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78"/>
      <c r="T10" s="70">
        <f t="shared" si="5"/>
        <v>8</v>
      </c>
      <c r="U10" s="380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0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0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78"/>
      <c r="T11" s="70">
        <f t="shared" si="5"/>
        <v>9</v>
      </c>
      <c r="U11" s="380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0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0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78"/>
      <c r="T12" s="70">
        <f t="shared" si="5"/>
        <v>10</v>
      </c>
      <c r="U12" s="380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0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0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78"/>
      <c r="T13" s="70">
        <f t="shared" si="5"/>
        <v>11</v>
      </c>
      <c r="U13" s="380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78"/>
      <c r="AM13" s="70">
        <f t="shared" si="6"/>
        <v>11</v>
      </c>
      <c r="AN13" s="380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78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0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78"/>
      <c r="T14" s="70">
        <f t="shared" si="5"/>
        <v>12</v>
      </c>
      <c r="U14" s="380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78"/>
      <c r="AM14" s="70">
        <f t="shared" si="6"/>
        <v>12</v>
      </c>
      <c r="AN14" s="380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78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0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78"/>
      <c r="T15" s="70">
        <f t="shared" si="5"/>
        <v>13</v>
      </c>
      <c r="U15" s="380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78"/>
      <c r="AM15" s="70">
        <f t="shared" si="6"/>
        <v>13</v>
      </c>
      <c r="AN15" s="380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78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  <c r="AM19" s="242"/>
      <c r="AN19" s="70">
        <v>0</v>
      </c>
      <c r="AO19" s="70">
        <f t="shared" ref="AO19" si="10">AN19+1</f>
        <v>1</v>
      </c>
      <c r="AP19" s="70">
        <f t="shared" ref="AP19" si="11">AO19+1</f>
        <v>2</v>
      </c>
      <c r="AQ19" s="70">
        <f t="shared" ref="AQ19" si="12">AP19+1</f>
        <v>3</v>
      </c>
      <c r="AR19" s="70">
        <f t="shared" ref="AR19" si="13">AQ19+1</f>
        <v>4</v>
      </c>
      <c r="AS19" s="70">
        <f t="shared" ref="AS19" si="14">AR19+1</f>
        <v>5</v>
      </c>
      <c r="AT19" s="70">
        <f t="shared" ref="AT19" si="15">AS19+1</f>
        <v>6</v>
      </c>
      <c r="AU19" s="70">
        <f t="shared" ref="AU19" si="16">AT19+1</f>
        <v>7</v>
      </c>
      <c r="AV19" s="70">
        <f t="shared" ref="AV19" si="17">AU19+1</f>
        <v>8</v>
      </c>
      <c r="AW19" s="70">
        <f t="shared" ref="AW19" si="18">AV19+1</f>
        <v>9</v>
      </c>
      <c r="AX19" s="70">
        <f t="shared" ref="AX19" si="19">AW19+1</f>
        <v>10</v>
      </c>
      <c r="AY19" s="70">
        <f t="shared" ref="AY19" si="20">AX19+1</f>
        <v>11</v>
      </c>
      <c r="AZ19" s="70">
        <f t="shared" ref="AZ19" si="21">AY19+1</f>
        <v>12</v>
      </c>
      <c r="BA19" s="70">
        <f t="shared" ref="BA19" si="22">AZ19+1</f>
        <v>13</v>
      </c>
      <c r="BB19" s="70">
        <f t="shared" ref="BB19" si="23">BA19+1</f>
        <v>14</v>
      </c>
      <c r="BC19" s="70">
        <f t="shared" ref="BC19" si="24">BB19+1</f>
        <v>15</v>
      </c>
      <c r="BD19" s="242" t="s">
        <v>394</v>
      </c>
    </row>
    <row r="20" spans="1:74" x14ac:dyDescent="0.3">
      <c r="A20" s="70">
        <v>0</v>
      </c>
      <c r="B20" s="379"/>
      <c r="C20" s="356"/>
      <c r="D20" s="356"/>
      <c r="E20" s="356"/>
      <c r="F20" s="356"/>
      <c r="G20" s="405"/>
      <c r="H20" s="392"/>
      <c r="I20" s="395"/>
      <c r="J20" s="395"/>
      <c r="K20" s="392"/>
      <c r="L20" s="405"/>
      <c r="M20" s="356"/>
      <c r="N20" s="356"/>
      <c r="O20" s="356"/>
      <c r="P20" s="356"/>
      <c r="Q20" s="377"/>
      <c r="T20" s="70">
        <v>0</v>
      </c>
      <c r="U20" s="379"/>
      <c r="V20" s="356"/>
      <c r="W20" s="356"/>
      <c r="X20" s="356"/>
      <c r="Y20" s="356"/>
      <c r="Z20" s="405"/>
      <c r="AA20" s="392"/>
      <c r="AB20" s="395"/>
      <c r="AC20" s="395"/>
      <c r="AD20" s="392"/>
      <c r="AE20" s="405"/>
      <c r="AF20" s="356"/>
      <c r="AG20" s="356"/>
      <c r="AH20" s="356"/>
      <c r="AI20" s="356"/>
      <c r="AJ20" s="377"/>
      <c r="AM20" s="70">
        <v>0</v>
      </c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0"/>
      <c r="C21" s="244"/>
      <c r="D21" s="244"/>
      <c r="E21" s="244"/>
      <c r="F21" s="401"/>
      <c r="G21" s="244"/>
      <c r="H21" s="244"/>
      <c r="I21" s="246"/>
      <c r="J21" s="246"/>
      <c r="K21" s="244"/>
      <c r="L21" s="244"/>
      <c r="M21" s="401"/>
      <c r="N21" s="244"/>
      <c r="O21" s="244"/>
      <c r="P21" s="244"/>
      <c r="Q21" s="378"/>
      <c r="T21" s="70">
        <f>T20+1</f>
        <v>1</v>
      </c>
      <c r="U21" s="380"/>
      <c r="V21" s="327"/>
      <c r="W21" s="327"/>
      <c r="X21" s="327"/>
      <c r="Y21" s="327"/>
      <c r="Z21" s="327"/>
      <c r="AA21" s="407"/>
      <c r="AB21" s="407"/>
      <c r="AC21" s="407"/>
      <c r="AD21" s="407"/>
      <c r="AE21" s="327"/>
      <c r="AF21" s="327"/>
      <c r="AG21" s="327"/>
      <c r="AH21" s="327"/>
      <c r="AI21" s="327"/>
      <c r="AJ21" s="378"/>
      <c r="AM21" s="70">
        <f>AM20+1</f>
        <v>1</v>
      </c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25">A21+1</f>
        <v>2</v>
      </c>
      <c r="B22" s="380"/>
      <c r="C22" s="244"/>
      <c r="D22" s="244"/>
      <c r="E22" s="408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78"/>
      <c r="T22" s="70">
        <f t="shared" ref="T22:T35" si="26">T21+1</f>
        <v>2</v>
      </c>
      <c r="U22" s="380"/>
      <c r="V22" s="327"/>
      <c r="W22" s="244"/>
      <c r="X22" s="244"/>
      <c r="Y22" s="342"/>
      <c r="Z22" s="407"/>
      <c r="AA22" s="244"/>
      <c r="AB22" s="244"/>
      <c r="AC22" s="244"/>
      <c r="AD22" s="244"/>
      <c r="AE22" s="407"/>
      <c r="AF22" s="342"/>
      <c r="AG22" s="244"/>
      <c r="AH22" s="244"/>
      <c r="AI22" s="327"/>
      <c r="AJ22" s="378"/>
      <c r="AM22" s="70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25"/>
        <v>3</v>
      </c>
      <c r="B23" s="380"/>
      <c r="C23" s="244"/>
      <c r="D23" s="244"/>
      <c r="E23" s="244"/>
      <c r="F23" s="327"/>
      <c r="G23" s="244"/>
      <c r="H23" s="244"/>
      <c r="I23" s="246"/>
      <c r="J23" s="398"/>
      <c r="K23" s="244"/>
      <c r="L23" s="244"/>
      <c r="M23" s="327"/>
      <c r="N23" s="244"/>
      <c r="O23" s="244"/>
      <c r="P23" s="244"/>
      <c r="Q23" s="378"/>
      <c r="T23" s="70">
        <f t="shared" si="26"/>
        <v>3</v>
      </c>
      <c r="U23" s="380"/>
      <c r="V23" s="327"/>
      <c r="W23" s="244"/>
      <c r="X23" s="244"/>
      <c r="Y23" s="342"/>
      <c r="Z23" s="407"/>
      <c r="AA23" s="244"/>
      <c r="AB23" s="244"/>
      <c r="AC23" s="244"/>
      <c r="AD23" s="244"/>
      <c r="AE23" s="407"/>
      <c r="AF23" s="342"/>
      <c r="AG23" s="244"/>
      <c r="AH23" s="244"/>
      <c r="AI23" s="327"/>
      <c r="AJ23" s="378"/>
      <c r="AM23" s="70">
        <f t="shared" si="27"/>
        <v>3</v>
      </c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25"/>
        <v>4</v>
      </c>
      <c r="B24" s="380"/>
      <c r="C24" s="401"/>
      <c r="D24" s="327"/>
      <c r="E24" s="327"/>
      <c r="F24" s="393"/>
      <c r="G24" s="394"/>
      <c r="H24" s="394"/>
      <c r="I24" s="160"/>
      <c r="J24" s="160"/>
      <c r="K24" s="394"/>
      <c r="L24" s="399"/>
      <c r="M24" s="393"/>
      <c r="N24" s="327"/>
      <c r="O24" s="327"/>
      <c r="P24" s="401"/>
      <c r="Q24" s="378"/>
      <c r="T24" s="70">
        <f t="shared" si="26"/>
        <v>4</v>
      </c>
      <c r="U24" s="380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78"/>
      <c r="AM24" s="70">
        <f t="shared" si="27"/>
        <v>4</v>
      </c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25"/>
        <v>5</v>
      </c>
      <c r="B25" s="402"/>
      <c r="C25" s="244"/>
      <c r="D25" s="244"/>
      <c r="E25" s="244"/>
      <c r="F25" s="400"/>
      <c r="G25" s="17"/>
      <c r="H25" s="201"/>
      <c r="I25" s="406"/>
      <c r="J25" s="326"/>
      <c r="K25" s="201"/>
      <c r="L25" s="17"/>
      <c r="M25" s="393"/>
      <c r="N25" s="244"/>
      <c r="O25" s="244"/>
      <c r="P25" s="244"/>
      <c r="Q25" s="404"/>
      <c r="T25" s="70">
        <f t="shared" si="26"/>
        <v>5</v>
      </c>
      <c r="U25" s="402"/>
      <c r="V25" s="327"/>
      <c r="W25" s="407"/>
      <c r="X25" s="407"/>
      <c r="Y25" s="77"/>
      <c r="Z25" s="141"/>
      <c r="AA25" s="141"/>
      <c r="AB25" s="407"/>
      <c r="AC25" s="141"/>
      <c r="AD25" s="141"/>
      <c r="AE25" s="141"/>
      <c r="AF25" s="77"/>
      <c r="AG25" s="407"/>
      <c r="AH25" s="407"/>
      <c r="AI25" s="327"/>
      <c r="AJ25" s="404"/>
      <c r="AM25" s="70">
        <f t="shared" si="27"/>
        <v>5</v>
      </c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25"/>
        <v>6</v>
      </c>
      <c r="B26" s="390"/>
      <c r="C26" s="244"/>
      <c r="D26" s="244"/>
      <c r="E26" s="244"/>
      <c r="F26" s="393"/>
      <c r="G26" s="201"/>
      <c r="H26" s="17"/>
      <c r="I26" s="152"/>
      <c r="J26" s="152"/>
      <c r="K26" s="17"/>
      <c r="L26" s="201"/>
      <c r="M26" s="393"/>
      <c r="N26" s="244"/>
      <c r="O26" s="244"/>
      <c r="P26" s="244"/>
      <c r="Q26" s="391"/>
      <c r="T26" s="70">
        <f t="shared" si="26"/>
        <v>6</v>
      </c>
      <c r="U26" s="390"/>
      <c r="V26" s="407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7"/>
      <c r="AJ26" s="391"/>
      <c r="AM26" s="70">
        <f t="shared" si="27"/>
        <v>6</v>
      </c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25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26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M27" s="70">
        <f t="shared" si="27"/>
        <v>7</v>
      </c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25"/>
        <v>8</v>
      </c>
      <c r="B28" s="397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398"/>
      <c r="O28" s="246"/>
      <c r="P28" s="246"/>
      <c r="Q28" s="396"/>
      <c r="T28" s="70">
        <f t="shared" si="26"/>
        <v>8</v>
      </c>
      <c r="U28" s="397"/>
      <c r="V28" s="407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7"/>
      <c r="AJ28" s="396"/>
      <c r="AM28" s="70">
        <f t="shared" si="27"/>
        <v>8</v>
      </c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25"/>
        <v>9</v>
      </c>
      <c r="B29" s="390"/>
      <c r="C29" s="244"/>
      <c r="D29" s="17"/>
      <c r="E29" s="17"/>
      <c r="F29" s="394"/>
      <c r="G29" s="201"/>
      <c r="H29" s="17"/>
      <c r="I29" s="152"/>
      <c r="J29" s="152"/>
      <c r="K29" s="17"/>
      <c r="L29" s="201"/>
      <c r="M29" s="394"/>
      <c r="N29" s="17"/>
      <c r="O29" s="17"/>
      <c r="P29" s="244"/>
      <c r="Q29" s="391"/>
      <c r="T29" s="70">
        <f t="shared" si="26"/>
        <v>9</v>
      </c>
      <c r="U29" s="390"/>
      <c r="V29" s="407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7"/>
      <c r="AJ29" s="391"/>
      <c r="AM29" s="70">
        <f t="shared" si="27"/>
        <v>9</v>
      </c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25"/>
        <v>10</v>
      </c>
      <c r="B30" s="402"/>
      <c r="C30" s="244"/>
      <c r="D30" s="244"/>
      <c r="E30" s="244"/>
      <c r="F30" s="393"/>
      <c r="G30" s="244"/>
      <c r="H30" s="338"/>
      <c r="I30" s="406"/>
      <c r="J30" s="406"/>
      <c r="K30" s="338"/>
      <c r="L30" s="244"/>
      <c r="M30" s="400"/>
      <c r="N30" s="244"/>
      <c r="O30" s="244"/>
      <c r="P30" s="244"/>
      <c r="Q30" s="404"/>
      <c r="T30" s="70">
        <f t="shared" si="26"/>
        <v>10</v>
      </c>
      <c r="U30" s="402"/>
      <c r="V30" s="327"/>
      <c r="W30" s="407"/>
      <c r="X30" s="407"/>
      <c r="Y30" s="77"/>
      <c r="Z30" s="407"/>
      <c r="AA30" s="407"/>
      <c r="AB30" s="407"/>
      <c r="AC30" s="407"/>
      <c r="AD30" s="407"/>
      <c r="AE30" s="407"/>
      <c r="AF30" s="77"/>
      <c r="AG30" s="407"/>
      <c r="AH30" s="407"/>
      <c r="AI30" s="327"/>
      <c r="AJ30" s="404"/>
      <c r="AM30" s="70">
        <f t="shared" si="27"/>
        <v>10</v>
      </c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25"/>
        <v>11</v>
      </c>
      <c r="B31" s="380"/>
      <c r="C31" s="401"/>
      <c r="D31" s="327"/>
      <c r="E31" s="327"/>
      <c r="F31" s="393"/>
      <c r="G31" s="400"/>
      <c r="H31" s="393"/>
      <c r="I31" s="114"/>
      <c r="J31" s="114"/>
      <c r="K31" s="393"/>
      <c r="L31" s="393"/>
      <c r="M31" s="393"/>
      <c r="N31" s="327"/>
      <c r="O31" s="327"/>
      <c r="P31" s="401"/>
      <c r="Q31" s="378"/>
      <c r="T31" s="70">
        <f t="shared" si="26"/>
        <v>11</v>
      </c>
      <c r="U31" s="380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78"/>
      <c r="AM31" s="70">
        <f t="shared" si="27"/>
        <v>11</v>
      </c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25"/>
        <v>12</v>
      </c>
      <c r="B32" s="380"/>
      <c r="C32" s="244"/>
      <c r="D32" s="244"/>
      <c r="E32" s="244"/>
      <c r="F32" s="327"/>
      <c r="G32" s="244"/>
      <c r="H32" s="244"/>
      <c r="I32" s="398"/>
      <c r="J32" s="246"/>
      <c r="K32" s="244"/>
      <c r="L32" s="244"/>
      <c r="M32" s="327"/>
      <c r="N32" s="244"/>
      <c r="O32" s="244"/>
      <c r="P32" s="244"/>
      <c r="Q32" s="378"/>
      <c r="T32" s="70">
        <f t="shared" si="26"/>
        <v>12</v>
      </c>
      <c r="U32" s="380"/>
      <c r="V32" s="327"/>
      <c r="W32" s="244"/>
      <c r="X32" s="244"/>
      <c r="Y32" s="342"/>
      <c r="Z32" s="407"/>
      <c r="AA32" s="244"/>
      <c r="AB32" s="244"/>
      <c r="AC32" s="244"/>
      <c r="AD32" s="244"/>
      <c r="AE32" s="407"/>
      <c r="AF32" s="342"/>
      <c r="AG32" s="244"/>
      <c r="AH32" s="244"/>
      <c r="AI32" s="327"/>
      <c r="AJ32" s="378"/>
      <c r="AM32" s="70">
        <f t="shared" si="27"/>
        <v>12</v>
      </c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25"/>
        <v>13</v>
      </c>
      <c r="B33" s="380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78"/>
      <c r="T33" s="70">
        <f t="shared" si="26"/>
        <v>13</v>
      </c>
      <c r="U33" s="380"/>
      <c r="V33" s="327"/>
      <c r="W33" s="244"/>
      <c r="X33" s="244"/>
      <c r="Y33" s="342"/>
      <c r="Z33" s="407"/>
      <c r="AA33" s="244"/>
      <c r="AB33" s="244"/>
      <c r="AC33" s="244"/>
      <c r="AD33" s="244"/>
      <c r="AE33" s="407"/>
      <c r="AF33" s="342"/>
      <c r="AG33" s="244"/>
      <c r="AH33" s="244"/>
      <c r="AI33" s="327"/>
      <c r="AJ33" s="378"/>
      <c r="AM33" s="70">
        <f t="shared" si="27"/>
        <v>13</v>
      </c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25"/>
        <v>14</v>
      </c>
      <c r="B34" s="120"/>
      <c r="C34" s="17"/>
      <c r="D34" s="244"/>
      <c r="E34" s="244"/>
      <c r="F34" s="401"/>
      <c r="G34" s="17"/>
      <c r="H34" s="17"/>
      <c r="I34" s="152"/>
      <c r="J34" s="152"/>
      <c r="K34" s="17"/>
      <c r="L34" s="17"/>
      <c r="M34" s="401"/>
      <c r="N34" s="244"/>
      <c r="O34" s="244"/>
      <c r="P34" s="17"/>
      <c r="Q34" s="123"/>
      <c r="T34" s="70">
        <f t="shared" si="26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M34" s="70">
        <f t="shared" si="27"/>
        <v>14</v>
      </c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25"/>
        <v>15</v>
      </c>
      <c r="B35" s="126"/>
      <c r="C35" s="124"/>
      <c r="D35" s="124"/>
      <c r="E35" s="124"/>
      <c r="F35" s="124"/>
      <c r="G35" s="403"/>
      <c r="H35" s="188"/>
      <c r="I35" s="28"/>
      <c r="J35" s="28"/>
      <c r="K35" s="188"/>
      <c r="L35" s="403"/>
      <c r="M35" s="124"/>
      <c r="N35" s="124"/>
      <c r="O35" s="124"/>
      <c r="P35" s="124"/>
      <c r="Q35" s="125"/>
      <c r="T35" s="70">
        <f t="shared" si="26"/>
        <v>15</v>
      </c>
      <c r="U35" s="126"/>
      <c r="V35" s="124"/>
      <c r="W35" s="124"/>
      <c r="X35" s="124"/>
      <c r="Y35" s="124"/>
      <c r="Z35" s="403"/>
      <c r="AA35" s="188"/>
      <c r="AB35" s="28"/>
      <c r="AC35" s="28"/>
      <c r="AD35" s="188"/>
      <c r="AE35" s="403"/>
      <c r="AF35" s="124"/>
      <c r="AG35" s="124"/>
      <c r="AH35" s="124"/>
      <c r="AI35" s="124"/>
      <c r="AJ35" s="125"/>
      <c r="AM35" s="70">
        <f t="shared" si="27"/>
        <v>15</v>
      </c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  <c r="AM36" s="242" t="s">
        <v>395</v>
      </c>
    </row>
    <row r="37" spans="1:55" x14ac:dyDescent="0.3">
      <c r="A37" s="242"/>
      <c r="B37" s="70">
        <v>0</v>
      </c>
      <c r="C37" s="70">
        <f t="shared" ref="C37" si="28">B37+1</f>
        <v>1</v>
      </c>
      <c r="D37" s="70">
        <f t="shared" ref="D37" si="29">C37+1</f>
        <v>2</v>
      </c>
      <c r="E37" s="70">
        <f t="shared" ref="E37" si="30">D37+1</f>
        <v>3</v>
      </c>
      <c r="F37" s="70">
        <f t="shared" ref="F37" si="31">E37+1</f>
        <v>4</v>
      </c>
      <c r="G37" s="70">
        <f t="shared" ref="G37" si="32">F37+1</f>
        <v>5</v>
      </c>
      <c r="H37" s="70">
        <f t="shared" ref="H37" si="33">G37+1</f>
        <v>6</v>
      </c>
      <c r="I37" s="70">
        <f t="shared" ref="I37" si="34">H37+1</f>
        <v>7</v>
      </c>
      <c r="J37" s="70">
        <f t="shared" ref="J37" si="35">I37+1</f>
        <v>8</v>
      </c>
      <c r="K37" s="70">
        <f t="shared" ref="K37" si="36">J37+1</f>
        <v>9</v>
      </c>
      <c r="L37" s="70">
        <f t="shared" ref="L37" si="37">K37+1</f>
        <v>10</v>
      </c>
      <c r="M37" s="70">
        <f t="shared" ref="M37" si="38">L37+1</f>
        <v>11</v>
      </c>
      <c r="N37" s="70">
        <f t="shared" ref="N37" si="39">M37+1</f>
        <v>12</v>
      </c>
      <c r="O37" s="70">
        <f t="shared" ref="O37" si="40">N37+1</f>
        <v>13</v>
      </c>
      <c r="P37" s="70">
        <f t="shared" ref="P37" si="41">O37+1</f>
        <v>14</v>
      </c>
      <c r="Q37" s="70">
        <f t="shared" ref="Q37" si="42">P37+1</f>
        <v>15</v>
      </c>
      <c r="R37" s="242" t="s">
        <v>394</v>
      </c>
    </row>
    <row r="38" spans="1:55" x14ac:dyDescent="0.3">
      <c r="A38" s="70">
        <v>0</v>
      </c>
      <c r="B38" s="379"/>
      <c r="C38" s="356"/>
      <c r="D38" s="356"/>
      <c r="E38" s="356"/>
      <c r="F38" s="356"/>
      <c r="G38" s="405"/>
      <c r="H38" s="392"/>
      <c r="I38" s="395"/>
      <c r="J38" s="395"/>
      <c r="K38" s="392"/>
      <c r="L38" s="405"/>
      <c r="M38" s="356"/>
      <c r="N38" s="356"/>
      <c r="O38" s="356"/>
      <c r="P38" s="356"/>
      <c r="Q38" s="377"/>
    </row>
    <row r="39" spans="1:55" x14ac:dyDescent="0.3">
      <c r="A39" s="70">
        <f>A38+1</f>
        <v>1</v>
      </c>
      <c r="B39" s="380"/>
      <c r="C39" s="244"/>
      <c r="D39" s="244"/>
      <c r="E39" s="244"/>
      <c r="F39" s="401"/>
      <c r="G39" s="244"/>
      <c r="H39" s="244"/>
      <c r="I39" s="244"/>
      <c r="J39" s="244"/>
      <c r="K39" s="244"/>
      <c r="L39" s="244"/>
      <c r="M39" s="401"/>
      <c r="N39" s="244"/>
      <c r="O39" s="244"/>
      <c r="P39" s="244"/>
      <c r="Q39" s="378"/>
    </row>
    <row r="40" spans="1:55" x14ac:dyDescent="0.3">
      <c r="A40" s="70">
        <f t="shared" ref="A40:A53" si="43">A39+1</f>
        <v>2</v>
      </c>
      <c r="B40" s="380"/>
      <c r="C40" s="244"/>
      <c r="D40" s="409"/>
      <c r="E40" s="244"/>
      <c r="F40" s="327"/>
      <c r="G40" s="244"/>
      <c r="H40" s="409"/>
      <c r="I40" s="244"/>
      <c r="J40" s="244"/>
      <c r="K40" s="409"/>
      <c r="L40" s="244"/>
      <c r="M40" s="327"/>
      <c r="O40" s="409"/>
      <c r="P40" s="244"/>
      <c r="Q40" s="378"/>
    </row>
    <row r="41" spans="1:55" x14ac:dyDescent="0.3">
      <c r="A41" s="70">
        <f t="shared" si="43"/>
        <v>3</v>
      </c>
      <c r="B41" s="380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78"/>
    </row>
    <row r="42" spans="1:55" x14ac:dyDescent="0.3">
      <c r="A42" s="70">
        <f t="shared" si="43"/>
        <v>4</v>
      </c>
      <c r="B42" s="380"/>
      <c r="C42" s="401"/>
      <c r="D42" s="327"/>
      <c r="E42" s="327"/>
      <c r="F42" s="393"/>
      <c r="G42" s="394"/>
      <c r="H42" s="394"/>
      <c r="I42" s="160"/>
      <c r="J42" s="160"/>
      <c r="K42" s="394"/>
      <c r="L42" s="399"/>
      <c r="M42" s="393"/>
      <c r="N42" s="327"/>
      <c r="O42" s="327"/>
      <c r="P42" s="401"/>
      <c r="Q42" s="378"/>
    </row>
    <row r="43" spans="1:55" x14ac:dyDescent="0.3">
      <c r="A43" s="70">
        <f t="shared" si="43"/>
        <v>5</v>
      </c>
      <c r="B43" s="402"/>
      <c r="C43" s="244"/>
      <c r="D43" s="244"/>
      <c r="E43" s="244"/>
      <c r="F43" s="400"/>
      <c r="G43" s="17"/>
      <c r="H43" s="17"/>
      <c r="I43" s="244"/>
      <c r="J43" s="17"/>
      <c r="K43" s="17"/>
      <c r="L43" s="17"/>
      <c r="M43" s="393"/>
      <c r="N43" s="244"/>
      <c r="O43" s="244"/>
      <c r="P43" s="244"/>
      <c r="Q43" s="404"/>
    </row>
    <row r="44" spans="1:55" x14ac:dyDescent="0.3">
      <c r="A44" s="70">
        <f t="shared" si="43"/>
        <v>6</v>
      </c>
      <c r="B44" s="390"/>
      <c r="C44" s="244"/>
      <c r="D44" s="409"/>
      <c r="E44" s="244"/>
      <c r="F44" s="393"/>
      <c r="G44" s="17"/>
      <c r="H44" s="310"/>
      <c r="I44" s="17"/>
      <c r="J44" s="17"/>
      <c r="K44" s="310"/>
      <c r="L44" s="17"/>
      <c r="M44" s="393"/>
      <c r="N44" s="244"/>
      <c r="O44" s="409"/>
      <c r="P44" s="244"/>
      <c r="Q44" s="391"/>
    </row>
    <row r="45" spans="1:55" x14ac:dyDescent="0.3">
      <c r="A45" s="70">
        <f t="shared" si="43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43"/>
        <v>8</v>
      </c>
      <c r="B46" s="397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6"/>
    </row>
    <row r="47" spans="1:55" x14ac:dyDescent="0.3">
      <c r="A47" s="70">
        <f t="shared" si="43"/>
        <v>9</v>
      </c>
      <c r="B47" s="390"/>
      <c r="C47" s="244"/>
      <c r="D47" s="310"/>
      <c r="E47" s="17"/>
      <c r="F47" s="394"/>
      <c r="G47" s="17"/>
      <c r="H47" s="310"/>
      <c r="I47" s="17"/>
      <c r="J47" s="17"/>
      <c r="K47" s="310"/>
      <c r="L47" s="17"/>
      <c r="M47" s="394"/>
      <c r="N47" s="17"/>
      <c r="O47" s="310"/>
      <c r="P47" s="244"/>
      <c r="Q47" s="391"/>
    </row>
    <row r="48" spans="1:55" x14ac:dyDescent="0.3">
      <c r="A48" s="70">
        <f t="shared" si="43"/>
        <v>10</v>
      </c>
      <c r="B48" s="402"/>
      <c r="C48" s="244"/>
      <c r="D48" s="244"/>
      <c r="E48" s="244"/>
      <c r="F48" s="393"/>
      <c r="G48" s="244"/>
      <c r="H48" s="244"/>
      <c r="I48" s="244"/>
      <c r="J48" s="244"/>
      <c r="K48" s="244"/>
      <c r="L48" s="244"/>
      <c r="M48" s="400"/>
      <c r="N48" s="244"/>
      <c r="O48" s="244"/>
      <c r="P48" s="244"/>
      <c r="Q48" s="404"/>
    </row>
    <row r="49" spans="1:17" x14ac:dyDescent="0.3">
      <c r="A49" s="70">
        <f t="shared" si="43"/>
        <v>11</v>
      </c>
      <c r="B49" s="380"/>
      <c r="C49" s="401"/>
      <c r="D49" s="327"/>
      <c r="E49" s="327"/>
      <c r="F49" s="393"/>
      <c r="G49" s="400"/>
      <c r="H49" s="393"/>
      <c r="I49" s="114"/>
      <c r="J49" s="114"/>
      <c r="K49" s="393"/>
      <c r="L49" s="393"/>
      <c r="M49" s="393"/>
      <c r="N49" s="327"/>
      <c r="O49" s="327"/>
      <c r="P49" s="401"/>
      <c r="Q49" s="378"/>
    </row>
    <row r="50" spans="1:17" x14ac:dyDescent="0.3">
      <c r="A50" s="70">
        <f t="shared" si="43"/>
        <v>12</v>
      </c>
      <c r="B50" s="380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78"/>
    </row>
    <row r="51" spans="1:17" x14ac:dyDescent="0.3">
      <c r="A51" s="70">
        <f t="shared" si="43"/>
        <v>13</v>
      </c>
      <c r="B51" s="380"/>
      <c r="C51" s="244"/>
      <c r="D51" s="409"/>
      <c r="E51" s="244"/>
      <c r="F51" s="327"/>
      <c r="G51" s="244"/>
      <c r="H51" s="409"/>
      <c r="I51" s="244"/>
      <c r="J51" s="244"/>
      <c r="K51" s="409"/>
      <c r="L51" s="244"/>
      <c r="M51" s="327"/>
      <c r="N51" s="244"/>
      <c r="O51" s="409"/>
      <c r="P51" s="244"/>
      <c r="Q51" s="378"/>
    </row>
    <row r="52" spans="1:17" x14ac:dyDescent="0.3">
      <c r="A52" s="70">
        <f t="shared" si="43"/>
        <v>14</v>
      </c>
      <c r="B52" s="120"/>
      <c r="C52" s="17"/>
      <c r="D52" s="244"/>
      <c r="E52" s="244"/>
      <c r="F52" s="401"/>
      <c r="G52" s="17"/>
      <c r="H52" s="17"/>
      <c r="I52" s="17"/>
      <c r="J52" s="17"/>
      <c r="K52" s="17"/>
      <c r="L52" s="17"/>
      <c r="M52" s="401"/>
      <c r="N52" s="244"/>
      <c r="O52" s="244"/>
      <c r="P52" s="17"/>
      <c r="Q52" s="123"/>
    </row>
    <row r="53" spans="1:17" x14ac:dyDescent="0.3">
      <c r="A53" s="70">
        <f t="shared" si="43"/>
        <v>15</v>
      </c>
      <c r="B53" s="126"/>
      <c r="C53" s="124"/>
      <c r="D53" s="124"/>
      <c r="E53" s="124"/>
      <c r="F53" s="124"/>
      <c r="G53" s="403"/>
      <c r="H53" s="188"/>
      <c r="I53" s="28"/>
      <c r="J53" s="28"/>
      <c r="K53" s="188"/>
      <c r="L53" s="403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1928" topLeftCell="O1"/>
      <selection activeCell="B9" sqref="B9"/>
      <selection pane="topRight" activeCell="O22" sqref="O22:O23"/>
    </sheetView>
  </sheetViews>
  <sheetFormatPr defaultColWidth="8.88671875" defaultRowHeight="14.4" x14ac:dyDescent="0.3"/>
  <cols>
    <col min="1" max="16384" width="8.88671875" style="424"/>
  </cols>
  <sheetData>
    <row r="1" spans="1:18" x14ac:dyDescent="0.3"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</row>
    <row r="2" spans="1:18" x14ac:dyDescent="0.3"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</row>
    <row r="3" spans="1:18" x14ac:dyDescent="0.3">
      <c r="B3" s="305" t="s">
        <v>252</v>
      </c>
      <c r="C3" s="305">
        <v>16</v>
      </c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</row>
    <row r="4" spans="1:18" x14ac:dyDescent="0.3">
      <c r="A4" s="305"/>
      <c r="B4" s="305" t="s">
        <v>597</v>
      </c>
      <c r="C4" s="305">
        <v>16</v>
      </c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8" x14ac:dyDescent="0.3">
      <c r="A5" s="305"/>
      <c r="B5" s="305" t="s">
        <v>599</v>
      </c>
      <c r="C5" s="305">
        <v>64</v>
      </c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</row>
    <row r="6" spans="1:18" x14ac:dyDescent="0.3">
      <c r="A6" s="305"/>
      <c r="B6" s="305" t="s">
        <v>598</v>
      </c>
      <c r="C6" s="305">
        <f>C3*C4*(C5*1.25)</f>
        <v>20480</v>
      </c>
      <c r="D6" s="305"/>
      <c r="E6" s="305"/>
      <c r="F6" s="305"/>
      <c r="G6" s="305"/>
      <c r="I6" s="305"/>
      <c r="J6" s="305"/>
      <c r="K6" s="424" t="s">
        <v>594</v>
      </c>
      <c r="L6" s="305"/>
      <c r="M6" s="305"/>
      <c r="N6" s="305"/>
    </row>
    <row r="7" spans="1:18" x14ac:dyDescent="0.3">
      <c r="A7" s="305"/>
      <c r="B7" s="305"/>
      <c r="C7" s="305"/>
      <c r="D7" s="305"/>
      <c r="I7" s="305"/>
      <c r="J7" s="305"/>
      <c r="K7" s="462">
        <v>0.5</v>
      </c>
      <c r="L7" s="305"/>
      <c r="M7" s="305"/>
      <c r="N7" s="305"/>
    </row>
    <row r="8" spans="1:18" x14ac:dyDescent="0.3">
      <c r="A8" s="305"/>
      <c r="B8" s="305" t="s">
        <v>342</v>
      </c>
      <c r="C8" s="305" t="s">
        <v>602</v>
      </c>
      <c r="D8" s="425" t="s">
        <v>440</v>
      </c>
      <c r="E8" s="425" t="s">
        <v>441</v>
      </c>
      <c r="F8" s="305" t="s">
        <v>434</v>
      </c>
      <c r="G8" s="424" t="s">
        <v>600</v>
      </c>
      <c r="H8" s="424" t="s">
        <v>601</v>
      </c>
      <c r="I8" s="424" t="s">
        <v>595</v>
      </c>
      <c r="J8" s="424" t="s">
        <v>596</v>
      </c>
      <c r="K8" s="424" t="s">
        <v>603</v>
      </c>
      <c r="L8" s="305"/>
      <c r="M8" s="425"/>
      <c r="N8" s="425"/>
    </row>
    <row r="9" spans="1:18" x14ac:dyDescent="0.3">
      <c r="A9" s="458" t="s">
        <v>435</v>
      </c>
      <c r="B9" s="459">
        <v>3.2899999999999999E-2</v>
      </c>
      <c r="C9" s="460"/>
      <c r="D9" s="458">
        <v>64</v>
      </c>
      <c r="E9" s="458">
        <v>24</v>
      </c>
      <c r="F9" s="429">
        <f>D9-E9</f>
        <v>40</v>
      </c>
      <c r="G9" s="424">
        <f>MIN(F9,$C$5)*$C$3*$C$4</f>
        <v>10240</v>
      </c>
      <c r="H9" s="428">
        <f>G9*B9</f>
        <v>336.89599999999996</v>
      </c>
      <c r="I9" s="424">
        <v>40</v>
      </c>
      <c r="J9" s="424">
        <v>12</v>
      </c>
      <c r="K9" s="424">
        <f>I9*J9*$K$7</f>
        <v>240</v>
      </c>
      <c r="L9" s="305"/>
      <c r="M9" s="429"/>
      <c r="N9" s="433"/>
      <c r="P9" s="428"/>
      <c r="R9" s="432"/>
    </row>
    <row r="10" spans="1:18" x14ac:dyDescent="0.3">
      <c r="A10" s="458" t="s">
        <v>436</v>
      </c>
      <c r="B10" s="459">
        <v>0.01</v>
      </c>
      <c r="C10" s="460"/>
      <c r="D10" s="458">
        <v>64</v>
      </c>
      <c r="E10" s="458">
        <v>16</v>
      </c>
      <c r="F10" s="429">
        <f>D10-E10</f>
        <v>48</v>
      </c>
      <c r="G10" s="424">
        <f t="shared" ref="G10:G18" si="0">MIN(F10,$C$5)*$C$3*$C$4</f>
        <v>12288</v>
      </c>
      <c r="H10" s="428">
        <f t="shared" ref="H10:H18" si="1">G10*B10</f>
        <v>122.88</v>
      </c>
      <c r="I10" s="424">
        <v>30</v>
      </c>
      <c r="J10" s="424">
        <v>8</v>
      </c>
      <c r="K10" s="424">
        <f t="shared" ref="K10:K18" si="2">I10*J10*$K$7</f>
        <v>120</v>
      </c>
      <c r="L10" s="305"/>
      <c r="M10" s="429"/>
      <c r="N10" s="433"/>
      <c r="P10" s="428"/>
      <c r="R10" s="432"/>
    </row>
    <row r="11" spans="1:18" x14ac:dyDescent="0.3">
      <c r="A11" s="458" t="s">
        <v>72</v>
      </c>
      <c r="B11" s="459">
        <v>7.1999999999999998E-3</v>
      </c>
      <c r="C11" s="461">
        <v>84</v>
      </c>
      <c r="D11" s="458">
        <v>61</v>
      </c>
      <c r="E11" s="458">
        <v>10</v>
      </c>
      <c r="F11" s="429">
        <f t="shared" ref="F11:F15" si="3">D11-E11</f>
        <v>51</v>
      </c>
      <c r="G11" s="424">
        <f t="shared" si="0"/>
        <v>13056</v>
      </c>
      <c r="H11" s="428">
        <f t="shared" si="1"/>
        <v>94.003199999999993</v>
      </c>
      <c r="I11" s="424">
        <v>12</v>
      </c>
      <c r="J11" s="424">
        <v>8</v>
      </c>
      <c r="K11" s="424">
        <f t="shared" si="2"/>
        <v>48</v>
      </c>
      <c r="L11" s="305"/>
      <c r="M11" s="429"/>
      <c r="N11" s="433"/>
      <c r="P11" s="428"/>
      <c r="R11" s="432"/>
    </row>
    <row r="12" spans="1:18" x14ac:dyDescent="0.3">
      <c r="A12" s="458" t="s">
        <v>151</v>
      </c>
      <c r="B12" s="459">
        <v>1.4369999999999999E-3</v>
      </c>
      <c r="C12" s="461">
        <v>7.5</v>
      </c>
      <c r="D12" s="458">
        <v>29</v>
      </c>
      <c r="E12" s="458">
        <v>8</v>
      </c>
      <c r="F12" s="429">
        <f t="shared" si="3"/>
        <v>21</v>
      </c>
      <c r="G12" s="424">
        <f t="shared" si="0"/>
        <v>5376</v>
      </c>
      <c r="H12" s="428">
        <f t="shared" si="1"/>
        <v>7.7253119999999997</v>
      </c>
      <c r="I12" s="424">
        <v>4</v>
      </c>
      <c r="J12" s="424">
        <v>3</v>
      </c>
      <c r="K12" s="424">
        <f t="shared" si="2"/>
        <v>6</v>
      </c>
      <c r="L12" s="305"/>
      <c r="M12" s="429"/>
      <c r="N12" s="433"/>
      <c r="P12" s="428"/>
      <c r="R12" s="432"/>
    </row>
    <row r="13" spans="1:18" x14ac:dyDescent="0.3">
      <c r="A13" s="458" t="s">
        <v>437</v>
      </c>
      <c r="B13" s="459">
        <v>1.013E-3</v>
      </c>
      <c r="C13" s="461">
        <v>3.43</v>
      </c>
      <c r="D13" s="458">
        <v>25</v>
      </c>
      <c r="E13" s="458">
        <v>8</v>
      </c>
      <c r="F13" s="429">
        <f>D13-E13</f>
        <v>17</v>
      </c>
      <c r="G13" s="424">
        <f t="shared" si="0"/>
        <v>4352</v>
      </c>
      <c r="H13" s="428">
        <f t="shared" si="1"/>
        <v>4.4085760000000001</v>
      </c>
      <c r="I13" s="424">
        <v>2</v>
      </c>
      <c r="J13" s="424">
        <v>3</v>
      </c>
      <c r="K13" s="424">
        <f t="shared" si="2"/>
        <v>3</v>
      </c>
      <c r="L13" s="305"/>
      <c r="M13" s="429"/>
      <c r="N13" s="433"/>
      <c r="P13" s="428"/>
      <c r="R13" s="432"/>
    </row>
    <row r="14" spans="1:18" x14ac:dyDescent="0.3">
      <c r="A14" s="458" t="s">
        <v>438</v>
      </c>
      <c r="B14" s="459">
        <v>1.025E-2</v>
      </c>
      <c r="C14" s="461">
        <v>25</v>
      </c>
      <c r="D14" s="458">
        <v>16</v>
      </c>
      <c r="E14" s="458">
        <v>6</v>
      </c>
      <c r="F14" s="429">
        <f t="shared" si="3"/>
        <v>10</v>
      </c>
      <c r="G14" s="424">
        <f t="shared" si="0"/>
        <v>2560</v>
      </c>
      <c r="H14" s="428">
        <f t="shared" si="1"/>
        <v>26.240000000000002</v>
      </c>
      <c r="I14" s="424">
        <v>4</v>
      </c>
      <c r="J14" s="424">
        <v>10</v>
      </c>
      <c r="K14" s="424">
        <f t="shared" si="2"/>
        <v>20</v>
      </c>
      <c r="L14" s="305"/>
      <c r="M14" s="429"/>
      <c r="N14" s="433"/>
      <c r="P14" s="428"/>
      <c r="R14" s="432"/>
    </row>
    <row r="15" spans="1:18" x14ac:dyDescent="0.3">
      <c r="A15" s="458" t="s">
        <v>439</v>
      </c>
      <c r="B15" s="459">
        <v>8.4599999999999996E-4</v>
      </c>
      <c r="C15" s="461">
        <v>3.097</v>
      </c>
      <c r="D15" s="458">
        <v>15</v>
      </c>
      <c r="E15" s="458">
        <v>2</v>
      </c>
      <c r="F15" s="429">
        <f t="shared" si="3"/>
        <v>13</v>
      </c>
      <c r="G15" s="424">
        <f t="shared" si="0"/>
        <v>3328</v>
      </c>
      <c r="H15" s="428">
        <f t="shared" si="1"/>
        <v>2.8154879999999998</v>
      </c>
      <c r="I15" s="424">
        <v>2</v>
      </c>
      <c r="J15" s="424">
        <v>3</v>
      </c>
      <c r="K15" s="424">
        <f t="shared" si="2"/>
        <v>3</v>
      </c>
      <c r="L15" s="305"/>
      <c r="M15" s="429"/>
      <c r="N15" s="433"/>
      <c r="P15" s="428"/>
      <c r="R15" s="432"/>
    </row>
    <row r="16" spans="1:18" x14ac:dyDescent="0.3">
      <c r="A16" s="458" t="s">
        <v>593</v>
      </c>
      <c r="B16" s="459">
        <v>1.5E-3</v>
      </c>
      <c r="C16" s="458">
        <v>6</v>
      </c>
      <c r="D16" s="458">
        <v>32</v>
      </c>
      <c r="E16" s="458">
        <v>2</v>
      </c>
      <c r="F16" s="429">
        <f t="shared" ref="F16" si="4">D16-E16</f>
        <v>30</v>
      </c>
      <c r="G16" s="424">
        <f t="shared" si="0"/>
        <v>7680</v>
      </c>
      <c r="H16" s="428">
        <f t="shared" si="1"/>
        <v>11.52</v>
      </c>
      <c r="I16" s="424">
        <v>10</v>
      </c>
      <c r="J16" s="424">
        <v>1</v>
      </c>
      <c r="K16" s="424">
        <f t="shared" si="2"/>
        <v>5</v>
      </c>
      <c r="L16" s="305"/>
      <c r="M16" s="429"/>
      <c r="N16" s="433"/>
      <c r="P16" s="428"/>
      <c r="R16" s="432"/>
    </row>
    <row r="17" spans="1:29" x14ac:dyDescent="0.3">
      <c r="A17" s="305" t="s">
        <v>149</v>
      </c>
      <c r="B17" s="459">
        <v>0.01</v>
      </c>
      <c r="C17" s="460"/>
      <c r="D17" s="458">
        <v>64</v>
      </c>
      <c r="E17" s="458">
        <v>40</v>
      </c>
      <c r="F17" s="429">
        <f t="shared" ref="F17" si="5">D17-E17</f>
        <v>24</v>
      </c>
      <c r="G17" s="424">
        <f t="shared" si="0"/>
        <v>6144</v>
      </c>
      <c r="H17" s="428">
        <f t="shared" si="1"/>
        <v>61.44</v>
      </c>
      <c r="K17" s="424">
        <f t="shared" si="2"/>
        <v>0</v>
      </c>
      <c r="L17" s="305"/>
      <c r="M17" s="429"/>
      <c r="N17" s="433"/>
      <c r="P17" s="428"/>
      <c r="R17" s="432"/>
    </row>
    <row r="18" spans="1:29" x14ac:dyDescent="0.3">
      <c r="A18" s="305" t="s">
        <v>148</v>
      </c>
      <c r="B18" s="459">
        <v>0.01</v>
      </c>
      <c r="C18" s="460"/>
      <c r="D18" s="458">
        <v>80</v>
      </c>
      <c r="E18" s="458">
        <v>48</v>
      </c>
      <c r="F18" s="429">
        <f>D18-E18</f>
        <v>32</v>
      </c>
      <c r="G18" s="424">
        <f t="shared" si="0"/>
        <v>8192</v>
      </c>
      <c r="H18" s="428">
        <f t="shared" si="1"/>
        <v>81.92</v>
      </c>
      <c r="K18" s="424">
        <f t="shared" si="2"/>
        <v>0</v>
      </c>
      <c r="L18" s="305"/>
      <c r="M18" s="429"/>
      <c r="N18" s="433"/>
      <c r="P18" s="428"/>
      <c r="R18" s="432"/>
    </row>
    <row r="19" spans="1:29" x14ac:dyDescent="0.3">
      <c r="A19" s="305"/>
      <c r="B19" s="426"/>
      <c r="C19" s="427"/>
      <c r="D19" s="305"/>
      <c r="E19" s="305"/>
      <c r="F19" s="305"/>
      <c r="G19" s="305"/>
      <c r="K19" s="305">
        <v>450432</v>
      </c>
      <c r="O19" s="305">
        <v>331968</v>
      </c>
      <c r="R19" s="305"/>
      <c r="S19" s="305">
        <v>2315040</v>
      </c>
      <c r="W19" s="305">
        <v>2152800</v>
      </c>
      <c r="Z19" s="305">
        <v>2541000</v>
      </c>
      <c r="AB19" s="305">
        <v>2994448</v>
      </c>
    </row>
    <row r="20" spans="1:29" x14ac:dyDescent="0.3">
      <c r="A20" s="305"/>
      <c r="B20" s="426"/>
      <c r="C20" s="427"/>
      <c r="D20" s="305">
        <v>59823</v>
      </c>
      <c r="E20" s="305"/>
      <c r="G20" s="305"/>
      <c r="K20" s="305">
        <f>K19/128</f>
        <v>3519</v>
      </c>
      <c r="O20" s="305">
        <f>O19/112</f>
        <v>2964</v>
      </c>
      <c r="R20" s="305"/>
      <c r="S20" s="305">
        <f>S19/78</f>
        <v>29680</v>
      </c>
      <c r="W20" s="305">
        <f>W19/115</f>
        <v>18720</v>
      </c>
      <c r="Z20" s="305">
        <f>Z19/100</f>
        <v>25410</v>
      </c>
      <c r="AB20" s="305">
        <f>AB19/109</f>
        <v>27472</v>
      </c>
    </row>
    <row r="21" spans="1:29" x14ac:dyDescent="0.3">
      <c r="A21" s="305"/>
      <c r="B21" s="305"/>
      <c r="C21" s="305"/>
      <c r="D21" s="424" t="s">
        <v>442</v>
      </c>
      <c r="F21" s="424" t="s">
        <v>442</v>
      </c>
      <c r="G21" s="305"/>
      <c r="K21" s="305">
        <f>K20/(16*16)</f>
        <v>13.74609375</v>
      </c>
      <c r="O21" s="305">
        <f>O20/(16*16)</f>
        <v>11.578125</v>
      </c>
      <c r="R21" s="305"/>
      <c r="S21" s="305">
        <f>S20/(16*16)</f>
        <v>115.9375</v>
      </c>
      <c r="W21" s="305">
        <f>W20/(16*16)</f>
        <v>73.125</v>
      </c>
      <c r="Z21" s="305">
        <f>Z20/(16*16)</f>
        <v>99.2578125</v>
      </c>
      <c r="AB21" s="305">
        <f>AB20/(16*16)</f>
        <v>107.3125</v>
      </c>
    </row>
    <row r="22" spans="1:29" x14ac:dyDescent="0.3">
      <c r="A22" s="305"/>
      <c r="B22" s="305"/>
      <c r="C22" s="305"/>
      <c r="D22" s="428">
        <f>B9*$D$20</f>
        <v>1968.1767</v>
      </c>
      <c r="E22" s="428"/>
      <c r="F22" s="428">
        <f>F9*C9</f>
        <v>0</v>
      </c>
      <c r="G22" s="429">
        <f t="shared" ref="G22:G30" si="6">F22*$K$21</f>
        <v>0</v>
      </c>
      <c r="H22" s="431">
        <f>G22/K$19</f>
        <v>0</v>
      </c>
      <c r="I22" s="428">
        <f>Q9*$K$21</f>
        <v>0</v>
      </c>
      <c r="J22" s="431">
        <f>I22/K$19</f>
        <v>0</v>
      </c>
      <c r="K22" s="430"/>
      <c r="L22" s="431">
        <f t="shared" ref="L22:L30" si="7">K22/K$19</f>
        <v>0</v>
      </c>
      <c r="M22" s="431"/>
      <c r="N22" s="305">
        <f t="shared" ref="N22:N30" si="8">F22*$O$21</f>
        <v>0</v>
      </c>
      <c r="O22" s="305">
        <v>6511</v>
      </c>
      <c r="P22" s="431">
        <f t="shared" ref="P22:P30" si="9">O22/O$19</f>
        <v>1.9613336225178329E-2</v>
      </c>
      <c r="R22" s="305">
        <f t="shared" ref="R22:R30" si="10">F22*$S$21</f>
        <v>0</v>
      </c>
      <c r="S22" s="305">
        <v>50813</v>
      </c>
      <c r="T22" s="431">
        <f t="shared" ref="T22:T30" si="11">S22/S$19</f>
        <v>2.1949080793420415E-2</v>
      </c>
      <c r="W22" s="305">
        <v>18509</v>
      </c>
      <c r="X22" s="431">
        <f t="shared" ref="X22:X30" si="12">W22/W$19</f>
        <v>8.5976402824228908E-3</v>
      </c>
      <c r="Z22" s="305">
        <v>21511</v>
      </c>
      <c r="AA22" s="431">
        <f t="shared" ref="AA22:AA30" si="13">Z22/Z$19</f>
        <v>8.4655647382920109E-3</v>
      </c>
      <c r="AB22" s="305">
        <v>20101</v>
      </c>
      <c r="AC22" s="431">
        <f t="shared" ref="AC22:AC30" si="14">AB22/AB$19</f>
        <v>6.7127564078588104E-3</v>
      </c>
    </row>
    <row r="23" spans="1:29" x14ac:dyDescent="0.3">
      <c r="D23" s="428">
        <f>B17*$D$20</f>
        <v>598.23</v>
      </c>
      <c r="E23" s="428"/>
      <c r="F23" s="428">
        <f>F17*C17</f>
        <v>0</v>
      </c>
      <c r="G23" s="429">
        <f t="shared" si="6"/>
        <v>0</v>
      </c>
      <c r="H23" s="431">
        <f t="shared" ref="H23:H30" si="15">G23/K$19</f>
        <v>0</v>
      </c>
      <c r="I23" s="428">
        <f>Q17*$K$21</f>
        <v>0</v>
      </c>
      <c r="J23" s="431">
        <f t="shared" ref="J23:J30" si="16">I23/K$19</f>
        <v>0</v>
      </c>
      <c r="K23" s="430"/>
      <c r="L23" s="431">
        <f t="shared" si="7"/>
        <v>0</v>
      </c>
      <c r="N23" s="305">
        <f t="shared" si="8"/>
        <v>0</v>
      </c>
      <c r="P23" s="431">
        <f t="shared" si="9"/>
        <v>0</v>
      </c>
      <c r="R23" s="305">
        <f t="shared" si="10"/>
        <v>0</v>
      </c>
      <c r="T23" s="431">
        <f t="shared" si="11"/>
        <v>0</v>
      </c>
      <c r="X23" s="431">
        <f t="shared" si="12"/>
        <v>0</v>
      </c>
      <c r="AA23" s="431">
        <f t="shared" si="13"/>
        <v>0</v>
      </c>
      <c r="AC23" s="431">
        <f t="shared" si="14"/>
        <v>0</v>
      </c>
    </row>
    <row r="24" spans="1:29" x14ac:dyDescent="0.3">
      <c r="D24" s="428">
        <f>B18*$D$20</f>
        <v>598.23</v>
      </c>
      <c r="E24" s="428"/>
      <c r="F24" s="428">
        <f>F18*C18</f>
        <v>0</v>
      </c>
      <c r="G24" s="429">
        <f t="shared" si="6"/>
        <v>0</v>
      </c>
      <c r="H24" s="431">
        <f t="shared" si="15"/>
        <v>0</v>
      </c>
      <c r="I24" s="428">
        <f>Q18*$K$21</f>
        <v>0</v>
      </c>
      <c r="J24" s="431">
        <f t="shared" si="16"/>
        <v>0</v>
      </c>
      <c r="K24" s="430">
        <v>939</v>
      </c>
      <c r="L24" s="431">
        <f t="shared" si="7"/>
        <v>2.0846653878942882E-3</v>
      </c>
      <c r="N24" s="305">
        <f t="shared" si="8"/>
        <v>0</v>
      </c>
      <c r="P24" s="431">
        <f t="shared" si="9"/>
        <v>0</v>
      </c>
      <c r="R24" s="305">
        <f t="shared" si="10"/>
        <v>0</v>
      </c>
      <c r="T24" s="431">
        <f t="shared" si="11"/>
        <v>0</v>
      </c>
      <c r="X24" s="431">
        <f t="shared" si="12"/>
        <v>0</v>
      </c>
      <c r="AA24" s="431">
        <f t="shared" si="13"/>
        <v>0</v>
      </c>
      <c r="AC24" s="431">
        <f t="shared" si="14"/>
        <v>0</v>
      </c>
    </row>
    <row r="25" spans="1:29" x14ac:dyDescent="0.3">
      <c r="D25" s="428">
        <f t="shared" ref="D25:D30" si="17">B10*$D$20</f>
        <v>598.23</v>
      </c>
      <c r="E25" s="428"/>
      <c r="F25" s="428">
        <f>F10*C10</f>
        <v>0</v>
      </c>
      <c r="G25" s="429">
        <f t="shared" si="6"/>
        <v>0</v>
      </c>
      <c r="H25" s="431">
        <f t="shared" si="15"/>
        <v>0</v>
      </c>
      <c r="I25" s="428">
        <f t="shared" ref="I25:I30" si="18">Q10*$K$21</f>
        <v>0</v>
      </c>
      <c r="J25" s="431">
        <f t="shared" si="16"/>
        <v>0</v>
      </c>
      <c r="K25" s="430">
        <v>2749</v>
      </c>
      <c r="L25" s="431">
        <f t="shared" si="7"/>
        <v>6.1030299801079855E-3</v>
      </c>
      <c r="N25" s="305">
        <f t="shared" si="8"/>
        <v>0</v>
      </c>
      <c r="O25" s="424">
        <v>2699</v>
      </c>
      <c r="P25" s="431">
        <f t="shared" si="9"/>
        <v>8.1303017158280318E-3</v>
      </c>
      <c r="R25" s="305">
        <f t="shared" si="10"/>
        <v>0</v>
      </c>
      <c r="S25" s="424">
        <v>19441</v>
      </c>
      <c r="T25" s="431">
        <f t="shared" si="11"/>
        <v>8.3976950722233733E-3</v>
      </c>
      <c r="W25" s="424">
        <v>13749</v>
      </c>
      <c r="X25" s="431">
        <f t="shared" si="12"/>
        <v>6.3865663322185059E-3</v>
      </c>
      <c r="Z25" s="424">
        <v>15221</v>
      </c>
      <c r="AA25" s="431">
        <f t="shared" si="13"/>
        <v>5.9901613537977176E-3</v>
      </c>
      <c r="AB25" s="424">
        <v>14406</v>
      </c>
      <c r="AC25" s="431">
        <f t="shared" si="14"/>
        <v>4.8109033785191796E-3</v>
      </c>
    </row>
    <row r="26" spans="1:29" x14ac:dyDescent="0.3">
      <c r="D26" s="428">
        <f t="shared" si="17"/>
        <v>430.72559999999999</v>
      </c>
      <c r="E26" s="428"/>
      <c r="F26" s="428" t="e">
        <f>F11*#REF!</f>
        <v>#REF!</v>
      </c>
      <c r="G26" s="429" t="e">
        <f t="shared" si="6"/>
        <v>#REF!</v>
      </c>
      <c r="H26" s="431" t="e">
        <f t="shared" si="15"/>
        <v>#REF!</v>
      </c>
      <c r="I26" s="428">
        <f t="shared" si="18"/>
        <v>0</v>
      </c>
      <c r="J26" s="431">
        <f t="shared" si="16"/>
        <v>0</v>
      </c>
      <c r="K26" s="430">
        <v>1118</v>
      </c>
      <c r="L26" s="431">
        <f t="shared" si="7"/>
        <v>2.4820616652458083E-3</v>
      </c>
      <c r="N26" s="305" t="e">
        <f t="shared" si="8"/>
        <v>#REF!</v>
      </c>
      <c r="O26" s="424">
        <v>1142</v>
      </c>
      <c r="P26" s="431">
        <f t="shared" si="9"/>
        <v>3.4400906111432426E-3</v>
      </c>
      <c r="R26" s="305" t="e">
        <f t="shared" si="10"/>
        <v>#REF!</v>
      </c>
      <c r="S26" s="424">
        <v>10442</v>
      </c>
      <c r="T26" s="431">
        <f t="shared" si="11"/>
        <v>4.5105052180523875E-3</v>
      </c>
      <c r="W26" s="424">
        <v>7146</v>
      </c>
      <c r="X26" s="431">
        <f t="shared" si="12"/>
        <v>3.3193979933110367E-3</v>
      </c>
      <c r="Z26" s="424">
        <v>8389</v>
      </c>
      <c r="AA26" s="431">
        <f t="shared" si="13"/>
        <v>3.3014561196379379E-3</v>
      </c>
      <c r="AB26" s="424">
        <v>6983</v>
      </c>
      <c r="AC26" s="431">
        <f t="shared" si="14"/>
        <v>2.3319823887407629E-3</v>
      </c>
    </row>
    <row r="27" spans="1:29" x14ac:dyDescent="0.3">
      <c r="D27" s="428">
        <f t="shared" si="17"/>
        <v>85.965650999999994</v>
      </c>
      <c r="E27" s="428">
        <v>61</v>
      </c>
      <c r="F27" s="428" t="e">
        <f>F12*#REF!</f>
        <v>#REF!</v>
      </c>
      <c r="G27" s="429" t="e">
        <f t="shared" si="6"/>
        <v>#REF!</v>
      </c>
      <c r="H27" s="431" t="e">
        <f t="shared" si="15"/>
        <v>#REF!</v>
      </c>
      <c r="I27" s="428">
        <f t="shared" si="18"/>
        <v>0</v>
      </c>
      <c r="J27" s="431">
        <f t="shared" si="16"/>
        <v>0</v>
      </c>
      <c r="K27" s="430">
        <v>175</v>
      </c>
      <c r="L27" s="431">
        <f t="shared" si="7"/>
        <v>3.8851591361182153E-4</v>
      </c>
      <c r="N27" s="305" t="e">
        <f t="shared" si="8"/>
        <v>#REF!</v>
      </c>
      <c r="O27" s="424">
        <v>74</v>
      </c>
      <c r="P27" s="431">
        <f t="shared" si="9"/>
        <v>2.2291305186042029E-4</v>
      </c>
      <c r="R27" s="305" t="e">
        <f t="shared" si="10"/>
        <v>#REF!</v>
      </c>
      <c r="S27" s="424">
        <v>993</v>
      </c>
      <c r="T27" s="431">
        <f t="shared" si="11"/>
        <v>4.2893427327389593E-4</v>
      </c>
      <c r="W27" s="424">
        <v>1031</v>
      </c>
      <c r="X27" s="431">
        <f t="shared" si="12"/>
        <v>4.7891118543292455E-4</v>
      </c>
      <c r="Z27" s="424">
        <v>1089</v>
      </c>
      <c r="AA27" s="431">
        <f t="shared" si="13"/>
        <v>4.2857142857142855E-4</v>
      </c>
      <c r="AB27" s="424">
        <v>615</v>
      </c>
      <c r="AC27" s="431">
        <f t="shared" si="14"/>
        <v>2.0538009008672049E-4</v>
      </c>
    </row>
    <row r="28" spans="1:29" x14ac:dyDescent="0.3">
      <c r="D28" s="428">
        <f t="shared" si="17"/>
        <v>60.600698999999999</v>
      </c>
      <c r="E28" s="428">
        <v>57</v>
      </c>
      <c r="F28" s="428" t="e">
        <f>F13*#REF!</f>
        <v>#REF!</v>
      </c>
      <c r="G28" s="429" t="e">
        <f t="shared" si="6"/>
        <v>#REF!</v>
      </c>
      <c r="H28" s="431" t="e">
        <f t="shared" si="15"/>
        <v>#REF!</v>
      </c>
      <c r="I28" s="428">
        <f t="shared" si="18"/>
        <v>0</v>
      </c>
      <c r="J28" s="431">
        <f t="shared" si="16"/>
        <v>0</v>
      </c>
      <c r="K28" s="430">
        <v>111</v>
      </c>
      <c r="L28" s="431">
        <f t="shared" si="7"/>
        <v>2.4643009377664109E-4</v>
      </c>
      <c r="N28" s="305" t="e">
        <f t="shared" si="8"/>
        <v>#REF!</v>
      </c>
      <c r="O28" s="424">
        <v>52</v>
      </c>
      <c r="P28" s="431">
        <f t="shared" si="9"/>
        <v>1.5664160401002505E-4</v>
      </c>
      <c r="R28" s="305" t="e">
        <f t="shared" si="10"/>
        <v>#REF!</v>
      </c>
      <c r="S28" s="424">
        <v>418</v>
      </c>
      <c r="T28" s="431">
        <f t="shared" si="11"/>
        <v>1.8055843527541642E-4</v>
      </c>
      <c r="W28" s="424">
        <v>680</v>
      </c>
      <c r="X28" s="431">
        <f t="shared" si="12"/>
        <v>3.1586770717205502E-4</v>
      </c>
      <c r="Z28" s="424">
        <v>537</v>
      </c>
      <c r="AA28" s="431">
        <f t="shared" si="13"/>
        <v>2.1133412042502952E-4</v>
      </c>
      <c r="AB28" s="424">
        <v>349</v>
      </c>
      <c r="AC28" s="431">
        <f t="shared" si="14"/>
        <v>1.1654902673213895E-4</v>
      </c>
    </row>
    <row r="29" spans="1:29" x14ac:dyDescent="0.3">
      <c r="D29" s="428">
        <f t="shared" si="17"/>
        <v>613.18574999999998</v>
      </c>
      <c r="E29" s="428">
        <v>322</v>
      </c>
      <c r="F29" s="428" t="e">
        <f>F14*#REF!</f>
        <v>#REF!</v>
      </c>
      <c r="G29" s="429" t="e">
        <f t="shared" si="6"/>
        <v>#REF!</v>
      </c>
      <c r="H29" s="431" t="e">
        <f t="shared" si="15"/>
        <v>#REF!</v>
      </c>
      <c r="I29" s="428">
        <f t="shared" si="18"/>
        <v>0</v>
      </c>
      <c r="J29" s="431">
        <f t="shared" si="16"/>
        <v>0</v>
      </c>
      <c r="K29" s="430">
        <v>322</v>
      </c>
      <c r="L29" s="431">
        <f t="shared" si="7"/>
        <v>7.1486928104575159E-4</v>
      </c>
      <c r="N29" s="305" t="e">
        <f t="shared" si="8"/>
        <v>#REF!</v>
      </c>
      <c r="O29" s="424">
        <v>296</v>
      </c>
      <c r="P29" s="431">
        <f t="shared" si="9"/>
        <v>8.9165220744168118E-4</v>
      </c>
      <c r="R29" s="305" t="e">
        <f t="shared" si="10"/>
        <v>#REF!</v>
      </c>
      <c r="S29" s="424">
        <v>3067</v>
      </c>
      <c r="T29" s="431">
        <f t="shared" si="11"/>
        <v>1.3248151219849332E-3</v>
      </c>
      <c r="W29" s="424">
        <v>2023</v>
      </c>
      <c r="X29" s="431">
        <f t="shared" si="12"/>
        <v>9.3970642883686359E-4</v>
      </c>
      <c r="Z29" s="424">
        <v>2242</v>
      </c>
      <c r="AA29" s="431">
        <f t="shared" si="13"/>
        <v>8.8232979142070051E-4</v>
      </c>
      <c r="AB29" s="424">
        <v>1664</v>
      </c>
      <c r="AC29" s="431">
        <f t="shared" si="14"/>
        <v>5.5569507301512664E-4</v>
      </c>
    </row>
    <row r="30" spans="1:29" x14ac:dyDescent="0.3">
      <c r="D30" s="428">
        <f t="shared" si="17"/>
        <v>50.610257999999995</v>
      </c>
      <c r="E30" s="428">
        <v>96</v>
      </c>
      <c r="F30" s="428" t="e">
        <f>F15*#REF!</f>
        <v>#REF!</v>
      </c>
      <c r="G30" s="429" t="e">
        <f t="shared" si="6"/>
        <v>#REF!</v>
      </c>
      <c r="H30" s="431" t="e">
        <f t="shared" si="15"/>
        <v>#REF!</v>
      </c>
      <c r="I30" s="428">
        <f t="shared" si="18"/>
        <v>0</v>
      </c>
      <c r="J30" s="431">
        <f t="shared" si="16"/>
        <v>0</v>
      </c>
      <c r="K30" s="430">
        <v>96</v>
      </c>
      <c r="L30" s="431">
        <f t="shared" si="7"/>
        <v>2.1312872975277067E-4</v>
      </c>
      <c r="N30" s="305" t="e">
        <f t="shared" si="8"/>
        <v>#REF!</v>
      </c>
      <c r="O30" s="424">
        <v>45</v>
      </c>
      <c r="P30" s="431">
        <f t="shared" si="9"/>
        <v>1.3555523423944477E-4</v>
      </c>
      <c r="R30" s="305" t="e">
        <f t="shared" si="10"/>
        <v>#REF!</v>
      </c>
      <c r="S30" s="424">
        <v>404</v>
      </c>
      <c r="T30" s="431">
        <f t="shared" si="11"/>
        <v>1.7451102356762734E-4</v>
      </c>
      <c r="W30" s="424">
        <v>470</v>
      </c>
      <c r="X30" s="431">
        <f t="shared" si="12"/>
        <v>2.1832032701597919E-4</v>
      </c>
      <c r="Z30" s="424">
        <v>365</v>
      </c>
      <c r="AA30" s="431">
        <f t="shared" si="13"/>
        <v>1.4364423455332547E-4</v>
      </c>
      <c r="AB30" s="424">
        <v>254</v>
      </c>
      <c r="AC30" s="431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4" x14ac:dyDescent="0.3"/>
  <cols>
    <col min="1" max="1" width="59.44140625" customWidth="1"/>
    <col min="2" max="3" width="8.88671875" customWidth="1"/>
    <col min="4" max="5" width="40.88671875" customWidth="1"/>
    <col min="6" max="6" width="8.88671875" customWidth="1"/>
  </cols>
  <sheetData>
    <row r="1" spans="1:8" x14ac:dyDescent="0.3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tabSelected="1" topLeftCell="R1" workbookViewId="0">
      <selection activeCell="AA13" activeCellId="3" sqref="AA6:AB6 X9:X10 AE9:AE10 AA13:AB13"/>
    </sheetView>
  </sheetViews>
  <sheetFormatPr defaultColWidth="2.6640625" defaultRowHeight="14.4" x14ac:dyDescent="0.3"/>
  <sheetData>
    <row r="1" spans="1:54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 t="s">
        <v>394</v>
      </c>
      <c r="AK1" s="242"/>
      <c r="AL1" s="70">
        <v>0</v>
      </c>
      <c r="AM1" s="70">
        <f t="shared" ref="AM1" si="2">AL1+1</f>
        <v>1</v>
      </c>
      <c r="AN1" s="70">
        <f t="shared" ref="AN1" si="3">AM1+1</f>
        <v>2</v>
      </c>
      <c r="AO1" s="70">
        <f t="shared" ref="AO1" si="4">AN1+1</f>
        <v>3</v>
      </c>
      <c r="AP1" s="70">
        <f t="shared" ref="AP1" si="5">AO1+1</f>
        <v>4</v>
      </c>
      <c r="AQ1" s="70">
        <f t="shared" ref="AQ1" si="6">AP1+1</f>
        <v>5</v>
      </c>
      <c r="AR1" s="70">
        <f t="shared" ref="AR1" si="7">AQ1+1</f>
        <v>6</v>
      </c>
      <c r="AS1" s="70">
        <f t="shared" ref="AS1" si="8">AR1+1</f>
        <v>7</v>
      </c>
      <c r="AT1" s="70">
        <f t="shared" ref="AT1" si="9">AS1+1</f>
        <v>8</v>
      </c>
      <c r="AU1" s="70">
        <f t="shared" ref="AU1" si="10">AT1+1</f>
        <v>9</v>
      </c>
      <c r="AV1" s="70">
        <f t="shared" ref="AV1" si="11">AU1+1</f>
        <v>10</v>
      </c>
      <c r="AW1" s="70">
        <f t="shared" ref="AW1" si="12">AV1+1</f>
        <v>11</v>
      </c>
      <c r="AX1" s="70">
        <f t="shared" ref="AX1" si="13">AW1+1</f>
        <v>12</v>
      </c>
      <c r="AY1" s="70">
        <f t="shared" ref="AY1" si="14">AX1+1</f>
        <v>13</v>
      </c>
      <c r="AZ1" s="70">
        <f t="shared" ref="AZ1" si="15">AY1+1</f>
        <v>14</v>
      </c>
      <c r="BA1" s="70">
        <f t="shared" ref="BA1" si="16">AZ1+1</f>
        <v>15</v>
      </c>
      <c r="BB1" s="242" t="s">
        <v>394</v>
      </c>
    </row>
    <row r="2" spans="1:54" x14ac:dyDescent="0.3">
      <c r="A2" s="70">
        <f t="shared" ref="A2:A15" si="17">+A3+1</f>
        <v>15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4" x14ac:dyDescent="0.3">
      <c r="A3" s="70">
        <f t="shared" si="17"/>
        <v>14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244"/>
      <c r="AH3" s="244"/>
      <c r="AI3" s="315"/>
      <c r="AK3" s="70">
        <f>AK2+1</f>
        <v>1</v>
      </c>
      <c r="AL3" s="314"/>
      <c r="AM3" s="244"/>
      <c r="AN3" s="244"/>
      <c r="AO3" s="327"/>
      <c r="AP3" s="327"/>
      <c r="AQ3" s="327"/>
      <c r="AR3" s="327"/>
      <c r="AS3" s="337"/>
      <c r="AT3" s="337"/>
      <c r="AU3" s="327"/>
      <c r="AV3" s="327"/>
      <c r="AW3" s="327"/>
      <c r="AX3" s="327"/>
      <c r="AY3" s="244"/>
      <c r="AZ3" s="244"/>
      <c r="BA3" s="315"/>
    </row>
    <row r="4" spans="1:54" x14ac:dyDescent="0.3">
      <c r="A4" s="70">
        <f t="shared" si="17"/>
        <v>13</v>
      </c>
      <c r="B4" s="31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18">S3+1</f>
        <v>2</v>
      </c>
      <c r="T4" s="314"/>
      <c r="U4" s="244"/>
      <c r="V4" s="327"/>
      <c r="W4" s="327"/>
      <c r="X4" s="327"/>
      <c r="Y4" s="327"/>
      <c r="Z4" s="327"/>
      <c r="AA4" s="327"/>
      <c r="AB4" s="327"/>
      <c r="AC4" s="327"/>
      <c r="AD4" s="327"/>
      <c r="AE4" s="327"/>
      <c r="AF4" s="327"/>
      <c r="AG4" s="327"/>
      <c r="AH4" s="244"/>
      <c r="AI4" s="315"/>
      <c r="AK4" s="70">
        <f t="shared" ref="AK4:AK17" si="19">AK3+1</f>
        <v>2</v>
      </c>
      <c r="AL4" s="314"/>
      <c r="AM4" s="244"/>
      <c r="AN4" s="327"/>
      <c r="AO4" s="327"/>
      <c r="AP4" s="327"/>
      <c r="AQ4" s="327"/>
      <c r="AR4" s="327"/>
      <c r="AS4" s="337"/>
      <c r="AT4" s="337"/>
      <c r="AU4" s="327"/>
      <c r="AV4" s="327"/>
      <c r="AW4" s="327"/>
      <c r="AX4" s="327"/>
      <c r="AY4" s="327"/>
      <c r="AZ4" s="244"/>
      <c r="BA4" s="315"/>
    </row>
    <row r="5" spans="1:54" x14ac:dyDescent="0.3">
      <c r="A5" s="70">
        <f t="shared" si="17"/>
        <v>12</v>
      </c>
      <c r="B5" s="314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18"/>
        <v>3</v>
      </c>
      <c r="T5" s="314"/>
      <c r="U5" s="327"/>
      <c r="V5" s="327"/>
      <c r="W5" s="327"/>
      <c r="X5" s="327"/>
      <c r="Y5" s="327"/>
      <c r="Z5" s="327"/>
      <c r="AA5" s="327"/>
      <c r="AB5" s="327"/>
      <c r="AC5" s="327"/>
      <c r="AD5" s="327"/>
      <c r="AE5" s="327"/>
      <c r="AF5" s="327"/>
      <c r="AG5" s="327"/>
      <c r="AH5" s="327"/>
      <c r="AI5" s="315"/>
      <c r="AK5" s="70">
        <f t="shared" si="19"/>
        <v>3</v>
      </c>
      <c r="AL5" s="314"/>
      <c r="AM5" s="327"/>
      <c r="AN5" s="327"/>
      <c r="AO5" s="327"/>
      <c r="AP5" s="327"/>
      <c r="AQ5" s="327"/>
      <c r="AR5" s="327"/>
      <c r="AS5" s="327"/>
      <c r="AT5" s="327"/>
      <c r="AU5" s="327"/>
      <c r="AV5" s="327"/>
      <c r="AW5" s="327"/>
      <c r="AX5" s="327"/>
      <c r="AY5" s="327"/>
      <c r="AZ5" s="327"/>
      <c r="BA5" s="315"/>
    </row>
    <row r="6" spans="1:54" x14ac:dyDescent="0.3">
      <c r="A6" s="70">
        <f t="shared" si="17"/>
        <v>11</v>
      </c>
      <c r="B6" s="314"/>
      <c r="C6" s="244"/>
      <c r="D6" s="244"/>
      <c r="E6" s="244"/>
      <c r="F6" s="244"/>
      <c r="G6" s="17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18"/>
        <v>4</v>
      </c>
      <c r="T6" s="314"/>
      <c r="U6" s="327"/>
      <c r="V6" s="327"/>
      <c r="W6" s="327"/>
      <c r="X6" s="327"/>
      <c r="Y6" s="128"/>
      <c r="Z6" s="128"/>
      <c r="AA6" s="121"/>
      <c r="AB6" s="121"/>
      <c r="AC6" s="128"/>
      <c r="AD6" s="128"/>
      <c r="AE6" s="327"/>
      <c r="AF6" s="327"/>
      <c r="AG6" s="327"/>
      <c r="AH6" s="327"/>
      <c r="AI6" s="315"/>
      <c r="AK6" s="70">
        <f t="shared" si="19"/>
        <v>4</v>
      </c>
      <c r="AL6" s="314"/>
      <c r="AM6" s="327"/>
      <c r="AN6" s="327"/>
      <c r="AO6" s="327"/>
      <c r="AP6" s="327"/>
      <c r="AQ6" s="128"/>
      <c r="AR6" s="128"/>
      <c r="AS6" s="128"/>
      <c r="AT6" s="128"/>
      <c r="AU6" s="128"/>
      <c r="AV6" s="128"/>
      <c r="AW6" s="327"/>
      <c r="AX6" s="327"/>
      <c r="AY6" s="327"/>
      <c r="AZ6" s="327"/>
      <c r="BA6" s="315"/>
    </row>
    <row r="7" spans="1:54" x14ac:dyDescent="0.3">
      <c r="A7" s="70">
        <f t="shared" si="17"/>
        <v>10</v>
      </c>
      <c r="B7" s="314"/>
      <c r="C7" s="244"/>
      <c r="D7" s="244"/>
      <c r="E7" s="244"/>
      <c r="F7" s="244"/>
      <c r="G7" s="6"/>
      <c r="H7" s="6"/>
      <c r="I7" s="6"/>
      <c r="J7" s="6"/>
      <c r="K7" s="6"/>
      <c r="L7" s="17"/>
      <c r="M7" s="244"/>
      <c r="N7" s="244"/>
      <c r="O7" s="244"/>
      <c r="P7" s="244"/>
      <c r="Q7" s="315"/>
      <c r="S7" s="70">
        <f t="shared" si="18"/>
        <v>5</v>
      </c>
      <c r="T7" s="314"/>
      <c r="U7" s="327"/>
      <c r="V7" s="327"/>
      <c r="W7" s="327"/>
      <c r="X7" s="327"/>
      <c r="Y7" s="128"/>
      <c r="Z7" s="128"/>
      <c r="AA7" s="337"/>
      <c r="AB7" s="162"/>
      <c r="AC7" s="128"/>
      <c r="AD7" s="128"/>
      <c r="AE7" s="327"/>
      <c r="AF7" s="327"/>
      <c r="AG7" s="327"/>
      <c r="AH7" s="327"/>
      <c r="AI7" s="315"/>
      <c r="AK7" s="70">
        <f t="shared" si="19"/>
        <v>5</v>
      </c>
      <c r="AL7" s="314"/>
      <c r="AM7" s="327"/>
      <c r="AN7" s="327"/>
      <c r="AO7" s="327"/>
      <c r="AP7" s="327"/>
      <c r="AQ7" s="128"/>
      <c r="AR7" s="128"/>
      <c r="AS7" s="327"/>
      <c r="AT7" s="128"/>
      <c r="AU7" s="128"/>
      <c r="AV7" s="128"/>
      <c r="AW7" s="327"/>
      <c r="AX7" s="327"/>
      <c r="AY7" s="327"/>
      <c r="AZ7" s="327"/>
      <c r="BA7" s="315"/>
    </row>
    <row r="8" spans="1:54" x14ac:dyDescent="0.3">
      <c r="A8" s="70">
        <f t="shared" si="17"/>
        <v>9</v>
      </c>
      <c r="B8" s="314"/>
      <c r="C8" s="244"/>
      <c r="D8" s="244"/>
      <c r="E8" s="244"/>
      <c r="F8" s="244"/>
      <c r="G8" s="6"/>
      <c r="H8" s="6"/>
      <c r="I8" s="6"/>
      <c r="J8" s="6"/>
      <c r="K8" s="6"/>
      <c r="L8" s="17"/>
      <c r="M8" s="244"/>
      <c r="N8" s="244"/>
      <c r="O8" s="244"/>
      <c r="P8" s="244"/>
      <c r="Q8" s="315"/>
      <c r="S8" s="70">
        <f t="shared" si="18"/>
        <v>6</v>
      </c>
      <c r="T8" s="314"/>
      <c r="U8" s="327"/>
      <c r="V8" s="327"/>
      <c r="W8" s="327"/>
      <c r="X8" s="327"/>
      <c r="Y8" s="128"/>
      <c r="Z8" s="128"/>
      <c r="AA8" s="162"/>
      <c r="AB8" s="162"/>
      <c r="AC8" s="128"/>
      <c r="AD8" s="128"/>
      <c r="AE8" s="327"/>
      <c r="AF8" s="327"/>
      <c r="AG8" s="327"/>
      <c r="AH8" s="327"/>
      <c r="AI8" s="315"/>
      <c r="AK8" s="70">
        <f t="shared" si="19"/>
        <v>6</v>
      </c>
      <c r="AL8" s="314"/>
      <c r="AM8" s="327"/>
      <c r="AN8" s="327"/>
      <c r="AO8" s="327"/>
      <c r="AP8" s="327"/>
      <c r="AQ8" s="128"/>
      <c r="AR8" s="128"/>
      <c r="AS8" s="128"/>
      <c r="AT8" s="128"/>
      <c r="AU8" s="128"/>
      <c r="AV8" s="128"/>
      <c r="AW8" s="327"/>
      <c r="AX8" s="327"/>
      <c r="AY8" s="327"/>
      <c r="AZ8" s="327"/>
      <c r="BA8" s="315"/>
    </row>
    <row r="9" spans="1:54" x14ac:dyDescent="0.3">
      <c r="A9" s="70">
        <f t="shared" si="1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70">
        <f t="shared" si="18"/>
        <v>7</v>
      </c>
      <c r="T9" s="16"/>
      <c r="U9" s="128"/>
      <c r="V9" s="128"/>
      <c r="W9" s="128"/>
      <c r="X9" s="121"/>
      <c r="Y9" s="162"/>
      <c r="Z9" s="162"/>
      <c r="AA9" s="162"/>
      <c r="AB9" s="162"/>
      <c r="AC9" s="162"/>
      <c r="AD9" s="162"/>
      <c r="AE9" s="121"/>
      <c r="AF9" s="128"/>
      <c r="AG9" s="128"/>
      <c r="AH9" s="128"/>
      <c r="AI9" s="26"/>
      <c r="AK9" s="70">
        <f t="shared" si="19"/>
        <v>7</v>
      </c>
      <c r="AL9" s="16"/>
      <c r="AM9" s="162"/>
      <c r="AN9" s="162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62"/>
      <c r="AZ9" s="162"/>
      <c r="BA9" s="26"/>
    </row>
    <row r="10" spans="1:54" x14ac:dyDescent="0.3">
      <c r="A10" s="70">
        <f t="shared" si="17"/>
        <v>7</v>
      </c>
      <c r="B10" s="314"/>
      <c r="C10" s="244"/>
      <c r="D10" s="244"/>
      <c r="E10" s="244"/>
      <c r="F10" s="244"/>
      <c r="G10" s="17"/>
      <c r="H10" s="128"/>
      <c r="I10" s="327"/>
      <c r="J10" s="128"/>
      <c r="K10" s="17"/>
      <c r="L10" s="17"/>
      <c r="M10" s="244"/>
      <c r="N10" s="244"/>
      <c r="O10" s="244"/>
      <c r="P10" s="244"/>
      <c r="Q10" s="315"/>
      <c r="S10" s="70">
        <f t="shared" si="18"/>
        <v>8</v>
      </c>
      <c r="T10" s="314"/>
      <c r="U10" s="327"/>
      <c r="V10" s="327"/>
      <c r="W10" s="327"/>
      <c r="X10" s="239"/>
      <c r="Y10" s="162"/>
      <c r="Z10" s="162"/>
      <c r="AA10" s="162"/>
      <c r="AB10" s="162"/>
      <c r="AC10" s="162"/>
      <c r="AD10" s="162"/>
      <c r="AE10" s="239"/>
      <c r="AF10" s="327"/>
      <c r="AG10" s="327"/>
      <c r="AH10" s="327"/>
      <c r="AI10" s="315"/>
      <c r="AK10" s="70">
        <f t="shared" si="19"/>
        <v>8</v>
      </c>
      <c r="AL10" s="314"/>
      <c r="AM10" s="337"/>
      <c r="AN10" s="337"/>
      <c r="AO10" s="327"/>
      <c r="AP10" s="327"/>
      <c r="AQ10" s="128"/>
      <c r="AR10" s="128"/>
      <c r="AS10" s="128"/>
      <c r="AT10" s="128"/>
      <c r="AU10" s="128"/>
      <c r="AV10" s="128"/>
      <c r="AW10" s="327"/>
      <c r="AX10" s="327"/>
      <c r="AY10" s="337"/>
      <c r="AZ10" s="337"/>
      <c r="BA10" s="315"/>
    </row>
    <row r="11" spans="1:54" x14ac:dyDescent="0.3">
      <c r="A11" s="70">
        <f t="shared" si="17"/>
        <v>6</v>
      </c>
      <c r="B11" s="314"/>
      <c r="C11" s="244"/>
      <c r="D11" s="17"/>
      <c r="E11" s="17"/>
      <c r="F11" s="17"/>
      <c r="G11" s="128"/>
      <c r="H11" s="128"/>
      <c r="I11" s="128"/>
      <c r="J11" s="128"/>
      <c r="K11" s="128"/>
      <c r="L11" s="17"/>
      <c r="M11" s="17"/>
      <c r="N11" s="17"/>
      <c r="O11" s="17"/>
      <c r="P11" s="244"/>
      <c r="Q11" s="315"/>
      <c r="S11" s="70">
        <f t="shared" si="18"/>
        <v>9</v>
      </c>
      <c r="T11" s="314"/>
      <c r="U11" s="327"/>
      <c r="V11" s="128"/>
      <c r="W11" s="128"/>
      <c r="X11" s="128"/>
      <c r="Y11" s="128"/>
      <c r="Z11" s="128"/>
      <c r="AA11" s="162"/>
      <c r="AB11" s="162"/>
      <c r="AC11" s="128"/>
      <c r="AD11" s="128"/>
      <c r="AE11" s="128"/>
      <c r="AF11" s="128"/>
      <c r="AG11" s="128"/>
      <c r="AH11" s="327"/>
      <c r="AI11" s="315"/>
      <c r="AK11" s="70">
        <f t="shared" si="19"/>
        <v>9</v>
      </c>
      <c r="AL11" s="314"/>
      <c r="AM11" s="327"/>
      <c r="AN11" s="128"/>
      <c r="AO11" s="128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327"/>
      <c r="BA11" s="315"/>
    </row>
    <row r="12" spans="1:54" x14ac:dyDescent="0.3">
      <c r="A12" s="70">
        <f t="shared" si="17"/>
        <v>5</v>
      </c>
      <c r="B12" s="314"/>
      <c r="C12" s="244"/>
      <c r="D12" s="244"/>
      <c r="E12" s="244"/>
      <c r="F12" s="244"/>
      <c r="G12" s="187"/>
      <c r="H12" s="187"/>
      <c r="I12" s="187"/>
      <c r="J12" s="187"/>
      <c r="K12" s="187"/>
      <c r="L12" s="244"/>
      <c r="M12" s="244"/>
      <c r="N12" s="244"/>
      <c r="O12" s="244"/>
      <c r="P12" s="244"/>
      <c r="Q12" s="315"/>
      <c r="S12" s="70">
        <f t="shared" si="18"/>
        <v>10</v>
      </c>
      <c r="T12" s="314"/>
      <c r="U12" s="327"/>
      <c r="V12" s="327"/>
      <c r="W12" s="327"/>
      <c r="X12" s="327"/>
      <c r="Y12" s="327"/>
      <c r="Z12" s="327"/>
      <c r="AA12" s="337"/>
      <c r="AB12" s="337"/>
      <c r="AC12" s="327"/>
      <c r="AD12" s="327"/>
      <c r="AE12" s="327"/>
      <c r="AF12" s="327"/>
      <c r="AG12" s="327"/>
      <c r="AH12" s="327"/>
      <c r="AI12" s="315"/>
      <c r="AK12" s="70">
        <f t="shared" si="19"/>
        <v>10</v>
      </c>
      <c r="AL12" s="314"/>
      <c r="AM12" s="327"/>
      <c r="AN12" s="327"/>
      <c r="AO12" s="327"/>
      <c r="AP12" s="327"/>
      <c r="AQ12" s="327"/>
      <c r="AR12" s="327"/>
      <c r="AS12" s="327"/>
      <c r="AT12" s="327"/>
      <c r="AU12" s="327"/>
      <c r="AV12" s="327"/>
      <c r="AW12" s="327"/>
      <c r="AX12" s="327"/>
      <c r="AY12" s="327"/>
      <c r="AZ12" s="327"/>
      <c r="BA12" s="315"/>
    </row>
    <row r="13" spans="1:54" x14ac:dyDescent="0.3">
      <c r="A13" s="70">
        <f t="shared" si="17"/>
        <v>4</v>
      </c>
      <c r="B13" s="314"/>
      <c r="C13" s="244"/>
      <c r="D13" s="244"/>
      <c r="E13" s="244"/>
      <c r="F13" s="244"/>
      <c r="G13" s="128"/>
      <c r="H13" s="128"/>
      <c r="I13" s="128"/>
      <c r="J13" s="128"/>
      <c r="K13" s="128"/>
      <c r="L13" s="244"/>
      <c r="M13" s="244"/>
      <c r="N13" s="244"/>
      <c r="O13" s="244"/>
      <c r="P13" s="244"/>
      <c r="Q13" s="315"/>
      <c r="S13" s="70">
        <f t="shared" si="18"/>
        <v>11</v>
      </c>
      <c r="T13" s="314"/>
      <c r="U13" s="327"/>
      <c r="V13" s="327"/>
      <c r="W13" s="327"/>
      <c r="X13" s="327"/>
      <c r="Y13" s="327"/>
      <c r="Z13" s="327"/>
      <c r="AA13" s="239"/>
      <c r="AB13" s="239"/>
      <c r="AC13" s="327"/>
      <c r="AD13" s="327"/>
      <c r="AE13" s="327"/>
      <c r="AF13" s="327"/>
      <c r="AG13" s="327"/>
      <c r="AH13" s="327"/>
      <c r="AI13" s="315"/>
      <c r="AK13" s="70">
        <f t="shared" si="19"/>
        <v>11</v>
      </c>
      <c r="AL13" s="314"/>
      <c r="AM13" s="327"/>
      <c r="AN13" s="327"/>
      <c r="AO13" s="327"/>
      <c r="AP13" s="327"/>
      <c r="AQ13" s="327"/>
      <c r="AR13" s="327"/>
      <c r="AS13" s="327"/>
      <c r="AT13" s="327"/>
      <c r="AU13" s="327"/>
      <c r="AV13" s="327"/>
      <c r="AW13" s="327"/>
      <c r="AX13" s="327"/>
      <c r="AY13" s="327"/>
      <c r="AZ13" s="327"/>
      <c r="BA13" s="315"/>
    </row>
    <row r="14" spans="1:54" x14ac:dyDescent="0.3">
      <c r="A14" s="70">
        <f t="shared" si="17"/>
        <v>3</v>
      </c>
      <c r="B14" s="314"/>
      <c r="C14" s="244"/>
      <c r="D14" s="244"/>
      <c r="E14" s="244"/>
      <c r="F14" s="244"/>
      <c r="G14" s="17"/>
      <c r="H14" s="128"/>
      <c r="I14" s="128"/>
      <c r="J14" s="128"/>
      <c r="K14" s="17"/>
      <c r="L14" s="244"/>
      <c r="M14" s="244"/>
      <c r="N14" s="244"/>
      <c r="O14" s="244"/>
      <c r="P14" s="244"/>
      <c r="Q14" s="315"/>
      <c r="S14" s="70">
        <f t="shared" si="18"/>
        <v>12</v>
      </c>
      <c r="T14" s="314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15"/>
      <c r="AK14" s="70">
        <f t="shared" si="19"/>
        <v>12</v>
      </c>
      <c r="AL14" s="314"/>
      <c r="AM14" s="327"/>
      <c r="AN14" s="327"/>
      <c r="AO14" s="327"/>
      <c r="AP14" s="327"/>
      <c r="AQ14" s="327"/>
      <c r="AR14" s="327"/>
      <c r="AS14" s="327"/>
      <c r="AT14" s="327"/>
      <c r="AU14" s="327"/>
      <c r="AV14" s="327"/>
      <c r="AW14" s="327"/>
      <c r="AX14" s="327"/>
      <c r="AY14" s="327"/>
      <c r="AZ14" s="327"/>
      <c r="BA14" s="315"/>
    </row>
    <row r="15" spans="1:54" x14ac:dyDescent="0.3">
      <c r="A15" s="70">
        <f t="shared" si="17"/>
        <v>2</v>
      </c>
      <c r="B15" s="314"/>
      <c r="C15" s="244"/>
      <c r="D15" s="244"/>
      <c r="E15" s="244"/>
      <c r="F15" s="244"/>
      <c r="G15" s="244"/>
      <c r="H15" s="327"/>
      <c r="I15" s="327"/>
      <c r="J15" s="327"/>
      <c r="K15" s="244"/>
      <c r="L15" s="244"/>
      <c r="M15" s="244"/>
      <c r="N15" s="244"/>
      <c r="O15" s="244"/>
      <c r="P15" s="244"/>
      <c r="Q15" s="315"/>
      <c r="S15" s="70">
        <f t="shared" si="18"/>
        <v>13</v>
      </c>
      <c r="T15" s="314"/>
      <c r="U15" s="244"/>
      <c r="V15" s="327"/>
      <c r="W15" s="327"/>
      <c r="X15" s="327"/>
      <c r="Y15" s="327"/>
      <c r="Z15" s="327"/>
      <c r="AA15" s="327"/>
      <c r="AB15" s="327"/>
      <c r="AC15" s="327"/>
      <c r="AD15" s="327"/>
      <c r="AE15" s="327"/>
      <c r="AF15" s="327"/>
      <c r="AG15" s="327"/>
      <c r="AH15" s="244"/>
      <c r="AI15" s="315"/>
      <c r="AK15" s="70">
        <f t="shared" si="19"/>
        <v>13</v>
      </c>
      <c r="AL15" s="314"/>
      <c r="AM15" s="244"/>
      <c r="AN15" s="327"/>
      <c r="AO15" s="327"/>
      <c r="AP15" s="327"/>
      <c r="AQ15" s="327"/>
      <c r="AR15" s="327"/>
      <c r="AS15" s="337"/>
      <c r="AT15" s="337"/>
      <c r="AU15" s="327"/>
      <c r="AV15" s="327"/>
      <c r="AW15" s="327"/>
      <c r="AX15" s="327"/>
      <c r="AY15" s="327"/>
      <c r="AZ15" s="244"/>
      <c r="BA15" s="315"/>
    </row>
    <row r="16" spans="1:54" x14ac:dyDescent="0.3">
      <c r="A16" s="70">
        <f>+A17+1</f>
        <v>1</v>
      </c>
      <c r="B16" s="16"/>
      <c r="C16" s="17"/>
      <c r="D16" s="244"/>
      <c r="E16" s="244"/>
      <c r="F16" s="244"/>
      <c r="G16" s="244"/>
      <c r="H16" s="244"/>
      <c r="I16" s="327"/>
      <c r="J16" s="244"/>
      <c r="K16" s="244"/>
      <c r="L16" s="17"/>
      <c r="M16" s="244"/>
      <c r="N16" s="244"/>
      <c r="O16" s="244"/>
      <c r="P16" s="17"/>
      <c r="Q16" s="26"/>
      <c r="S16" s="70">
        <f t="shared" si="18"/>
        <v>14</v>
      </c>
      <c r="T16" s="16"/>
      <c r="U16" s="17"/>
      <c r="V16" s="244"/>
      <c r="W16" s="327"/>
      <c r="X16" s="327"/>
      <c r="Y16" s="128"/>
      <c r="Z16" s="128"/>
      <c r="AA16" s="128"/>
      <c r="AB16" s="128"/>
      <c r="AC16" s="128"/>
      <c r="AD16" s="128"/>
      <c r="AE16" s="327"/>
      <c r="AF16" s="327"/>
      <c r="AG16" s="244"/>
      <c r="AH16" s="17"/>
      <c r="AI16" s="26"/>
      <c r="AK16" s="70">
        <f t="shared" si="19"/>
        <v>14</v>
      </c>
      <c r="AL16" s="16"/>
      <c r="AM16" s="17"/>
      <c r="AN16" s="244"/>
      <c r="AO16" s="327"/>
      <c r="AP16" s="327"/>
      <c r="AQ16" s="128"/>
      <c r="AR16" s="128"/>
      <c r="AS16" s="162"/>
      <c r="AT16" s="162"/>
      <c r="AU16" s="128"/>
      <c r="AV16" s="128"/>
      <c r="AW16" s="327"/>
      <c r="AX16" s="327"/>
      <c r="AY16" s="244"/>
      <c r="AZ16" s="17"/>
      <c r="BA16" s="26"/>
    </row>
    <row r="17" spans="1:53" x14ac:dyDescent="0.3">
      <c r="A17" s="70">
        <v>0</v>
      </c>
      <c r="B17" s="32"/>
      <c r="C17" s="22"/>
      <c r="D17" s="22"/>
      <c r="E17" s="22"/>
      <c r="F17" s="22"/>
      <c r="G17" s="317"/>
      <c r="H17" s="317"/>
      <c r="I17" s="350"/>
      <c r="J17" s="317"/>
      <c r="K17" s="317"/>
      <c r="L17" s="22"/>
      <c r="M17" s="22"/>
      <c r="N17" s="22"/>
      <c r="O17" s="22"/>
      <c r="P17" s="22"/>
      <c r="Q17" s="33"/>
      <c r="S17" s="70">
        <f t="shared" si="1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f t="shared" si="1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</row>
    <row r="18" spans="1:53" x14ac:dyDescent="0.3">
      <c r="A18" s="242"/>
      <c r="S18" s="242" t="s">
        <v>395</v>
      </c>
      <c r="AK18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workbookViewId="0">
      <selection activeCell="BA4" sqref="BA4:BC6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workbookViewId="0">
      <selection activeCell="BF24" sqref="BF24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5</vt:i4>
      </vt:variant>
    </vt:vector>
  </HeadingPairs>
  <TitlesOfParts>
    <vt:vector size="50" baseType="lpstr">
      <vt:lpstr>Ideas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Ore Distribution</vt:lpstr>
      <vt:lpstr>Tekkit Ores</vt:lpstr>
      <vt:lpstr>Balloon</vt:lpstr>
      <vt:lpstr>between</vt:lpstr>
      <vt:lpstr>block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2012-08-17T01:43:29Z</dcterms:modified>
</cp:coreProperties>
</file>