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8" windowWidth="16260" windowHeight="8820" tabRatio="740" firstSheet="33" activeTab="37"/>
  </bookViews>
  <sheets>
    <sheet name="Sheet3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Street names" sheetId="51" r:id="rId20"/>
    <sheet name="Building Nines" sheetId="21" r:id="rId21"/>
    <sheet name="Building Walls" sheetId="22" r:id="rId22"/>
    <sheet name="Compass" sheetId="37" r:id="rId23"/>
    <sheet name="Circles" sheetId="36" r:id="rId24"/>
    <sheet name="Windows" sheetId="23" state="hidden" r:id="rId25"/>
    <sheet name="Circle" sheetId="24" state="hidden" r:id="rId26"/>
    <sheet name="Paved Street" sheetId="26" state="hidden" r:id="rId27"/>
    <sheet name="Sewers" sheetId="30" state="hidden" r:id="rId28"/>
    <sheet name="Dirt Street" sheetId="25" state="hidden" r:id="rId29"/>
    <sheet name="Neighbors" sheetId="31" state="hidden" r:id="rId30"/>
    <sheet name="Parks" sheetId="33" r:id="rId31"/>
    <sheet name="Cisterns" sheetId="34" r:id="rId32"/>
    <sheet name="Roundabout" sheetId="35" r:id="rId33"/>
    <sheet name="Intersections" sheetId="41" r:id="rId34"/>
    <sheet name="Tunnels" sheetId="42" r:id="rId35"/>
    <sheet name="Bridge" sheetId="43" r:id="rId36"/>
    <sheet name="House" sheetId="44" r:id="rId37"/>
    <sheet name="Drilling Platform" sheetId="45" r:id="rId38"/>
    <sheet name="Mineshafts, thoughts" sheetId="46" state="hidden" r:id="rId39"/>
    <sheet name="Mineshafts" sheetId="47" r:id="rId40"/>
    <sheet name="Bunkers" sheetId="48" r:id="rId41"/>
    <sheet name="Sewers2" sheetId="49" r:id="rId42"/>
    <sheet name="Ore Distribution" sheetId="50" r:id="rId43"/>
    <sheet name="Tekkit Ores" sheetId="52" r:id="rId44"/>
  </sheets>
  <definedNames>
    <definedName name="AbsoluteMaximumFloorsBelow">Sheet3!$C$6</definedName>
    <definedName name="block">Sheet7!$D$5</definedName>
    <definedName name="FloorHeight">Sheet3!$C$3</definedName>
    <definedName name="FudgeFloorsAbove">Sheet3!$C$5</definedName>
    <definedName name="FudgeFloorsBelow">Sheet3!$C$4</definedName>
    <definedName name="RealChunkHeight">Sheet3!$C$2</definedName>
    <definedName name="StreetLevel">Sheet3!$C$7</definedName>
  </definedNames>
  <calcPr calcId="145621"/>
</workbook>
</file>

<file path=xl/calcChain.xml><?xml version="1.0" encoding="utf-8"?>
<calcChain xmlns="http://schemas.openxmlformats.org/spreadsheetml/2006/main">
  <c r="AP19" i="49" l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O19" i="49"/>
  <c r="AM22" i="49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AM21" i="49"/>
  <c r="BD32" i="47" l="1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V40" i="47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U40" i="47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C93" i="52" l="1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D88" i="52"/>
  <c r="G88" i="52" s="1"/>
  <c r="C88" i="52"/>
  <c r="B88" i="52"/>
  <c r="C87" i="52"/>
  <c r="D87" i="52" s="1"/>
  <c r="B87" i="52"/>
  <c r="D86" i="52"/>
  <c r="G86" i="52" s="1"/>
  <c r="C86" i="52"/>
  <c r="B86" i="52"/>
  <c r="C85" i="52"/>
  <c r="D85" i="52" s="1"/>
  <c r="B85" i="52"/>
  <c r="D84" i="52"/>
  <c r="G84" i="52" s="1"/>
  <c r="C84" i="52"/>
  <c r="B84" i="52"/>
  <c r="C83" i="52"/>
  <c r="D83" i="52" s="1"/>
  <c r="B83" i="52"/>
  <c r="D82" i="52"/>
  <c r="G82" i="52" s="1"/>
  <c r="C82" i="52"/>
  <c r="B82" i="52"/>
  <c r="C81" i="52"/>
  <c r="D81" i="52" s="1"/>
  <c r="B81" i="52"/>
  <c r="D80" i="52"/>
  <c r="G80" i="52" s="1"/>
  <c r="C80" i="52"/>
  <c r="B80" i="52"/>
  <c r="C79" i="52"/>
  <c r="D79" i="52" s="1"/>
  <c r="B79" i="52"/>
  <c r="D78" i="52"/>
  <c r="G78" i="52" s="1"/>
  <c r="C78" i="52"/>
  <c r="B78" i="52"/>
  <c r="C77" i="52"/>
  <c r="D77" i="52" s="1"/>
  <c r="B77" i="52"/>
  <c r="D76" i="52"/>
  <c r="G76" i="52" s="1"/>
  <c r="C76" i="52"/>
  <c r="B76" i="52"/>
  <c r="C75" i="52"/>
  <c r="D75" i="52" s="1"/>
  <c r="B75" i="52"/>
  <c r="D74" i="52"/>
  <c r="G74" i="52" s="1"/>
  <c r="C74" i="52"/>
  <c r="B74" i="52"/>
  <c r="C73" i="52"/>
  <c r="D73" i="52" s="1"/>
  <c r="B73" i="52"/>
  <c r="D72" i="52"/>
  <c r="G72" i="52" s="1"/>
  <c r="C72" i="52"/>
  <c r="B72" i="52"/>
  <c r="C71" i="52"/>
  <c r="D71" i="52" s="1"/>
  <c r="B71" i="52"/>
  <c r="D70" i="52"/>
  <c r="G70" i="52" s="1"/>
  <c r="C70" i="52"/>
  <c r="B70" i="52"/>
  <c r="C69" i="52"/>
  <c r="D69" i="52" s="1"/>
  <c r="B69" i="52"/>
  <c r="D68" i="52"/>
  <c r="G68" i="52" s="1"/>
  <c r="C68" i="52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D64" i="52"/>
  <c r="C64" i="52"/>
  <c r="B64" i="52"/>
  <c r="E63" i="52"/>
  <c r="F63" i="52" s="1"/>
  <c r="C63" i="52"/>
  <c r="D63" i="52" s="1"/>
  <c r="G63" i="52" s="1"/>
  <c r="B63" i="52"/>
  <c r="D62" i="52"/>
  <c r="C62" i="52"/>
  <c r="B62" i="52"/>
  <c r="C61" i="52"/>
  <c r="D61" i="52" s="1"/>
  <c r="G61" i="52" s="1"/>
  <c r="B61" i="52"/>
  <c r="D60" i="52"/>
  <c r="C60" i="52"/>
  <c r="B60" i="52"/>
  <c r="C59" i="52"/>
  <c r="D59" i="52" s="1"/>
  <c r="B59" i="52"/>
  <c r="D58" i="52"/>
  <c r="G58" i="52" s="1"/>
  <c r="C58" i="52"/>
  <c r="B58" i="52"/>
  <c r="C57" i="52"/>
  <c r="D57" i="52" s="1"/>
  <c r="B57" i="52"/>
  <c r="D56" i="52"/>
  <c r="G56" i="52" s="1"/>
  <c r="C56" i="52"/>
  <c r="B56" i="52"/>
  <c r="C55" i="52"/>
  <c r="D55" i="52" s="1"/>
  <c r="B55" i="52"/>
  <c r="D54" i="52"/>
  <c r="G54" i="52" s="1"/>
  <c r="C54" i="52"/>
  <c r="B54" i="52"/>
  <c r="C53" i="52"/>
  <c r="D53" i="52" s="1"/>
  <c r="B53" i="52"/>
  <c r="D52" i="52"/>
  <c r="G52" i="52" s="1"/>
  <c r="C52" i="52"/>
  <c r="B52" i="52"/>
  <c r="C51" i="52"/>
  <c r="D51" i="52" s="1"/>
  <c r="B51" i="52"/>
  <c r="D50" i="52"/>
  <c r="G50" i="52" s="1"/>
  <c r="C50" i="52"/>
  <c r="B50" i="52"/>
  <c r="C49" i="52"/>
  <c r="D49" i="52" s="1"/>
  <c r="B49" i="52"/>
  <c r="D48" i="52"/>
  <c r="G48" i="52" s="1"/>
  <c r="C48" i="52"/>
  <c r="B48" i="52"/>
  <c r="C47" i="52"/>
  <c r="D47" i="52" s="1"/>
  <c r="B47" i="52"/>
  <c r="D46" i="52"/>
  <c r="G46" i="52" s="1"/>
  <c r="C46" i="52"/>
  <c r="B46" i="52"/>
  <c r="C45" i="52"/>
  <c r="D45" i="52" s="1"/>
  <c r="B45" i="52"/>
  <c r="D44" i="52"/>
  <c r="G44" i="52" s="1"/>
  <c r="C44" i="52"/>
  <c r="B44" i="52"/>
  <c r="C43" i="52"/>
  <c r="D43" i="52" s="1"/>
  <c r="B43" i="52"/>
  <c r="D42" i="52"/>
  <c r="G42" i="52" s="1"/>
  <c r="C42" i="52"/>
  <c r="B42" i="52"/>
  <c r="C41" i="52"/>
  <c r="D41" i="52" s="1"/>
  <c r="B41" i="52"/>
  <c r="D40" i="52"/>
  <c r="G40" i="52" s="1"/>
  <c r="C40" i="52"/>
  <c r="B40" i="52"/>
  <c r="C39" i="52"/>
  <c r="D39" i="52" s="1"/>
  <c r="B39" i="52"/>
  <c r="D38" i="52"/>
  <c r="G38" i="52" s="1"/>
  <c r="C38" i="52"/>
  <c r="B38" i="52"/>
  <c r="C37" i="52"/>
  <c r="D37" i="52" s="1"/>
  <c r="B37" i="52"/>
  <c r="D36" i="52"/>
  <c r="G36" i="52" s="1"/>
  <c r="C36" i="52"/>
  <c r="B36" i="52"/>
  <c r="C35" i="52"/>
  <c r="D35" i="52" s="1"/>
  <c r="B35" i="52"/>
  <c r="D34" i="52"/>
  <c r="C34" i="52"/>
  <c r="B34" i="52"/>
  <c r="E33" i="52"/>
  <c r="F33" i="52" s="1"/>
  <c r="C33" i="52"/>
  <c r="D33" i="52" s="1"/>
  <c r="G33" i="52" s="1"/>
  <c r="B33" i="52"/>
  <c r="D32" i="52"/>
  <c r="C32" i="52"/>
  <c r="B32" i="52"/>
  <c r="C31" i="52"/>
  <c r="D31" i="52" s="1"/>
  <c r="G31" i="52" s="1"/>
  <c r="B31" i="52"/>
  <c r="D30" i="52"/>
  <c r="C30" i="52"/>
  <c r="B30" i="52"/>
  <c r="C29" i="52"/>
  <c r="D29" i="52" s="1"/>
  <c r="B29" i="52"/>
  <c r="D28" i="52"/>
  <c r="G28" i="52" s="1"/>
  <c r="C28" i="52"/>
  <c r="B28" i="52"/>
  <c r="C27" i="52"/>
  <c r="D27" i="52" s="1"/>
  <c r="B27" i="52"/>
  <c r="D26" i="52"/>
  <c r="G26" i="52" s="1"/>
  <c r="C26" i="52"/>
  <c r="B26" i="52"/>
  <c r="C25" i="52"/>
  <c r="D25" i="52" s="1"/>
  <c r="B25" i="52"/>
  <c r="D24" i="52"/>
  <c r="G24" i="52" s="1"/>
  <c r="C24" i="52"/>
  <c r="B24" i="52"/>
  <c r="C23" i="52"/>
  <c r="D23" i="52" s="1"/>
  <c r="B23" i="52"/>
  <c r="D22" i="52"/>
  <c r="G22" i="52" s="1"/>
  <c r="C22" i="52"/>
  <c r="B22" i="52"/>
  <c r="C21" i="52"/>
  <c r="D21" i="52" s="1"/>
  <c r="B21" i="52"/>
  <c r="D20" i="52"/>
  <c r="G20" i="52" s="1"/>
  <c r="C20" i="52"/>
  <c r="B20" i="52"/>
  <c r="C19" i="52"/>
  <c r="D19" i="52" s="1"/>
  <c r="B19" i="52"/>
  <c r="D18" i="52"/>
  <c r="G18" i="52" s="1"/>
  <c r="C18" i="52"/>
  <c r="B18" i="52"/>
  <c r="C17" i="52"/>
  <c r="D17" i="52" s="1"/>
  <c r="B17" i="52"/>
  <c r="D16" i="52"/>
  <c r="G16" i="52" s="1"/>
  <c r="C16" i="52"/>
  <c r="B16" i="52"/>
  <c r="C15" i="52"/>
  <c r="D15" i="52" s="1"/>
  <c r="B15" i="52"/>
  <c r="D14" i="52"/>
  <c r="G14" i="52" s="1"/>
  <c r="C14" i="52"/>
  <c r="B14" i="52"/>
  <c r="C13" i="52"/>
  <c r="D13" i="52" s="1"/>
  <c r="B13" i="52"/>
  <c r="D12" i="52"/>
  <c r="G12" i="52" s="1"/>
  <c r="C12" i="52"/>
  <c r="B12" i="52"/>
  <c r="C11" i="52"/>
  <c r="D11" i="52" s="1"/>
  <c r="B11" i="52"/>
  <c r="D10" i="52"/>
  <c r="G10" i="52" s="1"/>
  <c r="C10" i="52"/>
  <c r="B10" i="52"/>
  <c r="C9" i="52"/>
  <c r="D9" i="52" s="1"/>
  <c r="B9" i="52"/>
  <c r="D8" i="52"/>
  <c r="G8" i="52" s="1"/>
  <c r="C8" i="52"/>
  <c r="B8" i="52"/>
  <c r="C7" i="52"/>
  <c r="D7" i="52" s="1"/>
  <c r="B7" i="52"/>
  <c r="D6" i="52"/>
  <c r="G6" i="52" s="1"/>
  <c r="C6" i="52"/>
  <c r="B6" i="52"/>
  <c r="C5" i="52"/>
  <c r="D5" i="52" s="1"/>
  <c r="B5" i="52"/>
  <c r="D4" i="52"/>
  <c r="G4" i="52" s="1"/>
  <c r="C4" i="52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H7" i="52" s="1"/>
  <c r="G11" i="52"/>
  <c r="E11" i="52"/>
  <c r="F11" i="52" s="1"/>
  <c r="H11" i="52" s="1"/>
  <c r="G15" i="52"/>
  <c r="E15" i="52"/>
  <c r="F15" i="52" s="1"/>
  <c r="H15" i="52" s="1"/>
  <c r="G19" i="52"/>
  <c r="E19" i="52"/>
  <c r="F19" i="52" s="1"/>
  <c r="H19" i="52" s="1"/>
  <c r="G23" i="52"/>
  <c r="E23" i="52"/>
  <c r="F23" i="52" s="1"/>
  <c r="H23" i="52" s="1"/>
  <c r="G27" i="52"/>
  <c r="E27" i="52"/>
  <c r="F27" i="52" s="1"/>
  <c r="H27" i="52" s="1"/>
  <c r="G5" i="52"/>
  <c r="E5" i="52"/>
  <c r="F5" i="52" s="1"/>
  <c r="H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H17" i="52" s="1"/>
  <c r="G21" i="52"/>
  <c r="E21" i="52"/>
  <c r="F21" i="52" s="1"/>
  <c r="H21" i="52" s="1"/>
  <c r="G25" i="52"/>
  <c r="E25" i="52"/>
  <c r="F25" i="52" s="1"/>
  <c r="H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H35" i="52" s="1"/>
  <c r="G39" i="52"/>
  <c r="E39" i="52"/>
  <c r="F39" i="52" s="1"/>
  <c r="H39" i="52" s="1"/>
  <c r="G43" i="52"/>
  <c r="E43" i="52"/>
  <c r="F43" i="52" s="1"/>
  <c r="H43" i="52" s="1"/>
  <c r="G47" i="52"/>
  <c r="E47" i="52"/>
  <c r="F47" i="52" s="1"/>
  <c r="H47" i="52" s="1"/>
  <c r="G51" i="52"/>
  <c r="E51" i="52"/>
  <c r="F51" i="52" s="1"/>
  <c r="H51" i="52" s="1"/>
  <c r="G55" i="52"/>
  <c r="E55" i="52"/>
  <c r="F55" i="52" s="1"/>
  <c r="H55" i="52" s="1"/>
  <c r="G59" i="52"/>
  <c r="E59" i="52"/>
  <c r="F59" i="52" s="1"/>
  <c r="H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H75" i="52" s="1"/>
  <c r="G79" i="52"/>
  <c r="E79" i="52"/>
  <c r="F79" i="52" s="1"/>
  <c r="H79" i="52" s="1"/>
  <c r="G83" i="52"/>
  <c r="E83" i="52"/>
  <c r="F83" i="52" s="1"/>
  <c r="H83" i="52" s="1"/>
  <c r="G87" i="52"/>
  <c r="E87" i="52"/>
  <c r="F87" i="52" s="1"/>
  <c r="H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H30" i="50"/>
  <c r="H29" i="50"/>
  <c r="H28" i="50"/>
  <c r="H27" i="50"/>
  <c r="H26" i="50"/>
  <c r="H25" i="50"/>
  <c r="H24" i="50"/>
  <c r="H23" i="50"/>
  <c r="J24" i="50"/>
  <c r="J23" i="50"/>
  <c r="H22" i="50"/>
  <c r="Q17" i="50"/>
  <c r="Q16" i="50"/>
  <c r="Q15" i="50"/>
  <c r="Q14" i="50"/>
  <c r="R14" i="50" s="1"/>
  <c r="Q13" i="50"/>
  <c r="Q12" i="50"/>
  <c r="R12" i="50" s="1"/>
  <c r="Q11" i="50"/>
  <c r="Q10" i="50"/>
  <c r="Q9" i="50"/>
  <c r="R16" i="50"/>
  <c r="R10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F30" i="50"/>
  <c r="F29" i="50"/>
  <c r="F28" i="50"/>
  <c r="F27" i="50"/>
  <c r="F26" i="50"/>
  <c r="F25" i="50"/>
  <c r="F24" i="50"/>
  <c r="F23" i="50"/>
  <c r="F22" i="50"/>
  <c r="D30" i="50"/>
  <c r="D29" i="50"/>
  <c r="D28" i="50"/>
  <c r="D27" i="50"/>
  <c r="D26" i="50"/>
  <c r="D25" i="50"/>
  <c r="D24" i="50"/>
  <c r="D23" i="50"/>
  <c r="D22" i="50"/>
  <c r="D17" i="50"/>
  <c r="D16" i="50"/>
  <c r="D15" i="50"/>
  <c r="D14" i="50"/>
  <c r="D13" i="50"/>
  <c r="D12" i="50"/>
  <c r="D11" i="50"/>
  <c r="D10" i="50"/>
  <c r="D9" i="50"/>
  <c r="H92" i="52" l="1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I26" i="50"/>
  <c r="J26" i="50" s="1"/>
  <c r="I28" i="50"/>
  <c r="J28" i="50" s="1"/>
  <c r="R9" i="50"/>
  <c r="R11" i="50"/>
  <c r="R13" i="50"/>
  <c r="R15" i="50"/>
  <c r="R17" i="50"/>
  <c r="I23" i="50"/>
  <c r="I25" i="50"/>
  <c r="J25" i="50" s="1"/>
  <c r="I27" i="50"/>
  <c r="J27" i="50" s="1"/>
  <c r="I29" i="50"/>
  <c r="J29" i="50" s="1"/>
  <c r="G29" i="50"/>
  <c r="G27" i="50"/>
  <c r="G25" i="50"/>
  <c r="G23" i="50"/>
  <c r="G30" i="50"/>
  <c r="G28" i="50"/>
  <c r="G26" i="50"/>
  <c r="G24" i="50"/>
  <c r="G22" i="50"/>
  <c r="R30" i="50"/>
  <c r="R28" i="50"/>
  <c r="R26" i="50"/>
  <c r="R24" i="50"/>
  <c r="R22" i="50"/>
  <c r="R29" i="50"/>
  <c r="R27" i="50"/>
  <c r="R25" i="50"/>
  <c r="R23" i="50"/>
  <c r="N30" i="50"/>
  <c r="N28" i="50"/>
  <c r="N26" i="50"/>
  <c r="N24" i="50"/>
  <c r="N22" i="50"/>
  <c r="N29" i="50"/>
  <c r="N27" i="50"/>
  <c r="N25" i="50"/>
  <c r="N23" i="50"/>
  <c r="K17" i="50"/>
  <c r="K16" i="50"/>
  <c r="K15" i="50"/>
  <c r="K14" i="50"/>
  <c r="K13" i="50"/>
  <c r="K12" i="50"/>
  <c r="K11" i="50"/>
  <c r="K10" i="50"/>
  <c r="K9" i="50"/>
  <c r="C6" i="50"/>
  <c r="C17" i="50" s="1"/>
  <c r="L17" i="50" l="1"/>
  <c r="M17" i="50" s="1"/>
  <c r="C9" i="50"/>
  <c r="L9" i="50" s="1"/>
  <c r="M9" i="50" s="1"/>
  <c r="C10" i="50"/>
  <c r="L10" i="50" s="1"/>
  <c r="M10" i="50" s="1"/>
  <c r="C11" i="50"/>
  <c r="L11" i="50" s="1"/>
  <c r="M11" i="50" s="1"/>
  <c r="C12" i="50"/>
  <c r="L12" i="50" s="1"/>
  <c r="M12" i="50" s="1"/>
  <c r="C13" i="50"/>
  <c r="L13" i="50" s="1"/>
  <c r="M13" i="50" s="1"/>
  <c r="C14" i="50"/>
  <c r="L14" i="50" s="1"/>
  <c r="M14" i="50" s="1"/>
  <c r="C15" i="50"/>
  <c r="L15" i="50" s="1"/>
  <c r="M15" i="50" s="1"/>
  <c r="C16" i="50"/>
  <c r="L16" i="50" s="1"/>
  <c r="M16" i="50" s="1"/>
  <c r="K2" i="51"/>
  <c r="L13" i="51" s="1"/>
  <c r="H2" i="51"/>
  <c r="F2" i="51"/>
  <c r="G13" i="51" s="1"/>
  <c r="D2" i="51"/>
  <c r="B2" i="51"/>
  <c r="C13" i="51" s="1"/>
  <c r="AH16" i="41"/>
  <c r="AH13" i="41"/>
  <c r="E148" i="51" l="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C3" i="51"/>
  <c r="G3" i="51"/>
  <c r="L3" i="51"/>
  <c r="C4" i="51"/>
  <c r="G4" i="51"/>
  <c r="L4" i="51"/>
  <c r="C5" i="51"/>
  <c r="G5" i="51"/>
  <c r="L5" i="51"/>
  <c r="E6" i="51"/>
  <c r="I6" i="51"/>
  <c r="C7" i="51"/>
  <c r="G7" i="51"/>
  <c r="L7" i="51"/>
  <c r="E8" i="51"/>
  <c r="I8" i="51"/>
  <c r="C9" i="51"/>
  <c r="G9" i="51"/>
  <c r="L9" i="51"/>
  <c r="E10" i="51"/>
  <c r="I10" i="51"/>
  <c r="C11" i="51"/>
  <c r="G11" i="51"/>
  <c r="L11" i="51"/>
  <c r="E12" i="51"/>
  <c r="I12" i="51"/>
  <c r="C149" i="51"/>
  <c r="C147" i="51"/>
  <c r="C145" i="51"/>
  <c r="C143" i="51"/>
  <c r="C141" i="51"/>
  <c r="C139" i="51"/>
  <c r="C137" i="51"/>
  <c r="C135" i="51"/>
  <c r="C133" i="51"/>
  <c r="C131" i="51"/>
  <c r="C129" i="51"/>
  <c r="C127" i="51"/>
  <c r="C125" i="51"/>
  <c r="C123" i="51"/>
  <c r="C121" i="51"/>
  <c r="C119" i="51"/>
  <c r="C117" i="51"/>
  <c r="C148" i="51"/>
  <c r="C146" i="51"/>
  <c r="C144" i="51"/>
  <c r="C142" i="51"/>
  <c r="C140" i="51"/>
  <c r="C138" i="51"/>
  <c r="C136" i="51"/>
  <c r="C134" i="51"/>
  <c r="C132" i="51"/>
  <c r="C130" i="51"/>
  <c r="C128" i="51"/>
  <c r="C126" i="51"/>
  <c r="C124" i="51"/>
  <c r="C122" i="51"/>
  <c r="C120" i="51"/>
  <c r="C118" i="51"/>
  <c r="C116" i="51"/>
  <c r="C114" i="51"/>
  <c r="C112" i="51"/>
  <c r="C110" i="51"/>
  <c r="C108" i="51"/>
  <c r="C106" i="51"/>
  <c r="C104" i="51"/>
  <c r="C102" i="51"/>
  <c r="C100" i="51"/>
  <c r="C98" i="51"/>
  <c r="C96" i="51"/>
  <c r="C94" i="51"/>
  <c r="C92" i="51"/>
  <c r="C90" i="51"/>
  <c r="C88" i="51"/>
  <c r="C86" i="51"/>
  <c r="C84" i="51"/>
  <c r="C115" i="51"/>
  <c r="C113" i="51"/>
  <c r="C111" i="51"/>
  <c r="C109" i="51"/>
  <c r="C107" i="51"/>
  <c r="C105" i="51"/>
  <c r="C103" i="51"/>
  <c r="C101" i="51"/>
  <c r="C99" i="51"/>
  <c r="C97" i="51"/>
  <c r="C95" i="51"/>
  <c r="C93" i="51"/>
  <c r="C91" i="51"/>
  <c r="C89" i="51"/>
  <c r="C87" i="51"/>
  <c r="C85" i="51"/>
  <c r="C83" i="51"/>
  <c r="C82" i="51"/>
  <c r="C80" i="51"/>
  <c r="C78" i="51"/>
  <c r="C76" i="51"/>
  <c r="C74" i="51"/>
  <c r="C72" i="51"/>
  <c r="C70" i="51"/>
  <c r="C68" i="51"/>
  <c r="C66" i="51"/>
  <c r="C64" i="51"/>
  <c r="C62" i="51"/>
  <c r="C60" i="51"/>
  <c r="C58" i="51"/>
  <c r="C56" i="51"/>
  <c r="C54" i="51"/>
  <c r="C52" i="51"/>
  <c r="C50" i="51"/>
  <c r="C48" i="51"/>
  <c r="C46" i="51"/>
  <c r="C44" i="51"/>
  <c r="C42" i="51"/>
  <c r="C40" i="51"/>
  <c r="C38" i="51"/>
  <c r="C36" i="51"/>
  <c r="C34" i="51"/>
  <c r="C32" i="51"/>
  <c r="C30" i="51"/>
  <c r="C28" i="51"/>
  <c r="C26" i="51"/>
  <c r="C24" i="51"/>
  <c r="C22" i="51"/>
  <c r="C20" i="51"/>
  <c r="C18" i="51"/>
  <c r="C16" i="51"/>
  <c r="C81" i="51"/>
  <c r="C79" i="51"/>
  <c r="C77" i="51"/>
  <c r="C75" i="51"/>
  <c r="C73" i="51"/>
  <c r="C71" i="51"/>
  <c r="C69" i="51"/>
  <c r="C67" i="51"/>
  <c r="C65" i="51"/>
  <c r="C63" i="51"/>
  <c r="C61" i="51"/>
  <c r="C59" i="51"/>
  <c r="C57" i="51"/>
  <c r="C55" i="51"/>
  <c r="C53" i="51"/>
  <c r="C51" i="51"/>
  <c r="C49" i="51"/>
  <c r="C47" i="51"/>
  <c r="C45" i="51"/>
  <c r="C43" i="51"/>
  <c r="C41" i="51"/>
  <c r="C39" i="51"/>
  <c r="C37" i="51"/>
  <c r="C35" i="51"/>
  <c r="C33" i="51"/>
  <c r="C31" i="51"/>
  <c r="C29" i="51"/>
  <c r="C27" i="51"/>
  <c r="C25" i="51"/>
  <c r="C23" i="51"/>
  <c r="C21" i="51"/>
  <c r="C19" i="51"/>
  <c r="C17" i="51"/>
  <c r="C15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L149" i="51"/>
  <c r="L147" i="51"/>
  <c r="L145" i="51"/>
  <c r="L143" i="51"/>
  <c r="L141" i="51"/>
  <c r="L139" i="51"/>
  <c r="L137" i="51"/>
  <c r="L135" i="51"/>
  <c r="L133" i="51"/>
  <c r="L131" i="51"/>
  <c r="L129" i="51"/>
  <c r="L127" i="51"/>
  <c r="L125" i="51"/>
  <c r="L123" i="51"/>
  <c r="L121" i="51"/>
  <c r="L119" i="51"/>
  <c r="L117" i="51"/>
  <c r="L148" i="51"/>
  <c r="L146" i="51"/>
  <c r="L144" i="51"/>
  <c r="L142" i="51"/>
  <c r="L140" i="51"/>
  <c r="L138" i="51"/>
  <c r="L136" i="51"/>
  <c r="L134" i="51"/>
  <c r="L132" i="51"/>
  <c r="L130" i="51"/>
  <c r="L128" i="51"/>
  <c r="L126" i="51"/>
  <c r="L124" i="51"/>
  <c r="L122" i="51"/>
  <c r="L120" i="51"/>
  <c r="L118" i="51"/>
  <c r="L116" i="51"/>
  <c r="L114" i="51"/>
  <c r="L112" i="51"/>
  <c r="L110" i="51"/>
  <c r="L108" i="51"/>
  <c r="L106" i="51"/>
  <c r="L104" i="51"/>
  <c r="L102" i="51"/>
  <c r="L100" i="51"/>
  <c r="L98" i="51"/>
  <c r="L96" i="51"/>
  <c r="L94" i="51"/>
  <c r="L92" i="51"/>
  <c r="L90" i="51"/>
  <c r="L88" i="51"/>
  <c r="L86" i="51"/>
  <c r="L84" i="51"/>
  <c r="L82" i="51"/>
  <c r="L115" i="51"/>
  <c r="L113" i="51"/>
  <c r="L111" i="51"/>
  <c r="L109" i="51"/>
  <c r="L107" i="51"/>
  <c r="L105" i="51"/>
  <c r="L103" i="51"/>
  <c r="L101" i="51"/>
  <c r="L99" i="51"/>
  <c r="L97" i="51"/>
  <c r="L95" i="51"/>
  <c r="L93" i="51"/>
  <c r="L91" i="51"/>
  <c r="L89" i="51"/>
  <c r="L87" i="51"/>
  <c r="L85" i="51"/>
  <c r="L83" i="51"/>
  <c r="L80" i="51"/>
  <c r="L78" i="51"/>
  <c r="L76" i="51"/>
  <c r="L74" i="51"/>
  <c r="L72" i="51"/>
  <c r="L70" i="51"/>
  <c r="L68" i="51"/>
  <c r="L66" i="51"/>
  <c r="L64" i="51"/>
  <c r="L62" i="51"/>
  <c r="L60" i="51"/>
  <c r="L58" i="51"/>
  <c r="L56" i="51"/>
  <c r="L54" i="51"/>
  <c r="L52" i="51"/>
  <c r="L50" i="51"/>
  <c r="L48" i="51"/>
  <c r="L46" i="51"/>
  <c r="L44" i="51"/>
  <c r="L42" i="51"/>
  <c r="L40" i="51"/>
  <c r="L38" i="51"/>
  <c r="L36" i="51"/>
  <c r="L34" i="51"/>
  <c r="L32" i="51"/>
  <c r="L30" i="51"/>
  <c r="L28" i="51"/>
  <c r="L26" i="51"/>
  <c r="L24" i="51"/>
  <c r="L22" i="51"/>
  <c r="L20" i="51"/>
  <c r="L18" i="51"/>
  <c r="L16" i="51"/>
  <c r="L14" i="51"/>
  <c r="L81" i="51"/>
  <c r="L79" i="51"/>
  <c r="L77" i="51"/>
  <c r="L75" i="51"/>
  <c r="L73" i="51"/>
  <c r="L71" i="51"/>
  <c r="L69" i="51"/>
  <c r="L67" i="51"/>
  <c r="L65" i="51"/>
  <c r="L63" i="51"/>
  <c r="L61" i="51"/>
  <c r="L59" i="51"/>
  <c r="L57" i="51"/>
  <c r="L55" i="51"/>
  <c r="L53" i="51"/>
  <c r="L51" i="51"/>
  <c r="L49" i="51"/>
  <c r="L47" i="51"/>
  <c r="L45" i="51"/>
  <c r="L43" i="51"/>
  <c r="L41" i="51"/>
  <c r="L39" i="51"/>
  <c r="L37" i="51"/>
  <c r="L35" i="51"/>
  <c r="L33" i="51"/>
  <c r="L31" i="51"/>
  <c r="L29" i="51"/>
  <c r="L27" i="51"/>
  <c r="L25" i="51"/>
  <c r="L23" i="51"/>
  <c r="L21" i="51"/>
  <c r="L19" i="51"/>
  <c r="L17" i="51"/>
  <c r="L15" i="51"/>
  <c r="E3" i="51"/>
  <c r="I3" i="51"/>
  <c r="N3" i="51"/>
  <c r="E4" i="51"/>
  <c r="I4" i="51"/>
  <c r="N4" i="51"/>
  <c r="E5" i="51"/>
  <c r="I5" i="51"/>
  <c r="C6" i="51"/>
  <c r="G6" i="51"/>
  <c r="L6" i="51"/>
  <c r="E7" i="51"/>
  <c r="I7" i="51"/>
  <c r="C8" i="51"/>
  <c r="G8" i="51"/>
  <c r="L8" i="51"/>
  <c r="E9" i="51"/>
  <c r="I9" i="51"/>
  <c r="C10" i="51"/>
  <c r="G10" i="51"/>
  <c r="L10" i="51"/>
  <c r="E11" i="51"/>
  <c r="I11" i="51"/>
  <c r="C12" i="51"/>
  <c r="G12" i="51"/>
  <c r="L12" i="51"/>
  <c r="E13" i="51"/>
  <c r="I13" i="51"/>
  <c r="C14" i="51"/>
  <c r="AL41" i="48" l="1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D37" i="49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C37" i="49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C1" i="49"/>
  <c r="N3" i="11"/>
  <c r="K2" i="11"/>
  <c r="L149" i="11" s="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N4" i="11" l="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5" i="3" l="1"/>
  <c r="C13" i="3"/>
  <c r="C8" i="3"/>
  <c r="C7" i="3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<sst xmlns="http://schemas.openxmlformats.org/spreadsheetml/2006/main" count="1533" uniqueCount="553">
  <si>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</si>
  <si>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</si>
  <si>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</si>
  <si>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</si>
  <si>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</si>
  <si>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</si>
  <si>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</si>
  <si>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</si>
  <si>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</si>
  <si>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</si>
  <si>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</si>
  <si>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</si>
  <si>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</si>
  <si>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</si>
  <si>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</si>
  <si>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</si>
  <si>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</si>
  <si>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</si>
  <si>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</si>
  <si>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</si>
  <si>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</si>
  <si>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</si>
  <si>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</si>
  <si>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</si>
  <si>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</si>
  <si>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</si>
  <si>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</si>
  <si>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</si>
  <si>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</si>
  <si>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</si>
  <si>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</si>
  <si>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</si>
  <si>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</si>
  <si>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</si>
  <si>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</si>
  <si>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</si>
  <si>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</si>
  <si>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</si>
  <si>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</si>
  <si>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</si>
  <si>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</si>
  <si>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</si>
  <si>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</si>
  <si>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</si>
  <si>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</si>
  <si>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</si>
  <si>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</si>
  <si>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</si>
  <si>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</si>
  <si>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</si>
  <si>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</si>
  <si>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</si>
  <si>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</si>
  <si>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</si>
  <si>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</si>
  <si>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</si>
  <si>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</si>
  <si>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</si>
  <si>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</si>
  <si>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</si>
  <si>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</si>
  <si>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</si>
  <si>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</si>
  <si>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</si>
  <si>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</si>
  <si>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</si>
  <si>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</si>
  <si>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</si>
  <si>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</si>
  <si>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</si>
  <si>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</si>
  <si>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</si>
  <si>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</si>
  <si>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</si>
  <si>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</si>
  <si>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</si>
  <si>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</si>
  <si>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</si>
  <si>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</si>
  <si>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</si>
  <si>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</si>
  <si>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</si>
  <si>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</si>
  <si>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</si>
  <si>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</si>
  <si>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</si>
  <si>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</si>
  <si>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</si>
  <si>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</si>
  <si>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</si>
  <si>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</si>
  <si>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</si>
  <si>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</si>
  <si>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</si>
  <si>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</si>
  <si>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</si>
  <si>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</si>
  <si>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</si>
  <si>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</si>
  <si>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</si>
  <si>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</si>
  <si>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</si>
  <si>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</si>
  <si>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</si>
  <si>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</si>
  <si>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</si>
  <si>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</si>
  <si>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</si>
  <si>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</si>
  <si>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</si>
  <si>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</si>
  <si>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</si>
  <si>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</si>
  <si>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</si>
  <si>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</si>
  <si>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</si>
  <si>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</si>
  <si>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</si>
  <si>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</si>
  <si>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</si>
  <si>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</si>
  <si>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</si>
  <si>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</si>
  <si>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</si>
  <si>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</si>
  <si>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</si>
  <si>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</si>
  <si>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</si>
  <si>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</si>
  <si>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</si>
  <si>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</si>
  <si>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</si>
  <si>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</si>
  <si>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</si>
  <si>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</si>
  <si>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</si>
  <si>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</si>
  <si>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</si>
  <si>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</si>
  <si>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</si>
  <si>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</si>
  <si>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</si>
  <si>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</si>
  <si>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</si>
  <si>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</si>
  <si>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</si>
  <si>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</si>
  <si>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</si>
  <si>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</si>
  <si>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</si>
  <si>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</si>
  <si>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</si>
  <si>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</si>
  <si>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</si>
  <si>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</si>
  <si>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</si>
  <si>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</si>
  <si>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</si>
  <si>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</si>
  <si>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</si>
  <si>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</si>
  <si>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</si>
  <si>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</si>
  <si>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</si>
  <si>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</si>
  <si>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</si>
  <si>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</si>
  <si>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</si>
  <si>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</si>
  <si>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</si>
  <si>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</si>
  <si>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</si>
  <si>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</si>
  <si>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</si>
  <si>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</si>
  <si>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</si>
  <si>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</si>
  <si>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</si>
  <si>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</si>
  <si>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</si>
  <si>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</si>
  <si>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</si>
  <si>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</si>
  <si>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</si>
  <si>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</si>
  <si>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</si>
  <si>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</si>
  <si>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</si>
  <si>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</si>
  <si>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</si>
  <si>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</si>
  <si>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</si>
  <si>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</si>
  <si>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</si>
  <si>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</si>
  <si>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</si>
  <si>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</si>
  <si>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</si>
  <si>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</si>
  <si>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</si>
  <si>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</si>
  <si>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</si>
  <si>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</si>
  <si>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</si>
  <si>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</si>
  <si>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</si>
  <si>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</si>
  <si>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</si>
  <si>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</si>
  <si>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</si>
  <si>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</si>
  <si>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</si>
  <si>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</si>
  <si>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</si>
  <si>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</si>
  <si>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</si>
  <si>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</si>
  <si>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</si>
  <si>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</si>
  <si>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</si>
  <si>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</si>
  <si>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</si>
  <si>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</si>
  <si>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</si>
  <si>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</si>
  <si>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</si>
  <si>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</si>
  <si>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</si>
  <si>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</si>
  <si>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</si>
  <si>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</si>
  <si>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</si>
  <si>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</si>
  <si>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</si>
  <si>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</si>
  <si>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</si>
  <si>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</si>
  <si>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</si>
  <si>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</si>
  <si>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</si>
  <si>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</si>
  <si>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</si>
  <si>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</si>
  <si>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</si>
  <si>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</si>
  <si>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</si>
  <si>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</si>
  <si>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</si>
  <si>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</si>
  <si>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</si>
  <si>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</si>
  <si>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</si>
  <si>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</si>
  <si>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</si>
  <si>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</si>
  <si>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</si>
  <si>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</si>
  <si>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</si>
  <si>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</si>
  <si>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</si>
  <si>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</si>
  <si>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</si>
  <si>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</si>
  <si>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</si>
  <si>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</si>
  <si>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</si>
  <si>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</si>
  <si>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</si>
  <si>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</si>
  <si>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</si>
  <si>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</si>
  <si>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</si>
  <si>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</si>
  <si>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</si>
  <si>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</si>
  <si>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</si>
  <si>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</si>
  <si>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</si>
  <si>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</si>
  <si>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</si>
  <si>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</si>
  <si>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</si>
  <si>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</si>
  <si>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</si>
  <si>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</si>
  <si>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</si>
  <si>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</si>
  <si>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</si>
  <si>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</si>
  <si>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</si>
  <si>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</si>
  <si>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</si>
  <si>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</si>
  <si>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</si>
  <si>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</si>
  <si>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</si>
  <si>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</si>
  <si>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</si>
  <si>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</si>
  <si>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</si>
  <si>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</si>
  <si>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</si>
  <si>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</si>
  <si>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</si>
  <si>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</si>
  <si>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</si>
  <si>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</si>
  <si>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</si>
  <si>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</si>
  <si>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</si>
  <si>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</si>
  <si>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</si>
  <si>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</si>
  <si>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</si>
  <si>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</si>
  <si>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</si>
  <si>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</si>
  <si>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</si>
  <si>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</si>
  <si>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</si>
  <si>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</si>
  <si>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</si>
  <si>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</si>
  <si>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</si>
  <si>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</si>
  <si>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</si>
  <si>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</si>
  <si>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</si>
  <si>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</si>
  <si>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</si>
  <si>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</si>
  <si>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</si>
  <si>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</si>
  <si>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</si>
  <si>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</si>
  <si>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</si>
  <si>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</si>
  <si>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</si>
  <si>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</si>
  <si>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</si>
  <si>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</si>
  <si>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</si>
  <si>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</si>
  <si>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</si>
  <si>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</si>
  <si>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</si>
  <si>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</si>
  <si>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</si>
  <si>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</si>
  <si>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</si>
  <si>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</si>
  <si>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</si>
  <si>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</si>
  <si>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</si>
  <si>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</si>
  <si>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</si>
  <si>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</si>
  <si>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</si>
  <si>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</si>
  <si>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</si>
  <si>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</si>
  <si>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</si>
  <si>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</si>
  <si>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</si>
  <si>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</si>
  <si>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</si>
  <si>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</si>
  <si>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</si>
  <si>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</si>
  <si>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</si>
  <si>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</si>
  <si>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</si>
  <si>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</si>
  <si>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</si>
  <si>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</si>
  <si>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</si>
  <si>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</si>
  <si>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</si>
  <si>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</si>
  <si>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</si>
  <si>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</si>
  <si>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</si>
  <si>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</si>
  <si>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</si>
  <si>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</si>
  <si>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</si>
  <si>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</si>
  <si>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</si>
  <si>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</si>
  <si>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</si>
  <si>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</si>
  <si>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</si>
  <si>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</si>
  <si>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</si>
  <si>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</si>
  <si>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</si>
  <si>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</si>
  <si>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</si>
  <si>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</si>
  <si>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</si>
  <si>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</si>
  <si>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</si>
  <si>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</si>
  <si>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</si>
  <si>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</si>
  <si>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</si>
  <si>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</si>
  <si>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</si>
  <si>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</si>
  <si>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</si>
  <si>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FudgeFloorsBelow</t>
  </si>
  <si>
    <t>FudgeFloorsAbove</t>
  </si>
  <si>
    <t>AbsoluteMaximumFloorsBelow</t>
  </si>
  <si>
    <t>StreetLevel</t>
  </si>
  <si>
    <t>AbsoluteMaximumFloorsAbove</t>
  </si>
  <si>
    <t>FloorHeight</t>
  </si>
  <si>
    <t>RealChunkHeight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</si>
  <si>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</si>
  <si>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</si>
  <si>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</si>
  <si>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</si>
  <si>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</si>
  <si>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</si>
  <si>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</si>
  <si>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</si>
  <si>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</si>
  <si>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</si>
  <si>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</si>
  <si>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</si>
  <si>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</si>
  <si>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</si>
  <si>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</si>
  <si>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</si>
  <si>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</si>
  <si>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</si>
  <si>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</si>
  <si>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</si>
  <si>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</si>
  <si>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</si>
  <si>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</si>
  <si>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</si>
  <si>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BlocksPY</t>
  </si>
  <si>
    <t>range</t>
  </si>
  <si>
    <t>BlocksPR</t>
  </si>
  <si>
    <t>Grav</t>
  </si>
  <si>
    <t>Coal</t>
  </si>
  <si>
    <t>Lapis</t>
  </si>
  <si>
    <t>Redstone</t>
  </si>
  <si>
    <t>Diamond</t>
  </si>
  <si>
    <t>ore_maxY</t>
  </si>
  <si>
    <t>ore_minY</t>
  </si>
  <si>
    <t>ore_amount</t>
  </si>
  <si>
    <t>ore_iterations</t>
  </si>
  <si>
    <t>BlocksPS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</si>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</sst>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43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50" borderId="0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8" borderId="2" xfId="0" applyFill="1" applyBorder="1" applyAlignment="1">
      <alignment horizontal="center" shrinkToFit="1"/>
    </xf>
    <xf numFmtId="0" fontId="0" fillId="48" borderId="4" xfId="0" applyFill="1" applyBorder="1" applyAlignment="1">
      <alignment horizontal="center" shrinkToFit="1"/>
    </xf>
    <xf numFmtId="0" fontId="0" fillId="50" borderId="2" xfId="0" applyFill="1" applyBorder="1" applyAlignment="1">
      <alignment horizontal="center" shrinkToFit="1"/>
    </xf>
    <xf numFmtId="0" fontId="0" fillId="50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5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5" borderId="18" xfId="0" applyFill="1" applyBorder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C15" sqref="C15"/>
    </sheetView>
  </sheetViews>
  <sheetFormatPr defaultColWidth="9" defaultRowHeight="14.4" x14ac:dyDescent="0.3"/>
  <sheetData>
    <row r="2" spans="3:4" x14ac:dyDescent="0.3">
      <c r="C2">
        <v>128</v>
      </c>
      <c r="D2" t="s">
        <v>416</v>
      </c>
    </row>
    <row r="3" spans="3:4" x14ac:dyDescent="0.3">
      <c r="C3">
        <v>4</v>
      </c>
      <c r="D3" t="s">
        <v>415</v>
      </c>
    </row>
    <row r="4" spans="3:4" x14ac:dyDescent="0.3">
      <c r="C4">
        <v>2</v>
      </c>
      <c r="D4" t="s">
        <v>410</v>
      </c>
    </row>
    <row r="5" spans="3:4" x14ac:dyDescent="0.3">
      <c r="C5">
        <v>4</v>
      </c>
      <c r="D5" t="s">
        <v>411</v>
      </c>
    </row>
    <row r="6" spans="3:4" x14ac:dyDescent="0.3">
      <c r="C6">
        <v>4</v>
      </c>
      <c r="D6" t="s">
        <v>412</v>
      </c>
    </row>
    <row r="7" spans="3:4" x14ac:dyDescent="0.3">
      <c r="C7">
        <f>FloorHeight * (AbsoluteMaximumFloorsBelow + FudgeFloorsBelow)</f>
        <v>24</v>
      </c>
      <c r="D7" t="s">
        <v>413</v>
      </c>
    </row>
    <row r="8" spans="3:4" x14ac:dyDescent="0.3">
      <c r="C8">
        <f>(RealChunkHeight - StreetLevel) / FloorHeight - FudgeFloorsAbove</f>
        <v>22</v>
      </c>
      <c r="D8" t="s">
        <v>414</v>
      </c>
    </row>
    <row r="10" spans="3:4" x14ac:dyDescent="0.3">
      <c r="C10">
        <v>4</v>
      </c>
      <c r="D10" t="s">
        <v>415</v>
      </c>
    </row>
    <row r="11" spans="3:4" x14ac:dyDescent="0.3">
      <c r="C11">
        <v>2</v>
      </c>
      <c r="D11" t="s">
        <v>410</v>
      </c>
    </row>
    <row r="12" spans="3:4" x14ac:dyDescent="0.3">
      <c r="C12">
        <v>4</v>
      </c>
      <c r="D12" t="s">
        <v>411</v>
      </c>
    </row>
    <row r="13" spans="3:4" x14ac:dyDescent="0.3">
      <c r="C13">
        <f>MAX(MIN(INT(C14/C10-C11), 4),0)</f>
        <v>4</v>
      </c>
      <c r="D13" t="s">
        <v>412</v>
      </c>
    </row>
    <row r="14" spans="3:4" x14ac:dyDescent="0.3">
      <c r="C14">
        <v>24</v>
      </c>
      <c r="D14" t="s">
        <v>413</v>
      </c>
    </row>
    <row r="15" spans="3:4" x14ac:dyDescent="0.3">
      <c r="C15">
        <f>INT((RealChunkHeight-C14)/FloorHeight)-C12</f>
        <v>22</v>
      </c>
      <c r="D15" t="s">
        <v>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0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0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1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2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0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2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1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0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0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2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2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0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0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1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0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1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1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2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1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2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2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0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2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0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1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>+A6+1</f>
        <v>2</v>
      </c>
      <c r="B7" s="43"/>
      <c r="C7" s="43"/>
      <c r="D7" s="43"/>
      <c r="E7" s="43"/>
      <c r="F7" s="43"/>
    </row>
    <row r="8" spans="1:6" x14ac:dyDescent="0.3">
      <c r="A8">
        <f>+A7+1</f>
        <v>3</v>
      </c>
      <c r="B8" s="44"/>
      <c r="C8" s="43"/>
      <c r="D8" s="43"/>
      <c r="E8" s="43"/>
      <c r="F8" s="43"/>
    </row>
    <row r="9" spans="1:6" x14ac:dyDescent="0.3">
      <c r="A9">
        <f>+A8+1</f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N5" sqref="N5"/>
    </sheetView>
  </sheetViews>
  <sheetFormatPr defaultRowHeight="14.4" x14ac:dyDescent="0.3"/>
  <sheetData>
    <row r="2" spans="2:15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439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433</v>
      </c>
      <c r="L4">
        <f t="shared" ref="L4:L67" si="3">COUNTIF(K$1:K$1000, K4)</f>
        <v>1</v>
      </c>
      <c r="N4">
        <f>+B2*D2*F2*K2</f>
        <v>768600</v>
      </c>
      <c r="O4" t="s">
        <v>440</v>
      </c>
    </row>
    <row r="5" spans="2:15" x14ac:dyDescent="0.3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434</v>
      </c>
      <c r="L5">
        <f t="shared" si="3"/>
        <v>1</v>
      </c>
    </row>
    <row r="6" spans="2:15" x14ac:dyDescent="0.3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435</v>
      </c>
      <c r="L6">
        <f t="shared" si="3"/>
        <v>1</v>
      </c>
    </row>
    <row r="7" spans="2:15" x14ac:dyDescent="0.3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436</v>
      </c>
      <c r="L8">
        <f t="shared" si="3"/>
        <v>1</v>
      </c>
    </row>
    <row r="9" spans="2:15" x14ac:dyDescent="0.3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437</v>
      </c>
      <c r="L9">
        <f t="shared" si="3"/>
        <v>1</v>
      </c>
    </row>
    <row r="10" spans="2:15" x14ac:dyDescent="0.3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438</v>
      </c>
      <c r="L10">
        <f t="shared" si="3"/>
        <v>1</v>
      </c>
    </row>
    <row r="11" spans="2:15" x14ac:dyDescent="0.3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2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N4" sqref="N4"/>
    </sheetView>
  </sheetViews>
  <sheetFormatPr defaultRowHeight="14.4" x14ac:dyDescent="0.3"/>
  <sheetData>
    <row r="2" spans="2:15" x14ac:dyDescent="0.3">
      <c r="B2">
        <f>COUNTA(B3:B149)+1</f>
        <v>10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0">COUNTIF(F$1:F$1000, F3)</f>
        <v>1</v>
      </c>
      <c r="H3" t="s">
        <v>19</v>
      </c>
      <c r="I3">
        <f t="shared" ref="I3:I66" si="1">COUNTIF(H$1:H$1000, H3)</f>
        <v>1</v>
      </c>
      <c r="K3" t="s">
        <v>205</v>
      </c>
      <c r="L3">
        <f>COUNTIF(K$1:K$1000, K3)</f>
        <v>1</v>
      </c>
      <c r="N3">
        <f>B2*D2*F2*H2</f>
        <v>1586000</v>
      </c>
      <c r="O3" t="s">
        <v>439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433</v>
      </c>
      <c r="L4">
        <f t="shared" ref="L4:L67" si="3">COUNTIF(K$1:K$1000, K4)</f>
        <v>1</v>
      </c>
      <c r="N4">
        <f>+B2*D2*F2*K2</f>
        <v>549000</v>
      </c>
      <c r="O4" t="s">
        <v>440</v>
      </c>
    </row>
    <row r="5" spans="2:15" x14ac:dyDescent="0.3">
      <c r="B5" t="s">
        <v>9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434</v>
      </c>
      <c r="L5">
        <f t="shared" si="3"/>
        <v>1</v>
      </c>
    </row>
    <row r="6" spans="2:15" x14ac:dyDescent="0.3">
      <c r="B6" t="s">
        <v>46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435</v>
      </c>
      <c r="L6">
        <f t="shared" si="3"/>
        <v>1</v>
      </c>
    </row>
    <row r="7" spans="2:15" x14ac:dyDescent="0.3">
      <c r="B7" t="s">
        <v>47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  <c r="N7" t="s">
        <v>10</v>
      </c>
    </row>
    <row r="8" spans="2:15" x14ac:dyDescent="0.3">
      <c r="B8" t="s">
        <v>25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436</v>
      </c>
      <c r="L8">
        <f t="shared" si="3"/>
        <v>1</v>
      </c>
      <c r="N8" t="s">
        <v>11</v>
      </c>
    </row>
    <row r="9" spans="2:15" x14ac:dyDescent="0.3">
      <c r="B9" t="s">
        <v>71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437</v>
      </c>
      <c r="L9">
        <f t="shared" si="3"/>
        <v>1</v>
      </c>
      <c r="N9" t="s">
        <v>12</v>
      </c>
    </row>
    <row r="10" spans="2:15" x14ac:dyDescent="0.3">
      <c r="B10" t="s">
        <v>348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438</v>
      </c>
      <c r="L10">
        <f t="shared" si="3"/>
        <v>1</v>
      </c>
      <c r="N10" t="s">
        <v>13</v>
      </c>
    </row>
    <row r="11" spans="2:15" x14ac:dyDescent="0.3">
      <c r="B11" t="s">
        <v>349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C12">
        <f t="shared" si="2"/>
        <v>0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C13">
        <f t="shared" si="2"/>
        <v>0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C14">
        <f t="shared" si="2"/>
        <v>0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C15">
        <f t="shared" si="2"/>
        <v>0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si="0"/>
        <v>1</v>
      </c>
      <c r="I35">
        <f t="shared" si="1"/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0"/>
        <v>1</v>
      </c>
      <c r="I36">
        <f t="shared" si="1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0"/>
        <v>1</v>
      </c>
      <c r="I37">
        <f t="shared" si="1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0"/>
        <v>1</v>
      </c>
      <c r="I38">
        <f t="shared" si="1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0"/>
        <v>1</v>
      </c>
      <c r="I39">
        <f t="shared" si="1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0"/>
        <v>1</v>
      </c>
      <c r="I40">
        <f t="shared" si="1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0"/>
        <v>1</v>
      </c>
      <c r="I41">
        <f t="shared" si="1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0"/>
        <v>1</v>
      </c>
      <c r="I42">
        <f t="shared" si="1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0"/>
        <v>1</v>
      </c>
      <c r="I43">
        <f t="shared" si="1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0"/>
        <v>1</v>
      </c>
      <c r="I44">
        <f t="shared" si="1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0"/>
        <v>1</v>
      </c>
      <c r="I45">
        <f t="shared" si="1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0"/>
        <v>1</v>
      </c>
      <c r="I46">
        <f t="shared" si="1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0"/>
        <v>1</v>
      </c>
      <c r="I47">
        <f t="shared" si="1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0"/>
        <v>1</v>
      </c>
      <c r="I48">
        <f t="shared" si="1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0"/>
        <v>1</v>
      </c>
      <c r="I49">
        <f t="shared" si="1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0"/>
        <v>1</v>
      </c>
      <c r="I50">
        <f t="shared" si="1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0"/>
        <v>1</v>
      </c>
      <c r="I51">
        <f t="shared" si="1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0"/>
        <v>1</v>
      </c>
      <c r="I52">
        <f t="shared" si="1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0"/>
        <v>0</v>
      </c>
      <c r="I53">
        <f t="shared" si="1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0"/>
        <v>0</v>
      </c>
      <c r="I54">
        <f t="shared" si="1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0"/>
        <v>0</v>
      </c>
      <c r="I55">
        <f t="shared" si="1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0"/>
        <v>0</v>
      </c>
      <c r="I56">
        <f t="shared" si="1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0"/>
        <v>0</v>
      </c>
      <c r="I57">
        <f t="shared" si="1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0"/>
        <v>0</v>
      </c>
      <c r="I58">
        <f t="shared" si="1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0"/>
        <v>0</v>
      </c>
      <c r="I59">
        <f t="shared" si="1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0"/>
        <v>0</v>
      </c>
      <c r="I60">
        <f t="shared" si="1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0"/>
        <v>0</v>
      </c>
      <c r="I61">
        <f t="shared" si="1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0"/>
        <v>0</v>
      </c>
      <c r="I62">
        <f t="shared" si="1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0"/>
        <v>0</v>
      </c>
      <c r="I63">
        <f t="shared" si="1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0"/>
        <v>0</v>
      </c>
      <c r="I64">
        <f t="shared" si="1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0"/>
        <v>0</v>
      </c>
      <c r="I65">
        <f t="shared" si="1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0"/>
        <v>0</v>
      </c>
      <c r="I66">
        <f t="shared" si="1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130" si="4">COUNTIF(F$1:F$1000, F67)</f>
        <v>0</v>
      </c>
      <c r="I67">
        <f t="shared" ref="I67:I130" si="5">COUNTIF(H$1:H$1000, H67)</f>
        <v>0</v>
      </c>
      <c r="L67">
        <f t="shared" si="3"/>
        <v>0</v>
      </c>
    </row>
    <row r="68" spans="3:12" x14ac:dyDescent="0.3">
      <c r="C68">
        <f t="shared" ref="C68:E101" si="6">COUNTIF(B$1:B$1000, B68)</f>
        <v>0</v>
      </c>
      <c r="D68" t="s">
        <v>123</v>
      </c>
      <c r="E68">
        <f t="shared" si="6"/>
        <v>1</v>
      </c>
      <c r="G68">
        <f t="shared" si="4"/>
        <v>0</v>
      </c>
      <c r="I68">
        <f t="shared" si="5"/>
        <v>0</v>
      </c>
      <c r="L68">
        <f t="shared" ref="L68:L131" si="7">COUNTIF(K$1:K$1000, K68)</f>
        <v>0</v>
      </c>
    </row>
    <row r="69" spans="3:12" x14ac:dyDescent="0.3">
      <c r="C69">
        <f t="shared" si="6"/>
        <v>0</v>
      </c>
      <c r="D69" t="s">
        <v>124</v>
      </c>
      <c r="E69">
        <f t="shared" si="6"/>
        <v>1</v>
      </c>
      <c r="G69">
        <f t="shared" si="4"/>
        <v>0</v>
      </c>
      <c r="I69">
        <f t="shared" si="5"/>
        <v>0</v>
      </c>
      <c r="L69">
        <f t="shared" si="7"/>
        <v>0</v>
      </c>
    </row>
    <row r="70" spans="3:12" x14ac:dyDescent="0.3">
      <c r="C70">
        <f t="shared" si="6"/>
        <v>0</v>
      </c>
      <c r="D70" t="s">
        <v>125</v>
      </c>
      <c r="E70">
        <f t="shared" si="6"/>
        <v>1</v>
      </c>
      <c r="G70">
        <f t="shared" si="4"/>
        <v>0</v>
      </c>
      <c r="I70">
        <f t="shared" si="5"/>
        <v>0</v>
      </c>
      <c r="L70">
        <f t="shared" si="7"/>
        <v>0</v>
      </c>
    </row>
    <row r="71" spans="3:12" x14ac:dyDescent="0.3">
      <c r="C71">
        <f t="shared" si="6"/>
        <v>0</v>
      </c>
      <c r="D71" t="s">
        <v>31</v>
      </c>
      <c r="E71">
        <f t="shared" si="6"/>
        <v>1</v>
      </c>
      <c r="G71">
        <f t="shared" si="4"/>
        <v>0</v>
      </c>
      <c r="I71">
        <f t="shared" si="5"/>
        <v>0</v>
      </c>
      <c r="L71">
        <f t="shared" si="7"/>
        <v>0</v>
      </c>
    </row>
    <row r="72" spans="3:12" x14ac:dyDescent="0.3">
      <c r="C72">
        <f t="shared" si="6"/>
        <v>0</v>
      </c>
      <c r="D72" t="s">
        <v>126</v>
      </c>
      <c r="E72">
        <f t="shared" si="6"/>
        <v>1</v>
      </c>
      <c r="G72">
        <f t="shared" si="4"/>
        <v>0</v>
      </c>
      <c r="I72">
        <f t="shared" si="5"/>
        <v>0</v>
      </c>
      <c r="L72">
        <f t="shared" si="7"/>
        <v>0</v>
      </c>
    </row>
    <row r="73" spans="3:12" x14ac:dyDescent="0.3">
      <c r="C73">
        <f t="shared" si="6"/>
        <v>0</v>
      </c>
      <c r="D73" t="s">
        <v>127</v>
      </c>
      <c r="E73">
        <f t="shared" si="6"/>
        <v>1</v>
      </c>
      <c r="G73">
        <f t="shared" si="4"/>
        <v>0</v>
      </c>
      <c r="I73">
        <f t="shared" si="5"/>
        <v>0</v>
      </c>
      <c r="L73">
        <f t="shared" si="7"/>
        <v>0</v>
      </c>
    </row>
    <row r="74" spans="3:12" x14ac:dyDescent="0.3">
      <c r="C74">
        <f t="shared" si="6"/>
        <v>0</v>
      </c>
      <c r="D74" t="s">
        <v>133</v>
      </c>
      <c r="E74">
        <f t="shared" si="6"/>
        <v>1</v>
      </c>
      <c r="G74">
        <f t="shared" si="4"/>
        <v>0</v>
      </c>
      <c r="I74">
        <f t="shared" si="5"/>
        <v>0</v>
      </c>
      <c r="L74">
        <f t="shared" si="7"/>
        <v>0</v>
      </c>
    </row>
    <row r="75" spans="3:12" x14ac:dyDescent="0.3">
      <c r="C75">
        <f t="shared" si="6"/>
        <v>0</v>
      </c>
      <c r="D75" t="s">
        <v>134</v>
      </c>
      <c r="E75">
        <f t="shared" si="6"/>
        <v>1</v>
      </c>
      <c r="G75">
        <f t="shared" si="4"/>
        <v>0</v>
      </c>
      <c r="I75">
        <f t="shared" si="5"/>
        <v>0</v>
      </c>
      <c r="L75">
        <f t="shared" si="7"/>
        <v>0</v>
      </c>
    </row>
    <row r="76" spans="3:12" x14ac:dyDescent="0.3">
      <c r="C76">
        <f t="shared" si="6"/>
        <v>0</v>
      </c>
      <c r="D76" t="s">
        <v>136</v>
      </c>
      <c r="E76">
        <f t="shared" si="6"/>
        <v>1</v>
      </c>
      <c r="G76">
        <f t="shared" si="4"/>
        <v>0</v>
      </c>
      <c r="I76">
        <f t="shared" si="5"/>
        <v>0</v>
      </c>
      <c r="L76">
        <f t="shared" si="7"/>
        <v>0</v>
      </c>
    </row>
    <row r="77" spans="3:12" x14ac:dyDescent="0.3">
      <c r="C77">
        <f t="shared" si="6"/>
        <v>0</v>
      </c>
      <c r="D77" t="s">
        <v>137</v>
      </c>
      <c r="E77">
        <f t="shared" si="6"/>
        <v>1</v>
      </c>
      <c r="G77">
        <f t="shared" si="4"/>
        <v>0</v>
      </c>
      <c r="I77">
        <f t="shared" si="5"/>
        <v>0</v>
      </c>
      <c r="L77">
        <f t="shared" si="7"/>
        <v>0</v>
      </c>
    </row>
    <row r="78" spans="3:12" x14ac:dyDescent="0.3">
      <c r="C78">
        <f t="shared" si="6"/>
        <v>0</v>
      </c>
      <c r="D78" t="s">
        <v>138</v>
      </c>
      <c r="E78">
        <f t="shared" si="6"/>
        <v>1</v>
      </c>
      <c r="G78">
        <f t="shared" si="4"/>
        <v>0</v>
      </c>
      <c r="I78">
        <f t="shared" si="5"/>
        <v>0</v>
      </c>
      <c r="L78">
        <f t="shared" si="7"/>
        <v>0</v>
      </c>
    </row>
    <row r="79" spans="3:12" x14ac:dyDescent="0.3">
      <c r="C79">
        <f t="shared" si="6"/>
        <v>0</v>
      </c>
      <c r="D79" t="s">
        <v>139</v>
      </c>
      <c r="E79">
        <f t="shared" si="6"/>
        <v>1</v>
      </c>
      <c r="G79">
        <f t="shared" si="4"/>
        <v>0</v>
      </c>
      <c r="I79">
        <f t="shared" si="5"/>
        <v>0</v>
      </c>
      <c r="L79">
        <f t="shared" si="7"/>
        <v>0</v>
      </c>
    </row>
    <row r="80" spans="3:12" x14ac:dyDescent="0.3">
      <c r="C80">
        <f t="shared" si="6"/>
        <v>0</v>
      </c>
      <c r="D80" t="s">
        <v>140</v>
      </c>
      <c r="E80">
        <f t="shared" si="6"/>
        <v>1</v>
      </c>
      <c r="G80">
        <f t="shared" si="4"/>
        <v>0</v>
      </c>
      <c r="I80">
        <f t="shared" si="5"/>
        <v>0</v>
      </c>
      <c r="L80">
        <f t="shared" si="7"/>
        <v>0</v>
      </c>
    </row>
    <row r="81" spans="3:12" x14ac:dyDescent="0.3">
      <c r="C81">
        <f t="shared" si="6"/>
        <v>0</v>
      </c>
      <c r="D81" t="s">
        <v>40</v>
      </c>
      <c r="E81">
        <f t="shared" si="6"/>
        <v>1</v>
      </c>
      <c r="G81">
        <f t="shared" si="4"/>
        <v>0</v>
      </c>
      <c r="I81">
        <f t="shared" si="5"/>
        <v>0</v>
      </c>
      <c r="L81">
        <f t="shared" si="7"/>
        <v>0</v>
      </c>
    </row>
    <row r="82" spans="3:12" x14ac:dyDescent="0.3">
      <c r="C82">
        <f t="shared" si="6"/>
        <v>0</v>
      </c>
      <c r="D82" t="s">
        <v>143</v>
      </c>
      <c r="E82">
        <f t="shared" si="6"/>
        <v>1</v>
      </c>
      <c r="G82">
        <f t="shared" si="4"/>
        <v>0</v>
      </c>
      <c r="I82">
        <f t="shared" si="5"/>
        <v>0</v>
      </c>
      <c r="L82">
        <f t="shared" si="7"/>
        <v>0</v>
      </c>
    </row>
    <row r="83" spans="3:12" x14ac:dyDescent="0.3">
      <c r="C83">
        <f t="shared" si="6"/>
        <v>0</v>
      </c>
      <c r="D83" t="s">
        <v>144</v>
      </c>
      <c r="E83">
        <f t="shared" si="6"/>
        <v>1</v>
      </c>
      <c r="G83">
        <f t="shared" si="4"/>
        <v>0</v>
      </c>
      <c r="I83">
        <f t="shared" si="5"/>
        <v>0</v>
      </c>
      <c r="L83">
        <f t="shared" si="7"/>
        <v>0</v>
      </c>
    </row>
    <row r="84" spans="3:12" x14ac:dyDescent="0.3">
      <c r="C84">
        <f t="shared" si="6"/>
        <v>0</v>
      </c>
      <c r="D84" t="s">
        <v>145</v>
      </c>
      <c r="E84">
        <f t="shared" si="6"/>
        <v>1</v>
      </c>
      <c r="G84">
        <f t="shared" si="4"/>
        <v>0</v>
      </c>
      <c r="I84">
        <f t="shared" si="5"/>
        <v>0</v>
      </c>
      <c r="L84">
        <f t="shared" si="7"/>
        <v>0</v>
      </c>
    </row>
    <row r="85" spans="3:12" x14ac:dyDescent="0.3">
      <c r="C85">
        <f t="shared" si="6"/>
        <v>0</v>
      </c>
      <c r="D85" t="s">
        <v>146</v>
      </c>
      <c r="E85">
        <f t="shared" si="6"/>
        <v>1</v>
      </c>
      <c r="G85">
        <f t="shared" si="4"/>
        <v>0</v>
      </c>
      <c r="I85">
        <f t="shared" si="5"/>
        <v>0</v>
      </c>
      <c r="L85">
        <f t="shared" si="7"/>
        <v>0</v>
      </c>
    </row>
    <row r="86" spans="3:12" x14ac:dyDescent="0.3">
      <c r="C86">
        <f t="shared" si="6"/>
        <v>0</v>
      </c>
      <c r="D86" t="s">
        <v>147</v>
      </c>
      <c r="E86">
        <f t="shared" si="6"/>
        <v>1</v>
      </c>
      <c r="G86">
        <f t="shared" si="4"/>
        <v>0</v>
      </c>
      <c r="I86">
        <f t="shared" si="5"/>
        <v>0</v>
      </c>
      <c r="L86">
        <f t="shared" si="7"/>
        <v>0</v>
      </c>
    </row>
    <row r="87" spans="3:12" x14ac:dyDescent="0.3">
      <c r="C87">
        <f t="shared" si="6"/>
        <v>0</v>
      </c>
      <c r="D87" t="s">
        <v>148</v>
      </c>
      <c r="E87">
        <f t="shared" si="6"/>
        <v>1</v>
      </c>
      <c r="G87">
        <f t="shared" si="4"/>
        <v>0</v>
      </c>
      <c r="I87">
        <f t="shared" si="5"/>
        <v>0</v>
      </c>
      <c r="L87">
        <f t="shared" si="7"/>
        <v>0</v>
      </c>
    </row>
    <row r="88" spans="3:12" x14ac:dyDescent="0.3">
      <c r="C88">
        <f t="shared" si="6"/>
        <v>0</v>
      </c>
      <c r="D88" t="s">
        <v>149</v>
      </c>
      <c r="E88">
        <f t="shared" si="6"/>
        <v>1</v>
      </c>
      <c r="G88">
        <f t="shared" si="4"/>
        <v>0</v>
      </c>
      <c r="I88">
        <f t="shared" si="5"/>
        <v>0</v>
      </c>
      <c r="L88">
        <f t="shared" si="7"/>
        <v>0</v>
      </c>
    </row>
    <row r="89" spans="3:12" x14ac:dyDescent="0.3">
      <c r="C89">
        <f t="shared" si="6"/>
        <v>0</v>
      </c>
      <c r="D89" t="s">
        <v>151</v>
      </c>
      <c r="E89">
        <f t="shared" si="6"/>
        <v>1</v>
      </c>
      <c r="G89">
        <f t="shared" si="4"/>
        <v>0</v>
      </c>
      <c r="I89">
        <f t="shared" si="5"/>
        <v>0</v>
      </c>
      <c r="L89">
        <f t="shared" si="7"/>
        <v>0</v>
      </c>
    </row>
    <row r="90" spans="3:12" x14ac:dyDescent="0.3">
      <c r="C90">
        <f t="shared" si="6"/>
        <v>0</v>
      </c>
      <c r="D90" t="s">
        <v>152</v>
      </c>
      <c r="E90">
        <f t="shared" si="6"/>
        <v>1</v>
      </c>
      <c r="G90">
        <f t="shared" si="4"/>
        <v>0</v>
      </c>
      <c r="I90">
        <f t="shared" si="5"/>
        <v>0</v>
      </c>
      <c r="L90">
        <f t="shared" si="7"/>
        <v>0</v>
      </c>
    </row>
    <row r="91" spans="3:12" x14ac:dyDescent="0.3">
      <c r="C91">
        <f t="shared" si="6"/>
        <v>0</v>
      </c>
      <c r="D91" t="s">
        <v>153</v>
      </c>
      <c r="E91">
        <f t="shared" si="6"/>
        <v>1</v>
      </c>
      <c r="G91">
        <f t="shared" si="4"/>
        <v>0</v>
      </c>
      <c r="I91">
        <f t="shared" si="5"/>
        <v>0</v>
      </c>
      <c r="L91">
        <f t="shared" si="7"/>
        <v>0</v>
      </c>
    </row>
    <row r="92" spans="3:12" x14ac:dyDescent="0.3">
      <c r="C92">
        <f t="shared" si="6"/>
        <v>0</v>
      </c>
      <c r="D92" t="s">
        <v>154</v>
      </c>
      <c r="E92">
        <f t="shared" si="6"/>
        <v>1</v>
      </c>
      <c r="G92">
        <f t="shared" si="4"/>
        <v>0</v>
      </c>
      <c r="I92">
        <f t="shared" si="5"/>
        <v>0</v>
      </c>
      <c r="L92">
        <f t="shared" si="7"/>
        <v>0</v>
      </c>
    </row>
    <row r="93" spans="3:12" x14ac:dyDescent="0.3">
      <c r="C93">
        <f t="shared" si="6"/>
        <v>0</v>
      </c>
      <c r="D93" t="s">
        <v>155</v>
      </c>
      <c r="E93">
        <f t="shared" si="6"/>
        <v>1</v>
      </c>
      <c r="G93">
        <f t="shared" si="4"/>
        <v>0</v>
      </c>
      <c r="I93">
        <f t="shared" si="5"/>
        <v>0</v>
      </c>
      <c r="L93">
        <f t="shared" si="7"/>
        <v>0</v>
      </c>
    </row>
    <row r="94" spans="3:12" x14ac:dyDescent="0.3">
      <c r="C94">
        <f t="shared" si="6"/>
        <v>0</v>
      </c>
      <c r="D94" t="s">
        <v>156</v>
      </c>
      <c r="E94">
        <f t="shared" si="6"/>
        <v>1</v>
      </c>
      <c r="G94">
        <f t="shared" si="4"/>
        <v>0</v>
      </c>
      <c r="I94">
        <f t="shared" si="5"/>
        <v>0</v>
      </c>
      <c r="L94">
        <f t="shared" si="7"/>
        <v>0</v>
      </c>
    </row>
    <row r="95" spans="3:12" x14ac:dyDescent="0.3">
      <c r="C95">
        <f t="shared" si="6"/>
        <v>0</v>
      </c>
      <c r="D95" t="s">
        <v>157</v>
      </c>
      <c r="E95">
        <f t="shared" si="6"/>
        <v>1</v>
      </c>
      <c r="G95">
        <f t="shared" si="4"/>
        <v>0</v>
      </c>
      <c r="I95">
        <f t="shared" si="5"/>
        <v>0</v>
      </c>
      <c r="L95">
        <f t="shared" si="7"/>
        <v>0</v>
      </c>
    </row>
    <row r="96" spans="3:12" x14ac:dyDescent="0.3">
      <c r="C96">
        <f t="shared" si="6"/>
        <v>0</v>
      </c>
      <c r="D96" t="s">
        <v>158</v>
      </c>
      <c r="E96">
        <f t="shared" si="6"/>
        <v>1</v>
      </c>
      <c r="G96">
        <f t="shared" si="4"/>
        <v>0</v>
      </c>
      <c r="I96">
        <f t="shared" si="5"/>
        <v>0</v>
      </c>
      <c r="L96">
        <f t="shared" si="7"/>
        <v>0</v>
      </c>
    </row>
    <row r="97" spans="3:12" x14ac:dyDescent="0.3">
      <c r="C97">
        <f t="shared" si="6"/>
        <v>0</v>
      </c>
      <c r="D97" t="s">
        <v>159</v>
      </c>
      <c r="E97">
        <f t="shared" si="6"/>
        <v>1</v>
      </c>
      <c r="G97">
        <f t="shared" si="4"/>
        <v>0</v>
      </c>
      <c r="I97">
        <f t="shared" si="5"/>
        <v>0</v>
      </c>
      <c r="L97">
        <f t="shared" si="7"/>
        <v>0</v>
      </c>
    </row>
    <row r="98" spans="3:12" x14ac:dyDescent="0.3">
      <c r="C98">
        <f t="shared" si="6"/>
        <v>0</v>
      </c>
      <c r="D98" t="s">
        <v>160</v>
      </c>
      <c r="E98">
        <f t="shared" si="6"/>
        <v>1</v>
      </c>
      <c r="G98">
        <f t="shared" si="4"/>
        <v>0</v>
      </c>
      <c r="I98">
        <f t="shared" si="5"/>
        <v>0</v>
      </c>
      <c r="L98">
        <f t="shared" si="7"/>
        <v>0</v>
      </c>
    </row>
    <row r="99" spans="3:12" x14ac:dyDescent="0.3">
      <c r="C99">
        <f t="shared" si="6"/>
        <v>0</v>
      </c>
      <c r="D99" t="s">
        <v>161</v>
      </c>
      <c r="E99">
        <f t="shared" si="6"/>
        <v>1</v>
      </c>
      <c r="G99">
        <f t="shared" si="4"/>
        <v>0</v>
      </c>
      <c r="I99">
        <f t="shared" si="5"/>
        <v>0</v>
      </c>
      <c r="L99">
        <f t="shared" si="7"/>
        <v>0</v>
      </c>
    </row>
    <row r="100" spans="3:12" x14ac:dyDescent="0.3">
      <c r="C100">
        <f t="shared" si="6"/>
        <v>0</v>
      </c>
      <c r="D100" t="s">
        <v>162</v>
      </c>
      <c r="E100">
        <f t="shared" si="6"/>
        <v>1</v>
      </c>
      <c r="G100">
        <f t="shared" si="4"/>
        <v>0</v>
      </c>
      <c r="I100">
        <f t="shared" si="5"/>
        <v>0</v>
      </c>
      <c r="L100">
        <f t="shared" si="7"/>
        <v>0</v>
      </c>
    </row>
    <row r="101" spans="3:12" x14ac:dyDescent="0.3">
      <c r="C101">
        <f t="shared" si="6"/>
        <v>0</v>
      </c>
      <c r="D101" t="s">
        <v>163</v>
      </c>
      <c r="E101">
        <f t="shared" si="6"/>
        <v>1</v>
      </c>
      <c r="G101">
        <f t="shared" si="4"/>
        <v>0</v>
      </c>
      <c r="I101">
        <f t="shared" si="5"/>
        <v>0</v>
      </c>
      <c r="L101">
        <f t="shared" si="7"/>
        <v>0</v>
      </c>
    </row>
    <row r="102" spans="3:12" x14ac:dyDescent="0.3">
      <c r="C102">
        <f t="shared" ref="C102:C149" si="8">COUNTIF(B$1:B$1000, B102)</f>
        <v>0</v>
      </c>
      <c r="D102" t="s">
        <v>172</v>
      </c>
      <c r="E102">
        <f t="shared" ref="E102:E149" si="9">COUNTIF(D$1:D$1000, D102)</f>
        <v>1</v>
      </c>
      <c r="G102">
        <f t="shared" si="4"/>
        <v>0</v>
      </c>
      <c r="I102">
        <f t="shared" si="5"/>
        <v>0</v>
      </c>
      <c r="L102">
        <f t="shared" si="7"/>
        <v>0</v>
      </c>
    </row>
    <row r="103" spans="3:12" x14ac:dyDescent="0.3">
      <c r="C103">
        <f t="shared" si="8"/>
        <v>0</v>
      </c>
      <c r="D103" t="s">
        <v>164</v>
      </c>
      <c r="E103">
        <f t="shared" si="9"/>
        <v>1</v>
      </c>
      <c r="G103">
        <f t="shared" si="4"/>
        <v>0</v>
      </c>
      <c r="I103">
        <f t="shared" si="5"/>
        <v>0</v>
      </c>
      <c r="L103">
        <f t="shared" si="7"/>
        <v>0</v>
      </c>
    </row>
    <row r="104" spans="3:12" x14ac:dyDescent="0.3">
      <c r="C104">
        <f t="shared" si="8"/>
        <v>0</v>
      </c>
      <c r="D104" t="s">
        <v>165</v>
      </c>
      <c r="E104">
        <f t="shared" si="9"/>
        <v>1</v>
      </c>
      <c r="G104">
        <f t="shared" si="4"/>
        <v>0</v>
      </c>
      <c r="I104">
        <f t="shared" si="5"/>
        <v>0</v>
      </c>
      <c r="L104">
        <f t="shared" si="7"/>
        <v>0</v>
      </c>
    </row>
    <row r="105" spans="3:12" x14ac:dyDescent="0.3">
      <c r="C105">
        <f t="shared" si="8"/>
        <v>0</v>
      </c>
      <c r="D105" t="s">
        <v>166</v>
      </c>
      <c r="E105">
        <f t="shared" si="9"/>
        <v>1</v>
      </c>
      <c r="G105">
        <f t="shared" si="4"/>
        <v>0</v>
      </c>
      <c r="I105">
        <f t="shared" si="5"/>
        <v>0</v>
      </c>
      <c r="L105">
        <f t="shared" si="7"/>
        <v>0</v>
      </c>
    </row>
    <row r="106" spans="3:12" x14ac:dyDescent="0.3">
      <c r="C106">
        <f t="shared" si="8"/>
        <v>0</v>
      </c>
      <c r="D106" t="s">
        <v>167</v>
      </c>
      <c r="E106">
        <f t="shared" si="9"/>
        <v>1</v>
      </c>
      <c r="G106">
        <f t="shared" si="4"/>
        <v>0</v>
      </c>
      <c r="I106">
        <f t="shared" si="5"/>
        <v>0</v>
      </c>
      <c r="L106">
        <f t="shared" si="7"/>
        <v>0</v>
      </c>
    </row>
    <row r="107" spans="3:12" x14ac:dyDescent="0.3">
      <c r="C107">
        <f t="shared" si="8"/>
        <v>0</v>
      </c>
      <c r="D107" t="s">
        <v>168</v>
      </c>
      <c r="E107">
        <f t="shared" si="9"/>
        <v>1</v>
      </c>
      <c r="G107">
        <f t="shared" si="4"/>
        <v>0</v>
      </c>
      <c r="I107">
        <f t="shared" si="5"/>
        <v>0</v>
      </c>
      <c r="L107">
        <f t="shared" si="7"/>
        <v>0</v>
      </c>
    </row>
    <row r="108" spans="3:12" x14ac:dyDescent="0.3">
      <c r="C108">
        <f t="shared" si="8"/>
        <v>0</v>
      </c>
      <c r="D108" t="s">
        <v>174</v>
      </c>
      <c r="E108">
        <f t="shared" si="9"/>
        <v>1</v>
      </c>
      <c r="G108">
        <f t="shared" si="4"/>
        <v>0</v>
      </c>
      <c r="I108">
        <f t="shared" si="5"/>
        <v>0</v>
      </c>
      <c r="L108">
        <f t="shared" si="7"/>
        <v>0</v>
      </c>
    </row>
    <row r="109" spans="3:12" x14ac:dyDescent="0.3">
      <c r="C109">
        <f t="shared" si="8"/>
        <v>0</v>
      </c>
      <c r="D109" t="s">
        <v>175</v>
      </c>
      <c r="E109">
        <f t="shared" si="9"/>
        <v>1</v>
      </c>
      <c r="G109">
        <f t="shared" si="4"/>
        <v>0</v>
      </c>
      <c r="I109">
        <f t="shared" si="5"/>
        <v>0</v>
      </c>
      <c r="L109">
        <f t="shared" si="7"/>
        <v>0</v>
      </c>
    </row>
    <row r="110" spans="3:12" x14ac:dyDescent="0.3">
      <c r="C110">
        <f t="shared" si="8"/>
        <v>0</v>
      </c>
      <c r="D110" t="s">
        <v>176</v>
      </c>
      <c r="E110">
        <f t="shared" si="9"/>
        <v>1</v>
      </c>
      <c r="G110">
        <f t="shared" si="4"/>
        <v>0</v>
      </c>
      <c r="I110">
        <f t="shared" si="5"/>
        <v>0</v>
      </c>
      <c r="L110">
        <f t="shared" si="7"/>
        <v>0</v>
      </c>
    </row>
    <row r="111" spans="3:12" x14ac:dyDescent="0.3">
      <c r="C111">
        <f t="shared" si="8"/>
        <v>0</v>
      </c>
      <c r="D111" t="s">
        <v>177</v>
      </c>
      <c r="E111">
        <f t="shared" si="9"/>
        <v>1</v>
      </c>
      <c r="G111">
        <f t="shared" si="4"/>
        <v>0</v>
      </c>
      <c r="I111">
        <f t="shared" si="5"/>
        <v>0</v>
      </c>
      <c r="L111">
        <f t="shared" si="7"/>
        <v>0</v>
      </c>
    </row>
    <row r="112" spans="3:12" x14ac:dyDescent="0.3">
      <c r="C112">
        <f t="shared" si="8"/>
        <v>0</v>
      </c>
      <c r="D112" t="s">
        <v>180</v>
      </c>
      <c r="E112">
        <f t="shared" si="9"/>
        <v>1</v>
      </c>
      <c r="G112">
        <f t="shared" si="4"/>
        <v>0</v>
      </c>
      <c r="I112">
        <f t="shared" si="5"/>
        <v>0</v>
      </c>
      <c r="L112">
        <f t="shared" si="7"/>
        <v>0</v>
      </c>
    </row>
    <row r="113" spans="3:12" x14ac:dyDescent="0.3">
      <c r="C113">
        <f t="shared" si="8"/>
        <v>0</v>
      </c>
      <c r="D113" t="s">
        <v>181</v>
      </c>
      <c r="E113">
        <f t="shared" si="9"/>
        <v>1</v>
      </c>
      <c r="G113">
        <f t="shared" si="4"/>
        <v>0</v>
      </c>
      <c r="I113">
        <f t="shared" si="5"/>
        <v>0</v>
      </c>
      <c r="L113">
        <f t="shared" si="7"/>
        <v>0</v>
      </c>
    </row>
    <row r="114" spans="3:12" x14ac:dyDescent="0.3">
      <c r="C114">
        <f t="shared" si="8"/>
        <v>0</v>
      </c>
      <c r="D114" t="s">
        <v>183</v>
      </c>
      <c r="E114">
        <f t="shared" si="9"/>
        <v>1</v>
      </c>
      <c r="G114">
        <f t="shared" si="4"/>
        <v>0</v>
      </c>
      <c r="I114">
        <f t="shared" si="5"/>
        <v>0</v>
      </c>
      <c r="L114">
        <f t="shared" si="7"/>
        <v>0</v>
      </c>
    </row>
    <row r="115" spans="3:12" x14ac:dyDescent="0.3">
      <c r="C115">
        <f t="shared" si="8"/>
        <v>0</v>
      </c>
      <c r="D115" t="s">
        <v>185</v>
      </c>
      <c r="E115">
        <f t="shared" si="9"/>
        <v>1</v>
      </c>
      <c r="G115">
        <f t="shared" si="4"/>
        <v>0</v>
      </c>
      <c r="I115">
        <f t="shared" si="5"/>
        <v>0</v>
      </c>
      <c r="L115">
        <f t="shared" si="7"/>
        <v>0</v>
      </c>
    </row>
    <row r="116" spans="3:12" x14ac:dyDescent="0.3">
      <c r="C116">
        <f t="shared" si="8"/>
        <v>0</v>
      </c>
      <c r="D116" t="s">
        <v>186</v>
      </c>
      <c r="E116">
        <f t="shared" si="9"/>
        <v>1</v>
      </c>
      <c r="G116">
        <f t="shared" si="4"/>
        <v>0</v>
      </c>
      <c r="I116">
        <f t="shared" si="5"/>
        <v>0</v>
      </c>
      <c r="L116">
        <f t="shared" si="7"/>
        <v>0</v>
      </c>
    </row>
    <row r="117" spans="3:12" x14ac:dyDescent="0.3">
      <c r="C117">
        <f t="shared" si="8"/>
        <v>0</v>
      </c>
      <c r="D117" t="s">
        <v>187</v>
      </c>
      <c r="E117">
        <f t="shared" si="9"/>
        <v>1</v>
      </c>
      <c r="G117">
        <f t="shared" si="4"/>
        <v>0</v>
      </c>
      <c r="I117">
        <f t="shared" si="5"/>
        <v>0</v>
      </c>
      <c r="L117">
        <f t="shared" si="7"/>
        <v>0</v>
      </c>
    </row>
    <row r="118" spans="3:12" x14ac:dyDescent="0.3">
      <c r="C118">
        <f t="shared" si="8"/>
        <v>0</v>
      </c>
      <c r="D118" t="s">
        <v>188</v>
      </c>
      <c r="E118">
        <f t="shared" si="9"/>
        <v>1</v>
      </c>
      <c r="G118">
        <f t="shared" si="4"/>
        <v>0</v>
      </c>
      <c r="I118">
        <f t="shared" si="5"/>
        <v>0</v>
      </c>
      <c r="L118">
        <f t="shared" si="7"/>
        <v>0</v>
      </c>
    </row>
    <row r="119" spans="3:12" x14ac:dyDescent="0.3">
      <c r="C119">
        <f t="shared" si="8"/>
        <v>0</v>
      </c>
      <c r="D119" t="s">
        <v>189</v>
      </c>
      <c r="E119">
        <f t="shared" si="9"/>
        <v>1</v>
      </c>
      <c r="G119">
        <f t="shared" si="4"/>
        <v>0</v>
      </c>
      <c r="I119">
        <f t="shared" si="5"/>
        <v>0</v>
      </c>
      <c r="L119">
        <f t="shared" si="7"/>
        <v>0</v>
      </c>
    </row>
    <row r="120" spans="3:12" x14ac:dyDescent="0.3">
      <c r="C120">
        <f t="shared" si="8"/>
        <v>0</v>
      </c>
      <c r="D120" t="s">
        <v>190</v>
      </c>
      <c r="E120">
        <f t="shared" si="9"/>
        <v>1</v>
      </c>
      <c r="G120">
        <f t="shared" si="4"/>
        <v>0</v>
      </c>
      <c r="I120">
        <f t="shared" si="5"/>
        <v>0</v>
      </c>
      <c r="L120">
        <f t="shared" si="7"/>
        <v>0</v>
      </c>
    </row>
    <row r="121" spans="3:12" x14ac:dyDescent="0.3">
      <c r="C121">
        <f t="shared" si="8"/>
        <v>0</v>
      </c>
      <c r="D121" t="s">
        <v>192</v>
      </c>
      <c r="E121">
        <f t="shared" si="9"/>
        <v>1</v>
      </c>
      <c r="G121">
        <f t="shared" si="4"/>
        <v>0</v>
      </c>
      <c r="I121">
        <f t="shared" si="5"/>
        <v>0</v>
      </c>
      <c r="L121">
        <f t="shared" si="7"/>
        <v>0</v>
      </c>
    </row>
    <row r="122" spans="3:12" x14ac:dyDescent="0.3">
      <c r="C122">
        <f t="shared" si="8"/>
        <v>0</v>
      </c>
      <c r="D122" t="s">
        <v>193</v>
      </c>
      <c r="E122">
        <f t="shared" si="9"/>
        <v>1</v>
      </c>
      <c r="G122">
        <f t="shared" si="4"/>
        <v>0</v>
      </c>
      <c r="I122">
        <f t="shared" si="5"/>
        <v>0</v>
      </c>
      <c r="L122">
        <f t="shared" si="7"/>
        <v>0</v>
      </c>
    </row>
    <row r="123" spans="3:12" x14ac:dyDescent="0.3">
      <c r="C123">
        <f t="shared" si="8"/>
        <v>0</v>
      </c>
      <c r="D123" t="s">
        <v>350</v>
      </c>
      <c r="E123">
        <f t="shared" si="9"/>
        <v>1</v>
      </c>
      <c r="G123">
        <f t="shared" si="4"/>
        <v>0</v>
      </c>
      <c r="I123">
        <f t="shared" si="5"/>
        <v>0</v>
      </c>
      <c r="L123">
        <f t="shared" si="7"/>
        <v>0</v>
      </c>
    </row>
    <row r="124" spans="3:12" x14ac:dyDescent="0.3">
      <c r="C124">
        <f t="shared" si="8"/>
        <v>0</v>
      </c>
      <c r="D124" t="s">
        <v>351</v>
      </c>
      <c r="E124">
        <f t="shared" si="9"/>
        <v>1</v>
      </c>
      <c r="G124">
        <f t="shared" si="4"/>
        <v>0</v>
      </c>
      <c r="I124">
        <f t="shared" si="5"/>
        <v>0</v>
      </c>
      <c r="L124">
        <f t="shared" si="7"/>
        <v>0</v>
      </c>
    </row>
    <row r="125" spans="3:12" x14ac:dyDescent="0.3">
      <c r="C125">
        <f t="shared" si="8"/>
        <v>0</v>
      </c>
      <c r="E125">
        <f t="shared" si="9"/>
        <v>0</v>
      </c>
      <c r="G125">
        <f t="shared" si="4"/>
        <v>0</v>
      </c>
      <c r="I125">
        <f t="shared" si="5"/>
        <v>0</v>
      </c>
      <c r="L125">
        <f t="shared" si="7"/>
        <v>0</v>
      </c>
    </row>
    <row r="126" spans="3:12" x14ac:dyDescent="0.3">
      <c r="C126">
        <f t="shared" si="8"/>
        <v>0</v>
      </c>
      <c r="E126">
        <f t="shared" si="9"/>
        <v>0</v>
      </c>
      <c r="G126">
        <f t="shared" si="4"/>
        <v>0</v>
      </c>
      <c r="I126">
        <f t="shared" si="5"/>
        <v>0</v>
      </c>
      <c r="L126">
        <f t="shared" si="7"/>
        <v>0</v>
      </c>
    </row>
    <row r="127" spans="3:12" x14ac:dyDescent="0.3">
      <c r="C127">
        <f t="shared" si="8"/>
        <v>0</v>
      </c>
      <c r="E127">
        <f t="shared" si="9"/>
        <v>0</v>
      </c>
      <c r="G127">
        <f t="shared" si="4"/>
        <v>0</v>
      </c>
      <c r="I127">
        <f t="shared" si="5"/>
        <v>0</v>
      </c>
      <c r="L127">
        <f t="shared" si="7"/>
        <v>0</v>
      </c>
    </row>
    <row r="128" spans="3:12" x14ac:dyDescent="0.3">
      <c r="C128">
        <f t="shared" si="8"/>
        <v>0</v>
      </c>
      <c r="E128">
        <f t="shared" si="9"/>
        <v>0</v>
      </c>
      <c r="G128">
        <f t="shared" si="4"/>
        <v>0</v>
      </c>
      <c r="I128">
        <f t="shared" si="5"/>
        <v>0</v>
      </c>
      <c r="L128">
        <f t="shared" si="7"/>
        <v>0</v>
      </c>
    </row>
    <row r="129" spans="3:12" x14ac:dyDescent="0.3">
      <c r="C129">
        <f t="shared" si="8"/>
        <v>0</v>
      </c>
      <c r="E129">
        <f t="shared" si="9"/>
        <v>0</v>
      </c>
      <c r="G129">
        <f t="shared" si="4"/>
        <v>0</v>
      </c>
      <c r="I129">
        <f t="shared" si="5"/>
        <v>0</v>
      </c>
      <c r="L129">
        <f t="shared" si="7"/>
        <v>0</v>
      </c>
    </row>
    <row r="130" spans="3:12" x14ac:dyDescent="0.3">
      <c r="C130">
        <f t="shared" si="8"/>
        <v>0</v>
      </c>
      <c r="E130">
        <f t="shared" si="9"/>
        <v>0</v>
      </c>
      <c r="G130">
        <f t="shared" si="4"/>
        <v>0</v>
      </c>
      <c r="I130">
        <f t="shared" si="5"/>
        <v>0</v>
      </c>
      <c r="L130">
        <f t="shared" si="7"/>
        <v>0</v>
      </c>
    </row>
    <row r="131" spans="3:12" x14ac:dyDescent="0.3">
      <c r="C131">
        <f t="shared" si="8"/>
        <v>0</v>
      </c>
      <c r="E131">
        <f t="shared" si="9"/>
        <v>0</v>
      </c>
      <c r="G131">
        <f t="shared" ref="G131:G149" si="10">COUNTIF(F$1:F$1000, F131)</f>
        <v>0</v>
      </c>
      <c r="I131">
        <f t="shared" ref="I131:I149" si="11">COUNTIF(H$1:H$1000, H131)</f>
        <v>0</v>
      </c>
      <c r="L131">
        <f t="shared" si="7"/>
        <v>0</v>
      </c>
    </row>
    <row r="132" spans="3:12" x14ac:dyDescent="0.3">
      <c r="C132">
        <f t="shared" si="8"/>
        <v>0</v>
      </c>
      <c r="E132">
        <f t="shared" si="9"/>
        <v>0</v>
      </c>
      <c r="G132">
        <f t="shared" si="10"/>
        <v>0</v>
      </c>
      <c r="I132">
        <f t="shared" si="11"/>
        <v>0</v>
      </c>
      <c r="L132">
        <f t="shared" ref="L132:L149" si="12">COUNTIF(K$1:K$1000, K132)</f>
        <v>0</v>
      </c>
    </row>
    <row r="133" spans="3:12" x14ac:dyDescent="0.3">
      <c r="C133">
        <f t="shared" si="8"/>
        <v>0</v>
      </c>
      <c r="E133">
        <f t="shared" si="9"/>
        <v>0</v>
      </c>
      <c r="G133">
        <f t="shared" si="10"/>
        <v>0</v>
      </c>
      <c r="I133">
        <f t="shared" si="11"/>
        <v>0</v>
      </c>
      <c r="L133">
        <f t="shared" si="12"/>
        <v>0</v>
      </c>
    </row>
    <row r="134" spans="3:12" x14ac:dyDescent="0.3">
      <c r="C134">
        <f t="shared" si="8"/>
        <v>0</v>
      </c>
      <c r="E134">
        <f t="shared" si="9"/>
        <v>0</v>
      </c>
      <c r="G134">
        <f t="shared" si="10"/>
        <v>0</v>
      </c>
      <c r="I134">
        <f t="shared" si="11"/>
        <v>0</v>
      </c>
      <c r="L134">
        <f t="shared" si="12"/>
        <v>0</v>
      </c>
    </row>
    <row r="135" spans="3:12" x14ac:dyDescent="0.3">
      <c r="C135">
        <f t="shared" si="8"/>
        <v>0</v>
      </c>
      <c r="E135">
        <f t="shared" si="9"/>
        <v>0</v>
      </c>
      <c r="G135">
        <f t="shared" si="10"/>
        <v>0</v>
      </c>
      <c r="I135">
        <f t="shared" si="11"/>
        <v>0</v>
      </c>
      <c r="L135">
        <f t="shared" si="12"/>
        <v>0</v>
      </c>
    </row>
    <row r="136" spans="3:12" x14ac:dyDescent="0.3">
      <c r="C136">
        <f t="shared" si="8"/>
        <v>0</v>
      </c>
      <c r="E136">
        <f t="shared" si="9"/>
        <v>0</v>
      </c>
      <c r="G136">
        <f t="shared" si="10"/>
        <v>0</v>
      </c>
      <c r="I136">
        <f t="shared" si="11"/>
        <v>0</v>
      </c>
      <c r="L136">
        <f t="shared" si="12"/>
        <v>0</v>
      </c>
    </row>
    <row r="137" spans="3:12" x14ac:dyDescent="0.3">
      <c r="C137">
        <f t="shared" si="8"/>
        <v>0</v>
      </c>
      <c r="E137">
        <f t="shared" si="9"/>
        <v>0</v>
      </c>
      <c r="G137">
        <f t="shared" si="10"/>
        <v>0</v>
      </c>
      <c r="I137">
        <f t="shared" si="11"/>
        <v>0</v>
      </c>
      <c r="L137">
        <f t="shared" si="12"/>
        <v>0</v>
      </c>
    </row>
    <row r="138" spans="3:12" x14ac:dyDescent="0.3">
      <c r="C138">
        <f t="shared" si="8"/>
        <v>0</v>
      </c>
      <c r="E138">
        <f t="shared" si="9"/>
        <v>0</v>
      </c>
      <c r="G138">
        <f t="shared" si="10"/>
        <v>0</v>
      </c>
      <c r="I138">
        <f t="shared" si="11"/>
        <v>0</v>
      </c>
      <c r="L138">
        <f t="shared" si="12"/>
        <v>0</v>
      </c>
    </row>
    <row r="139" spans="3:12" x14ac:dyDescent="0.3">
      <c r="C139">
        <f t="shared" si="8"/>
        <v>0</v>
      </c>
      <c r="E139">
        <f t="shared" si="9"/>
        <v>0</v>
      </c>
      <c r="G139">
        <f t="shared" si="10"/>
        <v>0</v>
      </c>
      <c r="I139">
        <f t="shared" si="11"/>
        <v>0</v>
      </c>
      <c r="L139">
        <f t="shared" si="12"/>
        <v>0</v>
      </c>
    </row>
    <row r="140" spans="3:12" x14ac:dyDescent="0.3">
      <c r="C140">
        <f t="shared" si="8"/>
        <v>0</v>
      </c>
      <c r="E140">
        <f t="shared" si="9"/>
        <v>0</v>
      </c>
      <c r="G140">
        <f t="shared" si="10"/>
        <v>0</v>
      </c>
      <c r="I140">
        <f t="shared" si="11"/>
        <v>0</v>
      </c>
      <c r="L140">
        <f t="shared" si="12"/>
        <v>0</v>
      </c>
    </row>
    <row r="141" spans="3:12" x14ac:dyDescent="0.3">
      <c r="C141">
        <f t="shared" si="8"/>
        <v>0</v>
      </c>
      <c r="E141">
        <f t="shared" si="9"/>
        <v>0</v>
      </c>
      <c r="G141">
        <f t="shared" si="10"/>
        <v>0</v>
      </c>
      <c r="I141">
        <f t="shared" si="11"/>
        <v>0</v>
      </c>
      <c r="L141">
        <f t="shared" si="12"/>
        <v>0</v>
      </c>
    </row>
    <row r="142" spans="3:12" x14ac:dyDescent="0.3">
      <c r="C142">
        <f t="shared" si="8"/>
        <v>0</v>
      </c>
      <c r="E142">
        <f t="shared" si="9"/>
        <v>0</v>
      </c>
      <c r="G142">
        <f t="shared" si="10"/>
        <v>0</v>
      </c>
      <c r="I142">
        <f t="shared" si="11"/>
        <v>0</v>
      </c>
      <c r="L142">
        <f t="shared" si="12"/>
        <v>0</v>
      </c>
    </row>
    <row r="143" spans="3:12" x14ac:dyDescent="0.3">
      <c r="C143">
        <f t="shared" si="8"/>
        <v>0</v>
      </c>
      <c r="E143">
        <f t="shared" si="9"/>
        <v>0</v>
      </c>
      <c r="G143">
        <f t="shared" si="10"/>
        <v>0</v>
      </c>
      <c r="I143">
        <f t="shared" si="11"/>
        <v>0</v>
      </c>
      <c r="L143">
        <f t="shared" si="12"/>
        <v>0</v>
      </c>
    </row>
    <row r="144" spans="3:12" x14ac:dyDescent="0.3">
      <c r="C144">
        <f t="shared" si="8"/>
        <v>0</v>
      </c>
      <c r="E144">
        <f t="shared" si="9"/>
        <v>0</v>
      </c>
      <c r="G144">
        <f t="shared" si="10"/>
        <v>0</v>
      </c>
      <c r="I144">
        <f t="shared" si="11"/>
        <v>0</v>
      </c>
      <c r="L144">
        <f t="shared" si="12"/>
        <v>0</v>
      </c>
    </row>
    <row r="145" spans="3:12" x14ac:dyDescent="0.3">
      <c r="C145">
        <f t="shared" si="8"/>
        <v>0</v>
      </c>
      <c r="E145">
        <f t="shared" si="9"/>
        <v>0</v>
      </c>
      <c r="G145">
        <f t="shared" si="10"/>
        <v>0</v>
      </c>
      <c r="I145">
        <f t="shared" si="11"/>
        <v>0</v>
      </c>
      <c r="L145">
        <f t="shared" si="12"/>
        <v>0</v>
      </c>
    </row>
    <row r="146" spans="3:12" x14ac:dyDescent="0.3">
      <c r="C146">
        <f t="shared" si="8"/>
        <v>0</v>
      </c>
      <c r="E146">
        <f t="shared" si="9"/>
        <v>0</v>
      </c>
      <c r="G146">
        <f t="shared" si="10"/>
        <v>0</v>
      </c>
      <c r="I146">
        <f t="shared" si="11"/>
        <v>0</v>
      </c>
      <c r="L146">
        <f t="shared" si="12"/>
        <v>0</v>
      </c>
    </row>
    <row r="147" spans="3:12" x14ac:dyDescent="0.3">
      <c r="C147">
        <f t="shared" si="8"/>
        <v>0</v>
      </c>
      <c r="E147">
        <f t="shared" si="9"/>
        <v>0</v>
      </c>
      <c r="G147">
        <f t="shared" si="10"/>
        <v>0</v>
      </c>
      <c r="I147">
        <f t="shared" si="11"/>
        <v>0</v>
      </c>
      <c r="L147">
        <f t="shared" si="12"/>
        <v>0</v>
      </c>
    </row>
    <row r="148" spans="3:12" x14ac:dyDescent="0.3">
      <c r="C148">
        <f t="shared" si="8"/>
        <v>0</v>
      </c>
      <c r="E148">
        <f t="shared" si="9"/>
        <v>0</v>
      </c>
      <c r="G148">
        <f t="shared" si="10"/>
        <v>0</v>
      </c>
      <c r="I148">
        <f t="shared" si="11"/>
        <v>0</v>
      </c>
      <c r="L148">
        <f t="shared" si="12"/>
        <v>0</v>
      </c>
    </row>
    <row r="149" spans="3:12" x14ac:dyDescent="0.3">
      <c r="C149">
        <f t="shared" si="8"/>
        <v>0</v>
      </c>
      <c r="E149">
        <f t="shared" si="9"/>
        <v>0</v>
      </c>
      <c r="G149">
        <f t="shared" si="10"/>
        <v>0</v>
      </c>
      <c r="I149">
        <f t="shared" si="11"/>
        <v>0</v>
      </c>
      <c r="L149">
        <f t="shared" si="12"/>
        <v>0</v>
      </c>
    </row>
  </sheetData>
  <conditionalFormatting sqref="C1:C1048576 E1:E1048576 G1:G1048576 I1:I1048576 L1:L1048576">
    <cfRule type="cellIs" dxfId="1" priority="1" operator="greaterThan">
      <formula>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F2" sqref="F2:V18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 x14ac:dyDescent="0.3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BG23" sqref="BG23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 x14ac:dyDescent="0.3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 x14ac:dyDescent="0.3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 x14ac:dyDescent="0.3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31"/>
  <sheetViews>
    <sheetView workbookViewId="0">
      <selection activeCell="AH16" sqref="AH16"/>
    </sheetView>
  </sheetViews>
  <sheetFormatPr defaultColWidth="2.77734375" defaultRowHeight="14.4" x14ac:dyDescent="0.3"/>
  <cols>
    <col min="1" max="33" width="2.77734375" style="297"/>
    <col min="34" max="34" width="6" style="297" bestFit="1" customWidth="1"/>
    <col min="35" max="35" width="2.77734375" style="297"/>
    <col min="36" max="42" width="2.77734375" style="305"/>
    <col min="43" max="51" width="2.77734375" style="89"/>
    <col min="52" max="16384" width="2.77734375" style="297"/>
  </cols>
  <sheetData>
    <row r="2" spans="2:40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417</v>
      </c>
    </row>
    <row r="3" spans="2:40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418</v>
      </c>
    </row>
    <row r="4" spans="2:40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420</v>
      </c>
    </row>
    <row r="5" spans="2:40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419</v>
      </c>
    </row>
    <row r="6" spans="2:40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424</v>
      </c>
      <c r="O6" s="299" t="s">
        <v>424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423</v>
      </c>
    </row>
    <row r="7" spans="2:40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424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421</v>
      </c>
    </row>
    <row r="8" spans="2:40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424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422</v>
      </c>
    </row>
    <row r="9" spans="2:40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424</v>
      </c>
      <c r="O9" s="299" t="s">
        <v>424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40" x14ac:dyDescent="0.3">
      <c r="B10" s="298"/>
      <c r="C10" s="300"/>
      <c r="D10" s="300"/>
      <c r="E10" s="300"/>
      <c r="F10" s="300"/>
      <c r="G10" s="301"/>
      <c r="H10" s="298"/>
      <c r="I10" s="300" t="s">
        <v>424</v>
      </c>
      <c r="J10" s="300"/>
      <c r="K10" s="300"/>
      <c r="L10" s="300" t="s">
        <v>365</v>
      </c>
      <c r="M10" s="301"/>
      <c r="N10" s="298"/>
      <c r="O10" s="300" t="s">
        <v>424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</row>
    <row r="11" spans="2:40" x14ac:dyDescent="0.3">
      <c r="B11" s="298"/>
      <c r="C11" s="300"/>
      <c r="D11" s="300"/>
      <c r="E11" s="300"/>
      <c r="F11" s="300"/>
      <c r="G11" s="301"/>
      <c r="H11" s="298"/>
      <c r="I11" s="300" t="s">
        <v>424</v>
      </c>
      <c r="J11" s="300"/>
      <c r="K11" s="300"/>
      <c r="L11" s="300" t="s">
        <v>365</v>
      </c>
      <c r="M11" s="301"/>
      <c r="N11" s="298"/>
      <c r="O11" s="300" t="s">
        <v>424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</row>
    <row r="12" spans="2:40" x14ac:dyDescent="0.3">
      <c r="B12" s="298"/>
      <c r="C12" s="299"/>
      <c r="D12" s="300"/>
      <c r="E12" s="300"/>
      <c r="F12" s="299"/>
      <c r="G12" s="301"/>
      <c r="H12" s="298"/>
      <c r="I12" s="299" t="s">
        <v>424</v>
      </c>
      <c r="J12" s="300" t="s">
        <v>424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424</v>
      </c>
      <c r="R12" s="299" t="s">
        <v>424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</row>
    <row r="13" spans="2:40" x14ac:dyDescent="0.3">
      <c r="B13" s="302"/>
      <c r="C13" s="303"/>
      <c r="D13" s="303"/>
      <c r="E13" s="303"/>
      <c r="F13" s="303"/>
      <c r="G13" s="304"/>
      <c r="H13" s="302"/>
      <c r="I13" s="303" t="s">
        <v>424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  <c r="AH13" s="297">
        <f>32*1024</f>
        <v>32768</v>
      </c>
    </row>
    <row r="14" spans="2:40" x14ac:dyDescent="0.3">
      <c r="B14" s="294"/>
      <c r="C14" s="295"/>
      <c r="D14" s="295"/>
      <c r="E14" s="295"/>
      <c r="F14" s="295"/>
      <c r="G14" s="296"/>
      <c r="H14" s="294"/>
      <c r="I14" s="295" t="s">
        <v>424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  <c r="AH14" s="297">
        <v>16</v>
      </c>
    </row>
    <row r="15" spans="2:40" x14ac:dyDescent="0.3">
      <c r="B15" s="298"/>
      <c r="C15" s="299"/>
      <c r="D15" s="300"/>
      <c r="E15" s="300"/>
      <c r="F15" s="299"/>
      <c r="G15" s="301"/>
      <c r="H15" s="298"/>
      <c r="I15" s="299" t="s">
        <v>424</v>
      </c>
      <c r="J15" s="300" t="s">
        <v>424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  <c r="AH15" s="297">
        <v>5</v>
      </c>
    </row>
    <row r="16" spans="2:40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  <c r="AH16" s="297">
        <f>AH13/(AH14*AH15)</f>
        <v>409.6</v>
      </c>
    </row>
    <row r="17" spans="2:31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</row>
    <row r="18" spans="2:31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</row>
    <row r="19" spans="2:31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</row>
    <row r="20" spans="2:31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</row>
    <row r="21" spans="2:31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</row>
    <row r="22" spans="2:31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</row>
    <row r="23" spans="2:31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</row>
    <row r="24" spans="2:31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</row>
    <row r="25" spans="2:31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</row>
    <row r="26" spans="2:31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</row>
    <row r="27" spans="2:31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</row>
    <row r="28" spans="2:31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</row>
    <row r="29" spans="2:31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31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31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 x14ac:dyDescent="0.3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425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AL1" sqref="AL1:BB17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425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427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89"/>
      <c r="K5" s="389"/>
      <c r="L5" s="244"/>
      <c r="M5" s="244"/>
      <c r="N5" s="319"/>
      <c r="O5" s="244"/>
      <c r="P5" s="244"/>
      <c r="Q5" s="315"/>
      <c r="S5">
        <f>S4</f>
        <v>4</v>
      </c>
      <c r="T5" t="s">
        <v>428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89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429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389"/>
      <c r="F7" s="244"/>
      <c r="G7" s="244"/>
      <c r="H7" s="244"/>
      <c r="I7" s="226"/>
      <c r="J7" s="389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389"/>
      <c r="F8" s="389"/>
      <c r="G8" s="388"/>
      <c r="H8" s="388"/>
      <c r="I8" s="142"/>
      <c r="J8" s="388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2"/>
      <c r="L9" s="8"/>
      <c r="M9" s="8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388"/>
      <c r="I10" s="319"/>
      <c r="J10" s="388"/>
      <c r="K10" s="388"/>
      <c r="L10" s="388"/>
      <c r="M10" s="389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388"/>
      <c r="I11" s="226"/>
      <c r="J11" s="17"/>
      <c r="K11" s="17"/>
      <c r="L11" s="17"/>
      <c r="M11" s="389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89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389"/>
      <c r="H13" s="389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430</v>
      </c>
      <c r="G23" s="5"/>
      <c r="I23" s="1"/>
      <c r="J23" s="5" t="s">
        <v>430</v>
      </c>
      <c r="L23" s="1"/>
      <c r="M23" s="5" t="s">
        <v>260</v>
      </c>
    </row>
    <row r="24" spans="1:56" x14ac:dyDescent="0.3">
      <c r="C24" s="13" t="s">
        <v>430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430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430</v>
      </c>
      <c r="G26" s="5" t="s">
        <v>431</v>
      </c>
      <c r="I26" s="1" t="s">
        <v>431</v>
      </c>
      <c r="J26" s="5" t="s">
        <v>430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430</v>
      </c>
      <c r="D27" s="15" t="s">
        <v>431</v>
      </c>
      <c r="F27" s="13" t="s">
        <v>260</v>
      </c>
      <c r="G27" s="15"/>
      <c r="I27" s="13"/>
      <c r="J27" s="15" t="s">
        <v>260</v>
      </c>
      <c r="L27" s="13" t="s">
        <v>431</v>
      </c>
      <c r="M27" s="15" t="s">
        <v>430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432</v>
      </c>
      <c r="F29" s="1" t="s">
        <v>430</v>
      </c>
      <c r="G29" s="205"/>
      <c r="I29" s="204"/>
      <c r="J29" s="5" t="s">
        <v>430</v>
      </c>
      <c r="L29" s="1" t="s">
        <v>432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430</v>
      </c>
      <c r="D30" s="207"/>
      <c r="F30" s="13" t="s">
        <v>260</v>
      </c>
      <c r="G30" s="15" t="s">
        <v>432</v>
      </c>
      <c r="I30" s="13" t="s">
        <v>432</v>
      </c>
      <c r="J30" s="15" t="s">
        <v>260</v>
      </c>
      <c r="L30" s="206"/>
      <c r="M30" s="15" t="s">
        <v>430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abSelected="1" topLeftCell="A31" workbookViewId="0">
      <selection activeCell="AA50" sqref="AA50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opLeftCell="A4" zoomScale="70" zoomScaleNormal="70" workbookViewId="0">
      <selection activeCell="N24" sqref="N24"/>
    </sheetView>
  </sheetViews>
  <sheetFormatPr defaultColWidth="2.77734375" defaultRowHeight="14.4" x14ac:dyDescent="0.3"/>
  <sheetData>
    <row r="1" spans="1:72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">
      <c r="A2" s="70">
        <v>0</v>
      </c>
      <c r="B2" s="419"/>
      <c r="C2" s="422"/>
      <c r="D2" s="420"/>
      <c r="E2" s="410"/>
      <c r="F2" s="312"/>
      <c r="G2" s="412"/>
      <c r="H2" s="348"/>
      <c r="I2" s="355"/>
      <c r="J2" s="355"/>
      <c r="K2" s="348"/>
      <c r="L2" s="413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">
      <c r="A3" s="70">
        <f>A2+1</f>
        <v>1</v>
      </c>
      <c r="B3" s="421"/>
      <c r="C3" s="370"/>
      <c r="D3" s="370"/>
      <c r="E3" s="418"/>
      <c r="F3" s="244"/>
      <c r="G3" s="406"/>
      <c r="H3" s="327"/>
      <c r="I3" s="342"/>
      <c r="J3" s="342"/>
      <c r="K3" s="327"/>
      <c r="L3" s="406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">
      <c r="A4" s="70">
        <f t="shared" ref="A4:A17" si="19">A3+1</f>
        <v>2</v>
      </c>
      <c r="B4" s="423"/>
      <c r="C4" s="370"/>
      <c r="D4" s="370"/>
      <c r="E4" s="393"/>
      <c r="F4" s="244"/>
      <c r="G4" s="406"/>
      <c r="H4" s="327"/>
      <c r="I4" s="346"/>
      <c r="J4" s="346"/>
      <c r="K4" s="327"/>
      <c r="L4" s="406"/>
      <c r="M4" s="244"/>
      <c r="N4" s="244"/>
      <c r="O4" s="244"/>
      <c r="P4" s="244"/>
      <c r="Q4" s="9"/>
      <c r="S4" s="70">
        <f t="shared" ref="S4:S17" si="20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">
      <c r="A5" s="70">
        <f t="shared" si="19"/>
        <v>3</v>
      </c>
      <c r="B5" s="411"/>
      <c r="C5" s="393"/>
      <c r="D5" s="418"/>
      <c r="E5" s="370"/>
      <c r="F5" s="17"/>
      <c r="G5" s="326"/>
      <c r="H5" s="128"/>
      <c r="I5" s="353"/>
      <c r="J5" s="353"/>
      <c r="K5" s="128"/>
      <c r="L5" s="406"/>
      <c r="M5" s="244"/>
      <c r="N5" s="244"/>
      <c r="O5" s="244"/>
      <c r="P5" s="244"/>
      <c r="Q5" s="9"/>
      <c r="S5" s="70">
        <f t="shared" si="20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">
      <c r="A6" s="70">
        <f t="shared" si="19"/>
        <v>4</v>
      </c>
      <c r="B6" s="314"/>
      <c r="C6" s="244"/>
      <c r="D6" s="370"/>
      <c r="E6" s="370"/>
      <c r="F6" s="17"/>
      <c r="G6" s="326"/>
      <c r="H6" s="327"/>
      <c r="I6" s="219"/>
      <c r="J6" s="219"/>
      <c r="K6" s="128"/>
      <c r="L6" s="406"/>
      <c r="M6" s="244"/>
      <c r="N6" s="244"/>
      <c r="O6" s="244"/>
      <c r="P6" s="244"/>
      <c r="Q6" s="9"/>
      <c r="S6" s="70">
        <f t="shared" si="20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">
      <c r="A7" s="70">
        <f t="shared" si="19"/>
        <v>5</v>
      </c>
      <c r="B7" s="417"/>
      <c r="C7" s="406"/>
      <c r="D7" s="370"/>
      <c r="E7" s="370"/>
      <c r="F7" s="326"/>
      <c r="G7" s="326"/>
      <c r="H7" s="128"/>
      <c r="I7" s="353"/>
      <c r="J7" s="353"/>
      <c r="K7" s="128"/>
      <c r="L7" s="406"/>
      <c r="M7" s="406"/>
      <c r="N7" s="406"/>
      <c r="O7" s="406"/>
      <c r="P7" s="406"/>
      <c r="Q7" s="414"/>
      <c r="S7" s="70">
        <f t="shared" si="20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0"/>
      <c r="AE7" s="370"/>
      <c r="AF7" s="370"/>
      <c r="AG7" s="370"/>
      <c r="AH7" s="370"/>
      <c r="AI7" s="371"/>
      <c r="AJ7" s="70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">
      <c r="A8" s="70">
        <f t="shared" si="19"/>
        <v>6</v>
      </c>
      <c r="B8" s="127"/>
      <c r="C8" s="128"/>
      <c r="D8" s="128"/>
      <c r="E8" s="128"/>
      <c r="F8" s="128"/>
      <c r="G8" s="128"/>
      <c r="H8" s="128"/>
      <c r="I8" s="353"/>
      <c r="J8" s="353"/>
      <c r="K8" s="128"/>
      <c r="L8" s="128"/>
      <c r="M8" s="128"/>
      <c r="N8" s="128"/>
      <c r="O8" s="128"/>
      <c r="P8" s="128"/>
      <c r="Q8" s="130"/>
      <c r="S8" s="70">
        <f t="shared" si="20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/>
      <c r="AL8">
        <f t="shared" si="17"/>
        <v>41</v>
      </c>
      <c r="AM8" s="359"/>
      <c r="AN8" s="219"/>
      <c r="AO8" s="226"/>
      <c r="AP8" s="226"/>
      <c r="AQ8" s="219"/>
      <c r="AR8" s="226"/>
      <c r="AS8" s="363"/>
      <c r="AT8" s="361"/>
      <c r="AU8" s="361"/>
      <c r="AV8" s="364"/>
      <c r="AW8" s="226"/>
      <c r="AX8" s="219"/>
      <c r="AY8" s="226"/>
      <c r="AZ8" s="226"/>
      <c r="BA8" s="219"/>
      <c r="BB8" s="360"/>
      <c r="BD8">
        <f t="shared" si="18"/>
        <v>41</v>
      </c>
      <c r="BE8" s="359"/>
      <c r="BF8" s="219"/>
      <c r="BG8" s="226"/>
      <c r="BH8" s="226"/>
      <c r="BI8" s="219"/>
      <c r="BJ8" s="226"/>
      <c r="BK8" s="363"/>
      <c r="BL8" s="361"/>
      <c r="BM8" s="361"/>
      <c r="BN8" s="364"/>
      <c r="BO8" s="226"/>
      <c r="BP8" s="219"/>
      <c r="BQ8" s="226"/>
      <c r="BR8" s="226"/>
      <c r="BS8" s="219"/>
      <c r="BT8" s="360"/>
    </row>
    <row r="9" spans="1:72" x14ac:dyDescent="0.3">
      <c r="A9" s="70">
        <f t="shared" si="19"/>
        <v>7</v>
      </c>
      <c r="B9" s="345"/>
      <c r="C9" s="342"/>
      <c r="D9" s="346"/>
      <c r="E9" s="346"/>
      <c r="F9" s="219"/>
      <c r="G9" s="353"/>
      <c r="H9" s="353"/>
      <c r="I9" s="353"/>
      <c r="J9" s="353"/>
      <c r="K9" s="353"/>
      <c r="L9" s="346"/>
      <c r="M9" s="342"/>
      <c r="N9" s="346"/>
      <c r="O9" s="346"/>
      <c r="P9" s="342"/>
      <c r="Q9" s="347"/>
      <c r="S9" s="70">
        <f t="shared" si="20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/>
      <c r="AL9">
        <f t="shared" si="17"/>
        <v>40</v>
      </c>
      <c r="AM9" s="359"/>
      <c r="AN9" s="219"/>
      <c r="AO9" s="226"/>
      <c r="AP9" s="226"/>
      <c r="AQ9" s="219"/>
      <c r="AR9" s="226"/>
      <c r="AS9" s="359"/>
      <c r="AT9" s="226"/>
      <c r="AU9" s="226"/>
      <c r="AV9" s="360"/>
      <c r="AW9" s="226"/>
      <c r="AX9" s="219"/>
      <c r="AY9" s="226"/>
      <c r="AZ9" s="140"/>
      <c r="BA9" s="219"/>
      <c r="BB9" s="360"/>
      <c r="BD9">
        <f t="shared" si="18"/>
        <v>40</v>
      </c>
      <c r="BE9" s="359"/>
      <c r="BF9" s="219"/>
      <c r="BG9" s="226"/>
      <c r="BH9" s="226"/>
      <c r="BI9" s="219"/>
      <c r="BJ9" s="226"/>
      <c r="BK9" s="359"/>
      <c r="BL9" s="226"/>
      <c r="BM9" s="226"/>
      <c r="BN9" s="360"/>
      <c r="BO9" s="226"/>
      <c r="BP9" s="219"/>
      <c r="BQ9" s="226"/>
      <c r="BR9" s="140"/>
      <c r="BS9" s="219"/>
      <c r="BT9" s="360"/>
    </row>
    <row r="10" spans="1:72" x14ac:dyDescent="0.3">
      <c r="A10" s="70">
        <f t="shared" si="19"/>
        <v>8</v>
      </c>
      <c r="B10" s="345"/>
      <c r="C10" s="219"/>
      <c r="D10" s="353"/>
      <c r="E10" s="353"/>
      <c r="F10" s="219"/>
      <c r="G10" s="353"/>
      <c r="H10" s="353"/>
      <c r="I10" s="353"/>
      <c r="J10" s="353"/>
      <c r="K10" s="353"/>
      <c r="L10" s="353"/>
      <c r="M10" s="219"/>
      <c r="N10" s="353"/>
      <c r="O10" s="346"/>
      <c r="P10" s="342"/>
      <c r="Q10" s="347"/>
      <c r="S10" s="70">
        <f t="shared" si="20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/>
      <c r="AL10">
        <f t="shared" si="17"/>
        <v>39</v>
      </c>
      <c r="AM10" s="359"/>
      <c r="AN10" s="219"/>
      <c r="AO10" s="226"/>
      <c r="AP10" s="226"/>
      <c r="AQ10" s="219"/>
      <c r="AR10" s="226"/>
      <c r="AS10" s="359"/>
      <c r="AT10" s="226"/>
      <c r="AU10" s="226"/>
      <c r="AV10" s="360"/>
      <c r="AW10" s="226"/>
      <c r="AX10" s="219"/>
      <c r="AY10" s="140"/>
      <c r="AZ10" s="140"/>
      <c r="BA10" s="219"/>
      <c r="BB10" s="360"/>
      <c r="BD10">
        <f t="shared" si="18"/>
        <v>39</v>
      </c>
      <c r="BE10" s="359"/>
      <c r="BF10" s="219"/>
      <c r="BG10" s="226"/>
      <c r="BH10" s="226"/>
      <c r="BI10" s="219"/>
      <c r="BJ10" s="226"/>
      <c r="BK10" s="359"/>
      <c r="BL10" s="226"/>
      <c r="BM10" s="226"/>
      <c r="BN10" s="360"/>
      <c r="BO10" s="226"/>
      <c r="BP10" s="219"/>
      <c r="BQ10" s="140"/>
      <c r="BR10" s="140"/>
      <c r="BS10" s="219"/>
      <c r="BT10" s="360"/>
    </row>
    <row r="11" spans="1:72" x14ac:dyDescent="0.3">
      <c r="A11" s="70">
        <f t="shared" si="19"/>
        <v>9</v>
      </c>
      <c r="B11" s="343"/>
      <c r="C11" s="327"/>
      <c r="D11" s="327"/>
      <c r="E11" s="327"/>
      <c r="F11" s="327"/>
      <c r="G11" s="327"/>
      <c r="H11" s="327"/>
      <c r="I11" s="346"/>
      <c r="J11" s="346"/>
      <c r="K11" s="327"/>
      <c r="L11" s="327"/>
      <c r="M11" s="327"/>
      <c r="N11" s="327"/>
      <c r="O11" s="327"/>
      <c r="P11" s="327"/>
      <c r="Q11" s="344"/>
      <c r="S11" s="70">
        <f t="shared" si="20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/>
      <c r="AL11">
        <f t="shared" si="17"/>
        <v>38</v>
      </c>
      <c r="AM11" s="308"/>
      <c r="AN11" s="219"/>
      <c r="AO11" s="219"/>
      <c r="AP11" s="219"/>
      <c r="AQ11" s="219"/>
      <c r="AR11" s="219"/>
      <c r="AS11" s="323"/>
      <c r="AT11" s="218"/>
      <c r="AU11" s="218"/>
      <c r="AV11" s="325"/>
      <c r="AW11" s="219"/>
      <c r="AX11" s="140"/>
      <c r="AY11" s="140"/>
      <c r="AZ11" s="140"/>
      <c r="BA11" s="365"/>
      <c r="BB11" s="371"/>
      <c r="BD11">
        <f t="shared" si="18"/>
        <v>38</v>
      </c>
      <c r="BE11" s="308"/>
      <c r="BF11" s="219"/>
      <c r="BG11" s="219"/>
      <c r="BH11" s="219"/>
      <c r="BI11" s="219"/>
      <c r="BJ11" s="219"/>
      <c r="BK11" s="323"/>
      <c r="BL11" s="218"/>
      <c r="BM11" s="218"/>
      <c r="BN11" s="325"/>
      <c r="BO11" s="219"/>
      <c r="BP11" s="140"/>
      <c r="BQ11" s="140"/>
      <c r="BR11" s="140"/>
      <c r="BS11" s="365"/>
      <c r="BT11" s="371"/>
    </row>
    <row r="12" spans="1:72" x14ac:dyDescent="0.3">
      <c r="A12" s="70">
        <f t="shared" si="19"/>
        <v>10</v>
      </c>
      <c r="B12" s="416"/>
      <c r="C12" s="406"/>
      <c r="D12" s="406"/>
      <c r="E12" s="406"/>
      <c r="F12" s="406"/>
      <c r="G12" s="406"/>
      <c r="H12" s="327"/>
      <c r="I12" s="346"/>
      <c r="J12" s="346"/>
      <c r="K12" s="327"/>
      <c r="L12" s="406"/>
      <c r="M12" s="406"/>
      <c r="N12" s="406"/>
      <c r="O12" s="406"/>
      <c r="P12" s="406"/>
      <c r="Q12" s="414"/>
      <c r="S12" s="70">
        <f t="shared" si="20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0"/>
      <c r="AE12" s="370"/>
      <c r="AF12" s="370"/>
      <c r="AG12" s="370"/>
      <c r="AH12" s="370"/>
      <c r="AI12" s="371"/>
      <c r="AJ12" s="70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40"/>
      <c r="AX12" s="140"/>
      <c r="AY12" s="140"/>
      <c r="AZ12" s="365"/>
      <c r="BA12" s="366"/>
      <c r="BB12" s="434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40"/>
      <c r="BP12" s="140"/>
      <c r="BQ12" s="140"/>
      <c r="BR12" s="365"/>
      <c r="BS12" s="366"/>
      <c r="BT12" s="434"/>
    </row>
    <row r="13" spans="1:72" x14ac:dyDescent="0.3">
      <c r="A13" s="70">
        <f t="shared" si="19"/>
        <v>11</v>
      </c>
      <c r="B13" s="314"/>
      <c r="C13" s="244"/>
      <c r="D13" s="244"/>
      <c r="E13" s="244"/>
      <c r="F13" s="244"/>
      <c r="G13" s="406"/>
      <c r="H13" s="327"/>
      <c r="I13" s="342"/>
      <c r="J13" s="342"/>
      <c r="K13" s="327"/>
      <c r="L13" s="406"/>
      <c r="M13" s="244"/>
      <c r="N13" s="244"/>
      <c r="O13" s="244"/>
      <c r="P13" s="244"/>
      <c r="Q13" s="9"/>
      <c r="S13" s="70">
        <f t="shared" si="20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40"/>
      <c r="AW13" s="140"/>
      <c r="AX13" s="140"/>
      <c r="AY13" s="365"/>
      <c r="AZ13" s="366"/>
      <c r="BA13" s="366"/>
      <c r="BB13" s="434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40"/>
      <c r="BO13" s="140"/>
      <c r="BP13" s="140"/>
      <c r="BQ13" s="365"/>
      <c r="BR13" s="366"/>
      <c r="BS13" s="366"/>
      <c r="BT13" s="434"/>
    </row>
    <row r="14" spans="1:72" x14ac:dyDescent="0.3">
      <c r="A14" s="70">
        <f t="shared" si="19"/>
        <v>12</v>
      </c>
      <c r="B14" s="314"/>
      <c r="C14" s="244"/>
      <c r="D14" s="244"/>
      <c r="E14" s="244"/>
      <c r="F14" s="244"/>
      <c r="G14" s="406"/>
      <c r="H14" s="327"/>
      <c r="I14" s="346"/>
      <c r="J14" s="346"/>
      <c r="K14" s="327"/>
      <c r="L14" s="406"/>
      <c r="M14" s="244"/>
      <c r="N14" s="244"/>
      <c r="O14" s="244"/>
      <c r="P14" s="244"/>
      <c r="Q14" s="9"/>
      <c r="S14" s="70">
        <f t="shared" si="20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40"/>
      <c r="AV14" s="140"/>
      <c r="AW14" s="140"/>
      <c r="AX14" s="365"/>
      <c r="AY14" s="17"/>
      <c r="AZ14" s="366"/>
      <c r="BA14" s="366"/>
      <c r="BB14" s="434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40"/>
      <c r="BN14" s="140"/>
      <c r="BO14" s="140"/>
      <c r="BP14" s="365"/>
      <c r="BQ14" s="17"/>
      <c r="BR14" s="366"/>
      <c r="BS14" s="366"/>
      <c r="BT14" s="434"/>
    </row>
    <row r="15" spans="1:72" x14ac:dyDescent="0.3">
      <c r="A15" s="70">
        <f t="shared" si="19"/>
        <v>13</v>
      </c>
      <c r="B15" s="314"/>
      <c r="C15" s="244"/>
      <c r="D15" s="244"/>
      <c r="E15" s="244"/>
      <c r="F15" s="17"/>
      <c r="G15" s="326"/>
      <c r="H15" s="128"/>
      <c r="I15" s="353"/>
      <c r="J15" s="353"/>
      <c r="K15" s="128"/>
      <c r="L15" s="406"/>
      <c r="M15" s="244"/>
      <c r="N15" s="244"/>
      <c r="O15" s="17"/>
      <c r="P15" s="17"/>
      <c r="Q15" s="9"/>
      <c r="S15" s="70">
        <f t="shared" si="20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40"/>
      <c r="AU15" s="140"/>
      <c r="AV15" s="140"/>
      <c r="AW15" s="365"/>
      <c r="AX15" s="17"/>
      <c r="AY15" s="17"/>
      <c r="AZ15" s="366"/>
      <c r="BA15" s="366"/>
      <c r="BB15" s="434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40"/>
      <c r="BM15" s="140"/>
      <c r="BN15" s="140"/>
      <c r="BO15" s="365"/>
      <c r="BP15" s="17"/>
      <c r="BQ15" s="17"/>
      <c r="BR15" s="366"/>
      <c r="BS15" s="366"/>
      <c r="BT15" s="434"/>
    </row>
    <row r="16" spans="1:72" x14ac:dyDescent="0.3">
      <c r="A16" s="70">
        <f t="shared" si="19"/>
        <v>14</v>
      </c>
      <c r="B16" s="16"/>
      <c r="C16" s="17"/>
      <c r="D16" s="17"/>
      <c r="E16" s="17"/>
      <c r="F16" s="17"/>
      <c r="G16" s="326"/>
      <c r="H16" s="128"/>
      <c r="I16" s="219"/>
      <c r="J16" s="219"/>
      <c r="K16" s="128"/>
      <c r="L16" s="326"/>
      <c r="M16" s="17"/>
      <c r="N16" s="17"/>
      <c r="O16" s="17"/>
      <c r="P16" s="17"/>
      <c r="Q16" s="9"/>
      <c r="S16" s="70">
        <f t="shared" si="20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/>
      <c r="AL16">
        <f t="shared" si="17"/>
        <v>33</v>
      </c>
      <c r="AM16" s="10"/>
      <c r="AN16" s="17"/>
      <c r="AO16" s="17"/>
      <c r="AP16" s="6"/>
      <c r="AQ16" s="6"/>
      <c r="AR16" s="6"/>
      <c r="AS16" s="140"/>
      <c r="AT16" s="140"/>
      <c r="AU16" s="140"/>
      <c r="AV16" s="365"/>
      <c r="AW16" s="17"/>
      <c r="AX16" s="17"/>
      <c r="AY16" s="17"/>
      <c r="AZ16" s="366"/>
      <c r="BA16" s="366"/>
      <c r="BB16" s="434"/>
      <c r="BD16">
        <f t="shared" si="18"/>
        <v>33</v>
      </c>
      <c r="BE16" s="10"/>
      <c r="BF16" s="17"/>
      <c r="BG16" s="17"/>
      <c r="BH16" s="6"/>
      <c r="BI16" s="6"/>
      <c r="BJ16" s="6"/>
      <c r="BK16" s="140"/>
      <c r="BL16" s="140"/>
      <c r="BM16" s="140"/>
      <c r="BN16" s="365"/>
      <c r="BO16" s="17"/>
      <c r="BP16" s="17"/>
      <c r="BQ16" s="17"/>
      <c r="BR16" s="366"/>
      <c r="BS16" s="366"/>
      <c r="BT16" s="434"/>
    </row>
    <row r="17" spans="1:72" x14ac:dyDescent="0.3">
      <c r="A17" s="70">
        <f t="shared" si="19"/>
        <v>15</v>
      </c>
      <c r="B17" s="32"/>
      <c r="C17" s="22"/>
      <c r="D17" s="14"/>
      <c r="E17" s="14"/>
      <c r="F17" s="14"/>
      <c r="G17" s="415"/>
      <c r="H17" s="350"/>
      <c r="I17" s="354"/>
      <c r="J17" s="354"/>
      <c r="K17" s="350"/>
      <c r="L17" s="415"/>
      <c r="M17" s="14"/>
      <c r="N17" s="14"/>
      <c r="O17" s="14"/>
      <c r="P17" s="14"/>
      <c r="Q17" s="15"/>
      <c r="S17" s="70">
        <f t="shared" si="20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/>
      <c r="AL17">
        <f t="shared" si="17"/>
        <v>32</v>
      </c>
      <c r="AM17" s="13"/>
      <c r="AN17" s="22"/>
      <c r="AO17" s="22"/>
      <c r="AP17" s="14"/>
      <c r="AQ17" s="14"/>
      <c r="AR17" s="14"/>
      <c r="AS17" s="435"/>
      <c r="AT17" s="435"/>
      <c r="AU17" s="365"/>
      <c r="AV17" s="14"/>
      <c r="AW17" s="22"/>
      <c r="AX17" s="22"/>
      <c r="AY17" s="22"/>
      <c r="AZ17" s="368"/>
      <c r="BA17" s="368"/>
      <c r="BB17" s="436"/>
      <c r="BD17">
        <f t="shared" si="18"/>
        <v>32</v>
      </c>
      <c r="BE17" s="13"/>
      <c r="BF17" s="22"/>
      <c r="BG17" s="22"/>
      <c r="BH17" s="14"/>
      <c r="BI17" s="14"/>
      <c r="BJ17" s="140"/>
      <c r="BK17" s="140"/>
      <c r="BL17" s="140"/>
      <c r="BM17" s="442"/>
      <c r="BN17" s="6"/>
      <c r="BO17" s="17"/>
      <c r="BP17" s="17"/>
      <c r="BQ17" s="17"/>
      <c r="BR17" s="366"/>
      <c r="BS17" s="366"/>
      <c r="BT17" s="436"/>
    </row>
    <row r="18" spans="1:72" x14ac:dyDescent="0.3">
      <c r="A18" s="242" t="s">
        <v>395</v>
      </c>
      <c r="S18" s="242" t="s">
        <v>395</v>
      </c>
      <c r="AJ18" s="242"/>
      <c r="AL18">
        <f t="shared" si="17"/>
        <v>31</v>
      </c>
      <c r="AM18" s="1"/>
      <c r="AN18" s="20"/>
      <c r="AO18" s="20"/>
      <c r="AP18" s="2"/>
      <c r="AQ18" s="2"/>
      <c r="AR18" s="2"/>
      <c r="AS18" s="437"/>
      <c r="AT18" s="438"/>
      <c r="AU18" s="437"/>
      <c r="AV18" s="437"/>
      <c r="AW18" s="2"/>
      <c r="AX18" s="20"/>
      <c r="AY18" s="20"/>
      <c r="AZ18" s="439"/>
      <c r="BA18" s="439"/>
      <c r="BB18" s="440"/>
      <c r="BD18">
        <f t="shared" si="18"/>
        <v>31</v>
      </c>
      <c r="BE18" s="1"/>
      <c r="BF18" s="20"/>
      <c r="BG18" s="20"/>
      <c r="BH18" s="2"/>
      <c r="BI18" s="140"/>
      <c r="BJ18" s="140"/>
      <c r="BK18" s="140"/>
      <c r="BL18" s="442"/>
      <c r="BM18" s="17"/>
      <c r="BN18" s="17"/>
      <c r="BO18" s="17"/>
      <c r="BP18" s="17"/>
      <c r="BQ18" s="17"/>
      <c r="BR18" s="366"/>
      <c r="BS18" s="366"/>
      <c r="BT18" s="440"/>
    </row>
    <row r="19" spans="1:72" x14ac:dyDescent="0.3">
      <c r="AL19">
        <f t="shared" si="17"/>
        <v>30</v>
      </c>
      <c r="AM19" s="10"/>
      <c r="AN19" s="17"/>
      <c r="AO19" s="17"/>
      <c r="AP19" s="6"/>
      <c r="AQ19" s="6"/>
      <c r="AR19" s="6"/>
      <c r="AS19" s="326"/>
      <c r="AT19" s="369"/>
      <c r="AU19" s="140"/>
      <c r="AV19" s="140"/>
      <c r="AW19" s="140"/>
      <c r="AX19" s="17"/>
      <c r="AY19" s="17"/>
      <c r="AZ19" s="366"/>
      <c r="BA19" s="366"/>
      <c r="BB19" s="434"/>
      <c r="BD19">
        <f t="shared" si="18"/>
        <v>30</v>
      </c>
      <c r="BE19" s="10"/>
      <c r="BF19" s="17"/>
      <c r="BG19" s="17"/>
      <c r="BH19" s="140"/>
      <c r="BI19" s="140"/>
      <c r="BJ19" s="140"/>
      <c r="BK19" s="442"/>
      <c r="BL19" s="17"/>
      <c r="BM19" s="17"/>
      <c r="BN19" s="17"/>
      <c r="BO19" s="17"/>
      <c r="BP19" s="17"/>
      <c r="BQ19" s="17"/>
      <c r="BR19" s="366"/>
      <c r="BS19" s="366"/>
      <c r="BT19" s="434"/>
    </row>
    <row r="20" spans="1:72" x14ac:dyDescent="0.3">
      <c r="A20" s="242"/>
      <c r="B20" s="70">
        <v>0</v>
      </c>
      <c r="C20" s="70">
        <f t="shared" ref="C20" si="21">B20+1</f>
        <v>1</v>
      </c>
      <c r="D20" s="70">
        <f t="shared" ref="D20" si="22">C20+1</f>
        <v>2</v>
      </c>
      <c r="E20" s="70">
        <f t="shared" ref="E20" si="23">D20+1</f>
        <v>3</v>
      </c>
      <c r="F20" s="70">
        <f t="shared" ref="F20" si="24">E20+1</f>
        <v>4</v>
      </c>
      <c r="G20" s="70">
        <f t="shared" ref="G20" si="25">F20+1</f>
        <v>5</v>
      </c>
      <c r="H20" s="70">
        <f t="shared" ref="H20" si="26">G20+1</f>
        <v>6</v>
      </c>
      <c r="I20" s="70">
        <f t="shared" ref="I20" si="27">H20+1</f>
        <v>7</v>
      </c>
      <c r="J20" s="70">
        <f t="shared" ref="J20" si="28">I20+1</f>
        <v>8</v>
      </c>
      <c r="K20" s="70">
        <f t="shared" ref="K20" si="29">J20+1</f>
        <v>9</v>
      </c>
      <c r="L20" s="70">
        <f t="shared" ref="L20" si="30">K20+1</f>
        <v>10</v>
      </c>
      <c r="M20" s="70">
        <f t="shared" ref="M20" si="31">L20+1</f>
        <v>11</v>
      </c>
      <c r="N20" s="70">
        <f t="shared" ref="N20" si="32">M20+1</f>
        <v>12</v>
      </c>
      <c r="O20" s="70">
        <f t="shared" ref="O20" si="33">N20+1</f>
        <v>13</v>
      </c>
      <c r="P20" s="70">
        <f t="shared" ref="P20" si="34">O20+1</f>
        <v>14</v>
      </c>
      <c r="Q20" s="70">
        <f t="shared" ref="Q20" si="35">P20+1</f>
        <v>15</v>
      </c>
      <c r="R20" s="242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42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69"/>
      <c r="AV20" s="140"/>
      <c r="AW20" s="140"/>
      <c r="AX20" s="140"/>
      <c r="AY20" s="17"/>
      <c r="AZ20" s="366"/>
      <c r="BA20" s="366"/>
      <c r="BB20" s="434"/>
      <c r="BD20">
        <f t="shared" si="18"/>
        <v>29</v>
      </c>
      <c r="BE20" s="10"/>
      <c r="BF20" s="17"/>
      <c r="BG20" s="140"/>
      <c r="BH20" s="140"/>
      <c r="BI20" s="140"/>
      <c r="BJ20" s="442"/>
      <c r="BK20" s="17"/>
      <c r="BL20" s="17"/>
      <c r="BM20" s="17"/>
      <c r="BN20" s="17"/>
      <c r="BO20" s="17"/>
      <c r="BP20" s="17"/>
      <c r="BQ20" s="17"/>
      <c r="BR20" s="366"/>
      <c r="BS20" s="366"/>
      <c r="BT20" s="434"/>
    </row>
    <row r="21" spans="1:72" x14ac:dyDescent="0.3">
      <c r="A21" s="70">
        <v>0</v>
      </c>
      <c r="B21" s="311"/>
      <c r="C21" s="312"/>
      <c r="D21" s="312"/>
      <c r="E21" s="312"/>
      <c r="F21" s="312"/>
      <c r="G21" s="312"/>
      <c r="H21" s="348"/>
      <c r="I21" s="355"/>
      <c r="J21" s="355"/>
      <c r="K21" s="348"/>
      <c r="L21" s="2"/>
      <c r="M21" s="312"/>
      <c r="N21" s="312"/>
      <c r="O21" s="312"/>
      <c r="P21" s="312"/>
      <c r="Q21" s="313"/>
      <c r="R21" s="70"/>
      <c r="S21">
        <v>0</v>
      </c>
      <c r="T21" s="1"/>
      <c r="U21" s="2"/>
      <c r="V21" s="2"/>
      <c r="W21" s="2"/>
      <c r="X21" s="2"/>
      <c r="Y21" s="2"/>
      <c r="Z21" s="348"/>
      <c r="AA21" s="355"/>
      <c r="AB21" s="355"/>
      <c r="AC21" s="348"/>
      <c r="AD21" s="2"/>
      <c r="AE21" s="2"/>
      <c r="AF21" s="2"/>
      <c r="AG21" s="2"/>
      <c r="AH21" s="2"/>
      <c r="AI21" s="5"/>
      <c r="AJ21" s="70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69"/>
      <c r="AW21" s="140"/>
      <c r="AX21" s="140"/>
      <c r="AY21" s="140"/>
      <c r="AZ21" s="366"/>
      <c r="BA21" s="366"/>
      <c r="BB21" s="434"/>
      <c r="BD21">
        <f t="shared" si="18"/>
        <v>28</v>
      </c>
      <c r="BE21" s="10"/>
      <c r="BF21" s="140"/>
      <c r="BG21" s="140"/>
      <c r="BH21" s="140"/>
      <c r="BI21" s="442"/>
      <c r="BJ21" s="6"/>
      <c r="BK21" s="17"/>
      <c r="BL21" s="17"/>
      <c r="BM21" s="17"/>
      <c r="BN21" s="17"/>
      <c r="BO21" s="17"/>
      <c r="BP21" s="17"/>
      <c r="BQ21" s="17"/>
      <c r="BR21" s="366"/>
      <c r="BS21" s="366"/>
      <c r="BT21" s="434"/>
    </row>
    <row r="22" spans="1:72" x14ac:dyDescent="0.3">
      <c r="A22" s="70">
        <f>A21+1</f>
        <v>1</v>
      </c>
      <c r="B22" s="314"/>
      <c r="C22" s="244"/>
      <c r="D22" s="244"/>
      <c r="E22" s="244"/>
      <c r="F22" s="244"/>
      <c r="G22" s="244"/>
      <c r="H22" s="327"/>
      <c r="I22" s="342"/>
      <c r="J22" s="342"/>
      <c r="K22" s="327"/>
      <c r="L22" s="244"/>
      <c r="M22" s="244"/>
      <c r="N22" s="244"/>
      <c r="O22" s="244"/>
      <c r="P22" s="244"/>
      <c r="Q22" s="315"/>
      <c r="R22" s="70"/>
      <c r="S22">
        <f>S21+1</f>
        <v>1</v>
      </c>
      <c r="T22" s="10"/>
      <c r="U22" s="6"/>
      <c r="V22" s="6"/>
      <c r="W22" s="6"/>
      <c r="X22" s="6"/>
      <c r="Y22" s="6"/>
      <c r="Z22" s="327"/>
      <c r="AA22" s="342"/>
      <c r="AB22" s="342"/>
      <c r="AC22" s="327"/>
      <c r="AD22" s="6"/>
      <c r="AE22" s="6"/>
      <c r="AF22" s="6"/>
      <c r="AG22" s="6"/>
      <c r="AH22" s="6"/>
      <c r="AI22" s="9"/>
      <c r="AJ22" s="70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69"/>
      <c r="AX22" s="140"/>
      <c r="AY22" s="140"/>
      <c r="AZ22" s="140"/>
      <c r="BA22" s="366"/>
      <c r="BB22" s="434"/>
      <c r="BD22">
        <f t="shared" si="18"/>
        <v>27</v>
      </c>
      <c r="BE22" s="140"/>
      <c r="BF22" s="140"/>
      <c r="BG22" s="140"/>
      <c r="BH22" s="442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66"/>
      <c r="BT22" s="434"/>
    </row>
    <row r="23" spans="1:72" x14ac:dyDescent="0.3">
      <c r="A23" s="70">
        <f t="shared" ref="A23:A36" si="50">A22+1</f>
        <v>2</v>
      </c>
      <c r="B23" s="314"/>
      <c r="C23" s="244"/>
      <c r="D23" s="244"/>
      <c r="E23" s="244"/>
      <c r="F23" s="339"/>
      <c r="G23" s="407"/>
      <c r="H23" s="327"/>
      <c r="I23" s="346"/>
      <c r="J23" s="346"/>
      <c r="K23" s="327"/>
      <c r="L23" s="407"/>
      <c r="M23" s="407"/>
      <c r="N23" s="244"/>
      <c r="O23" s="244"/>
      <c r="P23" s="244"/>
      <c r="Q23" s="9"/>
      <c r="R23" s="70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327"/>
      <c r="AA23" s="346"/>
      <c r="AB23" s="346"/>
      <c r="AC23" s="327"/>
      <c r="AD23" s="6"/>
      <c r="AE23" s="6"/>
      <c r="AF23" s="6"/>
      <c r="AG23" s="6"/>
      <c r="AH23" s="6"/>
      <c r="AI23" s="9"/>
      <c r="AJ23" s="70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69"/>
      <c r="AY23" s="140"/>
      <c r="AZ23" s="140"/>
      <c r="BA23" s="140"/>
      <c r="BB23" s="434"/>
      <c r="BD23">
        <f t="shared" si="18"/>
        <v>26</v>
      </c>
      <c r="BE23" s="140"/>
      <c r="BF23" s="140"/>
      <c r="BG23" s="442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434"/>
    </row>
    <row r="24" spans="1:72" x14ac:dyDescent="0.3">
      <c r="A24" s="70">
        <f t="shared" si="50"/>
        <v>3</v>
      </c>
      <c r="B24" s="314"/>
      <c r="C24" s="17"/>
      <c r="D24" s="17"/>
      <c r="E24" s="17"/>
      <c r="F24" s="141"/>
      <c r="G24" s="141"/>
      <c r="H24" s="128"/>
      <c r="I24" s="353"/>
      <c r="J24" s="353"/>
      <c r="K24" s="128"/>
      <c r="L24" s="141"/>
      <c r="M24" s="217"/>
      <c r="N24" s="17"/>
      <c r="O24" s="17"/>
      <c r="P24" s="17"/>
      <c r="Q24" s="9"/>
      <c r="R24" s="70"/>
      <c r="S24">
        <f t="shared" si="51"/>
        <v>3</v>
      </c>
      <c r="T24" s="10"/>
      <c r="U24" s="17"/>
      <c r="V24" s="17"/>
      <c r="W24" s="17"/>
      <c r="X24" s="17"/>
      <c r="Y24" s="17"/>
      <c r="Z24" s="128"/>
      <c r="AA24" s="353"/>
      <c r="AB24" s="353"/>
      <c r="AC24" s="128"/>
      <c r="AD24" s="6"/>
      <c r="AE24" s="6"/>
      <c r="AF24" s="6"/>
      <c r="AG24" s="6"/>
      <c r="AH24" s="6"/>
      <c r="AI24" s="9"/>
      <c r="AJ24" s="70"/>
      <c r="AL24">
        <f t="shared" si="17"/>
        <v>25</v>
      </c>
      <c r="AM24" s="359"/>
      <c r="AN24" s="219"/>
      <c r="AO24" s="226"/>
      <c r="AP24" s="226"/>
      <c r="AQ24" s="219"/>
      <c r="AR24" s="226"/>
      <c r="AS24" s="363"/>
      <c r="AT24" s="361"/>
      <c r="AU24" s="361"/>
      <c r="AV24" s="364"/>
      <c r="AW24" s="226"/>
      <c r="AX24" s="219"/>
      <c r="AY24" s="369"/>
      <c r="AZ24" s="140"/>
      <c r="BA24" s="140"/>
      <c r="BB24" s="441"/>
      <c r="BD24">
        <f t="shared" si="18"/>
        <v>25</v>
      </c>
      <c r="BE24" s="140"/>
      <c r="BF24" s="442"/>
      <c r="BG24" s="226"/>
      <c r="BH24" s="226"/>
      <c r="BI24" s="219"/>
      <c r="BJ24" s="226"/>
      <c r="BK24" s="359"/>
      <c r="BL24" s="226"/>
      <c r="BM24" s="226"/>
      <c r="BN24" s="360"/>
      <c r="BO24" s="359"/>
      <c r="BP24" s="219"/>
      <c r="BQ24" s="226"/>
      <c r="BR24" s="226"/>
      <c r="BS24" s="219"/>
      <c r="BT24" s="226"/>
    </row>
    <row r="25" spans="1:72" x14ac:dyDescent="0.3">
      <c r="A25" s="70">
        <f t="shared" si="50"/>
        <v>4</v>
      </c>
      <c r="B25" s="314"/>
      <c r="C25" s="244"/>
      <c r="D25" s="339"/>
      <c r="E25" s="141"/>
      <c r="F25" s="17"/>
      <c r="G25" s="17"/>
      <c r="H25" s="128"/>
      <c r="I25" s="219"/>
      <c r="J25" s="219"/>
      <c r="K25" s="128"/>
      <c r="L25" s="17"/>
      <c r="M25" s="17"/>
      <c r="N25" s="17"/>
      <c r="O25" s="244"/>
      <c r="P25" s="17"/>
      <c r="Q25" s="9"/>
      <c r="R25" s="70"/>
      <c r="S25">
        <f t="shared" si="51"/>
        <v>4</v>
      </c>
      <c r="T25" s="10"/>
      <c r="Z25" s="327"/>
      <c r="AA25" s="219"/>
      <c r="AB25" s="219"/>
      <c r="AC25" s="128"/>
      <c r="AD25" s="6"/>
      <c r="AE25" s="6"/>
      <c r="AF25" s="6"/>
      <c r="AG25" s="6"/>
      <c r="AH25" s="6"/>
      <c r="AI25" s="9"/>
      <c r="AJ25" s="70"/>
      <c r="AL25">
        <f t="shared" si="17"/>
        <v>24</v>
      </c>
      <c r="AM25" s="359"/>
      <c r="AN25" s="219"/>
      <c r="AO25" s="226"/>
      <c r="AP25" s="226"/>
      <c r="AQ25" s="219"/>
      <c r="AR25" s="226"/>
      <c r="AS25" s="359"/>
      <c r="AT25" s="226"/>
      <c r="AU25" s="226"/>
      <c r="AV25" s="360"/>
      <c r="AW25" s="226"/>
      <c r="AX25" s="219"/>
      <c r="AY25" s="226"/>
      <c r="AZ25" s="369"/>
      <c r="BA25" s="140"/>
      <c r="BB25" s="441"/>
      <c r="BD25">
        <f t="shared" si="18"/>
        <v>24</v>
      </c>
      <c r="BE25" s="442"/>
      <c r="BF25" s="219"/>
      <c r="BG25" s="226"/>
      <c r="BH25" s="226"/>
      <c r="BI25" s="219"/>
      <c r="BJ25" s="226"/>
      <c r="BK25" s="359"/>
      <c r="BL25" s="226"/>
      <c r="BM25" s="226"/>
      <c r="BN25" s="360"/>
      <c r="BO25" s="359"/>
      <c r="BP25" s="219"/>
      <c r="BQ25" s="226"/>
      <c r="BR25" s="226"/>
      <c r="BS25" s="219"/>
      <c r="BT25" s="226"/>
    </row>
    <row r="26" spans="1:72" x14ac:dyDescent="0.3">
      <c r="A26" s="70">
        <f t="shared" si="50"/>
        <v>5</v>
      </c>
      <c r="B26" s="314"/>
      <c r="C26" s="17"/>
      <c r="D26" s="141"/>
      <c r="E26" s="141"/>
      <c r="F26" s="17"/>
      <c r="G26" s="17"/>
      <c r="H26" s="128"/>
      <c r="I26" s="353"/>
      <c r="J26" s="353"/>
      <c r="K26" s="128"/>
      <c r="L26" s="244"/>
      <c r="M26" s="17"/>
      <c r="N26" s="17"/>
      <c r="O26" s="17"/>
      <c r="P26" s="17"/>
      <c r="Q26" s="9"/>
      <c r="R26" s="70"/>
      <c r="S26">
        <f t="shared" si="51"/>
        <v>5</v>
      </c>
      <c r="T26" s="10"/>
      <c r="Z26" s="326"/>
      <c r="AA26" s="362"/>
      <c r="AB26" s="362"/>
      <c r="AC26" s="362"/>
      <c r="AD26" s="362"/>
      <c r="AE26" s="362"/>
      <c r="AF26" s="362"/>
      <c r="AG26" s="362"/>
      <c r="AH26" s="362"/>
      <c r="AI26" s="326"/>
      <c r="AJ26" s="70"/>
      <c r="AL26">
        <f t="shared" si="17"/>
        <v>23</v>
      </c>
      <c r="AM26" s="359"/>
      <c r="AN26" s="219"/>
      <c r="AO26" s="226"/>
      <c r="AP26" s="226"/>
      <c r="AQ26" s="219"/>
      <c r="AR26" s="226"/>
      <c r="AS26" s="359"/>
      <c r="AT26" s="226"/>
      <c r="AU26" s="226"/>
      <c r="AV26" s="360"/>
      <c r="AW26" s="226"/>
      <c r="AX26" s="219"/>
      <c r="AY26" s="226"/>
      <c r="AZ26" s="226"/>
      <c r="BA26" s="369"/>
      <c r="BB26" s="441"/>
      <c r="BD26">
        <f t="shared" si="18"/>
        <v>23</v>
      </c>
      <c r="BE26" s="359"/>
      <c r="BF26" s="219"/>
      <c r="BG26" s="226"/>
      <c r="BH26" s="226"/>
      <c r="BI26" s="219"/>
      <c r="BJ26" s="226"/>
      <c r="BK26" s="359"/>
      <c r="BL26" s="226"/>
      <c r="BM26" s="226"/>
      <c r="BN26" s="360"/>
      <c r="BO26" s="359"/>
      <c r="BP26" s="219"/>
      <c r="BQ26" s="226"/>
      <c r="BR26" s="226"/>
      <c r="BS26" s="219"/>
      <c r="BT26" s="226"/>
    </row>
    <row r="27" spans="1:72" x14ac:dyDescent="0.3">
      <c r="A27" s="70">
        <f t="shared" si="50"/>
        <v>6</v>
      </c>
      <c r="B27" s="127"/>
      <c r="C27" s="327"/>
      <c r="D27" s="327"/>
      <c r="E27" s="327"/>
      <c r="F27" s="327"/>
      <c r="G27" s="128"/>
      <c r="H27" s="128"/>
      <c r="I27" s="353"/>
      <c r="J27" s="353"/>
      <c r="K27" s="128"/>
      <c r="L27" s="128"/>
      <c r="M27" s="327"/>
      <c r="N27" s="327"/>
      <c r="O27" s="327"/>
      <c r="P27" s="327"/>
      <c r="Q27" s="130"/>
      <c r="R27" s="70"/>
      <c r="S27">
        <f t="shared" si="51"/>
        <v>6</v>
      </c>
      <c r="T27" s="127"/>
      <c r="U27" s="128"/>
      <c r="V27" s="128"/>
      <c r="W27" s="128"/>
      <c r="X27" s="128"/>
      <c r="Y27" s="128"/>
      <c r="Z27" s="326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/>
      <c r="AL27">
        <f t="shared" si="17"/>
        <v>22</v>
      </c>
      <c r="AM27" s="308"/>
      <c r="AN27" s="219"/>
      <c r="AO27" s="219"/>
      <c r="AP27" s="219"/>
      <c r="AQ27" s="219"/>
      <c r="AR27" s="219"/>
      <c r="AS27" s="323"/>
      <c r="AT27" s="218"/>
      <c r="AU27" s="218"/>
      <c r="AV27" s="325"/>
      <c r="AW27" s="219"/>
      <c r="AX27" s="219"/>
      <c r="AY27" s="219"/>
      <c r="AZ27" s="219"/>
      <c r="BA27" s="219"/>
      <c r="BB27" s="371"/>
      <c r="BD27">
        <f t="shared" si="18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308"/>
      <c r="BP27" s="219"/>
      <c r="BQ27" s="219"/>
      <c r="BR27" s="219"/>
      <c r="BS27" s="219"/>
      <c r="BT27" s="219"/>
    </row>
    <row r="28" spans="1:72" x14ac:dyDescent="0.3">
      <c r="A28" s="70">
        <f t="shared" si="50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R28" s="70"/>
      <c r="S28">
        <f t="shared" si="51"/>
        <v>7</v>
      </c>
      <c r="T28" s="345"/>
      <c r="U28" s="342"/>
      <c r="V28" s="346"/>
      <c r="W28" s="346"/>
      <c r="X28" s="219"/>
      <c r="Y28" s="353"/>
      <c r="Z28" s="326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">
      <c r="A29" s="70">
        <f t="shared" si="50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R29" s="70"/>
      <c r="S29">
        <f t="shared" si="51"/>
        <v>8</v>
      </c>
      <c r="T29" s="345"/>
      <c r="U29" s="219"/>
      <c r="V29" s="353"/>
      <c r="W29" s="353"/>
      <c r="X29" s="219"/>
      <c r="Y29" s="353"/>
      <c r="Z29" s="326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">
      <c r="A30" s="70">
        <f t="shared" si="50"/>
        <v>9</v>
      </c>
      <c r="B30" s="343"/>
      <c r="C30" s="128"/>
      <c r="D30" s="128"/>
      <c r="E30" s="128"/>
      <c r="F30" s="128"/>
      <c r="G30" s="327"/>
      <c r="H30" s="327"/>
      <c r="I30" s="346"/>
      <c r="J30" s="346"/>
      <c r="K30" s="327"/>
      <c r="L30" s="327"/>
      <c r="M30" s="128"/>
      <c r="N30" s="128"/>
      <c r="O30" s="128"/>
      <c r="P30" s="128"/>
      <c r="Q30" s="344"/>
      <c r="R30" s="70"/>
      <c r="S30">
        <f t="shared" si="51"/>
        <v>9</v>
      </c>
      <c r="T30" s="343"/>
      <c r="U30" s="327"/>
      <c r="V30" s="327"/>
      <c r="W30" s="327"/>
      <c r="X30" s="327"/>
      <c r="Y30" s="327"/>
      <c r="Z30" s="326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">
      <c r="A31" s="70">
        <f t="shared" si="50"/>
        <v>10</v>
      </c>
      <c r="B31" s="10"/>
      <c r="C31" s="244"/>
      <c r="D31" s="407"/>
      <c r="E31" s="407"/>
      <c r="F31" s="17"/>
      <c r="G31" s="244"/>
      <c r="H31" s="327"/>
      <c r="I31" s="346"/>
      <c r="J31" s="346"/>
      <c r="K31" s="327"/>
      <c r="L31" s="244"/>
      <c r="M31" s="244"/>
      <c r="N31" s="244"/>
      <c r="O31" s="244"/>
      <c r="P31" s="17"/>
      <c r="Q31" s="9"/>
      <c r="R31" s="70"/>
      <c r="S31">
        <f t="shared" si="51"/>
        <v>10</v>
      </c>
      <c r="T31" s="10"/>
      <c r="Z31" s="326"/>
      <c r="AA31" s="362"/>
      <c r="AB31" s="362"/>
      <c r="AC31" s="362"/>
      <c r="AD31" s="362"/>
      <c r="AE31" s="362"/>
      <c r="AF31" s="367"/>
      <c r="AG31" s="367"/>
      <c r="AH31" s="367"/>
      <c r="AI31" s="326"/>
      <c r="AJ31" s="70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">
      <c r="A32" s="70">
        <f t="shared" si="50"/>
        <v>11</v>
      </c>
      <c r="B32" s="314"/>
      <c r="C32" s="17"/>
      <c r="D32" s="141"/>
      <c r="E32" s="339"/>
      <c r="F32" s="244"/>
      <c r="G32" s="244"/>
      <c r="H32" s="327"/>
      <c r="I32" s="342"/>
      <c r="J32" s="342"/>
      <c r="K32" s="327"/>
      <c r="L32" s="244"/>
      <c r="M32" s="244"/>
      <c r="N32" s="244"/>
      <c r="O32" s="17"/>
      <c r="P32" s="17"/>
      <c r="Q32" s="9"/>
      <c r="R32" s="70"/>
      <c r="S32">
        <f t="shared" si="51"/>
        <v>11</v>
      </c>
      <c r="T32" s="10"/>
      <c r="Z32" s="327"/>
      <c r="AA32" s="342"/>
      <c r="AB32" s="342"/>
      <c r="AC32" s="327"/>
      <c r="AD32" s="6"/>
      <c r="AE32" s="6"/>
      <c r="AF32" s="6"/>
      <c r="AG32" s="6"/>
      <c r="AH32" s="6"/>
      <c r="AI32" s="9"/>
      <c r="AJ32" s="70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">
      <c r="A33" s="70">
        <f t="shared" si="50"/>
        <v>12</v>
      </c>
      <c r="B33" s="314"/>
      <c r="C33" s="244"/>
      <c r="D33" s="244"/>
      <c r="E33" s="244"/>
      <c r="H33" s="327"/>
      <c r="I33" s="346"/>
      <c r="J33" s="346"/>
      <c r="K33" s="327"/>
      <c r="N33" s="244"/>
      <c r="O33" s="244"/>
      <c r="P33" s="244"/>
      <c r="Q33" s="9"/>
      <c r="R33" s="70"/>
      <c r="S33">
        <f t="shared" si="51"/>
        <v>12</v>
      </c>
      <c r="T33" s="10"/>
      <c r="U33" s="6"/>
      <c r="V33" s="6"/>
      <c r="W33" s="6"/>
      <c r="X33" s="6"/>
      <c r="Y33" s="6"/>
      <c r="Z33" s="327"/>
      <c r="AA33" s="346"/>
      <c r="AB33" s="346"/>
      <c r="AC33" s="327"/>
      <c r="AD33" s="6"/>
      <c r="AE33" s="6"/>
      <c r="AF33" s="6"/>
      <c r="AG33" s="6"/>
      <c r="AH33" s="6"/>
      <c r="AI33" s="9"/>
      <c r="AJ33" s="70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">
      <c r="A34" s="70">
        <f t="shared" si="50"/>
        <v>13</v>
      </c>
      <c r="B34" s="314"/>
      <c r="C34" s="244"/>
      <c r="D34" s="244"/>
      <c r="E34" s="17"/>
      <c r="H34" s="128"/>
      <c r="I34" s="353"/>
      <c r="J34" s="353"/>
      <c r="K34" s="128"/>
      <c r="N34" s="17"/>
      <c r="O34" s="17"/>
      <c r="P34" s="17"/>
      <c r="Q34" s="9"/>
      <c r="R34" s="70"/>
      <c r="S34">
        <f t="shared" si="51"/>
        <v>13</v>
      </c>
      <c r="T34" s="10"/>
      <c r="U34" s="6"/>
      <c r="V34" s="6"/>
      <c r="W34" s="6"/>
      <c r="X34" s="6"/>
      <c r="Y34" s="6"/>
      <c r="Z34" s="128"/>
      <c r="AA34" s="353"/>
      <c r="AB34" s="353"/>
      <c r="AC34" s="128"/>
      <c r="AD34" s="6"/>
      <c r="AE34" s="6"/>
      <c r="AF34" s="6"/>
      <c r="AG34" s="6"/>
      <c r="AH34" s="6"/>
      <c r="AI34" s="9"/>
      <c r="AJ34" s="70"/>
    </row>
    <row r="35" spans="1:72" x14ac:dyDescent="0.3">
      <c r="A35" s="70">
        <f t="shared" si="50"/>
        <v>14</v>
      </c>
      <c r="B35" s="16"/>
      <c r="C35" s="17"/>
      <c r="D35" s="17"/>
      <c r="E35" s="17"/>
      <c r="F35" s="17"/>
      <c r="G35" s="17"/>
      <c r="H35" s="128"/>
      <c r="I35" s="219"/>
      <c r="J35" s="219"/>
      <c r="K35" s="128"/>
      <c r="L35" s="17"/>
      <c r="M35" s="17"/>
      <c r="N35" s="17"/>
      <c r="O35" s="17"/>
      <c r="P35" s="17"/>
      <c r="Q35" s="9"/>
      <c r="R35" s="70"/>
      <c r="S35">
        <f t="shared" si="51"/>
        <v>14</v>
      </c>
      <c r="T35" s="10"/>
      <c r="U35" s="6"/>
      <c r="V35" s="6"/>
      <c r="W35" s="6"/>
      <c r="X35" s="6"/>
      <c r="Y35" s="6"/>
      <c r="Z35" s="128"/>
      <c r="AA35" s="219"/>
      <c r="AB35" s="219"/>
      <c r="AC35" s="128"/>
      <c r="AD35" s="6"/>
      <c r="AE35" s="6"/>
      <c r="AF35" s="6"/>
      <c r="AG35" s="6"/>
      <c r="AH35" s="6"/>
      <c r="AI35" s="9"/>
      <c r="AJ35" s="70"/>
    </row>
    <row r="36" spans="1:72" x14ac:dyDescent="0.3">
      <c r="A36" s="70">
        <f t="shared" si="50"/>
        <v>15</v>
      </c>
      <c r="B36" s="32"/>
      <c r="C36" s="22"/>
      <c r="D36" s="14"/>
      <c r="E36" s="14"/>
      <c r="F36" s="14"/>
      <c r="G36" s="14"/>
      <c r="H36" s="350"/>
      <c r="I36" s="354"/>
      <c r="J36" s="354"/>
      <c r="K36" s="350"/>
      <c r="L36" s="14"/>
      <c r="M36" s="14"/>
      <c r="N36" s="14"/>
      <c r="O36" s="14"/>
      <c r="P36" s="14"/>
      <c r="Q36" s="15"/>
      <c r="R36" s="70"/>
      <c r="S36">
        <f t="shared" si="51"/>
        <v>15</v>
      </c>
      <c r="T36" s="13"/>
      <c r="U36" s="14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/>
    </row>
    <row r="37" spans="1:72" x14ac:dyDescent="0.3">
      <c r="A37" s="242" t="s">
        <v>395</v>
      </c>
      <c r="R37" s="242"/>
      <c r="S37" s="242" t="s">
        <v>395</v>
      </c>
      <c r="AJ37" s="242"/>
    </row>
    <row r="40" spans="1:72" x14ac:dyDescent="0.3">
      <c r="S40" s="242"/>
      <c r="T40" s="70">
        <v>0</v>
      </c>
      <c r="U40" s="70">
        <f t="shared" ref="U40" si="52">T40+1</f>
        <v>1</v>
      </c>
      <c r="V40" s="70">
        <f t="shared" ref="V40" si="53">U40+1</f>
        <v>2</v>
      </c>
      <c r="W40" s="70">
        <f t="shared" ref="W40" si="54">V40+1</f>
        <v>3</v>
      </c>
      <c r="X40" s="70">
        <f t="shared" ref="X40" si="55">W40+1</f>
        <v>4</v>
      </c>
      <c r="Y40" s="70">
        <f t="shared" ref="Y40" si="56">X40+1</f>
        <v>5</v>
      </c>
      <c r="Z40" s="70">
        <f t="shared" ref="Z40" si="57">Y40+1</f>
        <v>6</v>
      </c>
      <c r="AA40" s="70">
        <f t="shared" ref="AA40" si="58">Z40+1</f>
        <v>7</v>
      </c>
      <c r="AB40" s="70">
        <f t="shared" ref="AB40" si="59">AA40+1</f>
        <v>8</v>
      </c>
      <c r="AC40" s="70">
        <f t="shared" ref="AC40" si="60">AB40+1</f>
        <v>9</v>
      </c>
      <c r="AD40" s="70">
        <f t="shared" ref="AD40" si="61">AC40+1</f>
        <v>10</v>
      </c>
      <c r="AE40" s="70">
        <f t="shared" ref="AE40" si="62">AD40+1</f>
        <v>11</v>
      </c>
      <c r="AF40" s="70">
        <f t="shared" ref="AF40" si="63">AE40+1</f>
        <v>12</v>
      </c>
      <c r="AG40" s="70">
        <f t="shared" ref="AG40" si="64">AF40+1</f>
        <v>13</v>
      </c>
      <c r="AH40" s="70">
        <f t="shared" ref="AH40" si="65">AG40+1</f>
        <v>14</v>
      </c>
      <c r="AI40" s="70">
        <f t="shared" ref="AI40" si="66">AH40+1</f>
        <v>15</v>
      </c>
      <c r="AJ40" s="242" t="s">
        <v>394</v>
      </c>
    </row>
    <row r="41" spans="1:72" x14ac:dyDescent="0.3">
      <c r="S41" s="70">
        <v>0</v>
      </c>
      <c r="T41" s="311"/>
      <c r="U41" s="312"/>
      <c r="V41" s="312"/>
      <c r="W41" s="312"/>
      <c r="X41" s="312"/>
      <c r="Y41" s="312"/>
      <c r="Z41" s="348"/>
      <c r="AA41" s="355"/>
      <c r="AB41" s="355"/>
      <c r="AC41" s="348"/>
      <c r="AD41" s="2"/>
      <c r="AE41" s="312"/>
      <c r="AF41" s="312"/>
      <c r="AG41" s="312"/>
      <c r="AH41" s="312"/>
      <c r="AI41" s="313"/>
      <c r="AJ41" s="70"/>
    </row>
    <row r="42" spans="1:72" x14ac:dyDescent="0.3">
      <c r="S42" s="70">
        <f>S41+1</f>
        <v>1</v>
      </c>
      <c r="T42" s="314"/>
      <c r="U42" s="244"/>
      <c r="V42" s="244"/>
      <c r="W42" s="244"/>
      <c r="X42" s="244"/>
      <c r="Y42" s="244"/>
      <c r="Z42" s="327"/>
      <c r="AA42" s="342"/>
      <c r="AB42" s="342"/>
      <c r="AC42" s="327"/>
      <c r="AD42" s="244"/>
      <c r="AE42" s="244"/>
      <c r="AF42" s="244"/>
      <c r="AG42" s="244"/>
      <c r="AH42" s="244"/>
      <c r="AI42" s="315"/>
      <c r="AJ42" s="70"/>
    </row>
    <row r="43" spans="1:72" x14ac:dyDescent="0.3">
      <c r="S43" s="70">
        <f t="shared" ref="S43:S56" si="67">S42+1</f>
        <v>2</v>
      </c>
      <c r="T43" s="314"/>
      <c r="U43" s="244"/>
      <c r="V43" s="244"/>
      <c r="W43" s="244"/>
      <c r="X43" s="244"/>
      <c r="Y43" s="244"/>
      <c r="Z43" s="327"/>
      <c r="AA43" s="346"/>
      <c r="AB43" s="346"/>
      <c r="AC43" s="327"/>
      <c r="AD43" s="244"/>
      <c r="AE43" s="244"/>
      <c r="AF43" s="244"/>
      <c r="AG43" s="244"/>
      <c r="AH43" s="244"/>
      <c r="AI43" s="9"/>
      <c r="AJ43" s="70"/>
    </row>
    <row r="44" spans="1:72" x14ac:dyDescent="0.3">
      <c r="S44" s="70">
        <f t="shared" si="67"/>
        <v>3</v>
      </c>
      <c r="T44" s="314"/>
      <c r="U44" s="17"/>
      <c r="V44" s="17"/>
      <c r="W44" s="17"/>
      <c r="X44" s="17"/>
      <c r="Y44" s="17"/>
      <c r="Z44" s="128"/>
      <c r="AA44" s="353"/>
      <c r="AB44" s="353"/>
      <c r="AC44" s="128"/>
      <c r="AD44" s="244"/>
      <c r="AE44" s="17"/>
      <c r="AF44" s="17"/>
      <c r="AG44" s="17"/>
      <c r="AH44" s="17"/>
      <c r="AI44" s="9"/>
      <c r="AJ44" s="70"/>
    </row>
    <row r="45" spans="1:72" x14ac:dyDescent="0.3">
      <c r="S45" s="70">
        <f t="shared" si="67"/>
        <v>4</v>
      </c>
      <c r="T45" s="314"/>
      <c r="U45" s="244"/>
      <c r="V45" s="244"/>
      <c r="W45" s="244"/>
      <c r="X45" s="17"/>
      <c r="Y45" s="17"/>
      <c r="Z45" s="327"/>
      <c r="AA45" s="219"/>
      <c r="AB45" s="219"/>
      <c r="AC45" s="128"/>
      <c r="AD45" s="244"/>
      <c r="AE45" s="244"/>
      <c r="AF45" s="244"/>
      <c r="AG45" s="244"/>
      <c r="AH45" s="17"/>
      <c r="AI45" s="9"/>
      <c r="AJ45" s="70"/>
    </row>
    <row r="46" spans="1:72" x14ac:dyDescent="0.3">
      <c r="S46" s="70">
        <f t="shared" si="67"/>
        <v>5</v>
      </c>
      <c r="T46" s="314"/>
      <c r="U46" s="17"/>
      <c r="V46" s="17"/>
      <c r="W46" s="17"/>
      <c r="X46" s="17"/>
      <c r="Y46" s="17"/>
      <c r="Z46" s="128"/>
      <c r="AA46" s="353"/>
      <c r="AB46" s="353"/>
      <c r="AC46" s="128"/>
      <c r="AD46" s="244"/>
      <c r="AE46" s="17"/>
      <c r="AF46" s="17"/>
      <c r="AG46" s="17"/>
      <c r="AH46" s="17"/>
      <c r="AI46" s="9"/>
      <c r="AJ46" s="70"/>
    </row>
    <row r="47" spans="1:72" x14ac:dyDescent="0.3">
      <c r="S47" s="70">
        <f t="shared" si="67"/>
        <v>6</v>
      </c>
      <c r="T47" s="127"/>
      <c r="U47" s="327"/>
      <c r="V47" s="327"/>
      <c r="W47" s="327"/>
      <c r="X47" s="327"/>
      <c r="Y47" s="128"/>
      <c r="Z47" s="128"/>
      <c r="AA47" s="353"/>
      <c r="AB47" s="353"/>
      <c r="AC47" s="128"/>
      <c r="AD47" s="128"/>
      <c r="AE47" s="327"/>
      <c r="AF47" s="327"/>
      <c r="AG47" s="327"/>
      <c r="AH47" s="327"/>
      <c r="AI47" s="130"/>
      <c r="AJ47" s="70"/>
    </row>
    <row r="48" spans="1:72" x14ac:dyDescent="0.3">
      <c r="S48" s="70">
        <f t="shared" si="67"/>
        <v>7</v>
      </c>
      <c r="T48" s="345"/>
      <c r="U48" s="342"/>
      <c r="V48" s="346"/>
      <c r="W48" s="346"/>
      <c r="X48" s="219"/>
      <c r="Y48" s="353"/>
      <c r="Z48" s="353"/>
      <c r="AA48" s="353"/>
      <c r="AB48" s="353"/>
      <c r="AC48" s="353"/>
      <c r="AD48" s="346"/>
      <c r="AE48" s="342"/>
      <c r="AF48" s="346"/>
      <c r="AG48" s="346"/>
      <c r="AH48" s="342"/>
      <c r="AI48" s="347"/>
      <c r="AJ48" s="70"/>
    </row>
    <row r="49" spans="19:36" x14ac:dyDescent="0.3">
      <c r="S49" s="70">
        <f t="shared" si="67"/>
        <v>8</v>
      </c>
      <c r="T49" s="345"/>
      <c r="U49" s="219"/>
      <c r="V49" s="353"/>
      <c r="W49" s="353"/>
      <c r="X49" s="219"/>
      <c r="Y49" s="353"/>
      <c r="Z49" s="353"/>
      <c r="AA49" s="353"/>
      <c r="AB49" s="353"/>
      <c r="AC49" s="353"/>
      <c r="AD49" s="353"/>
      <c r="AE49" s="219"/>
      <c r="AF49" s="353"/>
      <c r="AG49" s="346"/>
      <c r="AH49" s="342"/>
      <c r="AI49" s="347"/>
      <c r="AJ49" s="70"/>
    </row>
    <row r="50" spans="19:36" x14ac:dyDescent="0.3">
      <c r="S50" s="70">
        <f t="shared" si="67"/>
        <v>9</v>
      </c>
      <c r="T50" s="343"/>
      <c r="U50" s="128"/>
      <c r="V50" s="128"/>
      <c r="W50" s="128"/>
      <c r="X50" s="128"/>
      <c r="Y50" s="327"/>
      <c r="Z50" s="327"/>
      <c r="AA50" s="346"/>
      <c r="AB50" s="346"/>
      <c r="AC50" s="327"/>
      <c r="AD50" s="327"/>
      <c r="AE50" s="128"/>
      <c r="AF50" s="128"/>
      <c r="AG50" s="128"/>
      <c r="AH50" s="128"/>
      <c r="AI50" s="344"/>
      <c r="AJ50" s="70"/>
    </row>
    <row r="51" spans="19:36" x14ac:dyDescent="0.3">
      <c r="S51" s="70">
        <f t="shared" si="67"/>
        <v>10</v>
      </c>
      <c r="T51" s="10"/>
      <c r="U51" s="244"/>
      <c r="V51" s="244"/>
      <c r="W51" s="244"/>
      <c r="X51" s="17"/>
      <c r="Y51" s="244"/>
      <c r="Z51" s="327"/>
      <c r="AA51" s="346"/>
      <c r="AB51" s="346"/>
      <c r="AC51" s="327"/>
      <c r="AD51" s="244"/>
      <c r="AE51" s="244"/>
      <c r="AF51" s="244"/>
      <c r="AG51" s="244"/>
      <c r="AH51" s="17"/>
      <c r="AI51" s="9"/>
      <c r="AJ51" s="70"/>
    </row>
    <row r="52" spans="19:36" x14ac:dyDescent="0.3">
      <c r="S52" s="70">
        <f t="shared" si="67"/>
        <v>11</v>
      </c>
      <c r="T52" s="314"/>
      <c r="U52" s="17"/>
      <c r="V52" s="17"/>
      <c r="W52" s="17"/>
      <c r="X52" s="17"/>
      <c r="Y52" s="244"/>
      <c r="Z52" s="327"/>
      <c r="AA52" s="342"/>
      <c r="AB52" s="342"/>
      <c r="AC52" s="327"/>
      <c r="AD52" s="244"/>
      <c r="AE52" s="17"/>
      <c r="AF52" s="17"/>
      <c r="AG52" s="17"/>
      <c r="AH52" s="17"/>
      <c r="AI52" s="9"/>
      <c r="AJ52" s="70"/>
    </row>
    <row r="53" spans="19:36" x14ac:dyDescent="0.3">
      <c r="S53" s="70">
        <f t="shared" si="67"/>
        <v>12</v>
      </c>
      <c r="T53" s="314"/>
      <c r="U53" s="244"/>
      <c r="V53" s="244"/>
      <c r="W53" s="244"/>
      <c r="X53" s="244"/>
      <c r="Y53" s="244"/>
      <c r="Z53" s="327"/>
      <c r="AA53" s="346"/>
      <c r="AB53" s="346"/>
      <c r="AC53" s="327"/>
      <c r="AD53" s="244"/>
      <c r="AE53" s="244"/>
      <c r="AF53" s="244"/>
      <c r="AG53" s="244"/>
      <c r="AH53" s="244"/>
      <c r="AI53" s="9"/>
      <c r="AJ53" s="70"/>
    </row>
    <row r="54" spans="19:36" x14ac:dyDescent="0.3">
      <c r="S54" s="70">
        <f t="shared" si="67"/>
        <v>13</v>
      </c>
      <c r="T54" s="314"/>
      <c r="U54" s="244"/>
      <c r="V54" s="244"/>
      <c r="W54" s="244"/>
      <c r="X54" s="17"/>
      <c r="Y54" s="17"/>
      <c r="Z54" s="128"/>
      <c r="AA54" s="353"/>
      <c r="AB54" s="353"/>
      <c r="AC54" s="128"/>
      <c r="AD54" s="244"/>
      <c r="AE54" s="244"/>
      <c r="AF54" s="244"/>
      <c r="AG54" s="17"/>
      <c r="AH54" s="17"/>
      <c r="AI54" s="9"/>
      <c r="AJ54" s="70"/>
    </row>
    <row r="55" spans="19:36" x14ac:dyDescent="0.3">
      <c r="S55" s="70">
        <f t="shared" si="67"/>
        <v>14</v>
      </c>
      <c r="T55" s="16"/>
      <c r="U55" s="17"/>
      <c r="V55" s="17"/>
      <c r="W55" s="17"/>
      <c r="X55" s="17"/>
      <c r="Y55" s="17"/>
      <c r="Z55" s="128"/>
      <c r="AA55" s="219"/>
      <c r="AB55" s="219"/>
      <c r="AC55" s="128"/>
      <c r="AD55" s="17"/>
      <c r="AE55" s="17"/>
      <c r="AF55" s="17"/>
      <c r="AG55" s="17"/>
      <c r="AH55" s="17"/>
      <c r="AI55" s="9"/>
      <c r="AJ55" s="70"/>
    </row>
    <row r="56" spans="19:36" x14ac:dyDescent="0.3">
      <c r="S56" s="70">
        <f t="shared" si="67"/>
        <v>15</v>
      </c>
      <c r="T56" s="32"/>
      <c r="U56" s="22"/>
      <c r="V56" s="14"/>
      <c r="W56" s="14"/>
      <c r="X56" s="14"/>
      <c r="Y56" s="14"/>
      <c r="Z56" s="350"/>
      <c r="AA56" s="354"/>
      <c r="AB56" s="354"/>
      <c r="AC56" s="350"/>
      <c r="AD56" s="14"/>
      <c r="AE56" s="14"/>
      <c r="AF56" s="14"/>
      <c r="AG56" s="14"/>
      <c r="AH56" s="14"/>
      <c r="AI56" s="15"/>
      <c r="AJ56" s="70"/>
    </row>
    <row r="57" spans="19:36" x14ac:dyDescent="0.3">
      <c r="S57" s="242" t="s">
        <v>395</v>
      </c>
      <c r="AJ57" s="242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B19" workbookViewId="0">
      <selection activeCell="AR26" sqref="AR26"/>
    </sheetView>
  </sheetViews>
  <sheetFormatPr defaultColWidth="2.6640625" defaultRowHeight="14.4" x14ac:dyDescent="0.3"/>
  <sheetData>
    <row r="1" spans="1:37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 x14ac:dyDescent="0.3">
      <c r="A2" s="70">
        <v>0</v>
      </c>
      <c r="B2" s="376"/>
      <c r="C2" s="348"/>
      <c r="D2" s="312"/>
      <c r="E2" s="312"/>
      <c r="F2" s="312"/>
      <c r="G2" s="312"/>
      <c r="H2" s="372"/>
      <c r="I2" s="357"/>
      <c r="J2" s="357"/>
      <c r="K2" s="372"/>
      <c r="L2" s="312"/>
      <c r="M2" s="312"/>
      <c r="N2" s="312"/>
      <c r="O2" s="312"/>
      <c r="P2" s="348"/>
      <c r="Q2" s="375"/>
      <c r="T2" s="70">
        <v>0</v>
      </c>
      <c r="U2" s="379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7"/>
    </row>
    <row r="3" spans="1:37" x14ac:dyDescent="0.3">
      <c r="A3" s="70">
        <f>A2+1</f>
        <v>1</v>
      </c>
      <c r="B3" s="380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78"/>
      <c r="T3" s="70">
        <f>T2+1</f>
        <v>1</v>
      </c>
      <c r="U3" s="380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78"/>
    </row>
    <row r="4" spans="1:37" x14ac:dyDescent="0.3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 x14ac:dyDescent="0.3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 x14ac:dyDescent="0.3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 x14ac:dyDescent="0.3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 x14ac:dyDescent="0.3">
      <c r="A8" s="70">
        <f t="shared" si="2"/>
        <v>6</v>
      </c>
      <c r="B8" s="374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2"/>
      <c r="Q8" s="373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 x14ac:dyDescent="0.3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 x14ac:dyDescent="0.3">
      <c r="A10" s="70">
        <f t="shared" si="2"/>
        <v>8</v>
      </c>
      <c r="B10" s="381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 x14ac:dyDescent="0.3">
      <c r="A11" s="70">
        <f t="shared" si="2"/>
        <v>9</v>
      </c>
      <c r="B11" s="374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2"/>
      <c r="Q11" s="373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 x14ac:dyDescent="0.3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 x14ac:dyDescent="0.3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 x14ac:dyDescent="0.3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 x14ac:dyDescent="0.3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 x14ac:dyDescent="0.3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 x14ac:dyDescent="0.3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 x14ac:dyDescent="0.3">
      <c r="A18" s="242" t="s">
        <v>395</v>
      </c>
      <c r="T18" s="242" t="s">
        <v>395</v>
      </c>
    </row>
    <row r="20" spans="1:74" x14ac:dyDescent="0.3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 x14ac:dyDescent="0.3">
      <c r="A21" s="70">
        <v>0</v>
      </c>
      <c r="B21" s="379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7"/>
      <c r="T21" s="70">
        <v>0</v>
      </c>
      <c r="U21" s="379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7"/>
      <c r="AL21" s="70">
        <v>0</v>
      </c>
      <c r="AM21" s="379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7"/>
      <c r="BE21" s="70">
        <v>0</v>
      </c>
      <c r="BF21" s="379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7"/>
    </row>
    <row r="22" spans="1:74" x14ac:dyDescent="0.3">
      <c r="A22" s="70">
        <f>A21+1</f>
        <v>1</v>
      </c>
      <c r="B22" s="380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78"/>
      <c r="T22" s="70">
        <f>T21+1</f>
        <v>1</v>
      </c>
      <c r="U22" s="380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78"/>
      <c r="AL22" s="70">
        <f>AL21+1</f>
        <v>1</v>
      </c>
      <c r="AM22" s="380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78"/>
      <c r="BE22" s="70">
        <f>BE21+1</f>
        <v>1</v>
      </c>
      <c r="BF22" s="380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78"/>
    </row>
    <row r="23" spans="1:74" x14ac:dyDescent="0.3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 x14ac:dyDescent="0.3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3"/>
      <c r="Y24" s="385"/>
      <c r="Z24" s="383"/>
      <c r="AA24" s="319"/>
      <c r="AB24" s="319"/>
      <c r="AC24" s="319"/>
      <c r="AD24" s="319"/>
      <c r="AE24" s="383"/>
      <c r="AF24" s="385"/>
      <c r="AG24" s="383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 x14ac:dyDescent="0.3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5"/>
      <c r="Y25" s="387"/>
      <c r="Z25" s="386"/>
      <c r="AA25" s="142"/>
      <c r="AB25" s="142"/>
      <c r="AC25" s="142"/>
      <c r="AD25" s="142"/>
      <c r="AE25" s="385"/>
      <c r="AF25" s="387"/>
      <c r="AG25" s="386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 x14ac:dyDescent="0.3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3"/>
      <c r="Y26" s="385"/>
      <c r="Z26" s="384"/>
      <c r="AA26" s="142"/>
      <c r="AB26" s="319"/>
      <c r="AC26" s="142"/>
      <c r="AD26" s="142"/>
      <c r="AE26" s="383"/>
      <c r="AF26" s="385"/>
      <c r="AG26" s="384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 x14ac:dyDescent="0.3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 x14ac:dyDescent="0.3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 x14ac:dyDescent="0.3">
      <c r="A29" s="70">
        <f t="shared" si="8"/>
        <v>8</v>
      </c>
      <c r="B29" s="381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1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1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1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 x14ac:dyDescent="0.3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 x14ac:dyDescent="0.3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3"/>
      <c r="Y31" s="385"/>
      <c r="Z31" s="383"/>
      <c r="AA31" s="319"/>
      <c r="AB31" s="319"/>
      <c r="AC31" s="319"/>
      <c r="AD31" s="319"/>
      <c r="AE31" s="383"/>
      <c r="AF31" s="385"/>
      <c r="AG31" s="383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 x14ac:dyDescent="0.3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5"/>
      <c r="Y32" s="387"/>
      <c r="Z32" s="386"/>
      <c r="AA32" s="319"/>
      <c r="AB32" s="319"/>
      <c r="AC32" s="319"/>
      <c r="AD32" s="319"/>
      <c r="AE32" s="385"/>
      <c r="AF32" s="387"/>
      <c r="AG32" s="386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 x14ac:dyDescent="0.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3"/>
      <c r="Y33" s="385"/>
      <c r="Z33" s="384"/>
      <c r="AA33" s="319"/>
      <c r="AB33" s="319"/>
      <c r="AC33" s="319"/>
      <c r="AD33" s="319"/>
      <c r="AE33" s="383"/>
      <c r="AF33" s="385"/>
      <c r="AG33" s="384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 x14ac:dyDescent="0.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 x14ac:dyDescent="0.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 x14ac:dyDescent="0.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 x14ac:dyDescent="0.3">
      <c r="A37" s="242" t="s">
        <v>395</v>
      </c>
      <c r="AL37" s="242" t="s">
        <v>395</v>
      </c>
      <c r="BE37" s="242" t="s">
        <v>395</v>
      </c>
    </row>
    <row r="39" spans="1:73" x14ac:dyDescent="0.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 x14ac:dyDescent="0.3">
      <c r="A40" s="70">
        <v>0</v>
      </c>
      <c r="B40" s="379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7"/>
      <c r="T40" s="70">
        <v>0</v>
      </c>
      <c r="U40" s="379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7"/>
      <c r="AL40" s="70">
        <v>0</v>
      </c>
      <c r="AM40" s="379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7"/>
    </row>
    <row r="41" spans="1:73" x14ac:dyDescent="0.3">
      <c r="A41" s="70">
        <f>A40+1</f>
        <v>1</v>
      </c>
      <c r="B41" s="380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78"/>
      <c r="T41" s="70">
        <f>T40+1</f>
        <v>1</v>
      </c>
      <c r="U41" s="380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78"/>
      <c r="AL41" s="70">
        <f>AL40+1</f>
        <v>1</v>
      </c>
      <c r="AM41" s="380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78"/>
    </row>
    <row r="42" spans="1:73" x14ac:dyDescent="0.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 x14ac:dyDescent="0.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 x14ac:dyDescent="0.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 x14ac:dyDescent="0.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 x14ac:dyDescent="0.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88"/>
      <c r="AV46" s="7"/>
      <c r="AW46" s="142"/>
      <c r="AX46" s="342"/>
      <c r="AY46" s="342"/>
      <c r="AZ46" s="342"/>
      <c r="BA46" s="244"/>
      <c r="BB46" s="315"/>
    </row>
    <row r="47" spans="1:73" x14ac:dyDescent="0.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88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 x14ac:dyDescent="0.3">
      <c r="A48" s="70">
        <f t="shared" si="29"/>
        <v>8</v>
      </c>
      <c r="B48" s="381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1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1"/>
      <c r="AN48" s="319"/>
      <c r="AO48" s="342"/>
      <c r="AP48" s="342"/>
      <c r="AQ48" s="342"/>
      <c r="AR48" s="142"/>
      <c r="AS48" s="187"/>
      <c r="AT48" s="219"/>
      <c r="AU48" s="219"/>
      <c r="AV48" s="388"/>
      <c r="AW48" s="142"/>
      <c r="AX48" s="342"/>
      <c r="AY48" s="342"/>
      <c r="AZ48" s="342"/>
      <c r="BA48" s="342"/>
      <c r="BB48" s="352"/>
    </row>
    <row r="49" spans="1:54" x14ac:dyDescent="0.3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88"/>
      <c r="AU49" s="187"/>
      <c r="AV49" s="7"/>
      <c r="AW49" s="142"/>
      <c r="AX49" s="219"/>
      <c r="AY49" s="219"/>
      <c r="AZ49" s="219"/>
      <c r="BA49" s="244"/>
      <c r="BB49" s="315"/>
    </row>
    <row r="50" spans="1:54" x14ac:dyDescent="0.3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 x14ac:dyDescent="0.3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 x14ac:dyDescent="0.3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 x14ac:dyDescent="0.3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 x14ac:dyDescent="0.3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 x14ac:dyDescent="0.3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 x14ac:dyDescent="0.3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topLeftCell="AB10" workbookViewId="0">
      <selection activeCell="AU32" sqref="AU32"/>
    </sheetView>
  </sheetViews>
  <sheetFormatPr defaultColWidth="2.6640625" defaultRowHeight="14.4" x14ac:dyDescent="0.3"/>
  <sheetData>
    <row r="1" spans="1:75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 x14ac:dyDescent="0.3">
      <c r="A2" s="70">
        <v>0</v>
      </c>
      <c r="B2" s="379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7"/>
      <c r="T2" s="70">
        <v>0</v>
      </c>
      <c r="U2" s="379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7"/>
      <c r="AM2" s="70">
        <v>0</v>
      </c>
      <c r="AN2" s="379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7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 x14ac:dyDescent="0.3">
      <c r="A3" s="70">
        <f>A2+1</f>
        <v>1</v>
      </c>
      <c r="B3" s="380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78"/>
      <c r="T3" s="70">
        <f>T2+1</f>
        <v>1</v>
      </c>
      <c r="U3" s="380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78"/>
      <c r="AM3" s="70">
        <f>AM2+1</f>
        <v>1</v>
      </c>
      <c r="AN3" s="380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78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 x14ac:dyDescent="0.3">
      <c r="A4" s="70">
        <f t="shared" ref="A4:A17" si="4">A3+1</f>
        <v>2</v>
      </c>
      <c r="B4" s="380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78"/>
      <c r="T4" s="70">
        <f t="shared" ref="T4:T17" si="5">T3+1</f>
        <v>2</v>
      </c>
      <c r="U4" s="380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78"/>
      <c r="AM4" s="70">
        <f t="shared" ref="AM4:AM17" si="6">AM3+1</f>
        <v>2</v>
      </c>
      <c r="AN4" s="380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78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 x14ac:dyDescent="0.3">
      <c r="A5" s="70">
        <f t="shared" si="4"/>
        <v>3</v>
      </c>
      <c r="B5" s="380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78"/>
      <c r="T5" s="70">
        <f t="shared" si="5"/>
        <v>3</v>
      </c>
      <c r="U5" s="380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78"/>
      <c r="AM5" s="70">
        <f t="shared" si="6"/>
        <v>3</v>
      </c>
      <c r="AN5" s="380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78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 x14ac:dyDescent="0.3">
      <c r="A6" s="70">
        <f t="shared" si="4"/>
        <v>4</v>
      </c>
      <c r="B6" s="380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78"/>
      <c r="T6" s="70">
        <f t="shared" si="5"/>
        <v>4</v>
      </c>
      <c r="U6" s="380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78"/>
      <c r="AM6" s="70">
        <f t="shared" si="6"/>
        <v>4</v>
      </c>
      <c r="AN6" s="380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78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 x14ac:dyDescent="0.3">
      <c r="A7" s="70">
        <f t="shared" si="4"/>
        <v>5</v>
      </c>
      <c r="B7" s="380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78"/>
      <c r="T7" s="70">
        <f t="shared" si="5"/>
        <v>5</v>
      </c>
      <c r="U7" s="380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0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 x14ac:dyDescent="0.3">
      <c r="A8" s="70">
        <f t="shared" si="4"/>
        <v>6</v>
      </c>
      <c r="B8" s="380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78"/>
      <c r="T8" s="70">
        <f t="shared" si="5"/>
        <v>6</v>
      </c>
      <c r="U8" s="380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0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 x14ac:dyDescent="0.3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">
      <c r="A10" s="70">
        <f t="shared" si="4"/>
        <v>8</v>
      </c>
      <c r="B10" s="380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78"/>
      <c r="T10" s="70">
        <f t="shared" si="5"/>
        <v>8</v>
      </c>
      <c r="U10" s="380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0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 x14ac:dyDescent="0.3">
      <c r="A11" s="70">
        <f t="shared" si="4"/>
        <v>9</v>
      </c>
      <c r="B11" s="380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78"/>
      <c r="T11" s="70">
        <f t="shared" si="5"/>
        <v>9</v>
      </c>
      <c r="U11" s="380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0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 x14ac:dyDescent="0.3">
      <c r="A12" s="70">
        <f t="shared" si="4"/>
        <v>10</v>
      </c>
      <c r="B12" s="380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78"/>
      <c r="T12" s="70">
        <f t="shared" si="5"/>
        <v>10</v>
      </c>
      <c r="U12" s="380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0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 x14ac:dyDescent="0.3">
      <c r="A13" s="70">
        <f t="shared" si="4"/>
        <v>11</v>
      </c>
      <c r="B13" s="380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78"/>
      <c r="T13" s="70">
        <f t="shared" si="5"/>
        <v>11</v>
      </c>
      <c r="U13" s="380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78"/>
      <c r="AM13" s="70">
        <f t="shared" si="6"/>
        <v>11</v>
      </c>
      <c r="AN13" s="380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78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 x14ac:dyDescent="0.3">
      <c r="A14" s="70">
        <f t="shared" si="4"/>
        <v>12</v>
      </c>
      <c r="B14" s="380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78"/>
      <c r="T14" s="70">
        <f t="shared" si="5"/>
        <v>12</v>
      </c>
      <c r="U14" s="380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78"/>
      <c r="AM14" s="70">
        <f t="shared" si="6"/>
        <v>12</v>
      </c>
      <c r="AN14" s="380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78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 x14ac:dyDescent="0.3">
      <c r="A15" s="70">
        <f t="shared" si="4"/>
        <v>13</v>
      </c>
      <c r="B15" s="380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78"/>
      <c r="T15" s="70">
        <f t="shared" si="5"/>
        <v>13</v>
      </c>
      <c r="U15" s="380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78"/>
      <c r="AM15" s="70">
        <f t="shared" si="6"/>
        <v>13</v>
      </c>
      <c r="AN15" s="380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78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 x14ac:dyDescent="0.3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 x14ac:dyDescent="0.3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 x14ac:dyDescent="0.3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  <c r="AM19" s="242"/>
      <c r="AN19" s="70">
        <v>0</v>
      </c>
      <c r="AO19" s="70">
        <f t="shared" ref="AO19" si="10">AN19+1</f>
        <v>1</v>
      </c>
      <c r="AP19" s="70">
        <f t="shared" ref="AP19" si="11">AO19+1</f>
        <v>2</v>
      </c>
      <c r="AQ19" s="70">
        <f t="shared" ref="AQ19" si="12">AP19+1</f>
        <v>3</v>
      </c>
      <c r="AR19" s="70">
        <f t="shared" ref="AR19" si="13">AQ19+1</f>
        <v>4</v>
      </c>
      <c r="AS19" s="70">
        <f t="shared" ref="AS19" si="14">AR19+1</f>
        <v>5</v>
      </c>
      <c r="AT19" s="70">
        <f t="shared" ref="AT19" si="15">AS19+1</f>
        <v>6</v>
      </c>
      <c r="AU19" s="70">
        <f t="shared" ref="AU19" si="16">AT19+1</f>
        <v>7</v>
      </c>
      <c r="AV19" s="70">
        <f t="shared" ref="AV19" si="17">AU19+1</f>
        <v>8</v>
      </c>
      <c r="AW19" s="70">
        <f t="shared" ref="AW19" si="18">AV19+1</f>
        <v>9</v>
      </c>
      <c r="AX19" s="70">
        <f t="shared" ref="AX19" si="19">AW19+1</f>
        <v>10</v>
      </c>
      <c r="AY19" s="70">
        <f t="shared" ref="AY19" si="20">AX19+1</f>
        <v>11</v>
      </c>
      <c r="AZ19" s="70">
        <f t="shared" ref="AZ19" si="21">AY19+1</f>
        <v>12</v>
      </c>
      <c r="BA19" s="70">
        <f t="shared" ref="BA19" si="22">AZ19+1</f>
        <v>13</v>
      </c>
      <c r="BB19" s="70">
        <f t="shared" ref="BB19" si="23">BA19+1</f>
        <v>14</v>
      </c>
      <c r="BC19" s="70">
        <f t="shared" ref="BC19" si="24">BB19+1</f>
        <v>15</v>
      </c>
      <c r="BD19" s="242" t="s">
        <v>394</v>
      </c>
    </row>
    <row r="20" spans="1:74" x14ac:dyDescent="0.3">
      <c r="A20" s="70">
        <v>0</v>
      </c>
      <c r="B20" s="379"/>
      <c r="C20" s="356"/>
      <c r="D20" s="356"/>
      <c r="E20" s="356"/>
      <c r="F20" s="356"/>
      <c r="G20" s="405"/>
      <c r="H20" s="392"/>
      <c r="I20" s="395"/>
      <c r="J20" s="395"/>
      <c r="K20" s="392"/>
      <c r="L20" s="405"/>
      <c r="M20" s="356"/>
      <c r="N20" s="356"/>
      <c r="O20" s="356"/>
      <c r="P20" s="356"/>
      <c r="Q20" s="377"/>
      <c r="T20" s="70">
        <v>0</v>
      </c>
      <c r="U20" s="379"/>
      <c r="V20" s="356"/>
      <c r="W20" s="356"/>
      <c r="X20" s="356"/>
      <c r="Y20" s="356"/>
      <c r="Z20" s="405"/>
      <c r="AA20" s="392"/>
      <c r="AB20" s="395"/>
      <c r="AC20" s="395"/>
      <c r="AD20" s="392"/>
      <c r="AE20" s="405"/>
      <c r="AF20" s="356"/>
      <c r="AG20" s="356"/>
      <c r="AH20" s="356"/>
      <c r="AI20" s="356"/>
      <c r="AJ20" s="377"/>
      <c r="AM20" s="70">
        <v>0</v>
      </c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 x14ac:dyDescent="0.3">
      <c r="A21" s="70">
        <f>A20+1</f>
        <v>1</v>
      </c>
      <c r="B21" s="380"/>
      <c r="C21" s="244"/>
      <c r="D21" s="244"/>
      <c r="E21" s="244"/>
      <c r="F21" s="401"/>
      <c r="G21" s="244"/>
      <c r="H21" s="244"/>
      <c r="I21" s="246"/>
      <c r="J21" s="246"/>
      <c r="K21" s="244"/>
      <c r="L21" s="244"/>
      <c r="M21" s="401"/>
      <c r="N21" s="244"/>
      <c r="O21" s="244"/>
      <c r="P21" s="244"/>
      <c r="Q21" s="378"/>
      <c r="T21" s="70">
        <f>T20+1</f>
        <v>1</v>
      </c>
      <c r="U21" s="380"/>
      <c r="V21" s="327"/>
      <c r="W21" s="327"/>
      <c r="X21" s="327"/>
      <c r="Y21" s="327"/>
      <c r="Z21" s="327"/>
      <c r="AA21" s="407"/>
      <c r="AB21" s="407"/>
      <c r="AC21" s="407"/>
      <c r="AD21" s="407"/>
      <c r="AE21" s="327"/>
      <c r="AF21" s="327"/>
      <c r="AG21" s="327"/>
      <c r="AH21" s="327"/>
      <c r="AI21" s="327"/>
      <c r="AJ21" s="378"/>
      <c r="AM21" s="70">
        <f>AM20+1</f>
        <v>1</v>
      </c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 x14ac:dyDescent="0.3">
      <c r="A22" s="70">
        <f t="shared" ref="A22:A35" si="25">A21+1</f>
        <v>2</v>
      </c>
      <c r="B22" s="380"/>
      <c r="C22" s="244"/>
      <c r="D22" s="244"/>
      <c r="E22" s="408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78"/>
      <c r="T22" s="70">
        <f t="shared" ref="T22:T35" si="26">T21+1</f>
        <v>2</v>
      </c>
      <c r="U22" s="380"/>
      <c r="V22" s="327"/>
      <c r="W22" s="244"/>
      <c r="X22" s="244"/>
      <c r="Y22" s="342"/>
      <c r="Z22" s="407"/>
      <c r="AA22" s="244"/>
      <c r="AB22" s="244"/>
      <c r="AC22" s="244"/>
      <c r="AD22" s="244"/>
      <c r="AE22" s="407"/>
      <c r="AF22" s="342"/>
      <c r="AG22" s="244"/>
      <c r="AH22" s="244"/>
      <c r="AI22" s="327"/>
      <c r="AJ22" s="378"/>
      <c r="AM22" s="70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 x14ac:dyDescent="0.3">
      <c r="A23" s="70">
        <f t="shared" si="25"/>
        <v>3</v>
      </c>
      <c r="B23" s="380"/>
      <c r="C23" s="244"/>
      <c r="D23" s="244"/>
      <c r="E23" s="244"/>
      <c r="F23" s="327"/>
      <c r="G23" s="244"/>
      <c r="H23" s="244"/>
      <c r="I23" s="246"/>
      <c r="J23" s="398"/>
      <c r="K23" s="244"/>
      <c r="L23" s="244"/>
      <c r="M23" s="327"/>
      <c r="N23" s="244"/>
      <c r="O23" s="244"/>
      <c r="P23" s="244"/>
      <c r="Q23" s="378"/>
      <c r="T23" s="70">
        <f t="shared" si="26"/>
        <v>3</v>
      </c>
      <c r="U23" s="380"/>
      <c r="V23" s="327"/>
      <c r="W23" s="244"/>
      <c r="X23" s="244"/>
      <c r="Y23" s="342"/>
      <c r="Z23" s="407"/>
      <c r="AA23" s="244"/>
      <c r="AB23" s="244"/>
      <c r="AC23" s="244"/>
      <c r="AD23" s="244"/>
      <c r="AE23" s="407"/>
      <c r="AF23" s="342"/>
      <c r="AG23" s="244"/>
      <c r="AH23" s="244"/>
      <c r="AI23" s="327"/>
      <c r="AJ23" s="378"/>
      <c r="AM23" s="70">
        <f t="shared" si="27"/>
        <v>3</v>
      </c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 x14ac:dyDescent="0.3">
      <c r="A24" s="70">
        <f t="shared" si="25"/>
        <v>4</v>
      </c>
      <c r="B24" s="380"/>
      <c r="C24" s="401"/>
      <c r="D24" s="327"/>
      <c r="E24" s="327"/>
      <c r="F24" s="393"/>
      <c r="G24" s="394"/>
      <c r="H24" s="394"/>
      <c r="I24" s="160"/>
      <c r="J24" s="160"/>
      <c r="K24" s="394"/>
      <c r="L24" s="399"/>
      <c r="M24" s="393"/>
      <c r="N24" s="327"/>
      <c r="O24" s="327"/>
      <c r="P24" s="401"/>
      <c r="Q24" s="378"/>
      <c r="T24" s="70">
        <f t="shared" si="26"/>
        <v>4</v>
      </c>
      <c r="U24" s="380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78"/>
      <c r="AM24" s="70">
        <f t="shared" si="27"/>
        <v>4</v>
      </c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 x14ac:dyDescent="0.3">
      <c r="A25" s="70">
        <f t="shared" si="25"/>
        <v>5</v>
      </c>
      <c r="B25" s="402"/>
      <c r="C25" s="244"/>
      <c r="D25" s="244"/>
      <c r="E25" s="244"/>
      <c r="F25" s="400"/>
      <c r="G25" s="17"/>
      <c r="H25" s="201"/>
      <c r="I25" s="406"/>
      <c r="J25" s="326"/>
      <c r="K25" s="201"/>
      <c r="L25" s="17"/>
      <c r="M25" s="393"/>
      <c r="N25" s="244"/>
      <c r="O25" s="244"/>
      <c r="P25" s="244"/>
      <c r="Q25" s="404"/>
      <c r="T25" s="70">
        <f t="shared" si="26"/>
        <v>5</v>
      </c>
      <c r="U25" s="402"/>
      <c r="V25" s="327"/>
      <c r="W25" s="407"/>
      <c r="X25" s="407"/>
      <c r="Y25" s="77"/>
      <c r="Z25" s="141"/>
      <c r="AA25" s="141"/>
      <c r="AB25" s="407"/>
      <c r="AC25" s="141"/>
      <c r="AD25" s="141"/>
      <c r="AE25" s="141"/>
      <c r="AF25" s="77"/>
      <c r="AG25" s="407"/>
      <c r="AH25" s="407"/>
      <c r="AI25" s="327"/>
      <c r="AJ25" s="404"/>
      <c r="AM25" s="70">
        <f t="shared" si="27"/>
        <v>5</v>
      </c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 x14ac:dyDescent="0.3">
      <c r="A26" s="70">
        <f t="shared" si="25"/>
        <v>6</v>
      </c>
      <c r="B26" s="390"/>
      <c r="C26" s="244"/>
      <c r="D26" s="244"/>
      <c r="E26" s="244"/>
      <c r="F26" s="393"/>
      <c r="G26" s="201"/>
      <c r="H26" s="17"/>
      <c r="I26" s="152"/>
      <c r="J26" s="152"/>
      <c r="K26" s="17"/>
      <c r="L26" s="201"/>
      <c r="M26" s="393"/>
      <c r="N26" s="244"/>
      <c r="O26" s="244"/>
      <c r="P26" s="244"/>
      <c r="Q26" s="391"/>
      <c r="T26" s="70">
        <f t="shared" si="26"/>
        <v>6</v>
      </c>
      <c r="U26" s="390"/>
      <c r="V26" s="407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7"/>
      <c r="AJ26" s="391"/>
      <c r="AM26" s="70">
        <f t="shared" si="27"/>
        <v>6</v>
      </c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 x14ac:dyDescent="0.3">
      <c r="A27" s="70">
        <f t="shared" si="25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26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M27" s="70">
        <f t="shared" si="27"/>
        <v>7</v>
      </c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 x14ac:dyDescent="0.3">
      <c r="A28" s="70">
        <f t="shared" si="25"/>
        <v>8</v>
      </c>
      <c r="B28" s="397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398"/>
      <c r="O28" s="246"/>
      <c r="P28" s="246"/>
      <c r="Q28" s="396"/>
      <c r="T28" s="70">
        <f t="shared" si="26"/>
        <v>8</v>
      </c>
      <c r="U28" s="397"/>
      <c r="V28" s="407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7"/>
      <c r="AJ28" s="396"/>
      <c r="AM28" s="70">
        <f t="shared" si="27"/>
        <v>8</v>
      </c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 x14ac:dyDescent="0.3">
      <c r="A29" s="70">
        <f t="shared" si="25"/>
        <v>9</v>
      </c>
      <c r="B29" s="390"/>
      <c r="C29" s="244"/>
      <c r="D29" s="17"/>
      <c r="E29" s="17"/>
      <c r="F29" s="394"/>
      <c r="G29" s="201"/>
      <c r="H29" s="17"/>
      <c r="I29" s="152"/>
      <c r="J29" s="152"/>
      <c r="K29" s="17"/>
      <c r="L29" s="201"/>
      <c r="M29" s="394"/>
      <c r="N29" s="17"/>
      <c r="O29" s="17"/>
      <c r="P29" s="244"/>
      <c r="Q29" s="391"/>
      <c r="T29" s="70">
        <f t="shared" si="26"/>
        <v>9</v>
      </c>
      <c r="U29" s="390"/>
      <c r="V29" s="407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7"/>
      <c r="AJ29" s="391"/>
      <c r="AM29" s="70">
        <f t="shared" si="27"/>
        <v>9</v>
      </c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 x14ac:dyDescent="0.3">
      <c r="A30" s="70">
        <f t="shared" si="25"/>
        <v>10</v>
      </c>
      <c r="B30" s="402"/>
      <c r="C30" s="244"/>
      <c r="D30" s="244"/>
      <c r="E30" s="244"/>
      <c r="F30" s="393"/>
      <c r="G30" s="244"/>
      <c r="H30" s="338"/>
      <c r="I30" s="406"/>
      <c r="J30" s="406"/>
      <c r="K30" s="338"/>
      <c r="L30" s="244"/>
      <c r="M30" s="400"/>
      <c r="N30" s="244"/>
      <c r="O30" s="244"/>
      <c r="P30" s="244"/>
      <c r="Q30" s="404"/>
      <c r="T30" s="70">
        <f t="shared" si="26"/>
        <v>10</v>
      </c>
      <c r="U30" s="402"/>
      <c r="V30" s="327"/>
      <c r="W30" s="407"/>
      <c r="X30" s="407"/>
      <c r="Y30" s="77"/>
      <c r="Z30" s="407"/>
      <c r="AA30" s="407"/>
      <c r="AB30" s="407"/>
      <c r="AC30" s="407"/>
      <c r="AD30" s="407"/>
      <c r="AE30" s="407"/>
      <c r="AF30" s="77"/>
      <c r="AG30" s="407"/>
      <c r="AH30" s="407"/>
      <c r="AI30" s="327"/>
      <c r="AJ30" s="404"/>
      <c r="AM30" s="70">
        <f t="shared" si="27"/>
        <v>10</v>
      </c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 x14ac:dyDescent="0.3">
      <c r="A31" s="70">
        <f t="shared" si="25"/>
        <v>11</v>
      </c>
      <c r="B31" s="380"/>
      <c r="C31" s="401"/>
      <c r="D31" s="327"/>
      <c r="E31" s="327"/>
      <c r="F31" s="393"/>
      <c r="G31" s="400"/>
      <c r="H31" s="393"/>
      <c r="I31" s="114"/>
      <c r="J31" s="114"/>
      <c r="K31" s="393"/>
      <c r="L31" s="393"/>
      <c r="M31" s="393"/>
      <c r="N31" s="327"/>
      <c r="O31" s="327"/>
      <c r="P31" s="401"/>
      <c r="Q31" s="378"/>
      <c r="T31" s="70">
        <f t="shared" si="26"/>
        <v>11</v>
      </c>
      <c r="U31" s="380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78"/>
      <c r="AM31" s="70">
        <f t="shared" si="27"/>
        <v>11</v>
      </c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 x14ac:dyDescent="0.3">
      <c r="A32" s="70">
        <f t="shared" si="25"/>
        <v>12</v>
      </c>
      <c r="B32" s="380"/>
      <c r="C32" s="244"/>
      <c r="D32" s="244"/>
      <c r="E32" s="244"/>
      <c r="F32" s="327"/>
      <c r="G32" s="244"/>
      <c r="H32" s="244"/>
      <c r="I32" s="398"/>
      <c r="J32" s="246"/>
      <c r="K32" s="244"/>
      <c r="L32" s="244"/>
      <c r="M32" s="327"/>
      <c r="N32" s="244"/>
      <c r="O32" s="244"/>
      <c r="P32" s="244"/>
      <c r="Q32" s="378"/>
      <c r="T32" s="70">
        <f t="shared" si="26"/>
        <v>12</v>
      </c>
      <c r="U32" s="380"/>
      <c r="V32" s="327"/>
      <c r="W32" s="244"/>
      <c r="X32" s="244"/>
      <c r="Y32" s="342"/>
      <c r="Z32" s="407"/>
      <c r="AA32" s="244"/>
      <c r="AB32" s="244"/>
      <c r="AC32" s="244"/>
      <c r="AD32" s="244"/>
      <c r="AE32" s="407"/>
      <c r="AF32" s="342"/>
      <c r="AG32" s="244"/>
      <c r="AH32" s="244"/>
      <c r="AI32" s="327"/>
      <c r="AJ32" s="378"/>
      <c r="AM32" s="70">
        <f t="shared" si="27"/>
        <v>12</v>
      </c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 x14ac:dyDescent="0.3">
      <c r="A33" s="70">
        <f t="shared" si="25"/>
        <v>13</v>
      </c>
      <c r="B33" s="380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78"/>
      <c r="T33" s="70">
        <f t="shared" si="26"/>
        <v>13</v>
      </c>
      <c r="U33" s="380"/>
      <c r="V33" s="327"/>
      <c r="W33" s="244"/>
      <c r="X33" s="244"/>
      <c r="Y33" s="342"/>
      <c r="Z33" s="407"/>
      <c r="AA33" s="244"/>
      <c r="AB33" s="244"/>
      <c r="AC33" s="244"/>
      <c r="AD33" s="244"/>
      <c r="AE33" s="407"/>
      <c r="AF33" s="342"/>
      <c r="AG33" s="244"/>
      <c r="AH33" s="244"/>
      <c r="AI33" s="327"/>
      <c r="AJ33" s="378"/>
      <c r="AM33" s="70">
        <f t="shared" si="27"/>
        <v>13</v>
      </c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 x14ac:dyDescent="0.3">
      <c r="A34" s="70">
        <f t="shared" si="25"/>
        <v>14</v>
      </c>
      <c r="B34" s="120"/>
      <c r="C34" s="17"/>
      <c r="D34" s="244"/>
      <c r="E34" s="244"/>
      <c r="F34" s="401"/>
      <c r="G34" s="17"/>
      <c r="H34" s="17"/>
      <c r="I34" s="152"/>
      <c r="J34" s="152"/>
      <c r="K34" s="17"/>
      <c r="L34" s="17"/>
      <c r="M34" s="401"/>
      <c r="N34" s="244"/>
      <c r="O34" s="244"/>
      <c r="P34" s="17"/>
      <c r="Q34" s="123"/>
      <c r="T34" s="70">
        <f t="shared" si="26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M34" s="70">
        <f t="shared" si="27"/>
        <v>14</v>
      </c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 x14ac:dyDescent="0.3">
      <c r="A35" s="70">
        <f t="shared" si="25"/>
        <v>15</v>
      </c>
      <c r="B35" s="126"/>
      <c r="C35" s="124"/>
      <c r="D35" s="124"/>
      <c r="E35" s="124"/>
      <c r="F35" s="124"/>
      <c r="G35" s="403"/>
      <c r="H35" s="188"/>
      <c r="I35" s="28"/>
      <c r="J35" s="28"/>
      <c r="K35" s="188"/>
      <c r="L35" s="403"/>
      <c r="M35" s="124"/>
      <c r="N35" s="124"/>
      <c r="O35" s="124"/>
      <c r="P35" s="124"/>
      <c r="Q35" s="125"/>
      <c r="T35" s="70">
        <f t="shared" si="26"/>
        <v>15</v>
      </c>
      <c r="U35" s="126"/>
      <c r="V35" s="124"/>
      <c r="W35" s="124"/>
      <c r="X35" s="124"/>
      <c r="Y35" s="124"/>
      <c r="Z35" s="403"/>
      <c r="AA35" s="188"/>
      <c r="AB35" s="28"/>
      <c r="AC35" s="28"/>
      <c r="AD35" s="188"/>
      <c r="AE35" s="403"/>
      <c r="AF35" s="124"/>
      <c r="AG35" s="124"/>
      <c r="AH35" s="124"/>
      <c r="AI35" s="124"/>
      <c r="AJ35" s="125"/>
      <c r="AM35" s="70">
        <f t="shared" si="27"/>
        <v>15</v>
      </c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 x14ac:dyDescent="0.3">
      <c r="A36" s="242" t="s">
        <v>395</v>
      </c>
      <c r="T36" s="242" t="s">
        <v>395</v>
      </c>
      <c r="AM36" s="242" t="s">
        <v>395</v>
      </c>
    </row>
    <row r="37" spans="1:55" x14ac:dyDescent="0.3">
      <c r="A37" s="242"/>
      <c r="B37" s="70">
        <v>0</v>
      </c>
      <c r="C37" s="70">
        <f t="shared" ref="C37" si="28">B37+1</f>
        <v>1</v>
      </c>
      <c r="D37" s="70">
        <f t="shared" ref="D37" si="29">C37+1</f>
        <v>2</v>
      </c>
      <c r="E37" s="70">
        <f t="shared" ref="E37" si="30">D37+1</f>
        <v>3</v>
      </c>
      <c r="F37" s="70">
        <f t="shared" ref="F37" si="31">E37+1</f>
        <v>4</v>
      </c>
      <c r="G37" s="70">
        <f t="shared" ref="G37" si="32">F37+1</f>
        <v>5</v>
      </c>
      <c r="H37" s="70">
        <f t="shared" ref="H37" si="33">G37+1</f>
        <v>6</v>
      </c>
      <c r="I37" s="70">
        <f t="shared" ref="I37" si="34">H37+1</f>
        <v>7</v>
      </c>
      <c r="J37" s="70">
        <f t="shared" ref="J37" si="35">I37+1</f>
        <v>8</v>
      </c>
      <c r="K37" s="70">
        <f t="shared" ref="K37" si="36">J37+1</f>
        <v>9</v>
      </c>
      <c r="L37" s="70">
        <f t="shared" ref="L37" si="37">K37+1</f>
        <v>10</v>
      </c>
      <c r="M37" s="70">
        <f t="shared" ref="M37" si="38">L37+1</f>
        <v>11</v>
      </c>
      <c r="N37" s="70">
        <f t="shared" ref="N37" si="39">M37+1</f>
        <v>12</v>
      </c>
      <c r="O37" s="70">
        <f t="shared" ref="O37" si="40">N37+1</f>
        <v>13</v>
      </c>
      <c r="P37" s="70">
        <f t="shared" ref="P37" si="41">O37+1</f>
        <v>14</v>
      </c>
      <c r="Q37" s="70">
        <f t="shared" ref="Q37" si="42">P37+1</f>
        <v>15</v>
      </c>
      <c r="R37" s="242" t="s">
        <v>394</v>
      </c>
    </row>
    <row r="38" spans="1:55" x14ac:dyDescent="0.3">
      <c r="A38" s="70">
        <v>0</v>
      </c>
      <c r="B38" s="379"/>
      <c r="C38" s="356"/>
      <c r="D38" s="356"/>
      <c r="E38" s="356"/>
      <c r="F38" s="356"/>
      <c r="G38" s="405"/>
      <c r="H38" s="392"/>
      <c r="I38" s="395"/>
      <c r="J38" s="395"/>
      <c r="K38" s="392"/>
      <c r="L38" s="405"/>
      <c r="M38" s="356"/>
      <c r="N38" s="356"/>
      <c r="O38" s="356"/>
      <c r="P38" s="356"/>
      <c r="Q38" s="377"/>
    </row>
    <row r="39" spans="1:55" x14ac:dyDescent="0.3">
      <c r="A39" s="70">
        <f>A38+1</f>
        <v>1</v>
      </c>
      <c r="B39" s="380"/>
      <c r="C39" s="244"/>
      <c r="D39" s="244"/>
      <c r="E39" s="244"/>
      <c r="F39" s="401"/>
      <c r="G39" s="244"/>
      <c r="H39" s="244"/>
      <c r="I39" s="244"/>
      <c r="J39" s="244"/>
      <c r="K39" s="244"/>
      <c r="L39" s="244"/>
      <c r="M39" s="401"/>
      <c r="N39" s="244"/>
      <c r="O39" s="244"/>
      <c r="P39" s="244"/>
      <c r="Q39" s="378"/>
    </row>
    <row r="40" spans="1:55" x14ac:dyDescent="0.3">
      <c r="A40" s="70">
        <f t="shared" ref="A40:A53" si="43">A39+1</f>
        <v>2</v>
      </c>
      <c r="B40" s="380"/>
      <c r="C40" s="244"/>
      <c r="D40" s="409"/>
      <c r="E40" s="244"/>
      <c r="F40" s="327"/>
      <c r="G40" s="244"/>
      <c r="H40" s="409"/>
      <c r="I40" s="244"/>
      <c r="J40" s="244"/>
      <c r="K40" s="409"/>
      <c r="L40" s="244"/>
      <c r="M40" s="327"/>
      <c r="O40" s="409"/>
      <c r="P40" s="244"/>
      <c r="Q40" s="378"/>
    </row>
    <row r="41" spans="1:55" x14ac:dyDescent="0.3">
      <c r="A41" s="70">
        <f t="shared" si="43"/>
        <v>3</v>
      </c>
      <c r="B41" s="380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78"/>
    </row>
    <row r="42" spans="1:55" x14ac:dyDescent="0.3">
      <c r="A42" s="70">
        <f t="shared" si="43"/>
        <v>4</v>
      </c>
      <c r="B42" s="380"/>
      <c r="C42" s="401"/>
      <c r="D42" s="327"/>
      <c r="E42" s="327"/>
      <c r="F42" s="393"/>
      <c r="G42" s="394"/>
      <c r="H42" s="394"/>
      <c r="I42" s="160"/>
      <c r="J42" s="160"/>
      <c r="K42" s="394"/>
      <c r="L42" s="399"/>
      <c r="M42" s="393"/>
      <c r="N42" s="327"/>
      <c r="O42" s="327"/>
      <c r="P42" s="401"/>
      <c r="Q42" s="378"/>
    </row>
    <row r="43" spans="1:55" x14ac:dyDescent="0.3">
      <c r="A43" s="70">
        <f t="shared" si="43"/>
        <v>5</v>
      </c>
      <c r="B43" s="402"/>
      <c r="C43" s="244"/>
      <c r="D43" s="244"/>
      <c r="E43" s="244"/>
      <c r="F43" s="400"/>
      <c r="G43" s="17"/>
      <c r="H43" s="17"/>
      <c r="I43" s="244"/>
      <c r="J43" s="17"/>
      <c r="K43" s="17"/>
      <c r="L43" s="17"/>
      <c r="M43" s="393"/>
      <c r="N43" s="244"/>
      <c r="O43" s="244"/>
      <c r="P43" s="244"/>
      <c r="Q43" s="404"/>
    </row>
    <row r="44" spans="1:55" x14ac:dyDescent="0.3">
      <c r="A44" s="70">
        <f t="shared" si="43"/>
        <v>6</v>
      </c>
      <c r="B44" s="390"/>
      <c r="C44" s="244"/>
      <c r="D44" s="409"/>
      <c r="E44" s="244"/>
      <c r="F44" s="393"/>
      <c r="G44" s="17"/>
      <c r="H44" s="310"/>
      <c r="I44" s="17"/>
      <c r="J44" s="17"/>
      <c r="K44" s="310"/>
      <c r="L44" s="17"/>
      <c r="M44" s="393"/>
      <c r="N44" s="244"/>
      <c r="O44" s="409"/>
      <c r="P44" s="244"/>
      <c r="Q44" s="391"/>
    </row>
    <row r="45" spans="1:55" x14ac:dyDescent="0.3">
      <c r="A45" s="70">
        <f t="shared" si="43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 x14ac:dyDescent="0.3">
      <c r="A46" s="70">
        <f t="shared" si="43"/>
        <v>8</v>
      </c>
      <c r="B46" s="397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6"/>
    </row>
    <row r="47" spans="1:55" x14ac:dyDescent="0.3">
      <c r="A47" s="70">
        <f t="shared" si="43"/>
        <v>9</v>
      </c>
      <c r="B47" s="390"/>
      <c r="C47" s="244"/>
      <c r="D47" s="310"/>
      <c r="E47" s="17"/>
      <c r="F47" s="394"/>
      <c r="G47" s="17"/>
      <c r="H47" s="310"/>
      <c r="I47" s="17"/>
      <c r="J47" s="17"/>
      <c r="K47" s="310"/>
      <c r="L47" s="17"/>
      <c r="M47" s="394"/>
      <c r="N47" s="17"/>
      <c r="O47" s="310"/>
      <c r="P47" s="244"/>
      <c r="Q47" s="391"/>
    </row>
    <row r="48" spans="1:55" x14ac:dyDescent="0.3">
      <c r="A48" s="70">
        <f t="shared" si="43"/>
        <v>10</v>
      </c>
      <c r="B48" s="402"/>
      <c r="C48" s="244"/>
      <c r="D48" s="244"/>
      <c r="E48" s="244"/>
      <c r="F48" s="393"/>
      <c r="G48" s="244"/>
      <c r="H48" s="244"/>
      <c r="I48" s="244"/>
      <c r="J48" s="244"/>
      <c r="K48" s="244"/>
      <c r="L48" s="244"/>
      <c r="M48" s="400"/>
      <c r="N48" s="244"/>
      <c r="O48" s="244"/>
      <c r="P48" s="244"/>
      <c r="Q48" s="404"/>
    </row>
    <row r="49" spans="1:17" x14ac:dyDescent="0.3">
      <c r="A49" s="70">
        <f t="shared" si="43"/>
        <v>11</v>
      </c>
      <c r="B49" s="380"/>
      <c r="C49" s="401"/>
      <c r="D49" s="327"/>
      <c r="E49" s="327"/>
      <c r="F49" s="393"/>
      <c r="G49" s="400"/>
      <c r="H49" s="393"/>
      <c r="I49" s="114"/>
      <c r="J49" s="114"/>
      <c r="K49" s="393"/>
      <c r="L49" s="393"/>
      <c r="M49" s="393"/>
      <c r="N49" s="327"/>
      <c r="O49" s="327"/>
      <c r="P49" s="401"/>
      <c r="Q49" s="378"/>
    </row>
    <row r="50" spans="1:17" x14ac:dyDescent="0.3">
      <c r="A50" s="70">
        <f t="shared" si="43"/>
        <v>12</v>
      </c>
      <c r="B50" s="380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78"/>
    </row>
    <row r="51" spans="1:17" x14ac:dyDescent="0.3">
      <c r="A51" s="70">
        <f t="shared" si="43"/>
        <v>13</v>
      </c>
      <c r="B51" s="380"/>
      <c r="C51" s="244"/>
      <c r="D51" s="409"/>
      <c r="E51" s="244"/>
      <c r="F51" s="327"/>
      <c r="G51" s="244"/>
      <c r="H51" s="409"/>
      <c r="I51" s="244"/>
      <c r="J51" s="244"/>
      <c r="K51" s="409"/>
      <c r="L51" s="244"/>
      <c r="M51" s="327"/>
      <c r="N51" s="244"/>
      <c r="O51" s="409"/>
      <c r="P51" s="244"/>
      <c r="Q51" s="378"/>
    </row>
    <row r="52" spans="1:17" x14ac:dyDescent="0.3">
      <c r="A52" s="70">
        <f t="shared" si="43"/>
        <v>14</v>
      </c>
      <c r="B52" s="120"/>
      <c r="C52" s="17"/>
      <c r="D52" s="244"/>
      <c r="E52" s="244"/>
      <c r="F52" s="401"/>
      <c r="G52" s="17"/>
      <c r="H52" s="17"/>
      <c r="I52" s="17"/>
      <c r="J52" s="17"/>
      <c r="K52" s="17"/>
      <c r="L52" s="17"/>
      <c r="M52" s="401"/>
      <c r="N52" s="244"/>
      <c r="O52" s="244"/>
      <c r="P52" s="17"/>
      <c r="Q52" s="123"/>
    </row>
    <row r="53" spans="1:17" x14ac:dyDescent="0.3">
      <c r="A53" s="70">
        <f t="shared" si="43"/>
        <v>15</v>
      </c>
      <c r="B53" s="126"/>
      <c r="C53" s="124"/>
      <c r="D53" s="124"/>
      <c r="E53" s="124"/>
      <c r="F53" s="124"/>
      <c r="G53" s="403"/>
      <c r="H53" s="188"/>
      <c r="I53" s="28"/>
      <c r="J53" s="28"/>
      <c r="K53" s="188"/>
      <c r="L53" s="403"/>
      <c r="M53" s="124"/>
      <c r="N53" s="124"/>
      <c r="O53" s="124"/>
      <c r="P53" s="124"/>
      <c r="Q53" s="125"/>
    </row>
    <row r="54" spans="1:17" x14ac:dyDescent="0.3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1928" topLeftCell="O1" activePane="topRight"/>
      <selection activeCell="AB23" sqref="AB23"/>
      <selection pane="topRight" activeCell="O22" sqref="O22:O23"/>
    </sheetView>
  </sheetViews>
  <sheetFormatPr defaultColWidth="8.88671875" defaultRowHeight="14.4" x14ac:dyDescent="0.3"/>
  <cols>
    <col min="1" max="16384" width="8.88671875" style="424"/>
  </cols>
  <sheetData>
    <row r="1" spans="1:18" x14ac:dyDescent="0.3"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</row>
    <row r="2" spans="1:18" x14ac:dyDescent="0.3"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</row>
    <row r="3" spans="1:18" x14ac:dyDescent="0.3">
      <c r="B3" s="305"/>
      <c r="C3" s="305">
        <v>16</v>
      </c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</row>
    <row r="4" spans="1:18" x14ac:dyDescent="0.3">
      <c r="A4" s="305"/>
      <c r="B4" s="305"/>
      <c r="C4" s="305">
        <v>16</v>
      </c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</row>
    <row r="5" spans="1:18" x14ac:dyDescent="0.3">
      <c r="A5" s="305"/>
      <c r="B5" s="305"/>
      <c r="C5" s="305">
        <v>16</v>
      </c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</row>
    <row r="6" spans="1:18" x14ac:dyDescent="0.3">
      <c r="A6" s="305"/>
      <c r="B6" s="305"/>
      <c r="C6" s="305">
        <f>C4*C5</f>
        <v>256</v>
      </c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</row>
    <row r="7" spans="1:18" x14ac:dyDescent="0.3">
      <c r="A7" s="305"/>
      <c r="B7" s="305"/>
      <c r="C7" s="305"/>
      <c r="D7" s="305"/>
      <c r="H7" s="305"/>
      <c r="I7" s="305"/>
      <c r="J7" s="305"/>
      <c r="K7" s="305"/>
      <c r="L7" s="305"/>
      <c r="M7" s="305"/>
      <c r="N7" s="305"/>
    </row>
    <row r="8" spans="1:18" x14ac:dyDescent="0.3">
      <c r="A8" s="305"/>
      <c r="B8" s="305" t="s">
        <v>342</v>
      </c>
      <c r="C8" s="305" t="s">
        <v>441</v>
      </c>
      <c r="D8" s="424" t="s">
        <v>453</v>
      </c>
      <c r="I8" s="425" t="s">
        <v>449</v>
      </c>
      <c r="J8" s="425" t="s">
        <v>450</v>
      </c>
      <c r="K8" s="305" t="s">
        <v>442</v>
      </c>
      <c r="L8" s="305" t="s">
        <v>443</v>
      </c>
      <c r="M8" s="425" t="s">
        <v>451</v>
      </c>
      <c r="N8" s="425" t="s">
        <v>452</v>
      </c>
    </row>
    <row r="9" spans="1:18" x14ac:dyDescent="0.3">
      <c r="A9" s="305" t="s">
        <v>444</v>
      </c>
      <c r="B9" s="426">
        <v>0.01</v>
      </c>
      <c r="C9" s="427">
        <f t="shared" ref="C9:C17" si="0">$C$6*B9</f>
        <v>2.56</v>
      </c>
      <c r="D9" s="428">
        <f>C9*$C$3</f>
        <v>40.96</v>
      </c>
      <c r="H9" s="428"/>
      <c r="I9" s="305">
        <v>96</v>
      </c>
      <c r="J9" s="305">
        <v>40</v>
      </c>
      <c r="K9" s="429">
        <f>I9-J9</f>
        <v>56</v>
      </c>
      <c r="L9" s="305">
        <f t="shared" ref="L9:L17" si="1">K9*C9</f>
        <v>143.36000000000001</v>
      </c>
      <c r="M9" s="429">
        <f>L9/N9</f>
        <v>8.4329411764705888</v>
      </c>
      <c r="N9" s="433">
        <v>17</v>
      </c>
      <c r="O9" s="424">
        <v>40</v>
      </c>
      <c r="P9" s="428">
        <v>8</v>
      </c>
      <c r="Q9" s="424">
        <f>O9*P9</f>
        <v>320</v>
      </c>
      <c r="R9" s="432">
        <f t="shared" ref="R9:R17" si="2">Q9/K9</f>
        <v>5.7142857142857144</v>
      </c>
    </row>
    <row r="10" spans="1:18" x14ac:dyDescent="0.3">
      <c r="A10" s="305" t="s">
        <v>149</v>
      </c>
      <c r="B10" s="426">
        <v>0.01</v>
      </c>
      <c r="C10" s="427">
        <f t="shared" si="0"/>
        <v>2.56</v>
      </c>
      <c r="D10" s="428">
        <f t="shared" ref="D10:D17" si="3">C10*$C$3</f>
        <v>40.96</v>
      </c>
      <c r="H10" s="428"/>
      <c r="I10" s="305">
        <v>64</v>
      </c>
      <c r="J10" s="305">
        <v>40</v>
      </c>
      <c r="K10" s="429">
        <f t="shared" ref="K10" si="4">I10-J10</f>
        <v>24</v>
      </c>
      <c r="L10" s="305">
        <f t="shared" si="1"/>
        <v>61.44</v>
      </c>
      <c r="M10" s="429">
        <f t="shared" ref="M10" si="5">L10/N10</f>
        <v>7.68</v>
      </c>
      <c r="N10" s="433">
        <v>8</v>
      </c>
      <c r="O10" s="424">
        <v>8</v>
      </c>
      <c r="P10" s="428">
        <v>8</v>
      </c>
      <c r="Q10" s="424">
        <f t="shared" ref="Q10:Q17" si="6">O10*P10</f>
        <v>64</v>
      </c>
      <c r="R10" s="432">
        <f t="shared" si="2"/>
        <v>2.6666666666666665</v>
      </c>
    </row>
    <row r="11" spans="1:18" x14ac:dyDescent="0.3">
      <c r="A11" s="305" t="s">
        <v>148</v>
      </c>
      <c r="B11" s="426">
        <v>0.01</v>
      </c>
      <c r="C11" s="427">
        <f t="shared" si="0"/>
        <v>2.56</v>
      </c>
      <c r="D11" s="428">
        <f t="shared" si="3"/>
        <v>40.96</v>
      </c>
      <c r="H11" s="428"/>
      <c r="I11" s="305">
        <v>80</v>
      </c>
      <c r="J11" s="305">
        <v>48</v>
      </c>
      <c r="K11" s="429">
        <f>I11-J11</f>
        <v>32</v>
      </c>
      <c r="L11" s="305">
        <f t="shared" si="1"/>
        <v>81.92</v>
      </c>
      <c r="M11" s="429">
        <f>L11/N11</f>
        <v>8.1920000000000002</v>
      </c>
      <c r="N11" s="433">
        <v>10</v>
      </c>
      <c r="O11" s="424">
        <v>10</v>
      </c>
      <c r="P11" s="428">
        <v>8</v>
      </c>
      <c r="Q11" s="424">
        <f t="shared" si="6"/>
        <v>80</v>
      </c>
      <c r="R11" s="432">
        <f t="shared" si="2"/>
        <v>2.5</v>
      </c>
    </row>
    <row r="12" spans="1:18" x14ac:dyDescent="0.3">
      <c r="A12" s="305" t="s">
        <v>445</v>
      </c>
      <c r="B12" s="426">
        <v>0.01</v>
      </c>
      <c r="C12" s="427">
        <f t="shared" si="0"/>
        <v>2.56</v>
      </c>
      <c r="D12" s="428">
        <f t="shared" si="3"/>
        <v>40.96</v>
      </c>
      <c r="H12" s="428"/>
      <c r="I12" s="305">
        <v>128</v>
      </c>
      <c r="J12" s="305">
        <v>16</v>
      </c>
      <c r="K12" s="429">
        <f>I12-J12</f>
        <v>112</v>
      </c>
      <c r="L12" s="305">
        <f t="shared" si="1"/>
        <v>286.72000000000003</v>
      </c>
      <c r="M12" s="429">
        <f t="shared" ref="M12:M17" si="7">L12/N12</f>
        <v>8.1920000000000002</v>
      </c>
      <c r="N12" s="433">
        <v>35</v>
      </c>
      <c r="O12" s="424">
        <v>35</v>
      </c>
      <c r="P12" s="428">
        <v>8</v>
      </c>
      <c r="Q12" s="424">
        <f t="shared" si="6"/>
        <v>280</v>
      </c>
      <c r="R12" s="432">
        <f t="shared" si="2"/>
        <v>2.5</v>
      </c>
    </row>
    <row r="13" spans="1:18" x14ac:dyDescent="0.3">
      <c r="A13" s="305" t="s">
        <v>72</v>
      </c>
      <c r="B13" s="426">
        <v>6.0000000000000001E-3</v>
      </c>
      <c r="C13" s="427">
        <f t="shared" si="0"/>
        <v>1.536</v>
      </c>
      <c r="D13" s="428">
        <f t="shared" si="3"/>
        <v>24.576000000000001</v>
      </c>
      <c r="H13" s="428"/>
      <c r="I13" s="305">
        <v>68</v>
      </c>
      <c r="J13" s="305">
        <v>16</v>
      </c>
      <c r="K13" s="429">
        <f t="shared" ref="K13:K17" si="8">I13-J13</f>
        <v>52</v>
      </c>
      <c r="L13" s="305">
        <f t="shared" si="1"/>
        <v>79.872</v>
      </c>
      <c r="M13" s="429">
        <f t="shared" si="7"/>
        <v>7.9871999999999996</v>
      </c>
      <c r="N13" s="433">
        <v>10</v>
      </c>
      <c r="O13" s="424">
        <v>12</v>
      </c>
      <c r="P13" s="428">
        <v>8</v>
      </c>
      <c r="Q13" s="424">
        <f t="shared" si="6"/>
        <v>96</v>
      </c>
      <c r="R13" s="432">
        <f t="shared" si="2"/>
        <v>1.8461538461538463</v>
      </c>
    </row>
    <row r="14" spans="1:18" x14ac:dyDescent="0.3">
      <c r="A14" s="305" t="s">
        <v>151</v>
      </c>
      <c r="B14" s="426">
        <v>1.5E-3</v>
      </c>
      <c r="C14" s="427">
        <f t="shared" si="0"/>
        <v>0.38400000000000001</v>
      </c>
      <c r="D14" s="428">
        <f t="shared" si="3"/>
        <v>6.1440000000000001</v>
      </c>
      <c r="H14" s="428"/>
      <c r="I14" s="305">
        <v>34</v>
      </c>
      <c r="J14" s="305">
        <v>5</v>
      </c>
      <c r="K14" s="429">
        <f t="shared" si="8"/>
        <v>29</v>
      </c>
      <c r="L14" s="305">
        <f t="shared" si="1"/>
        <v>11.136000000000001</v>
      </c>
      <c r="M14" s="429">
        <f t="shared" si="7"/>
        <v>3.7120000000000002</v>
      </c>
      <c r="N14" s="433">
        <v>3</v>
      </c>
      <c r="O14" s="424">
        <v>4</v>
      </c>
      <c r="P14" s="428">
        <v>3</v>
      </c>
      <c r="Q14" s="424">
        <f t="shared" si="6"/>
        <v>12</v>
      </c>
      <c r="R14" s="432">
        <f t="shared" si="2"/>
        <v>0.41379310344827586</v>
      </c>
    </row>
    <row r="15" spans="1:18" x14ac:dyDescent="0.3">
      <c r="A15" s="305" t="s">
        <v>446</v>
      </c>
      <c r="B15" s="426">
        <v>1.4E-3</v>
      </c>
      <c r="C15" s="427">
        <f t="shared" si="0"/>
        <v>0.3584</v>
      </c>
      <c r="D15" s="428">
        <f t="shared" si="3"/>
        <v>5.7343999999999999</v>
      </c>
      <c r="H15" s="428"/>
      <c r="I15" s="305">
        <v>30</v>
      </c>
      <c r="J15" s="305">
        <v>5</v>
      </c>
      <c r="K15" s="429">
        <f>I15-J15</f>
        <v>25</v>
      </c>
      <c r="L15" s="305">
        <f t="shared" si="1"/>
        <v>8.9599999999999991</v>
      </c>
      <c r="M15" s="429">
        <f>L15/N15</f>
        <v>4.4799999999999995</v>
      </c>
      <c r="N15" s="433">
        <v>2</v>
      </c>
      <c r="O15" s="424">
        <v>3</v>
      </c>
      <c r="P15" s="428">
        <v>2</v>
      </c>
      <c r="Q15" s="424">
        <f t="shared" si="6"/>
        <v>6</v>
      </c>
      <c r="R15" s="432">
        <f t="shared" si="2"/>
        <v>0.24</v>
      </c>
    </row>
    <row r="16" spans="1:18" x14ac:dyDescent="0.3">
      <c r="A16" s="305" t="s">
        <v>447</v>
      </c>
      <c r="B16" s="426">
        <v>8.0000000000000002E-3</v>
      </c>
      <c r="C16" s="427">
        <f t="shared" si="0"/>
        <v>2.048</v>
      </c>
      <c r="D16" s="428">
        <f t="shared" si="3"/>
        <v>32.768000000000001</v>
      </c>
      <c r="H16" s="428"/>
      <c r="I16" s="305">
        <v>17</v>
      </c>
      <c r="J16" s="305">
        <v>8</v>
      </c>
      <c r="K16" s="429">
        <f t="shared" si="8"/>
        <v>9</v>
      </c>
      <c r="L16" s="305">
        <f t="shared" si="1"/>
        <v>18.432000000000002</v>
      </c>
      <c r="M16" s="429">
        <f t="shared" si="7"/>
        <v>3.6864000000000003</v>
      </c>
      <c r="N16" s="433">
        <v>5</v>
      </c>
      <c r="O16" s="424">
        <v>6</v>
      </c>
      <c r="P16" s="428">
        <v>4</v>
      </c>
      <c r="Q16" s="424">
        <f t="shared" si="6"/>
        <v>24</v>
      </c>
      <c r="R16" s="432">
        <f t="shared" si="2"/>
        <v>2.6666666666666665</v>
      </c>
    </row>
    <row r="17" spans="1:29" x14ac:dyDescent="0.3">
      <c r="A17" s="305" t="s">
        <v>448</v>
      </c>
      <c r="B17" s="426">
        <v>1.5E-3</v>
      </c>
      <c r="C17" s="427">
        <f t="shared" si="0"/>
        <v>0.38400000000000001</v>
      </c>
      <c r="D17" s="428">
        <f t="shared" si="3"/>
        <v>6.1440000000000001</v>
      </c>
      <c r="H17" s="428"/>
      <c r="I17" s="305">
        <v>16</v>
      </c>
      <c r="J17" s="305">
        <v>1</v>
      </c>
      <c r="K17" s="429">
        <f t="shared" si="8"/>
        <v>15</v>
      </c>
      <c r="L17" s="305">
        <f t="shared" si="1"/>
        <v>5.76</v>
      </c>
      <c r="M17" s="429">
        <f t="shared" si="7"/>
        <v>2.88</v>
      </c>
      <c r="N17" s="433">
        <v>2</v>
      </c>
      <c r="O17" s="424">
        <v>2</v>
      </c>
      <c r="P17" s="428">
        <v>2</v>
      </c>
      <c r="Q17" s="424">
        <f t="shared" si="6"/>
        <v>4</v>
      </c>
      <c r="R17" s="432">
        <f t="shared" si="2"/>
        <v>0.26666666666666666</v>
      </c>
    </row>
    <row r="18" spans="1:29" x14ac:dyDescent="0.3">
      <c r="A18" s="305"/>
      <c r="B18" s="305"/>
      <c r="C18" s="305"/>
      <c r="D18" s="305"/>
      <c r="E18" s="305"/>
      <c r="F18" s="305"/>
      <c r="G18" s="305"/>
      <c r="H18" s="305"/>
      <c r="I18" s="305"/>
      <c r="J18" s="305"/>
      <c r="K18" s="305"/>
      <c r="L18" s="305"/>
      <c r="M18" s="305"/>
      <c r="N18" s="305"/>
    </row>
    <row r="19" spans="1:29" x14ac:dyDescent="0.3">
      <c r="A19" s="305"/>
      <c r="B19" s="426"/>
      <c r="C19" s="427"/>
      <c r="D19" s="305"/>
      <c r="E19" s="305"/>
      <c r="F19" s="305"/>
      <c r="G19" s="305"/>
      <c r="K19" s="305">
        <v>450432</v>
      </c>
      <c r="O19" s="305">
        <v>331968</v>
      </c>
      <c r="R19" s="305"/>
      <c r="S19" s="305">
        <v>2315040</v>
      </c>
      <c r="W19" s="305">
        <v>2152800</v>
      </c>
      <c r="Z19" s="305">
        <v>2541000</v>
      </c>
      <c r="AB19" s="305">
        <v>2994448</v>
      </c>
    </row>
    <row r="20" spans="1:29" x14ac:dyDescent="0.3">
      <c r="A20" s="305"/>
      <c r="B20" s="426"/>
      <c r="C20" s="427"/>
      <c r="D20" s="305">
        <v>59823</v>
      </c>
      <c r="E20" s="305"/>
      <c r="G20" s="305"/>
      <c r="K20" s="305">
        <f>K19/128</f>
        <v>3519</v>
      </c>
      <c r="O20" s="305">
        <f>O19/112</f>
        <v>2964</v>
      </c>
      <c r="R20" s="305"/>
      <c r="S20" s="305">
        <f>S19/78</f>
        <v>29680</v>
      </c>
      <c r="W20" s="305">
        <f>W19/115</f>
        <v>18720</v>
      </c>
      <c r="Z20" s="305">
        <f>Z19/100</f>
        <v>25410</v>
      </c>
      <c r="AB20" s="305">
        <f>AB19/109</f>
        <v>27472</v>
      </c>
    </row>
    <row r="21" spans="1:29" x14ac:dyDescent="0.3">
      <c r="A21" s="305"/>
      <c r="B21" s="305"/>
      <c r="C21" s="305"/>
      <c r="D21" s="424" t="s">
        <v>454</v>
      </c>
      <c r="F21" s="424" t="s">
        <v>454</v>
      </c>
      <c r="G21" s="305"/>
      <c r="K21" s="305">
        <f>K20/(16*16)</f>
        <v>13.74609375</v>
      </c>
      <c r="O21" s="305">
        <f>O20/(16*16)</f>
        <v>11.578125</v>
      </c>
      <c r="R21" s="305"/>
      <c r="S21" s="305">
        <f>S20/(16*16)</f>
        <v>115.9375</v>
      </c>
      <c r="W21" s="305">
        <f>W20/(16*16)</f>
        <v>73.125</v>
      </c>
      <c r="Z21" s="305">
        <f>Z20/(16*16)</f>
        <v>99.2578125</v>
      </c>
      <c r="AB21" s="305">
        <f>AB20/(16*16)</f>
        <v>107.3125</v>
      </c>
    </row>
    <row r="22" spans="1:29" x14ac:dyDescent="0.3">
      <c r="A22" s="305"/>
      <c r="B22" s="305"/>
      <c r="C22" s="305"/>
      <c r="D22" s="428">
        <f t="shared" ref="D22:D30" si="9">B9*$D$20</f>
        <v>598.23</v>
      </c>
      <c r="E22" s="428"/>
      <c r="F22" s="428">
        <f>K9*C9</f>
        <v>143.36000000000001</v>
      </c>
      <c r="G22" s="429">
        <f t="shared" ref="G22:G30" si="10">F22*$K$21</f>
        <v>1970.64</v>
      </c>
      <c r="H22" s="431">
        <f>G22/K$19</f>
        <v>4.3750000000000004E-3</v>
      </c>
      <c r="I22" s="428">
        <f t="shared" ref="I22:I30" si="11">Q9*$K$21</f>
        <v>4398.75</v>
      </c>
      <c r="J22" s="431">
        <f>I22/K$19</f>
        <v>9.765625E-3</v>
      </c>
      <c r="K22" s="430"/>
      <c r="L22" s="431">
        <f t="shared" ref="L22:L30" si="12">K22/K$19</f>
        <v>0</v>
      </c>
      <c r="M22" s="431"/>
      <c r="N22" s="305">
        <f t="shared" ref="N22:N30" si="13">F22*$O$21</f>
        <v>1659.8400000000001</v>
      </c>
      <c r="O22" s="305">
        <v>6511</v>
      </c>
      <c r="P22" s="431">
        <f t="shared" ref="P22:P30" si="14">O22/O$19</f>
        <v>1.9613336225178329E-2</v>
      </c>
      <c r="R22" s="305">
        <f t="shared" ref="R22:R30" si="15">F22*$S$21</f>
        <v>16620.800000000003</v>
      </c>
      <c r="S22" s="305">
        <v>50813</v>
      </c>
      <c r="T22" s="431">
        <f t="shared" ref="T22:T30" si="16">S22/S$19</f>
        <v>2.1949080793420415E-2</v>
      </c>
      <c r="W22" s="305">
        <v>18509</v>
      </c>
      <c r="X22" s="431">
        <f t="shared" ref="X22:X30" si="17">W22/W$19</f>
        <v>8.5976402824228908E-3</v>
      </c>
      <c r="Z22" s="305">
        <v>21511</v>
      </c>
      <c r="AA22" s="431">
        <f t="shared" ref="AA22:AA30" si="18">Z22/Z$19</f>
        <v>8.4655647382920109E-3</v>
      </c>
      <c r="AB22" s="305">
        <v>20101</v>
      </c>
      <c r="AC22" s="431">
        <f t="shared" ref="AC22:AC30" si="19">AB22/AB$19</f>
        <v>6.7127564078588104E-3</v>
      </c>
    </row>
    <row r="23" spans="1:29" x14ac:dyDescent="0.3">
      <c r="D23" s="428">
        <f t="shared" si="9"/>
        <v>598.23</v>
      </c>
      <c r="E23" s="428"/>
      <c r="F23" s="428">
        <f t="shared" ref="F23:F30" si="20">K10*C10</f>
        <v>61.44</v>
      </c>
      <c r="G23" s="429">
        <f t="shared" si="10"/>
        <v>844.56</v>
      </c>
      <c r="H23" s="431">
        <f t="shared" ref="H23:H30" si="21">G23/K$19</f>
        <v>1.8749999999999999E-3</v>
      </c>
      <c r="I23" s="428">
        <f t="shared" si="11"/>
        <v>879.75</v>
      </c>
      <c r="J23" s="431">
        <f t="shared" ref="J23:J30" si="22">I23/K$19</f>
        <v>1.953125E-3</v>
      </c>
      <c r="K23" s="430"/>
      <c r="L23" s="431">
        <f t="shared" si="12"/>
        <v>0</v>
      </c>
      <c r="N23" s="305">
        <f t="shared" si="13"/>
        <v>711.36</v>
      </c>
      <c r="P23" s="431">
        <f t="shared" si="14"/>
        <v>0</v>
      </c>
      <c r="R23" s="305">
        <f t="shared" si="15"/>
        <v>7123.2</v>
      </c>
      <c r="T23" s="431">
        <f t="shared" si="16"/>
        <v>0</v>
      </c>
      <c r="X23" s="431">
        <f t="shared" si="17"/>
        <v>0</v>
      </c>
      <c r="AA23" s="431">
        <f t="shared" si="18"/>
        <v>0</v>
      </c>
      <c r="AC23" s="431">
        <f t="shared" si="19"/>
        <v>0</v>
      </c>
    </row>
    <row r="24" spans="1:29" x14ac:dyDescent="0.3">
      <c r="D24" s="428">
        <f t="shared" si="9"/>
        <v>598.23</v>
      </c>
      <c r="E24" s="428"/>
      <c r="F24" s="428">
        <f t="shared" si="20"/>
        <v>81.92</v>
      </c>
      <c r="G24" s="429">
        <f t="shared" si="10"/>
        <v>1126.08</v>
      </c>
      <c r="H24" s="431">
        <f t="shared" si="21"/>
        <v>2.5000000000000001E-3</v>
      </c>
      <c r="I24" s="428">
        <f t="shared" si="11"/>
        <v>1099.6875</v>
      </c>
      <c r="J24" s="431">
        <f t="shared" si="22"/>
        <v>2.44140625E-3</v>
      </c>
      <c r="K24" s="430">
        <v>939</v>
      </c>
      <c r="L24" s="431">
        <f t="shared" si="12"/>
        <v>2.0846653878942882E-3</v>
      </c>
      <c r="N24" s="305">
        <f t="shared" si="13"/>
        <v>948.48</v>
      </c>
      <c r="P24" s="431">
        <f t="shared" si="14"/>
        <v>0</v>
      </c>
      <c r="R24" s="305">
        <f t="shared" si="15"/>
        <v>9497.6</v>
      </c>
      <c r="T24" s="431">
        <f t="shared" si="16"/>
        <v>0</v>
      </c>
      <c r="X24" s="431">
        <f t="shared" si="17"/>
        <v>0</v>
      </c>
      <c r="AA24" s="431">
        <f t="shared" si="18"/>
        <v>0</v>
      </c>
      <c r="AC24" s="431">
        <f t="shared" si="19"/>
        <v>0</v>
      </c>
    </row>
    <row r="25" spans="1:29" x14ac:dyDescent="0.3">
      <c r="D25" s="428">
        <f t="shared" si="9"/>
        <v>598.23</v>
      </c>
      <c r="E25" s="428"/>
      <c r="F25" s="428">
        <f t="shared" si="20"/>
        <v>286.72000000000003</v>
      </c>
      <c r="G25" s="429">
        <f t="shared" si="10"/>
        <v>3941.28</v>
      </c>
      <c r="H25" s="431">
        <f t="shared" si="21"/>
        <v>8.7500000000000008E-3</v>
      </c>
      <c r="I25" s="428">
        <f t="shared" si="11"/>
        <v>3848.90625</v>
      </c>
      <c r="J25" s="431">
        <f t="shared" si="22"/>
        <v>8.544921875E-3</v>
      </c>
      <c r="K25" s="430">
        <v>2749</v>
      </c>
      <c r="L25" s="431">
        <f t="shared" si="12"/>
        <v>6.1030299801079855E-3</v>
      </c>
      <c r="N25" s="305">
        <f t="shared" si="13"/>
        <v>3319.6800000000003</v>
      </c>
      <c r="O25" s="424">
        <v>2699</v>
      </c>
      <c r="P25" s="431">
        <f t="shared" si="14"/>
        <v>8.1303017158280318E-3</v>
      </c>
      <c r="R25" s="305">
        <f t="shared" si="15"/>
        <v>33241.600000000006</v>
      </c>
      <c r="S25" s="424">
        <v>19441</v>
      </c>
      <c r="T25" s="431">
        <f t="shared" si="16"/>
        <v>8.3976950722233733E-3</v>
      </c>
      <c r="W25" s="424">
        <v>13749</v>
      </c>
      <c r="X25" s="431">
        <f t="shared" si="17"/>
        <v>6.3865663322185059E-3</v>
      </c>
      <c r="Z25" s="424">
        <v>15221</v>
      </c>
      <c r="AA25" s="431">
        <f t="shared" si="18"/>
        <v>5.9901613537977176E-3</v>
      </c>
      <c r="AB25" s="424">
        <v>14406</v>
      </c>
      <c r="AC25" s="431">
        <f t="shared" si="19"/>
        <v>4.8109033785191796E-3</v>
      </c>
    </row>
    <row r="26" spans="1:29" x14ac:dyDescent="0.3">
      <c r="D26" s="428">
        <f t="shared" si="9"/>
        <v>358.93799999999999</v>
      </c>
      <c r="E26" s="428"/>
      <c r="F26" s="428">
        <f t="shared" si="20"/>
        <v>79.872</v>
      </c>
      <c r="G26" s="429">
        <f t="shared" si="10"/>
        <v>1097.9280000000001</v>
      </c>
      <c r="H26" s="431">
        <f t="shared" si="21"/>
        <v>2.4375000000000004E-3</v>
      </c>
      <c r="I26" s="428">
        <f t="shared" si="11"/>
        <v>1319.625</v>
      </c>
      <c r="J26" s="431">
        <f t="shared" si="22"/>
        <v>2.9296875E-3</v>
      </c>
      <c r="K26" s="430">
        <v>1118</v>
      </c>
      <c r="L26" s="431">
        <f t="shared" si="12"/>
        <v>2.4820616652458083E-3</v>
      </c>
      <c r="N26" s="305">
        <f t="shared" si="13"/>
        <v>924.76800000000003</v>
      </c>
      <c r="O26" s="424">
        <v>1142</v>
      </c>
      <c r="P26" s="431">
        <f t="shared" si="14"/>
        <v>3.4400906111432426E-3</v>
      </c>
      <c r="R26" s="305">
        <f t="shared" si="15"/>
        <v>9260.16</v>
      </c>
      <c r="S26" s="424">
        <v>10442</v>
      </c>
      <c r="T26" s="431">
        <f t="shared" si="16"/>
        <v>4.5105052180523875E-3</v>
      </c>
      <c r="W26" s="424">
        <v>7146</v>
      </c>
      <c r="X26" s="431">
        <f t="shared" si="17"/>
        <v>3.3193979933110367E-3</v>
      </c>
      <c r="Z26" s="424">
        <v>8389</v>
      </c>
      <c r="AA26" s="431">
        <f t="shared" si="18"/>
        <v>3.3014561196379379E-3</v>
      </c>
      <c r="AB26" s="424">
        <v>6983</v>
      </c>
      <c r="AC26" s="431">
        <f t="shared" si="19"/>
        <v>2.3319823887407629E-3</v>
      </c>
    </row>
    <row r="27" spans="1:29" x14ac:dyDescent="0.3">
      <c r="D27" s="428">
        <f t="shared" si="9"/>
        <v>89.734499999999997</v>
      </c>
      <c r="E27" s="428">
        <v>61</v>
      </c>
      <c r="F27" s="428">
        <f t="shared" si="20"/>
        <v>11.136000000000001</v>
      </c>
      <c r="G27" s="429">
        <f t="shared" si="10"/>
        <v>153.07650000000001</v>
      </c>
      <c r="H27" s="431">
        <f t="shared" si="21"/>
        <v>3.3984375000000003E-4</v>
      </c>
      <c r="I27" s="428">
        <f t="shared" si="11"/>
        <v>164.953125</v>
      </c>
      <c r="J27" s="431">
        <f t="shared" si="22"/>
        <v>3.662109375E-4</v>
      </c>
      <c r="K27" s="430">
        <v>175</v>
      </c>
      <c r="L27" s="431">
        <f t="shared" si="12"/>
        <v>3.8851591361182153E-4</v>
      </c>
      <c r="N27" s="305">
        <f t="shared" si="13"/>
        <v>128.934</v>
      </c>
      <c r="O27" s="424">
        <v>74</v>
      </c>
      <c r="P27" s="431">
        <f t="shared" si="14"/>
        <v>2.2291305186042029E-4</v>
      </c>
      <c r="R27" s="305">
        <f t="shared" si="15"/>
        <v>1291.0800000000002</v>
      </c>
      <c r="S27" s="424">
        <v>993</v>
      </c>
      <c r="T27" s="431">
        <f t="shared" si="16"/>
        <v>4.2893427327389593E-4</v>
      </c>
      <c r="W27" s="424">
        <v>1031</v>
      </c>
      <c r="X27" s="431">
        <f t="shared" si="17"/>
        <v>4.7891118543292455E-4</v>
      </c>
      <c r="Z27" s="424">
        <v>1089</v>
      </c>
      <c r="AA27" s="431">
        <f t="shared" si="18"/>
        <v>4.2857142857142855E-4</v>
      </c>
      <c r="AB27" s="424">
        <v>615</v>
      </c>
      <c r="AC27" s="431">
        <f t="shared" si="19"/>
        <v>2.0538009008672049E-4</v>
      </c>
    </row>
    <row r="28" spans="1:29" x14ac:dyDescent="0.3">
      <c r="D28" s="428">
        <f t="shared" si="9"/>
        <v>83.752200000000002</v>
      </c>
      <c r="E28" s="428">
        <v>57</v>
      </c>
      <c r="F28" s="428">
        <f t="shared" si="20"/>
        <v>8.9599999999999991</v>
      </c>
      <c r="G28" s="429">
        <f t="shared" si="10"/>
        <v>123.16499999999999</v>
      </c>
      <c r="H28" s="431">
        <f t="shared" si="21"/>
        <v>2.7343749999999997E-4</v>
      </c>
      <c r="I28" s="428">
        <f t="shared" si="11"/>
        <v>82.4765625</v>
      </c>
      <c r="J28" s="431">
        <f t="shared" si="22"/>
        <v>1.8310546875E-4</v>
      </c>
      <c r="K28" s="430">
        <v>111</v>
      </c>
      <c r="L28" s="431">
        <f t="shared" si="12"/>
        <v>2.4643009377664109E-4</v>
      </c>
      <c r="N28" s="305">
        <f t="shared" si="13"/>
        <v>103.74</v>
      </c>
      <c r="O28" s="424">
        <v>52</v>
      </c>
      <c r="P28" s="431">
        <f t="shared" si="14"/>
        <v>1.5664160401002505E-4</v>
      </c>
      <c r="R28" s="305">
        <f t="shared" si="15"/>
        <v>1038.8</v>
      </c>
      <c r="S28" s="424">
        <v>418</v>
      </c>
      <c r="T28" s="431">
        <f t="shared" si="16"/>
        <v>1.8055843527541642E-4</v>
      </c>
      <c r="W28" s="424">
        <v>680</v>
      </c>
      <c r="X28" s="431">
        <f t="shared" si="17"/>
        <v>3.1586770717205502E-4</v>
      </c>
      <c r="Z28" s="424">
        <v>537</v>
      </c>
      <c r="AA28" s="431">
        <f t="shared" si="18"/>
        <v>2.1133412042502952E-4</v>
      </c>
      <c r="AB28" s="424">
        <v>349</v>
      </c>
      <c r="AC28" s="431">
        <f t="shared" si="19"/>
        <v>1.1654902673213895E-4</v>
      </c>
    </row>
    <row r="29" spans="1:29" x14ac:dyDescent="0.3">
      <c r="D29" s="428">
        <f t="shared" si="9"/>
        <v>478.584</v>
      </c>
      <c r="E29" s="428">
        <v>322</v>
      </c>
      <c r="F29" s="428">
        <f t="shared" si="20"/>
        <v>18.432000000000002</v>
      </c>
      <c r="G29" s="429">
        <f t="shared" si="10"/>
        <v>253.36800000000002</v>
      </c>
      <c r="H29" s="431">
        <f t="shared" si="21"/>
        <v>5.6250000000000007E-4</v>
      </c>
      <c r="I29" s="428">
        <f t="shared" si="11"/>
        <v>329.90625</v>
      </c>
      <c r="J29" s="431">
        <f t="shared" si="22"/>
        <v>7.32421875E-4</v>
      </c>
      <c r="K29" s="430">
        <v>322</v>
      </c>
      <c r="L29" s="431">
        <f t="shared" si="12"/>
        <v>7.1486928104575159E-4</v>
      </c>
      <c r="N29" s="305">
        <f t="shared" si="13"/>
        <v>213.40800000000002</v>
      </c>
      <c r="O29" s="424">
        <v>296</v>
      </c>
      <c r="P29" s="431">
        <f t="shared" si="14"/>
        <v>8.9165220744168118E-4</v>
      </c>
      <c r="R29" s="305">
        <f t="shared" si="15"/>
        <v>2136.96</v>
      </c>
      <c r="S29" s="424">
        <v>3067</v>
      </c>
      <c r="T29" s="431">
        <f t="shared" si="16"/>
        <v>1.3248151219849332E-3</v>
      </c>
      <c r="W29" s="424">
        <v>2023</v>
      </c>
      <c r="X29" s="431">
        <f t="shared" si="17"/>
        <v>9.3970642883686359E-4</v>
      </c>
      <c r="Z29" s="424">
        <v>2242</v>
      </c>
      <c r="AA29" s="431">
        <f t="shared" si="18"/>
        <v>8.8232979142070051E-4</v>
      </c>
      <c r="AB29" s="424">
        <v>1664</v>
      </c>
      <c r="AC29" s="431">
        <f t="shared" si="19"/>
        <v>5.5569507301512664E-4</v>
      </c>
    </row>
    <row r="30" spans="1:29" x14ac:dyDescent="0.3">
      <c r="D30" s="428">
        <f t="shared" si="9"/>
        <v>89.734499999999997</v>
      </c>
      <c r="E30" s="428">
        <v>96</v>
      </c>
      <c r="F30" s="428">
        <f t="shared" si="20"/>
        <v>5.76</v>
      </c>
      <c r="G30" s="429">
        <f t="shared" si="10"/>
        <v>79.177499999999995</v>
      </c>
      <c r="H30" s="431">
        <f t="shared" si="21"/>
        <v>1.7578124999999999E-4</v>
      </c>
      <c r="I30" s="428">
        <f t="shared" si="11"/>
        <v>54.984375</v>
      </c>
      <c r="J30" s="431">
        <f t="shared" si="22"/>
        <v>1.220703125E-4</v>
      </c>
      <c r="K30" s="430">
        <v>96</v>
      </c>
      <c r="L30" s="431">
        <f t="shared" si="12"/>
        <v>2.1312872975277067E-4</v>
      </c>
      <c r="N30" s="305">
        <f t="shared" si="13"/>
        <v>66.69</v>
      </c>
      <c r="O30" s="424">
        <v>45</v>
      </c>
      <c r="P30" s="431">
        <f t="shared" si="14"/>
        <v>1.3555523423944477E-4</v>
      </c>
      <c r="R30" s="305">
        <f t="shared" si="15"/>
        <v>667.8</v>
      </c>
      <c r="S30" s="424">
        <v>404</v>
      </c>
      <c r="T30" s="431">
        <f t="shared" si="16"/>
        <v>1.7451102356762734E-4</v>
      </c>
      <c r="W30" s="424">
        <v>470</v>
      </c>
      <c r="X30" s="431">
        <f t="shared" si="17"/>
        <v>2.1832032701597919E-4</v>
      </c>
      <c r="Z30" s="424">
        <v>365</v>
      </c>
      <c r="AA30" s="431">
        <f t="shared" si="18"/>
        <v>1.4364423455332547E-4</v>
      </c>
      <c r="AB30" s="424">
        <v>254</v>
      </c>
      <c r="AC30" s="431">
        <f t="shared" si="19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4" x14ac:dyDescent="0.3"/>
  <cols>
    <col min="1" max="1" width="59.44140625" customWidth="1"/>
    <col min="2" max="3" width="8.88671875" customWidth="1"/>
    <col min="4" max="5" width="40.88671875" customWidth="1"/>
    <col min="6" max="6" width="8.88671875" customWidth="1"/>
  </cols>
  <sheetData>
    <row r="1" spans="1:8" x14ac:dyDescent="0.3">
      <c r="B1" t="s">
        <v>455</v>
      </c>
      <c r="C1" t="s">
        <v>456</v>
      </c>
      <c r="D1" t="s">
        <v>457</v>
      </c>
      <c r="E1" t="s">
        <v>458</v>
      </c>
      <c r="F1" t="s">
        <v>459</v>
      </c>
      <c r="G1" t="s">
        <v>460</v>
      </c>
      <c r="H1" t="s">
        <v>458</v>
      </c>
    </row>
    <row r="2" spans="1:8" x14ac:dyDescent="0.3">
      <c r="A2" t="s">
        <v>461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">
      <c r="A3" t="s">
        <v>462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">
      <c r="A4" t="s">
        <v>463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">
      <c r="A5" t="s">
        <v>464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">
      <c r="A6" t="s">
        <v>465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">
      <c r="A7" t="s">
        <v>466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">
      <c r="A8" t="s">
        <v>467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">
      <c r="A9" t="s">
        <v>468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">
      <c r="A10" t="s">
        <v>469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">
      <c r="A11" t="s">
        <v>470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">
      <c r="A12" t="s">
        <v>471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">
      <c r="A13" t="s">
        <v>472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">
      <c r="A14" t="s">
        <v>473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">
      <c r="A15" t="s">
        <v>474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">
      <c r="A16" t="s">
        <v>475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">
      <c r="A17" t="s">
        <v>476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">
      <c r="A18" t="s">
        <v>477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">
      <c r="A19" t="s">
        <v>478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">
      <c r="A20" t="s">
        <v>479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">
      <c r="A21" t="s">
        <v>480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">
      <c r="A22" t="s">
        <v>481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">
      <c r="A23" t="s">
        <v>482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">
      <c r="A24" t="s">
        <v>483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">
      <c r="A25" t="s">
        <v>484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">
      <c r="A26" t="s">
        <v>485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">
      <c r="A27" t="s">
        <v>486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">
      <c r="A28" t="s">
        <v>487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">
      <c r="A29" t="s">
        <v>488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">
      <c r="A30" t="s">
        <v>489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">
      <c r="A31" t="s">
        <v>490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">
      <c r="A32" t="s">
        <v>491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">
      <c r="A33" t="s">
        <v>492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">
      <c r="A34" t="s">
        <v>493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">
      <c r="A35" t="s">
        <v>494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">
      <c r="A36" t="s">
        <v>495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">
      <c r="A37" t="s">
        <v>496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">
      <c r="A38" t="s">
        <v>497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">
      <c r="A39" t="s">
        <v>498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">
      <c r="A40" t="s">
        <v>499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">
      <c r="A41" t="s">
        <v>500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">
      <c r="A42" t="s">
        <v>501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">
      <c r="A43" t="s">
        <v>502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">
      <c r="A44" t="s">
        <v>503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">
      <c r="A45" t="s">
        <v>504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">
      <c r="A46" t="s">
        <v>505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">
      <c r="A47" t="s">
        <v>506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">
      <c r="A48" t="s">
        <v>507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">
      <c r="A49" t="s">
        <v>508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">
      <c r="A50" t="s">
        <v>509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">
      <c r="A51" t="s">
        <v>510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">
      <c r="A52" t="s">
        <v>511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">
      <c r="A53" t="s">
        <v>512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">
      <c r="A54" t="s">
        <v>513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">
      <c r="A55" t="s">
        <v>514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">
      <c r="A56" t="s">
        <v>515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">
      <c r="A57" t="s">
        <v>516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">
      <c r="A58" t="s">
        <v>517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">
      <c r="A59" t="s">
        <v>518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">
      <c r="A60" t="s">
        <v>519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">
      <c r="A61" t="s">
        <v>520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">
      <c r="A62" t="s">
        <v>521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">
      <c r="A63" t="s">
        <v>522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">
      <c r="A64" t="s">
        <v>523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">
      <c r="A65" t="s">
        <v>524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">
      <c r="A66" t="s">
        <v>525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">
      <c r="A67" t="s">
        <v>526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">
      <c r="A68" t="s">
        <v>527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">
      <c r="A69" t="s">
        <v>528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">
      <c r="A70" t="s">
        <v>529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">
      <c r="A71" t="s">
        <v>530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">
      <c r="A72" t="s">
        <v>531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">
      <c r="A73" t="s">
        <v>532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">
      <c r="A74" t="s">
        <v>533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">
      <c r="A75" t="s">
        <v>534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">
      <c r="A76" t="s">
        <v>535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">
      <c r="A77" t="s">
        <v>536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">
      <c r="A78" t="s">
        <v>537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">
      <c r="A79" t="s">
        <v>538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">
      <c r="A80" t="s">
        <v>539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">
      <c r="A81" t="s">
        <v>540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">
      <c r="A82" t="s">
        <v>541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">
      <c r="A83" t="s">
        <v>542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">
      <c r="A84" t="s">
        <v>543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">
      <c r="A85" t="s">
        <v>544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">
      <c r="A86" t="s">
        <v>545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">
      <c r="A87" t="s">
        <v>546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">
      <c r="A88" t="s">
        <v>547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">
      <c r="A89" t="s">
        <v>548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">
      <c r="A90" t="s">
        <v>549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">
      <c r="A91" t="s">
        <v>550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">
      <c r="A92" t="s">
        <v>551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">
      <c r="A93" t="s">
        <v>552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workbookViewId="0">
      <selection activeCell="BA4" sqref="BA4:BC6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workbookViewId="0">
      <selection activeCell="AC32" sqref="AC32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7</vt:i4>
      </vt:variant>
    </vt:vector>
  </HeadingPairs>
  <TitlesOfParts>
    <vt:vector size="51" baseType="lpstr">
      <vt:lpstr>Sheet3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Ore Distribution</vt:lpstr>
      <vt:lpstr>Tekkit Ores</vt:lpstr>
      <vt:lpstr>AbsoluteMaximumFloorsBelow</vt:lpstr>
      <vt:lpstr>block</vt:lpstr>
      <vt:lpstr>FloorHeight</vt:lpstr>
      <vt:lpstr>FudgeFloorsAbove</vt:lpstr>
      <vt:lpstr>FudgeFloorsBelow</vt:lpstr>
      <vt:lpstr>RealChunkHeight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2012-07-21T20:35:59Z</dcterms:modified>
</cp:coreProperties>
</file>