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yee Montoya\Downloads\Taller #4 Procesos Numéricos\"/>
    </mc:Choice>
  </mc:AlternateContent>
  <xr:revisionPtr revIDLastSave="0" documentId="8_{76489C16-F242-402F-811D-5FF2335F815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Metodos usados" sheetId="9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" i="9" l="1"/>
  <c r="AB4" i="9"/>
  <c r="AA4" i="9"/>
  <c r="Z5" i="9" l="1"/>
  <c r="AD5" i="9"/>
  <c r="AB5" i="9"/>
  <c r="AC5" i="9"/>
  <c r="AA5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Z6" i="9" l="1"/>
  <c r="AC6" i="9"/>
  <c r="AA6" i="9"/>
  <c r="AD6" i="9"/>
  <c r="AB6" i="9"/>
  <c r="G4" i="9"/>
  <c r="F4" i="9"/>
  <c r="E4" i="9" s="1"/>
  <c r="J4" i="9"/>
  <c r="J5" i="9"/>
  <c r="J6" i="9"/>
  <c r="J7" i="9"/>
  <c r="J8" i="9"/>
  <c r="J9" i="9"/>
  <c r="J10" i="9"/>
  <c r="J11" i="9"/>
  <c r="Z7" i="9" l="1"/>
  <c r="AD7" i="9"/>
  <c r="AB7" i="9"/>
  <c r="AC7" i="9"/>
  <c r="AA7" i="9"/>
  <c r="H4" i="9"/>
  <c r="I4" i="9" s="1"/>
  <c r="K4" i="9" s="1"/>
  <c r="F5" i="9"/>
  <c r="H5" i="9" s="1"/>
  <c r="Z8" i="9" l="1"/>
  <c r="AC8" i="9"/>
  <c r="AA8" i="9"/>
  <c r="AD8" i="9"/>
  <c r="AB8" i="9"/>
  <c r="L4" i="9"/>
  <c r="R4" i="9" s="1"/>
  <c r="E5" i="9"/>
  <c r="Z9" i="9" l="1"/>
  <c r="AD9" i="9"/>
  <c r="AB9" i="9"/>
  <c r="AC9" i="9"/>
  <c r="AA9" i="9"/>
  <c r="F6" i="9"/>
  <c r="H6" i="9" s="1"/>
  <c r="G5" i="9"/>
  <c r="I5" i="9" s="1"/>
  <c r="Z10" i="9" l="1"/>
  <c r="AC10" i="9"/>
  <c r="AA10" i="9"/>
  <c r="AD10" i="9"/>
  <c r="AB10" i="9"/>
  <c r="K5" i="9"/>
  <c r="L5" i="9"/>
  <c r="E6" i="9"/>
  <c r="Z11" i="9" l="1"/>
  <c r="AD11" i="9"/>
  <c r="AB11" i="9"/>
  <c r="AC11" i="9"/>
  <c r="AA11" i="9"/>
  <c r="F7" i="9"/>
  <c r="H7" i="9" s="1"/>
  <c r="G6" i="9"/>
  <c r="I6" i="9" s="1"/>
  <c r="Z12" i="9" l="1"/>
  <c r="AC12" i="9"/>
  <c r="AA12" i="9"/>
  <c r="AD12" i="9"/>
  <c r="AB12" i="9"/>
  <c r="P4" i="9"/>
  <c r="K6" i="9"/>
  <c r="L6" i="9"/>
  <c r="E7" i="9"/>
  <c r="Z13" i="9" l="1"/>
  <c r="AD13" i="9"/>
  <c r="AB13" i="9"/>
  <c r="AC13" i="9"/>
  <c r="AA13" i="9"/>
  <c r="S4" i="9"/>
  <c r="G7" i="9"/>
  <c r="I7" i="9" s="1"/>
  <c r="F8" i="9"/>
  <c r="H8" i="9" s="1"/>
  <c r="Z14" i="9" l="1"/>
  <c r="AC14" i="9"/>
  <c r="AA14" i="9"/>
  <c r="AD14" i="9"/>
  <c r="AB14" i="9"/>
  <c r="K7" i="9"/>
  <c r="L7" i="9"/>
  <c r="E8" i="9"/>
  <c r="Z15" i="9" l="1"/>
  <c r="AD15" i="9"/>
  <c r="AB15" i="9"/>
  <c r="AC15" i="9"/>
  <c r="AA15" i="9"/>
  <c r="T4" i="9"/>
  <c r="Q4" i="9"/>
  <c r="U4" i="9" s="1"/>
  <c r="V4" i="9" s="1"/>
  <c r="F9" i="9"/>
  <c r="H9" i="9" s="1"/>
  <c r="G8" i="9"/>
  <c r="I8" i="9" s="1"/>
  <c r="R5" i="9" l="1"/>
  <c r="T5" i="9" s="1"/>
  <c r="P5" i="9"/>
  <c r="K8" i="9"/>
  <c r="L8" i="9"/>
  <c r="E9" i="9"/>
  <c r="S5" i="9" l="1"/>
  <c r="Q5" i="9"/>
  <c r="F10" i="9"/>
  <c r="H10" i="9" s="1"/>
  <c r="G9" i="9"/>
  <c r="I9" i="9" s="1"/>
  <c r="U5" i="9" l="1"/>
  <c r="V5" i="9" s="1"/>
  <c r="W5" i="9"/>
  <c r="K9" i="9"/>
  <c r="L9" i="9"/>
  <c r="E10" i="9"/>
  <c r="P6" i="9" l="1"/>
  <c r="R6" i="9"/>
  <c r="T6" i="9" s="1"/>
  <c r="G10" i="9"/>
  <c r="I10" i="9" s="1"/>
  <c r="F11" i="9"/>
  <c r="H11" i="9" s="1"/>
  <c r="S6" i="9" l="1"/>
  <c r="Q6" i="9"/>
  <c r="K10" i="9"/>
  <c r="L10" i="9"/>
  <c r="E11" i="9"/>
  <c r="F12" i="9" s="1"/>
  <c r="E12" i="9" l="1"/>
  <c r="H12" i="9"/>
  <c r="U6" i="9"/>
  <c r="V6" i="9" s="1"/>
  <c r="W6" i="9"/>
  <c r="G11" i="9"/>
  <c r="I11" i="9" s="1"/>
  <c r="G12" i="9" l="1"/>
  <c r="I12" i="9" s="1"/>
  <c r="F13" i="9"/>
  <c r="P7" i="9"/>
  <c r="R7" i="9"/>
  <c r="T7" i="9" s="1"/>
  <c r="K11" i="9"/>
  <c r="L11" i="9"/>
  <c r="E13" i="9" l="1"/>
  <c r="H13" i="9"/>
  <c r="K12" i="9"/>
  <c r="L12" i="9"/>
  <c r="S7" i="9"/>
  <c r="Q7" i="9"/>
  <c r="F14" i="9" l="1"/>
  <c r="G13" i="9"/>
  <c r="I13" i="9" s="1"/>
  <c r="U7" i="9"/>
  <c r="V7" i="9" s="1"/>
  <c r="W7" i="9"/>
  <c r="K13" i="9" l="1"/>
  <c r="L13" i="9"/>
  <c r="E14" i="9"/>
  <c r="H14" i="9"/>
  <c r="P8" i="9"/>
  <c r="R8" i="9"/>
  <c r="T8" i="9" s="1"/>
  <c r="G14" i="9" l="1"/>
  <c r="I14" i="9" s="1"/>
  <c r="F15" i="9"/>
  <c r="S8" i="9"/>
  <c r="Q8" i="9"/>
  <c r="E15" i="9" l="1"/>
  <c r="H15" i="9"/>
  <c r="K14" i="9"/>
  <c r="L14" i="9"/>
  <c r="U8" i="9"/>
  <c r="V8" i="9" s="1"/>
  <c r="W8" i="9"/>
  <c r="F16" i="9" l="1"/>
  <c r="G15" i="9"/>
  <c r="I15" i="9" s="1"/>
  <c r="P9" i="9"/>
  <c r="R9" i="9"/>
  <c r="T9" i="9" s="1"/>
  <c r="K15" i="9" l="1"/>
  <c r="L15" i="9"/>
  <c r="E16" i="9"/>
  <c r="H16" i="9"/>
  <c r="S9" i="9"/>
  <c r="Q9" i="9"/>
  <c r="G16" i="9" l="1"/>
  <c r="I16" i="9" s="1"/>
  <c r="F17" i="9"/>
  <c r="U9" i="9"/>
  <c r="V9" i="9" s="1"/>
  <c r="W9" i="9"/>
  <c r="H17" i="9" l="1"/>
  <c r="E17" i="9"/>
  <c r="K16" i="9"/>
  <c r="L16" i="9"/>
  <c r="P10" i="9"/>
  <c r="R10" i="9"/>
  <c r="T10" i="9" s="1"/>
  <c r="F18" i="9" l="1"/>
  <c r="G17" i="9"/>
  <c r="I17" i="9" s="1"/>
  <c r="S10" i="9"/>
  <c r="Q10" i="9"/>
  <c r="K17" i="9" l="1"/>
  <c r="L17" i="9"/>
  <c r="H18" i="9"/>
  <c r="E18" i="9"/>
  <c r="U10" i="9"/>
  <c r="V10" i="9" s="1"/>
  <c r="W10" i="9"/>
  <c r="G18" i="9" l="1"/>
  <c r="I18" i="9" s="1"/>
  <c r="F19" i="9"/>
  <c r="P11" i="9"/>
  <c r="R11" i="9"/>
  <c r="T11" i="9" s="1"/>
  <c r="E19" i="9" l="1"/>
  <c r="H19" i="9"/>
  <c r="K18" i="9"/>
  <c r="L18" i="9"/>
  <c r="S11" i="9"/>
  <c r="Q11" i="9"/>
  <c r="F20" i="9" l="1"/>
  <c r="G19" i="9"/>
  <c r="I19" i="9" s="1"/>
  <c r="U11" i="9"/>
  <c r="W11" i="9"/>
  <c r="V11" i="9"/>
  <c r="L19" i="9" l="1"/>
  <c r="K19" i="9"/>
  <c r="H20" i="9"/>
  <c r="E20" i="9"/>
  <c r="R12" i="9"/>
  <c r="T12" i="9" s="1"/>
  <c r="P12" i="9"/>
  <c r="G20" i="9" l="1"/>
  <c r="I20" i="9" s="1"/>
  <c r="F21" i="9"/>
  <c r="S12" i="9"/>
  <c r="Q12" i="9"/>
  <c r="E21" i="9" l="1"/>
  <c r="H21" i="9"/>
  <c r="K20" i="9"/>
  <c r="L20" i="9"/>
  <c r="U12" i="9"/>
  <c r="V12" i="9" s="1"/>
  <c r="W12" i="9"/>
  <c r="F22" i="9" l="1"/>
  <c r="G21" i="9"/>
  <c r="I21" i="9" s="1"/>
  <c r="P13" i="9"/>
  <c r="R13" i="9"/>
  <c r="T13" i="9" s="1"/>
  <c r="L21" i="9" l="1"/>
  <c r="K21" i="9"/>
  <c r="E22" i="9"/>
  <c r="H22" i="9"/>
  <c r="S13" i="9"/>
  <c r="Q13" i="9"/>
  <c r="F23" i="9" l="1"/>
  <c r="G22" i="9"/>
  <c r="I22" i="9" s="1"/>
  <c r="U13" i="9"/>
  <c r="V13" i="9" s="1"/>
  <c r="W13" i="9"/>
  <c r="K22" i="9" l="1"/>
  <c r="L22" i="9"/>
  <c r="H23" i="9"/>
  <c r="E23" i="9"/>
  <c r="R14" i="9"/>
  <c r="T14" i="9" s="1"/>
  <c r="P14" i="9"/>
  <c r="F24" i="9" l="1"/>
  <c r="G23" i="9"/>
  <c r="I23" i="9" s="1"/>
  <c r="S14" i="9"/>
  <c r="Q14" i="9"/>
  <c r="K23" i="9" l="1"/>
  <c r="L23" i="9"/>
  <c r="H24" i="9"/>
  <c r="E24" i="9"/>
  <c r="U14" i="9"/>
  <c r="V14" i="9" s="1"/>
  <c r="W14" i="9"/>
  <c r="G24" i="9" l="1"/>
  <c r="I24" i="9" s="1"/>
  <c r="F25" i="9"/>
  <c r="R15" i="9"/>
  <c r="T15" i="9" s="1"/>
  <c r="P15" i="9"/>
  <c r="E25" i="9" l="1"/>
  <c r="H25" i="9"/>
  <c r="L24" i="9"/>
  <c r="K24" i="9"/>
  <c r="S15" i="9"/>
  <c r="Q15" i="9"/>
  <c r="G25" i="9" l="1"/>
  <c r="I25" i="9" s="1"/>
  <c r="F26" i="9"/>
  <c r="U15" i="9"/>
  <c r="V15" i="9" s="1"/>
  <c r="W15" i="9"/>
  <c r="L25" i="9" l="1"/>
  <c r="K25" i="9"/>
  <c r="E26" i="9"/>
  <c r="H26" i="9"/>
  <c r="R16" i="9"/>
  <c r="T16" i="9" s="1"/>
  <c r="P16" i="9"/>
  <c r="G26" i="9" l="1"/>
  <c r="I26" i="9" s="1"/>
  <c r="F27" i="9"/>
  <c r="S16" i="9"/>
  <c r="Q16" i="9"/>
  <c r="E27" i="9" l="1"/>
  <c r="H27" i="9"/>
  <c r="K26" i="9"/>
  <c r="L26" i="9"/>
  <c r="U16" i="9"/>
  <c r="V16" i="9" s="1"/>
  <c r="W16" i="9"/>
  <c r="F28" i="9" l="1"/>
  <c r="G27" i="9"/>
  <c r="I27" i="9" s="1"/>
  <c r="P17" i="9"/>
  <c r="R17" i="9"/>
  <c r="T17" i="9" s="1"/>
  <c r="L27" i="9" l="1"/>
  <c r="K27" i="9"/>
  <c r="H28" i="9"/>
  <c r="E28" i="9"/>
  <c r="S17" i="9"/>
  <c r="Q17" i="9"/>
  <c r="G28" i="9" l="1"/>
  <c r="I28" i="9" s="1"/>
  <c r="F29" i="9"/>
  <c r="U17" i="9"/>
  <c r="V17" i="9" s="1"/>
  <c r="W17" i="9"/>
  <c r="H29" i="9" l="1"/>
  <c r="E29" i="9"/>
  <c r="K28" i="9"/>
  <c r="L28" i="9"/>
  <c r="P18" i="9"/>
  <c r="R18" i="9"/>
  <c r="T18" i="9" s="1"/>
  <c r="F30" i="9" l="1"/>
  <c r="G29" i="9"/>
  <c r="I29" i="9" s="1"/>
  <c r="S18" i="9"/>
  <c r="Q18" i="9"/>
  <c r="L29" i="9" l="1"/>
  <c r="K29" i="9"/>
  <c r="E30" i="9"/>
  <c r="H30" i="9"/>
  <c r="U18" i="9"/>
  <c r="V18" i="9" s="1"/>
  <c r="W18" i="9"/>
  <c r="F31" i="9" l="1"/>
  <c r="G30" i="9"/>
  <c r="I30" i="9" s="1"/>
  <c r="R19" i="9"/>
  <c r="T19" i="9" s="1"/>
  <c r="P19" i="9"/>
  <c r="L30" i="9" l="1"/>
  <c r="K30" i="9"/>
  <c r="H31" i="9"/>
  <c r="E31" i="9"/>
  <c r="S19" i="9"/>
  <c r="Q19" i="9"/>
  <c r="G31" i="9" l="1"/>
  <c r="I31" i="9" s="1"/>
  <c r="F32" i="9"/>
  <c r="U19" i="9"/>
  <c r="V19" i="9" s="1"/>
  <c r="W19" i="9"/>
  <c r="L31" i="9" l="1"/>
  <c r="K31" i="9"/>
  <c r="H32" i="9"/>
  <c r="E32" i="9"/>
  <c r="P20" i="9"/>
  <c r="R20" i="9"/>
  <c r="T20" i="9" s="1"/>
  <c r="G32" i="9" l="1"/>
  <c r="I32" i="9" s="1"/>
  <c r="F33" i="9"/>
  <c r="S20" i="9"/>
  <c r="Q20" i="9"/>
  <c r="H33" i="9" l="1"/>
  <c r="E33" i="9"/>
  <c r="K32" i="9"/>
  <c r="L32" i="9"/>
  <c r="U20" i="9"/>
  <c r="V20" i="9" s="1"/>
  <c r="W20" i="9"/>
  <c r="F34" i="9" l="1"/>
  <c r="G33" i="9"/>
  <c r="I33" i="9" s="1"/>
  <c r="P21" i="9"/>
  <c r="R21" i="9"/>
  <c r="T21" i="9" s="1"/>
  <c r="K33" i="9" l="1"/>
  <c r="L33" i="9"/>
  <c r="E34" i="9"/>
  <c r="H34" i="9"/>
  <c r="S21" i="9"/>
  <c r="Q21" i="9"/>
  <c r="G34" i="9" l="1"/>
  <c r="I34" i="9" s="1"/>
  <c r="F35" i="9"/>
  <c r="U21" i="9"/>
  <c r="V21" i="9" s="1"/>
  <c r="W21" i="9"/>
  <c r="H35" i="9" l="1"/>
  <c r="E35" i="9"/>
  <c r="G35" i="9" s="1"/>
  <c r="K34" i="9"/>
  <c r="L34" i="9"/>
  <c r="R22" i="9"/>
  <c r="T22" i="9" s="1"/>
  <c r="P22" i="9"/>
  <c r="I35" i="9" l="1"/>
  <c r="S22" i="9"/>
  <c r="Q22" i="9"/>
  <c r="K35" i="9" l="1"/>
  <c r="L35" i="9"/>
  <c r="U22" i="9"/>
  <c r="V22" i="9" s="1"/>
  <c r="W22" i="9"/>
  <c r="P23" i="9" l="1"/>
  <c r="R23" i="9"/>
  <c r="T23" i="9" s="1"/>
  <c r="S23" i="9" l="1"/>
  <c r="Q23" i="9"/>
  <c r="U23" i="9" l="1"/>
  <c r="V23" i="9" s="1"/>
  <c r="W23" i="9"/>
  <c r="R24" i="9" l="1"/>
  <c r="T24" i="9" s="1"/>
  <c r="P24" i="9"/>
  <c r="S24" i="9" l="1"/>
  <c r="Q24" i="9"/>
  <c r="U24" i="9" l="1"/>
  <c r="V24" i="9" s="1"/>
  <c r="W24" i="9"/>
  <c r="P25" i="9" l="1"/>
  <c r="R25" i="9"/>
  <c r="T25" i="9" s="1"/>
  <c r="S25" i="9" l="1"/>
  <c r="Q25" i="9"/>
  <c r="U25" i="9" l="1"/>
  <c r="V25" i="9" s="1"/>
  <c r="W25" i="9"/>
  <c r="P26" i="9" l="1"/>
  <c r="R26" i="9"/>
  <c r="T26" i="9" s="1"/>
  <c r="S26" i="9" l="1"/>
  <c r="Q26" i="9"/>
  <c r="U26" i="9" l="1"/>
  <c r="V26" i="9" s="1"/>
  <c r="W26" i="9"/>
  <c r="P27" i="9" l="1"/>
  <c r="R27" i="9"/>
  <c r="T27" i="9" s="1"/>
  <c r="S27" i="9" l="1"/>
  <c r="Q27" i="9"/>
  <c r="U27" i="9" l="1"/>
  <c r="V27" i="9" s="1"/>
  <c r="W27" i="9"/>
  <c r="P28" i="9" l="1"/>
  <c r="R28" i="9"/>
  <c r="T28" i="9" s="1"/>
  <c r="S28" i="9" l="1"/>
  <c r="Q28" i="9"/>
  <c r="U28" i="9" l="1"/>
  <c r="V28" i="9" s="1"/>
  <c r="W28" i="9"/>
  <c r="P29" i="9" l="1"/>
  <c r="R29" i="9"/>
  <c r="T29" i="9" s="1"/>
  <c r="S29" i="9" l="1"/>
  <c r="Q29" i="9"/>
  <c r="U29" i="9" l="1"/>
  <c r="V29" i="9" s="1"/>
  <c r="W29" i="9"/>
  <c r="P30" i="9" l="1"/>
  <c r="R30" i="9"/>
  <c r="T30" i="9" s="1"/>
  <c r="S30" i="9" l="1"/>
  <c r="Q30" i="9"/>
  <c r="U30" i="9" l="1"/>
  <c r="V30" i="9" s="1"/>
  <c r="W30" i="9"/>
  <c r="R31" i="9" l="1"/>
  <c r="T31" i="9" s="1"/>
  <c r="P31" i="9"/>
  <c r="S31" i="9" l="1"/>
  <c r="Q31" i="9"/>
  <c r="U31" i="9" l="1"/>
  <c r="V31" i="9" s="1"/>
  <c r="W31" i="9"/>
  <c r="R32" i="9" l="1"/>
  <c r="T32" i="9" s="1"/>
  <c r="P32" i="9"/>
  <c r="S32" i="9" l="1"/>
  <c r="Q32" i="9"/>
  <c r="U32" i="9" l="1"/>
  <c r="V32" i="9" s="1"/>
  <c r="W32" i="9"/>
  <c r="R33" i="9" l="1"/>
  <c r="T33" i="9" s="1"/>
  <c r="P33" i="9"/>
  <c r="S33" i="9" l="1"/>
  <c r="Q33" i="9"/>
  <c r="U33" i="9" l="1"/>
  <c r="W33" i="9"/>
  <c r="V33" i="9"/>
  <c r="R34" i="9" l="1"/>
  <c r="T34" i="9" s="1"/>
  <c r="P34" i="9"/>
  <c r="S34" i="9" l="1"/>
  <c r="Q34" i="9"/>
  <c r="U34" i="9" l="1"/>
  <c r="V34" i="9" s="1"/>
  <c r="W34" i="9"/>
</calcChain>
</file>

<file path=xl/sharedStrings.xml><?xml version="1.0" encoding="utf-8"?>
<sst xmlns="http://schemas.openxmlformats.org/spreadsheetml/2006/main" count="32" uniqueCount="28">
  <si>
    <t>Error Relativo</t>
  </si>
  <si>
    <t>Función</t>
  </si>
  <si>
    <t>Xact</t>
  </si>
  <si>
    <t>Xant</t>
  </si>
  <si>
    <t>Fact</t>
  </si>
  <si>
    <t>Fant</t>
  </si>
  <si>
    <t>Nmax</t>
  </si>
  <si>
    <t>X inicial</t>
  </si>
  <si>
    <t>H</t>
  </si>
  <si>
    <t>I</t>
  </si>
  <si>
    <t>Xc</t>
  </si>
  <si>
    <t>F(A)</t>
  </si>
  <si>
    <t>F(b)</t>
  </si>
  <si>
    <t>FXc</t>
  </si>
  <si>
    <t>signo</t>
  </si>
  <si>
    <t>Metodo de Bisección</t>
  </si>
  <si>
    <t>Xa</t>
  </si>
  <si>
    <t>Xb</t>
  </si>
  <si>
    <t>Metodo de Newton Modificado</t>
  </si>
  <si>
    <t>Iter</t>
  </si>
  <si>
    <t>Xn</t>
  </si>
  <si>
    <t>f(Xn)</t>
  </si>
  <si>
    <t>f´(Xn)</t>
  </si>
  <si>
    <t>f´´(Xn)</t>
  </si>
  <si>
    <t>Er</t>
  </si>
  <si>
    <t>Busqueda Incremental</t>
  </si>
  <si>
    <t>Check</t>
  </si>
  <si>
    <t xml:space="preserve"> sqrt(x^(2)+1)-5xe^(-x)-4x^(2)+31x+12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</si>
</sst>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1" xfId="0" applyBorder="1"/>
    <xf numFmtId="0" fontId="0" fillId="2" borderId="1" xfId="0" applyFill="1" applyBorder="1"/>
    <xf numFmtId="0" fontId="0" fillId="0" borderId="0" xfId="0" applyAlignment="1">
      <alignment wrapText="1"/>
    </xf>
    <xf numFmtId="164" fontId="0" fillId="0" borderId="0" xfId="0" applyNumberFormat="1" applyAlignment="1">
      <alignment horizontal="left" indent="2"/>
    </xf>
    <xf numFmtId="165" fontId="0" fillId="0" borderId="0" xfId="0" applyNumberFormat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0" xfId="0" applyBorder="1"/>
    <xf numFmtId="0" fontId="0" fillId="0" borderId="1" xfId="0" applyNumberFormat="1" applyBorder="1"/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2" borderId="2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2" borderId="10" xfId="0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2AC4F-9788-4246-B183-39208DC41E08}">
  <dimension ref="B1:AE35"/>
  <sheetViews>
    <sheetView tabSelected="1" topLeftCell="P1" workbookViewId="0">
      <selection activeCell="Y2" sqref="Y2:AD2"/>
    </sheetView>
  </sheetViews>
  <sheetFormatPr baseColWidth="10" defaultColWidth="11.42578125" defaultRowHeight="15" x14ac:dyDescent="0.25"/>
  <cols>
    <col min="3" max="3" width="37.7109375" customWidth="1"/>
    <col min="4" max="6" width="9.140625" bestFit="1" customWidth="1"/>
    <col min="7" max="7" width="28.85546875" customWidth="1"/>
    <col min="8" max="12" width="9.140625" bestFit="1" customWidth="1"/>
    <col min="22" max="22" width="14.42578125" customWidth="1"/>
    <col min="23" max="23" width="14" customWidth="1"/>
    <col min="37" max="37" width="15.85546875" customWidth="1"/>
    <col min="16384" max="16384" width="9.140625" bestFit="1" customWidth="1"/>
  </cols>
  <sheetData>
    <row r="1" spans="2:31" ht="15.75" thickBot="1" x14ac:dyDescent="0.3"/>
    <row r="2" spans="2:31" ht="21.75" thickBot="1" x14ac:dyDescent="0.4">
      <c r="B2" s="16" t="s">
        <v>25</v>
      </c>
      <c r="C2" s="17"/>
      <c r="D2" s="17"/>
      <c r="E2" s="17"/>
      <c r="F2" s="17"/>
      <c r="G2" s="17"/>
      <c r="H2" s="17"/>
      <c r="I2" s="17"/>
      <c r="J2" s="17"/>
      <c r="K2" s="17"/>
      <c r="L2" s="18"/>
      <c r="O2" s="24" t="s">
        <v>15</v>
      </c>
      <c r="P2" s="25"/>
      <c r="Q2" s="25"/>
      <c r="R2" s="25"/>
      <c r="S2" s="25"/>
      <c r="T2" s="25"/>
      <c r="U2" s="25"/>
      <c r="V2" s="25"/>
      <c r="W2" s="26"/>
      <c r="Y2" s="24" t="s">
        <v>18</v>
      </c>
      <c r="Z2" s="28"/>
      <c r="AA2" s="28"/>
      <c r="AB2" s="28"/>
      <c r="AC2" s="28"/>
      <c r="AD2" s="29"/>
    </row>
    <row r="3" spans="2:31" ht="15.75" thickBot="1" x14ac:dyDescent="0.3">
      <c r="D3" s="7" t="s">
        <v>19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26</v>
      </c>
      <c r="J3" s="19" t="s">
        <v>6</v>
      </c>
      <c r="K3" s="7" t="s">
        <v>16</v>
      </c>
      <c r="L3" s="7" t="s">
        <v>17</v>
      </c>
      <c r="N3" s="13"/>
      <c r="O3" s="20" t="s">
        <v>9</v>
      </c>
      <c r="P3" s="21" t="s">
        <v>16</v>
      </c>
      <c r="Q3" s="22" t="s">
        <v>10</v>
      </c>
      <c r="R3" s="22" t="s">
        <v>17</v>
      </c>
      <c r="S3" s="22" t="s">
        <v>11</v>
      </c>
      <c r="T3" s="22" t="s">
        <v>12</v>
      </c>
      <c r="U3" s="20" t="s">
        <v>13</v>
      </c>
      <c r="V3" s="22" t="s">
        <v>14</v>
      </c>
      <c r="W3" s="23" t="s">
        <v>0</v>
      </c>
      <c r="Y3" s="27" t="s">
        <v>19</v>
      </c>
      <c r="Z3" s="27" t="s">
        <v>20</v>
      </c>
      <c r="AA3" s="27" t="s">
        <v>21</v>
      </c>
      <c r="AB3" s="27" t="s">
        <v>22</v>
      </c>
      <c r="AC3" s="27" t="s">
        <v>23</v>
      </c>
      <c r="AD3" s="27" t="s">
        <v>24</v>
      </c>
    </row>
    <row r="4" spans="2:31" ht="32.25" customHeight="1" x14ac:dyDescent="0.25">
      <c r="B4" s="3" t="s">
        <v>1</v>
      </c>
      <c r="C4" s="11" t="s">
        <v>27</v>
      </c>
      <c r="D4" s="1">
        <v>1</v>
      </c>
      <c r="E4" s="1">
        <f>F4+C7</f>
        <v>-1.6</v>
      </c>
      <c r="F4" s="1">
        <f>C6</f>
        <v>-2.1</v>
      </c>
      <c r="G4" s="12">
        <f t="shared" ref="G4:G11" si="0">SQRT(E4^2+1)-5*E4*EXP(-E4)-4*E4^2+31*E4+12</f>
        <v>-6.3289443784277637</v>
      </c>
      <c r="H4" s="12">
        <f t="shared" ref="H4:H11" si="1">SQRT(F4^2+1)-5*F4*EXP(-F4)-4*F4^2+31*F4+12</f>
        <v>17.33072475188294</v>
      </c>
      <c r="I4" s="1">
        <f t="shared" ref="I4:I11" si="2">IF((H4*G4&gt;=0),(" " ), (1))</f>
        <v>1</v>
      </c>
      <c r="J4" s="2" t="str">
        <f t="shared" ref="J4:J11" si="3">IF(D4&lt;$C$4, " ","Supero las iteraciones")</f>
        <v xml:space="preserve"> </v>
      </c>
      <c r="K4" s="1">
        <f t="shared" ref="K4:K11" si="4">IF(I4=1,F4," ")</f>
        <v>-2.1</v>
      </c>
      <c r="L4" s="1">
        <f t="shared" ref="L4:L11" si="5">IF(I4=1,E4," ")</f>
        <v>-1.6</v>
      </c>
      <c r="O4">
        <v>0</v>
      </c>
      <c r="P4">
        <f>LOOKUP(1,I4:K6)</f>
        <v>-2.1</v>
      </c>
      <c r="Q4">
        <f t="shared" ref="Q4:Q34" si="6">(P4+R4)/2</f>
        <v>-1.85</v>
      </c>
      <c r="R4">
        <f>LOOKUP(1,I4:L4)</f>
        <v>-1.6</v>
      </c>
      <c r="S4">
        <f t="shared" ref="S4:S34" si="7">SQRT(P4^2+1)-5*P4*EXP(-P4)-4*P4^2+31*P4+12</f>
        <v>17.33072475188294</v>
      </c>
      <c r="T4">
        <f t="shared" ref="T4:T34" si="8">SQRT(R4^2+1)-5*R4*EXP(-R4)-4*R4^2+31*R4+12</f>
        <v>-6.3289443784277637</v>
      </c>
      <c r="U4">
        <f t="shared" ref="U4:U34" si="9">SQRT(Q4^2+1)-5*Q4*EXP(-Q4)-4*Q4^2+31*Q4+12</f>
        <v>1.8913046685482513</v>
      </c>
      <c r="V4">
        <f t="shared" ref="V4:V34" si="10">SIGN(S4)*SIGN(U4)</f>
        <v>1</v>
      </c>
      <c r="W4" s="9">
        <v>0</v>
      </c>
      <c r="Y4" s="1">
        <v>0</v>
      </c>
      <c r="Z4" s="1">
        <v>-2</v>
      </c>
      <c r="AA4" s="12">
        <f t="shared" ref="AA4:AA15" si="11">SQRT(Z4^2+1)-5*Z4*EXP(-Z4)-4*Z4^2+31*Z4+12</f>
        <v>10.126628966806294</v>
      </c>
      <c r="AB4" s="1">
        <f t="shared" ref="AB4:AB15" si="12">5*Z4*EXP(-Z4)-5*EXP(-Z4)+Z4/SQRT(Z4^2+1)-8*Z4+31</f>
        <v>-64.730268674959689</v>
      </c>
      <c r="AC4" s="1">
        <f t="shared" ref="AC4:AC15" si="13">-5*Z4*EXP(-Z4)+10*EXP(-Z4)+1/SQRT(Z4^2+1)-Z4^2/(Z4^2+1)^3/2-8</f>
        <v>140.21233557411298</v>
      </c>
      <c r="AD4" s="1">
        <v>0</v>
      </c>
    </row>
    <row r="5" spans="2:31" x14ac:dyDescent="0.25">
      <c r="B5" s="4" t="s">
        <v>6</v>
      </c>
      <c r="C5" s="2">
        <v>20</v>
      </c>
      <c r="D5" s="1">
        <v>2</v>
      </c>
      <c r="E5" s="1">
        <f t="shared" ref="E5:E11" si="14">F5+$C$7</f>
        <v>-1.1000000000000001</v>
      </c>
      <c r="F5" s="1">
        <f t="shared" ref="F5:F11" si="15">E4</f>
        <v>-1.6</v>
      </c>
      <c r="G5" s="12">
        <f t="shared" si="0"/>
        <v>-8.9304799935627663</v>
      </c>
      <c r="H5" s="12">
        <f t="shared" si="1"/>
        <v>-6.3289443784277637</v>
      </c>
      <c r="I5" s="1" t="str">
        <f t="shared" si="2"/>
        <v xml:space="preserve"> </v>
      </c>
      <c r="J5" s="2" t="str">
        <f t="shared" si="3"/>
        <v xml:space="preserve"> </v>
      </c>
      <c r="K5" s="1" t="str">
        <f t="shared" si="4"/>
        <v xml:space="preserve"> </v>
      </c>
      <c r="L5" s="1" t="str">
        <f t="shared" si="5"/>
        <v xml:space="preserve"> </v>
      </c>
      <c r="O5">
        <v>1</v>
      </c>
      <c r="P5">
        <f t="shared" ref="P5:P34" si="16">IF(V4&lt;0,(P4),(Q4))</f>
        <v>-1.85</v>
      </c>
      <c r="Q5">
        <f t="shared" si="6"/>
        <v>-1.7250000000000001</v>
      </c>
      <c r="R5">
        <f t="shared" ref="R5:R34" si="17">IF(V4&lt;0,Q4,R4)</f>
        <v>-1.6</v>
      </c>
      <c r="S5">
        <f t="shared" si="7"/>
        <v>1.8913046685482513</v>
      </c>
      <c r="T5">
        <f t="shared" si="8"/>
        <v>-6.3289443784277637</v>
      </c>
      <c r="U5">
        <f t="shared" si="9"/>
        <v>-2.9756091807374858</v>
      </c>
      <c r="V5">
        <f t="shared" si="10"/>
        <v>-1</v>
      </c>
      <c r="W5" s="9">
        <f t="shared" ref="W5:W34" si="18">ABS((Q5-Q4)/Q5)</f>
        <v>7.2463768115942032E-2</v>
      </c>
      <c r="Y5" s="1">
        <v>1</v>
      </c>
      <c r="Z5" s="1">
        <f t="shared" ref="Z5:Z15" si="19">Z4-(AA4*AB4/(AB4^2-AA4*AC4))</f>
        <v>-1.7633686651513605</v>
      </c>
      <c r="AA5" s="12">
        <f t="shared" si="11"/>
        <v>-1.654846166392602</v>
      </c>
      <c r="AB5" s="1">
        <f t="shared" si="12"/>
        <v>-36.343441426658927</v>
      </c>
      <c r="AC5" s="1">
        <f t="shared" si="13"/>
        <v>102.21167462611756</v>
      </c>
      <c r="AD5" s="1">
        <f t="shared" ref="AD5:AD15" si="20">ABS((Z5-Z4)/Z5)</f>
        <v>0.13419277518370104</v>
      </c>
      <c r="AE5" s="10"/>
    </row>
    <row r="6" spans="2:31" x14ac:dyDescent="0.25">
      <c r="B6" s="4" t="s">
        <v>7</v>
      </c>
      <c r="C6" s="2">
        <v>-2.1</v>
      </c>
      <c r="D6" s="1">
        <v>3</v>
      </c>
      <c r="E6" s="1">
        <f t="shared" si="14"/>
        <v>-0.60000000000000009</v>
      </c>
      <c r="F6" s="1">
        <f t="shared" si="15"/>
        <v>-1.1000000000000001</v>
      </c>
      <c r="G6" s="12">
        <f t="shared" si="0"/>
        <v>-1.4074532198594127</v>
      </c>
      <c r="H6" s="12">
        <f t="shared" si="1"/>
        <v>-8.9304799935627663</v>
      </c>
      <c r="I6" s="1" t="str">
        <f t="shared" si="2"/>
        <v xml:space="preserve"> </v>
      </c>
      <c r="J6" s="2" t="str">
        <f t="shared" si="3"/>
        <v xml:space="preserve"> </v>
      </c>
      <c r="K6" s="1" t="str">
        <f t="shared" si="4"/>
        <v xml:space="preserve"> </v>
      </c>
      <c r="L6" s="1" t="str">
        <f t="shared" si="5"/>
        <v xml:space="preserve"> </v>
      </c>
      <c r="O6">
        <v>2</v>
      </c>
      <c r="P6">
        <f t="shared" si="16"/>
        <v>-1.85</v>
      </c>
      <c r="Q6">
        <f t="shared" si="6"/>
        <v>-1.7875000000000001</v>
      </c>
      <c r="R6">
        <f t="shared" si="17"/>
        <v>-1.7250000000000001</v>
      </c>
      <c r="S6">
        <f t="shared" si="7"/>
        <v>1.8913046685482513</v>
      </c>
      <c r="T6">
        <f t="shared" si="8"/>
        <v>-2.9756091807374858</v>
      </c>
      <c r="U6">
        <f t="shared" si="9"/>
        <v>-0.74784520774761631</v>
      </c>
      <c r="V6">
        <f t="shared" si="10"/>
        <v>-1</v>
      </c>
      <c r="W6" s="9">
        <f t="shared" si="18"/>
        <v>3.4965034965034961E-2</v>
      </c>
      <c r="Y6" s="1">
        <v>2</v>
      </c>
      <c r="Z6" s="15">
        <f t="shared" si="19"/>
        <v>-1.8037332255116358</v>
      </c>
      <c r="AA6" s="12">
        <f t="shared" si="11"/>
        <v>-0.10333873825540252</v>
      </c>
      <c r="AB6" s="1">
        <f t="shared" si="12"/>
        <v>-40.56990511208123</v>
      </c>
      <c r="AC6" s="1">
        <f t="shared" si="13"/>
        <v>107.9502939549309</v>
      </c>
      <c r="AD6" s="1">
        <f t="shared" si="20"/>
        <v>2.2378342755662105E-2</v>
      </c>
      <c r="AE6" s="8"/>
    </row>
    <row r="7" spans="2:31" ht="15.75" thickBot="1" x14ac:dyDescent="0.3">
      <c r="B7" s="5" t="s">
        <v>8</v>
      </c>
      <c r="C7" s="6">
        <v>0.5</v>
      </c>
      <c r="D7" s="1">
        <v>4</v>
      </c>
      <c r="E7" s="1">
        <f t="shared" si="14"/>
        <v>-0.10000000000000009</v>
      </c>
      <c r="F7" s="1">
        <f t="shared" si="15"/>
        <v>-0.60000000000000009</v>
      </c>
      <c r="G7" s="12">
        <f t="shared" si="0"/>
        <v>10.417573021149911</v>
      </c>
      <c r="H7" s="12">
        <f t="shared" si="1"/>
        <v>-1.4074532198594127</v>
      </c>
      <c r="I7" s="1">
        <f t="shared" si="2"/>
        <v>1</v>
      </c>
      <c r="J7" s="2" t="str">
        <f t="shared" si="3"/>
        <v xml:space="preserve"> </v>
      </c>
      <c r="K7" s="1">
        <f t="shared" si="4"/>
        <v>-0.60000000000000009</v>
      </c>
      <c r="L7" s="1">
        <f t="shared" si="5"/>
        <v>-0.10000000000000009</v>
      </c>
      <c r="O7">
        <v>3</v>
      </c>
      <c r="P7">
        <f t="shared" si="16"/>
        <v>-1.85</v>
      </c>
      <c r="Q7">
        <f t="shared" si="6"/>
        <v>-1.8187500000000001</v>
      </c>
      <c r="R7">
        <f t="shared" si="17"/>
        <v>-1.7875000000000001</v>
      </c>
      <c r="S7">
        <f t="shared" si="7"/>
        <v>1.8913046685482513</v>
      </c>
      <c r="T7">
        <f t="shared" si="8"/>
        <v>-0.74784520774761631</v>
      </c>
      <c r="U7">
        <f t="shared" si="9"/>
        <v>0.51810513780080925</v>
      </c>
      <c r="V7">
        <f t="shared" si="10"/>
        <v>1</v>
      </c>
      <c r="W7" s="9">
        <f t="shared" si="18"/>
        <v>1.7182130584192438E-2</v>
      </c>
      <c r="Y7" s="1">
        <v>3</v>
      </c>
      <c r="Z7" s="1">
        <f t="shared" si="19"/>
        <v>-1.8062632550855036</v>
      </c>
      <c r="AA7" s="12">
        <f t="shared" si="11"/>
        <v>-3.509066936615568E-4</v>
      </c>
      <c r="AB7" s="1">
        <f t="shared" si="12"/>
        <v>-40.842604499104823</v>
      </c>
      <c r="AC7" s="1">
        <f t="shared" si="13"/>
        <v>108.31941493748768</v>
      </c>
      <c r="AD7" s="1">
        <f t="shared" si="20"/>
        <v>1.4006981356369094E-3</v>
      </c>
      <c r="AE7" s="8"/>
    </row>
    <row r="8" spans="2:31" x14ac:dyDescent="0.25">
      <c r="D8" s="1">
        <v>5</v>
      </c>
      <c r="E8" s="1">
        <f t="shared" si="14"/>
        <v>0.39999999999999991</v>
      </c>
      <c r="F8" s="1">
        <f t="shared" si="15"/>
        <v>-0.10000000000000009</v>
      </c>
      <c r="G8" s="12">
        <f t="shared" si="0"/>
        <v>23.496392869355617</v>
      </c>
      <c r="H8" s="12">
        <f t="shared" si="1"/>
        <v>10.417573021149911</v>
      </c>
      <c r="I8" s="1" t="str">
        <f t="shared" si="2"/>
        <v xml:space="preserve"> </v>
      </c>
      <c r="J8" s="2" t="str">
        <f t="shared" si="3"/>
        <v xml:space="preserve"> </v>
      </c>
      <c r="K8" s="1" t="str">
        <f t="shared" si="4"/>
        <v xml:space="preserve"> </v>
      </c>
      <c r="L8" s="1" t="str">
        <f t="shared" si="5"/>
        <v xml:space="preserve"> </v>
      </c>
      <c r="O8">
        <v>4</v>
      </c>
      <c r="P8">
        <f t="shared" si="16"/>
        <v>-1.8187500000000001</v>
      </c>
      <c r="Q8">
        <f t="shared" si="6"/>
        <v>-1.8031250000000001</v>
      </c>
      <c r="R8">
        <f t="shared" si="17"/>
        <v>-1.7875000000000001</v>
      </c>
      <c r="S8">
        <f t="shared" si="7"/>
        <v>0.51810513780080925</v>
      </c>
      <c r="T8">
        <f t="shared" si="8"/>
        <v>-0.74784520774761631</v>
      </c>
      <c r="U8">
        <f t="shared" si="9"/>
        <v>-0.12799449223058446</v>
      </c>
      <c r="V8">
        <f t="shared" si="10"/>
        <v>-1</v>
      </c>
      <c r="W8" s="9">
        <f t="shared" si="18"/>
        <v>8.6655112651646445E-3</v>
      </c>
      <c r="Y8" s="1">
        <v>4</v>
      </c>
      <c r="Z8" s="1">
        <f t="shared" si="19"/>
        <v>-1.8062718465723182</v>
      </c>
      <c r="AA8" s="12">
        <f t="shared" si="11"/>
        <v>-4.0108076859723951E-9</v>
      </c>
      <c r="AB8" s="1">
        <f t="shared" si="12"/>
        <v>-40.843532125201705</v>
      </c>
      <c r="AC8" s="1">
        <f t="shared" si="13"/>
        <v>108.32067032684965</v>
      </c>
      <c r="AD8" s="1">
        <f t="shared" si="20"/>
        <v>4.7564749630295522E-6</v>
      </c>
      <c r="AE8" s="8"/>
    </row>
    <row r="9" spans="2:31" x14ac:dyDescent="0.25">
      <c r="D9" s="1">
        <v>6</v>
      </c>
      <c r="E9" s="1">
        <f t="shared" si="14"/>
        <v>0.89999999999999991</v>
      </c>
      <c r="F9" s="1">
        <f t="shared" si="15"/>
        <v>0.39999999999999991</v>
      </c>
      <c r="G9" s="12">
        <f t="shared" si="0"/>
        <v>36.175798935874674</v>
      </c>
      <c r="H9" s="12">
        <f t="shared" si="1"/>
        <v>23.496392869355617</v>
      </c>
      <c r="I9" s="1" t="str">
        <f t="shared" si="2"/>
        <v xml:space="preserve"> </v>
      </c>
      <c r="J9" s="2" t="str">
        <f t="shared" si="3"/>
        <v xml:space="preserve"> </v>
      </c>
      <c r="K9" s="1" t="str">
        <f t="shared" si="4"/>
        <v xml:space="preserve"> </v>
      </c>
      <c r="L9" s="1" t="str">
        <f t="shared" si="5"/>
        <v xml:space="preserve"> </v>
      </c>
      <c r="O9">
        <v>5</v>
      </c>
      <c r="P9">
        <f t="shared" si="16"/>
        <v>-1.8187500000000001</v>
      </c>
      <c r="Q9">
        <f t="shared" si="6"/>
        <v>-1.8109375000000001</v>
      </c>
      <c r="R9">
        <f t="shared" si="17"/>
        <v>-1.8031250000000001</v>
      </c>
      <c r="S9">
        <f t="shared" si="7"/>
        <v>0.51810513780080925</v>
      </c>
      <c r="T9">
        <f t="shared" si="8"/>
        <v>-0.12799449223058446</v>
      </c>
      <c r="U9">
        <f t="shared" si="9"/>
        <v>0.19173941291524699</v>
      </c>
      <c r="V9">
        <f t="shared" si="10"/>
        <v>1</v>
      </c>
      <c r="W9" s="9">
        <f t="shared" si="18"/>
        <v>4.3140638481449526E-3</v>
      </c>
      <c r="Y9" s="1">
        <v>5</v>
      </c>
      <c r="Z9" s="15">
        <f t="shared" si="19"/>
        <v>-1.8062718466705174</v>
      </c>
      <c r="AA9" s="12">
        <f t="shared" si="11"/>
        <v>0</v>
      </c>
      <c r="AB9" s="1">
        <f t="shared" si="12"/>
        <v>-40.843532135804381</v>
      </c>
      <c r="AC9" s="1">
        <f t="shared" si="13"/>
        <v>108.32067034119861</v>
      </c>
      <c r="AD9" s="1">
        <f t="shared" si="20"/>
        <v>5.4365696231774158E-11</v>
      </c>
      <c r="AE9" s="8"/>
    </row>
    <row r="10" spans="2:31" x14ac:dyDescent="0.25">
      <c r="D10" s="1">
        <v>7</v>
      </c>
      <c r="E10" s="1">
        <f t="shared" si="14"/>
        <v>1.4</v>
      </c>
      <c r="F10" s="1">
        <f t="shared" si="15"/>
        <v>0.89999999999999991</v>
      </c>
      <c r="G10" s="12">
        <f t="shared" si="0"/>
        <v>47.554286305817278</v>
      </c>
      <c r="H10" s="12">
        <f t="shared" si="1"/>
        <v>36.175798935874674</v>
      </c>
      <c r="I10" s="1" t="str">
        <f t="shared" si="2"/>
        <v xml:space="preserve"> </v>
      </c>
      <c r="J10" s="2" t="str">
        <f t="shared" si="3"/>
        <v xml:space="preserve"> </v>
      </c>
      <c r="K10" s="1" t="str">
        <f t="shared" si="4"/>
        <v xml:space="preserve"> </v>
      </c>
      <c r="L10" s="1" t="str">
        <f t="shared" si="5"/>
        <v xml:space="preserve"> </v>
      </c>
      <c r="O10">
        <v>6</v>
      </c>
      <c r="P10">
        <f t="shared" si="16"/>
        <v>-1.8109375000000001</v>
      </c>
      <c r="Q10">
        <f t="shared" si="6"/>
        <v>-1.8070312500000001</v>
      </c>
      <c r="R10">
        <f t="shared" si="17"/>
        <v>-1.8031250000000001</v>
      </c>
      <c r="S10">
        <f t="shared" si="7"/>
        <v>0.19173941291524699</v>
      </c>
      <c r="T10">
        <f t="shared" si="8"/>
        <v>-0.12799449223058446</v>
      </c>
      <c r="U10">
        <f t="shared" si="9"/>
        <v>3.1047858046612475E-2</v>
      </c>
      <c r="V10">
        <f t="shared" si="10"/>
        <v>1</v>
      </c>
      <c r="W10" s="9">
        <f t="shared" si="18"/>
        <v>2.1616947686986594E-3</v>
      </c>
      <c r="Y10" s="1">
        <v>6</v>
      </c>
      <c r="Z10" s="1">
        <f t="shared" si="19"/>
        <v>-1.8062718466705174</v>
      </c>
      <c r="AA10" s="12">
        <f t="shared" si="11"/>
        <v>0</v>
      </c>
      <c r="AB10" s="1">
        <f t="shared" si="12"/>
        <v>-40.843532135804381</v>
      </c>
      <c r="AC10" s="1">
        <f t="shared" si="13"/>
        <v>108.32067034119861</v>
      </c>
      <c r="AD10" s="1">
        <f t="shared" si="20"/>
        <v>0</v>
      </c>
      <c r="AE10" s="8"/>
    </row>
    <row r="11" spans="2:31" x14ac:dyDescent="0.25">
      <c r="D11" s="1">
        <v>8</v>
      </c>
      <c r="E11" s="1">
        <f t="shared" si="14"/>
        <v>1.9</v>
      </c>
      <c r="F11" s="1">
        <f t="shared" si="15"/>
        <v>1.4</v>
      </c>
      <c r="G11" s="12">
        <f t="shared" si="0"/>
        <v>57.186189172743354</v>
      </c>
      <c r="H11" s="12">
        <f t="shared" si="1"/>
        <v>47.554286305817278</v>
      </c>
      <c r="I11" s="1" t="str">
        <f t="shared" si="2"/>
        <v xml:space="preserve"> </v>
      </c>
      <c r="J11" s="2" t="str">
        <f t="shared" si="3"/>
        <v xml:space="preserve"> </v>
      </c>
      <c r="K11" s="1" t="str">
        <f t="shared" si="4"/>
        <v xml:space="preserve"> </v>
      </c>
      <c r="L11" s="1" t="str">
        <f t="shared" si="5"/>
        <v xml:space="preserve"> </v>
      </c>
      <c r="O11">
        <v>7</v>
      </c>
      <c r="P11">
        <f t="shared" si="16"/>
        <v>-1.8070312500000001</v>
      </c>
      <c r="Q11">
        <f t="shared" si="6"/>
        <v>-1.8050781250000001</v>
      </c>
      <c r="R11">
        <f t="shared" si="17"/>
        <v>-1.8031250000000001</v>
      </c>
      <c r="S11">
        <f t="shared" si="7"/>
        <v>3.1047858046612475E-2</v>
      </c>
      <c r="T11">
        <f t="shared" si="8"/>
        <v>-0.12799449223058446</v>
      </c>
      <c r="U11">
        <f t="shared" si="9"/>
        <v>-4.8678923029832788E-2</v>
      </c>
      <c r="V11">
        <f t="shared" si="10"/>
        <v>-1</v>
      </c>
      <c r="W11" s="9">
        <f t="shared" si="18"/>
        <v>1.0820168794633195E-3</v>
      </c>
      <c r="Y11" s="1">
        <v>7</v>
      </c>
      <c r="Z11" s="1">
        <f t="shared" si="19"/>
        <v>-1.8062718466705174</v>
      </c>
      <c r="AA11" s="12">
        <f t="shared" si="11"/>
        <v>0</v>
      </c>
      <c r="AB11" s="1">
        <f t="shared" si="12"/>
        <v>-40.843532135804381</v>
      </c>
      <c r="AC11" s="1">
        <f t="shared" si="13"/>
        <v>108.32067034119861</v>
      </c>
      <c r="AD11" s="1">
        <f t="shared" si="20"/>
        <v>0</v>
      </c>
      <c r="AE11" s="8"/>
    </row>
    <row r="12" spans="2:31" x14ac:dyDescent="0.25">
      <c r="D12" s="1">
        <v>9</v>
      </c>
      <c r="E12" s="1">
        <f t="shared" ref="E12:E35" si="21">F12+$C$7</f>
        <v>2.4</v>
      </c>
      <c r="F12" s="1">
        <f t="shared" ref="F12:F35" si="22">E11</f>
        <v>1.9</v>
      </c>
      <c r="G12" s="12">
        <f t="shared" ref="G12:G35" si="23">SQRT(E12^2+1)-5*E12*EXP(-E12)-4*E12^2+31*E12+12</f>
        <v>64.871384560527048</v>
      </c>
      <c r="H12" s="12">
        <f t="shared" ref="H12:H35" si="24">SQRT(F12^2+1)-5*F12*EXP(-F12)-4*F12^2+31*F12+12</f>
        <v>57.186189172743354</v>
      </c>
      <c r="I12" s="1" t="str">
        <f t="shared" ref="I12:I35" si="25">IF((H12*G12&gt;=0),(" " ), (1))</f>
        <v xml:space="preserve"> </v>
      </c>
      <c r="J12" s="2" t="str">
        <f t="shared" ref="J12:J35" si="26">IF(D12&lt;$C$4, " ","Supero las iteraciones")</f>
        <v xml:space="preserve"> </v>
      </c>
      <c r="K12" s="1" t="str">
        <f t="shared" ref="K12:K35" si="27">IF(I12=1,F12," ")</f>
        <v xml:space="preserve"> </v>
      </c>
      <c r="L12" s="1" t="str">
        <f t="shared" ref="L12:L35" si="28">IF(I12=1,E12," ")</f>
        <v xml:space="preserve"> </v>
      </c>
      <c r="O12">
        <v>8</v>
      </c>
      <c r="P12">
        <f t="shared" si="16"/>
        <v>-1.8070312500000001</v>
      </c>
      <c r="Q12">
        <f t="shared" si="6"/>
        <v>-1.8060546875000001</v>
      </c>
      <c r="R12">
        <f t="shared" si="17"/>
        <v>-1.8050781250000001</v>
      </c>
      <c r="S12">
        <f t="shared" si="7"/>
        <v>3.1047858046612475E-2</v>
      </c>
      <c r="T12">
        <f t="shared" si="8"/>
        <v>-4.8678923029832788E-2</v>
      </c>
      <c r="U12">
        <f t="shared" si="9"/>
        <v>-8.8670019549610402E-3</v>
      </c>
      <c r="V12">
        <f t="shared" si="10"/>
        <v>-1</v>
      </c>
      <c r="W12" s="9">
        <f t="shared" si="18"/>
        <v>5.407159078620093E-4</v>
      </c>
      <c r="Y12" s="1">
        <v>8</v>
      </c>
      <c r="Z12" s="1">
        <f t="shared" si="19"/>
        <v>-1.8062718466705174</v>
      </c>
      <c r="AA12" s="12">
        <f t="shared" si="11"/>
        <v>0</v>
      </c>
      <c r="AB12" s="1">
        <f t="shared" si="12"/>
        <v>-40.843532135804381</v>
      </c>
      <c r="AC12" s="1">
        <f t="shared" si="13"/>
        <v>108.32067034119861</v>
      </c>
      <c r="AD12" s="1">
        <f t="shared" si="20"/>
        <v>0</v>
      </c>
      <c r="AE12" s="8"/>
    </row>
    <row r="13" spans="2:31" x14ac:dyDescent="0.25">
      <c r="D13" s="1">
        <v>10</v>
      </c>
      <c r="E13" s="1">
        <f t="shared" si="21"/>
        <v>2.9</v>
      </c>
      <c r="F13" s="1">
        <f t="shared" si="22"/>
        <v>2.4</v>
      </c>
      <c r="G13" s="12">
        <f t="shared" si="23"/>
        <v>70.529735639217677</v>
      </c>
      <c r="H13" s="12">
        <f t="shared" si="24"/>
        <v>64.871384560527048</v>
      </c>
      <c r="I13" s="1" t="str">
        <f t="shared" si="25"/>
        <v xml:space="preserve"> </v>
      </c>
      <c r="J13" s="2" t="str">
        <f t="shared" si="26"/>
        <v xml:space="preserve"> </v>
      </c>
      <c r="K13" s="1" t="str">
        <f t="shared" si="27"/>
        <v xml:space="preserve"> </v>
      </c>
      <c r="L13" s="1" t="str">
        <f t="shared" si="28"/>
        <v xml:space="preserve"> </v>
      </c>
      <c r="O13">
        <v>9</v>
      </c>
      <c r="P13">
        <f t="shared" si="16"/>
        <v>-1.8070312500000001</v>
      </c>
      <c r="Q13">
        <f t="shared" si="6"/>
        <v>-1.8065429687500001</v>
      </c>
      <c r="R13">
        <f t="shared" si="17"/>
        <v>-1.8060546875000001</v>
      </c>
      <c r="S13">
        <f t="shared" si="7"/>
        <v>3.1047858046612475E-2</v>
      </c>
      <c r="T13">
        <f t="shared" si="8"/>
        <v>-8.8670019549610402E-3</v>
      </c>
      <c r="U13">
        <f t="shared" si="9"/>
        <v>1.1077552173830441E-2</v>
      </c>
      <c r="V13">
        <f t="shared" si="10"/>
        <v>1</v>
      </c>
      <c r="W13" s="9">
        <f t="shared" si="18"/>
        <v>2.7028488026379803E-4</v>
      </c>
      <c r="Y13" s="1">
        <v>9</v>
      </c>
      <c r="Z13" s="1">
        <f t="shared" si="19"/>
        <v>-1.8062718466705174</v>
      </c>
      <c r="AA13" s="12">
        <f t="shared" si="11"/>
        <v>0</v>
      </c>
      <c r="AB13" s="1">
        <f t="shared" si="12"/>
        <v>-40.843532135804381</v>
      </c>
      <c r="AC13" s="1">
        <f t="shared" si="13"/>
        <v>108.32067034119861</v>
      </c>
      <c r="AD13" s="1">
        <f t="shared" si="20"/>
        <v>0</v>
      </c>
      <c r="AE13" s="8"/>
    </row>
    <row r="14" spans="2:31" x14ac:dyDescent="0.25">
      <c r="D14" s="1">
        <v>11</v>
      </c>
      <c r="E14" s="1">
        <f t="shared" si="21"/>
        <v>3.4</v>
      </c>
      <c r="F14" s="1">
        <f t="shared" si="22"/>
        <v>2.9</v>
      </c>
      <c r="G14" s="12">
        <f t="shared" si="23"/>
        <v>74.13666344000832</v>
      </c>
      <c r="H14" s="12">
        <f t="shared" si="24"/>
        <v>70.529735639217677</v>
      </c>
      <c r="I14" s="1" t="str">
        <f t="shared" si="25"/>
        <v xml:space="preserve"> </v>
      </c>
      <c r="J14" s="2" t="str">
        <f t="shared" si="26"/>
        <v xml:space="preserve"> </v>
      </c>
      <c r="K14" s="1" t="str">
        <f t="shared" si="27"/>
        <v xml:space="preserve"> </v>
      </c>
      <c r="L14" s="1" t="str">
        <f t="shared" si="28"/>
        <v xml:space="preserve"> </v>
      </c>
      <c r="O14">
        <v>10</v>
      </c>
      <c r="P14">
        <f t="shared" si="16"/>
        <v>-1.8065429687500001</v>
      </c>
      <c r="Q14">
        <f t="shared" si="6"/>
        <v>-1.8062988281250001</v>
      </c>
      <c r="R14">
        <f t="shared" si="17"/>
        <v>-1.8060546875000001</v>
      </c>
      <c r="S14">
        <f t="shared" si="7"/>
        <v>1.1077552173830441E-2</v>
      </c>
      <c r="T14">
        <f t="shared" si="8"/>
        <v>-8.8670019549610402E-3</v>
      </c>
      <c r="U14">
        <f t="shared" si="9"/>
        <v>1.1020572050881583E-3</v>
      </c>
      <c r="V14">
        <f t="shared" si="10"/>
        <v>1</v>
      </c>
      <c r="W14" s="9">
        <f t="shared" si="18"/>
        <v>1.3516070607952856E-4</v>
      </c>
      <c r="Y14" s="1">
        <v>10</v>
      </c>
      <c r="Z14" s="1">
        <f t="shared" si="19"/>
        <v>-1.8062718466705174</v>
      </c>
      <c r="AA14" s="12">
        <f t="shared" si="11"/>
        <v>0</v>
      </c>
      <c r="AB14" s="1">
        <f t="shared" si="12"/>
        <v>-40.843532135804381</v>
      </c>
      <c r="AC14" s="1">
        <f t="shared" si="13"/>
        <v>108.32067034119861</v>
      </c>
      <c r="AD14" s="1">
        <f t="shared" si="20"/>
        <v>0</v>
      </c>
      <c r="AE14" s="8"/>
    </row>
    <row r="15" spans="2:31" x14ac:dyDescent="0.25">
      <c r="D15" s="1">
        <v>12</v>
      </c>
      <c r="E15" s="1">
        <f t="shared" si="21"/>
        <v>3.9</v>
      </c>
      <c r="F15" s="1">
        <f t="shared" si="22"/>
        <v>3.4</v>
      </c>
      <c r="G15" s="12">
        <f t="shared" si="23"/>
        <v>75.691447154646283</v>
      </c>
      <c r="H15" s="12">
        <f t="shared" si="24"/>
        <v>74.13666344000832</v>
      </c>
      <c r="I15" s="1" t="str">
        <f t="shared" si="25"/>
        <v xml:space="preserve"> </v>
      </c>
      <c r="J15" s="2" t="str">
        <f t="shared" si="26"/>
        <v xml:space="preserve"> </v>
      </c>
      <c r="K15" s="1" t="str">
        <f t="shared" si="27"/>
        <v xml:space="preserve"> </v>
      </c>
      <c r="L15" s="1" t="str">
        <f t="shared" si="28"/>
        <v xml:space="preserve"> </v>
      </c>
      <c r="O15">
        <v>11</v>
      </c>
      <c r="P15">
        <f t="shared" si="16"/>
        <v>-1.8062988281250001</v>
      </c>
      <c r="Q15">
        <f t="shared" si="6"/>
        <v>-1.8061767578125001</v>
      </c>
      <c r="R15">
        <f t="shared" si="17"/>
        <v>-1.8060546875000001</v>
      </c>
      <c r="S15">
        <f t="shared" si="7"/>
        <v>1.1020572050881583E-3</v>
      </c>
      <c r="T15">
        <f t="shared" si="8"/>
        <v>-8.8670019549610402E-3</v>
      </c>
      <c r="U15">
        <f t="shared" si="9"/>
        <v>-3.8832767180991823E-3</v>
      </c>
      <c r="V15">
        <f t="shared" si="10"/>
        <v>-1</v>
      </c>
      <c r="W15" s="9">
        <f t="shared" si="18"/>
        <v>6.7584920452548621E-5</v>
      </c>
      <c r="Y15" s="1">
        <v>11</v>
      </c>
      <c r="Z15" s="1">
        <f t="shared" si="19"/>
        <v>-1.8062718466705174</v>
      </c>
      <c r="AA15" s="12">
        <f t="shared" si="11"/>
        <v>0</v>
      </c>
      <c r="AB15" s="1">
        <f t="shared" si="12"/>
        <v>-40.843532135804381</v>
      </c>
      <c r="AC15" s="1">
        <f t="shared" si="13"/>
        <v>108.32067034119861</v>
      </c>
      <c r="AD15" s="1">
        <f t="shared" si="20"/>
        <v>0</v>
      </c>
      <c r="AE15" s="8"/>
    </row>
    <row r="16" spans="2:31" x14ac:dyDescent="0.25">
      <c r="D16" s="1">
        <v>13</v>
      </c>
      <c r="E16" s="1">
        <f t="shared" si="21"/>
        <v>4.4000000000000004</v>
      </c>
      <c r="F16" s="1">
        <f t="shared" si="22"/>
        <v>3.9</v>
      </c>
      <c r="G16" s="12">
        <f t="shared" si="23"/>
        <v>75.202104191203873</v>
      </c>
      <c r="H16" s="12">
        <f t="shared" si="24"/>
        <v>75.691447154646283</v>
      </c>
      <c r="I16" s="1" t="str">
        <f t="shared" si="25"/>
        <v xml:space="preserve"> </v>
      </c>
      <c r="J16" s="2" t="str">
        <f t="shared" si="26"/>
        <v xml:space="preserve"> </v>
      </c>
      <c r="K16" s="1" t="str">
        <f t="shared" si="27"/>
        <v xml:space="preserve"> </v>
      </c>
      <c r="L16" s="1" t="str">
        <f t="shared" si="28"/>
        <v xml:space="preserve"> </v>
      </c>
      <c r="O16">
        <v>12</v>
      </c>
      <c r="P16">
        <f t="shared" si="16"/>
        <v>-1.8062988281250001</v>
      </c>
      <c r="Q16">
        <f t="shared" si="6"/>
        <v>-1.8062377929687501</v>
      </c>
      <c r="R16">
        <f t="shared" si="17"/>
        <v>-1.8061767578125001</v>
      </c>
      <c r="S16">
        <f t="shared" si="7"/>
        <v>1.1020572050881583E-3</v>
      </c>
      <c r="T16">
        <f t="shared" si="8"/>
        <v>-3.8832767180991823E-3</v>
      </c>
      <c r="U16">
        <f t="shared" si="9"/>
        <v>-1.3908108589006929E-3</v>
      </c>
      <c r="V16">
        <f t="shared" si="10"/>
        <v>-1</v>
      </c>
      <c r="W16" s="9">
        <f t="shared" si="18"/>
        <v>3.3791318334493499E-5</v>
      </c>
      <c r="AE16" s="8"/>
    </row>
    <row r="17" spans="3:23" x14ac:dyDescent="0.25">
      <c r="C17" s="14"/>
      <c r="D17" s="1">
        <v>14</v>
      </c>
      <c r="E17" s="1">
        <f t="shared" si="21"/>
        <v>4.9000000000000004</v>
      </c>
      <c r="F17" s="1">
        <f t="shared" si="22"/>
        <v>4.4000000000000004</v>
      </c>
      <c r="G17" s="12">
        <f t="shared" si="23"/>
        <v>72.678558614782332</v>
      </c>
      <c r="H17" s="12">
        <f t="shared" si="24"/>
        <v>75.202104191203873</v>
      </c>
      <c r="I17" s="1" t="str">
        <f t="shared" si="25"/>
        <v xml:space="preserve"> </v>
      </c>
      <c r="J17" s="2" t="str">
        <f t="shared" si="26"/>
        <v xml:space="preserve"> </v>
      </c>
      <c r="K17" s="1" t="str">
        <f t="shared" si="27"/>
        <v xml:space="preserve"> </v>
      </c>
      <c r="L17" s="1" t="str">
        <f t="shared" si="28"/>
        <v xml:space="preserve"> </v>
      </c>
      <c r="O17">
        <v>13</v>
      </c>
      <c r="P17">
        <f t="shared" si="16"/>
        <v>-1.8062988281250001</v>
      </c>
      <c r="Q17">
        <f t="shared" si="6"/>
        <v>-1.8062683105468751</v>
      </c>
      <c r="R17">
        <f t="shared" si="17"/>
        <v>-1.8062377929687501</v>
      </c>
      <c r="S17">
        <f t="shared" si="7"/>
        <v>1.1020572050881583E-3</v>
      </c>
      <c r="T17">
        <f t="shared" si="8"/>
        <v>-1.3908108589006929E-3</v>
      </c>
      <c r="U17">
        <f t="shared" si="9"/>
        <v>-1.4442710458695274E-4</v>
      </c>
      <c r="V17">
        <f t="shared" si="10"/>
        <v>-1</v>
      </c>
      <c r="W17" s="9">
        <f t="shared" si="18"/>
        <v>1.6895373708771065E-5</v>
      </c>
    </row>
    <row r="18" spans="3:23" x14ac:dyDescent="0.25">
      <c r="C18" s="14"/>
      <c r="D18" s="1">
        <v>15</v>
      </c>
      <c r="E18" s="1">
        <f t="shared" si="21"/>
        <v>5.4</v>
      </c>
      <c r="F18" s="1">
        <f t="shared" si="22"/>
        <v>4.9000000000000004</v>
      </c>
      <c r="G18" s="12">
        <f t="shared" si="23"/>
        <v>68.129864401647836</v>
      </c>
      <c r="H18" s="12">
        <f t="shared" si="24"/>
        <v>72.678558614782332</v>
      </c>
      <c r="I18" s="1" t="str">
        <f t="shared" si="25"/>
        <v xml:space="preserve"> </v>
      </c>
      <c r="J18" s="2" t="str">
        <f t="shared" si="26"/>
        <v xml:space="preserve"> </v>
      </c>
      <c r="K18" s="1" t="str">
        <f t="shared" si="27"/>
        <v xml:space="preserve"> </v>
      </c>
      <c r="L18" s="1" t="str">
        <f t="shared" si="28"/>
        <v xml:space="preserve"> </v>
      </c>
      <c r="O18">
        <v>14</v>
      </c>
      <c r="P18">
        <f t="shared" si="16"/>
        <v>-1.8062988281250001</v>
      </c>
      <c r="Q18">
        <f t="shared" si="6"/>
        <v>-1.8062835693359376</v>
      </c>
      <c r="R18">
        <f t="shared" si="17"/>
        <v>-1.8062683105468751</v>
      </c>
      <c r="S18">
        <f t="shared" si="7"/>
        <v>1.1020572050881583E-3</v>
      </c>
      <c r="T18">
        <f t="shared" si="8"/>
        <v>-1.4442710458695274E-4</v>
      </c>
      <c r="U18">
        <f t="shared" si="9"/>
        <v>4.7880248057907693E-4</v>
      </c>
      <c r="V18">
        <f t="shared" si="10"/>
        <v>1</v>
      </c>
      <c r="W18" s="9">
        <f t="shared" si="18"/>
        <v>8.4476154915751927E-6</v>
      </c>
    </row>
    <row r="19" spans="3:23" x14ac:dyDescent="0.25">
      <c r="C19" s="14"/>
      <c r="D19" s="1">
        <v>16</v>
      </c>
      <c r="E19" s="1">
        <f t="shared" si="21"/>
        <v>5.9</v>
      </c>
      <c r="F19" s="1">
        <f t="shared" si="22"/>
        <v>5.4</v>
      </c>
      <c r="G19" s="12">
        <f t="shared" si="23"/>
        <v>61.563332097997204</v>
      </c>
      <c r="H19" s="12">
        <f t="shared" si="24"/>
        <v>68.129864401647836</v>
      </c>
      <c r="I19" s="1" t="str">
        <f t="shared" si="25"/>
        <v xml:space="preserve"> </v>
      </c>
      <c r="J19" s="2" t="str">
        <f t="shared" si="26"/>
        <v xml:space="preserve"> </v>
      </c>
      <c r="K19" s="1" t="str">
        <f t="shared" si="27"/>
        <v xml:space="preserve"> </v>
      </c>
      <c r="L19" s="1" t="str">
        <f t="shared" si="28"/>
        <v xml:space="preserve"> </v>
      </c>
      <c r="O19">
        <v>15</v>
      </c>
      <c r="P19">
        <f t="shared" si="16"/>
        <v>-1.8062835693359376</v>
      </c>
      <c r="Q19">
        <f t="shared" si="6"/>
        <v>-1.8062759399414063</v>
      </c>
      <c r="R19">
        <f t="shared" si="17"/>
        <v>-1.8062683105468751</v>
      </c>
      <c r="S19">
        <f t="shared" si="7"/>
        <v>4.7880248057907693E-4</v>
      </c>
      <c r="T19">
        <f t="shared" si="8"/>
        <v>-1.4442710458695274E-4</v>
      </c>
      <c r="U19">
        <f t="shared" si="9"/>
        <v>1.6718454561015506E-4</v>
      </c>
      <c r="V19">
        <f t="shared" si="10"/>
        <v>1</v>
      </c>
      <c r="W19" s="9">
        <f t="shared" si="18"/>
        <v>4.2238255864148255E-6</v>
      </c>
    </row>
    <row r="20" spans="3:23" x14ac:dyDescent="0.25">
      <c r="C20" s="14"/>
      <c r="D20" s="1">
        <v>17</v>
      </c>
      <c r="E20" s="1">
        <f t="shared" si="21"/>
        <v>6.4</v>
      </c>
      <c r="F20" s="1">
        <f t="shared" si="22"/>
        <v>5.9</v>
      </c>
      <c r="G20" s="12">
        <f t="shared" si="23"/>
        <v>52.984484063539071</v>
      </c>
      <c r="H20" s="12">
        <f t="shared" si="24"/>
        <v>61.563332097997204</v>
      </c>
      <c r="I20" s="1" t="str">
        <f t="shared" si="25"/>
        <v xml:space="preserve"> </v>
      </c>
      <c r="J20" s="2" t="str">
        <f t="shared" si="26"/>
        <v xml:space="preserve"> </v>
      </c>
      <c r="K20" s="1" t="str">
        <f t="shared" si="27"/>
        <v xml:space="preserve"> </v>
      </c>
      <c r="L20" s="1" t="str">
        <f t="shared" si="28"/>
        <v xml:space="preserve"> </v>
      </c>
      <c r="O20">
        <v>16</v>
      </c>
      <c r="P20">
        <f t="shared" si="16"/>
        <v>-1.8062759399414063</v>
      </c>
      <c r="Q20">
        <f t="shared" si="6"/>
        <v>-1.8062721252441407</v>
      </c>
      <c r="R20">
        <f t="shared" si="17"/>
        <v>-1.8062683105468751</v>
      </c>
      <c r="S20">
        <f t="shared" si="7"/>
        <v>1.6718454561015506E-4</v>
      </c>
      <c r="T20">
        <f t="shared" si="8"/>
        <v>-1.4442710458695274E-4</v>
      </c>
      <c r="U20">
        <f t="shared" si="9"/>
        <v>1.1377934917788934E-5</v>
      </c>
      <c r="V20">
        <f t="shared" si="10"/>
        <v>1</v>
      </c>
      <c r="W20" s="9">
        <f t="shared" si="18"/>
        <v>2.1119172533924781E-6</v>
      </c>
    </row>
    <row r="21" spans="3:23" x14ac:dyDescent="0.25">
      <c r="C21" s="14"/>
      <c r="D21" s="1">
        <v>18</v>
      </c>
      <c r="E21" s="1">
        <f t="shared" si="21"/>
        <v>6.9</v>
      </c>
      <c r="F21" s="1">
        <f t="shared" si="22"/>
        <v>6.4</v>
      </c>
      <c r="G21" s="12">
        <f t="shared" si="23"/>
        <v>42.39731860811915</v>
      </c>
      <c r="H21" s="12">
        <f t="shared" si="24"/>
        <v>52.984484063539071</v>
      </c>
      <c r="I21" s="1" t="str">
        <f t="shared" si="25"/>
        <v xml:space="preserve"> </v>
      </c>
      <c r="J21" s="2" t="str">
        <f t="shared" si="26"/>
        <v xml:space="preserve"> </v>
      </c>
      <c r="K21" s="1" t="str">
        <f t="shared" si="27"/>
        <v xml:space="preserve"> </v>
      </c>
      <c r="L21" s="1" t="str">
        <f t="shared" si="28"/>
        <v xml:space="preserve"> </v>
      </c>
      <c r="O21">
        <v>17</v>
      </c>
      <c r="P21">
        <f t="shared" si="16"/>
        <v>-1.8062721252441407</v>
      </c>
      <c r="Q21">
        <f t="shared" si="6"/>
        <v>-1.8062702178955079</v>
      </c>
      <c r="R21">
        <f t="shared" si="17"/>
        <v>-1.8062683105468751</v>
      </c>
      <c r="S21">
        <f t="shared" si="7"/>
        <v>1.1377934917788934E-5</v>
      </c>
      <c r="T21">
        <f t="shared" si="8"/>
        <v>-1.4442710458695274E-4</v>
      </c>
      <c r="U21">
        <f t="shared" si="9"/>
        <v>-6.6524781232146779E-5</v>
      </c>
      <c r="V21">
        <f t="shared" si="10"/>
        <v>-1</v>
      </c>
      <c r="W21" s="9">
        <f t="shared" si="18"/>
        <v>1.0559597417460379E-6</v>
      </c>
    </row>
    <row r="22" spans="3:23" x14ac:dyDescent="0.25">
      <c r="C22" s="14"/>
      <c r="D22" s="1">
        <v>19</v>
      </c>
      <c r="E22" s="1">
        <f t="shared" si="21"/>
        <v>7.4</v>
      </c>
      <c r="F22" s="1">
        <f t="shared" si="22"/>
        <v>6.9</v>
      </c>
      <c r="G22" s="12">
        <f t="shared" si="23"/>
        <v>29.804645528875966</v>
      </c>
      <c r="H22" s="12">
        <f t="shared" si="24"/>
        <v>42.39731860811915</v>
      </c>
      <c r="I22" s="1" t="str">
        <f t="shared" si="25"/>
        <v xml:space="preserve"> </v>
      </c>
      <c r="J22" s="2" t="str">
        <f t="shared" si="26"/>
        <v xml:space="preserve"> </v>
      </c>
      <c r="K22" s="1" t="str">
        <f t="shared" si="27"/>
        <v xml:space="preserve"> </v>
      </c>
      <c r="L22" s="1" t="str">
        <f t="shared" si="28"/>
        <v xml:space="preserve"> </v>
      </c>
      <c r="O22">
        <v>18</v>
      </c>
      <c r="P22">
        <f t="shared" si="16"/>
        <v>-1.8062721252441407</v>
      </c>
      <c r="Q22">
        <f t="shared" si="6"/>
        <v>-1.8062711715698243</v>
      </c>
      <c r="R22">
        <f t="shared" si="17"/>
        <v>-1.8062702178955079</v>
      </c>
      <c r="S22">
        <f t="shared" si="7"/>
        <v>1.1377934917788934E-5</v>
      </c>
      <c r="T22">
        <f t="shared" si="8"/>
        <v>-6.6524781232146779E-5</v>
      </c>
      <c r="U22">
        <f t="shared" si="9"/>
        <v>-2.757347225212925E-5</v>
      </c>
      <c r="V22">
        <f t="shared" si="10"/>
        <v>-1</v>
      </c>
      <c r="W22" s="9">
        <f t="shared" si="18"/>
        <v>5.2797959211042202E-7</v>
      </c>
    </row>
    <row r="23" spans="3:23" x14ac:dyDescent="0.25">
      <c r="C23" s="14"/>
      <c r="D23" s="1">
        <v>20</v>
      </c>
      <c r="E23" s="1">
        <f t="shared" si="21"/>
        <v>7.9</v>
      </c>
      <c r="F23" s="1">
        <f t="shared" si="22"/>
        <v>7.4</v>
      </c>
      <c r="G23" s="12">
        <f t="shared" si="23"/>
        <v>15.208395250799242</v>
      </c>
      <c r="H23" s="12">
        <f t="shared" si="24"/>
        <v>29.804645528875966</v>
      </c>
      <c r="I23" s="1" t="str">
        <f t="shared" si="25"/>
        <v xml:space="preserve"> </v>
      </c>
      <c r="J23" s="2" t="str">
        <f t="shared" si="26"/>
        <v xml:space="preserve"> </v>
      </c>
      <c r="K23" s="1" t="str">
        <f t="shared" si="27"/>
        <v xml:space="preserve"> </v>
      </c>
      <c r="L23" s="1" t="str">
        <f t="shared" si="28"/>
        <v xml:space="preserve"> </v>
      </c>
      <c r="O23">
        <v>19</v>
      </c>
      <c r="P23">
        <f t="shared" si="16"/>
        <v>-1.8062721252441407</v>
      </c>
      <c r="Q23">
        <f t="shared" si="6"/>
        <v>-1.8062716484069825</v>
      </c>
      <c r="R23">
        <f t="shared" si="17"/>
        <v>-1.8062711715698243</v>
      </c>
      <c r="S23">
        <f t="shared" si="7"/>
        <v>1.1377934917788934E-5</v>
      </c>
      <c r="T23">
        <f t="shared" si="8"/>
        <v>-2.757347225212925E-5</v>
      </c>
      <c r="U23">
        <f t="shared" si="9"/>
        <v>-8.0977809417959179E-6</v>
      </c>
      <c r="V23">
        <f t="shared" si="10"/>
        <v>-1</v>
      </c>
      <c r="W23" s="9">
        <f t="shared" si="18"/>
        <v>2.6398972636461701E-7</v>
      </c>
    </row>
    <row r="24" spans="3:23" x14ac:dyDescent="0.25">
      <c r="C24" s="14"/>
      <c r="D24" s="1">
        <v>21</v>
      </c>
      <c r="E24" s="1">
        <f t="shared" si="21"/>
        <v>8.4</v>
      </c>
      <c r="F24" s="1">
        <f t="shared" si="22"/>
        <v>7.9</v>
      </c>
      <c r="G24" s="12">
        <f t="shared" si="23"/>
        <v>-1.3901300345928576</v>
      </c>
      <c r="H24" s="12">
        <f t="shared" si="24"/>
        <v>15.208395250799242</v>
      </c>
      <c r="I24" s="1">
        <f t="shared" si="25"/>
        <v>1</v>
      </c>
      <c r="J24" s="2" t="str">
        <f t="shared" si="26"/>
        <v xml:space="preserve"> </v>
      </c>
      <c r="K24" s="1">
        <f t="shared" si="27"/>
        <v>7.9</v>
      </c>
      <c r="L24" s="1">
        <f t="shared" si="28"/>
        <v>8.4</v>
      </c>
      <c r="O24">
        <v>20</v>
      </c>
      <c r="P24">
        <f t="shared" si="16"/>
        <v>-1.8062721252441407</v>
      </c>
      <c r="Q24">
        <f t="shared" si="6"/>
        <v>-1.8062718868255616</v>
      </c>
      <c r="R24">
        <f t="shared" si="17"/>
        <v>-1.8062716484069825</v>
      </c>
      <c r="S24">
        <f t="shared" si="7"/>
        <v>1.1377934917788934E-5</v>
      </c>
      <c r="T24">
        <f t="shared" si="8"/>
        <v>-8.0977809417959179E-6</v>
      </c>
      <c r="U24">
        <f t="shared" si="9"/>
        <v>1.6400739255573171E-6</v>
      </c>
      <c r="V24">
        <f t="shared" si="10"/>
        <v>1</v>
      </c>
      <c r="W24" s="9">
        <f t="shared" si="18"/>
        <v>1.319948457596669E-7</v>
      </c>
    </row>
    <row r="25" spans="3:23" x14ac:dyDescent="0.25">
      <c r="C25" s="14"/>
      <c r="D25" s="1">
        <v>22</v>
      </c>
      <c r="E25" s="1">
        <f t="shared" si="21"/>
        <v>8.9</v>
      </c>
      <c r="F25" s="1">
        <f t="shared" si="22"/>
        <v>8.4</v>
      </c>
      <c r="G25" s="12">
        <f t="shared" si="23"/>
        <v>-19.990065734205473</v>
      </c>
      <c r="H25" s="12">
        <f t="shared" si="24"/>
        <v>-1.3901300345928576</v>
      </c>
      <c r="I25" s="1" t="str">
        <f t="shared" si="25"/>
        <v xml:space="preserve"> </v>
      </c>
      <c r="J25" s="2" t="str">
        <f t="shared" si="26"/>
        <v xml:space="preserve"> </v>
      </c>
      <c r="K25" s="1" t="str">
        <f t="shared" si="27"/>
        <v xml:space="preserve"> </v>
      </c>
      <c r="L25" s="1" t="str">
        <f t="shared" si="28"/>
        <v xml:space="preserve"> </v>
      </c>
      <c r="O25">
        <v>21</v>
      </c>
      <c r="P25">
        <f t="shared" si="16"/>
        <v>-1.8062718868255616</v>
      </c>
      <c r="Q25">
        <f t="shared" si="6"/>
        <v>-1.8062717676162721</v>
      </c>
      <c r="R25">
        <f t="shared" si="17"/>
        <v>-1.8062716484069825</v>
      </c>
      <c r="S25">
        <f t="shared" si="7"/>
        <v>1.6400739255573171E-6</v>
      </c>
      <c r="T25">
        <f t="shared" si="8"/>
        <v>-8.0977809417959179E-6</v>
      </c>
      <c r="U25">
        <f t="shared" si="9"/>
        <v>-3.2288542826108824E-6</v>
      </c>
      <c r="V25">
        <f t="shared" si="10"/>
        <v>-1</v>
      </c>
      <c r="W25" s="9">
        <f t="shared" si="18"/>
        <v>6.5997427235493562E-8</v>
      </c>
    </row>
    <row r="26" spans="3:23" x14ac:dyDescent="0.25">
      <c r="C26" s="14"/>
      <c r="D26" s="1">
        <v>23</v>
      </c>
      <c r="E26" s="1">
        <f t="shared" si="21"/>
        <v>9.4</v>
      </c>
      <c r="F26" s="1">
        <f t="shared" si="22"/>
        <v>8.9</v>
      </c>
      <c r="G26" s="12">
        <f t="shared" si="23"/>
        <v>-40.590846192603976</v>
      </c>
      <c r="H26" s="12">
        <f t="shared" si="24"/>
        <v>-19.990065734205473</v>
      </c>
      <c r="I26" s="1" t="str">
        <f t="shared" si="25"/>
        <v xml:space="preserve"> </v>
      </c>
      <c r="J26" s="2" t="str">
        <f t="shared" si="26"/>
        <v xml:space="preserve"> </v>
      </c>
      <c r="K26" s="1" t="str">
        <f t="shared" si="27"/>
        <v xml:space="preserve"> </v>
      </c>
      <c r="L26" s="1" t="str">
        <f t="shared" si="28"/>
        <v xml:space="preserve"> </v>
      </c>
      <c r="O26">
        <v>22</v>
      </c>
      <c r="P26">
        <f t="shared" si="16"/>
        <v>-1.8062718868255616</v>
      </c>
      <c r="Q26">
        <f t="shared" si="6"/>
        <v>-1.8062718272209168</v>
      </c>
      <c r="R26">
        <f t="shared" si="17"/>
        <v>-1.8062717676162721</v>
      </c>
      <c r="S26">
        <f t="shared" si="7"/>
        <v>1.6400739255573171E-6</v>
      </c>
      <c r="T26">
        <f t="shared" si="8"/>
        <v>-3.2288542826108824E-6</v>
      </c>
      <c r="U26">
        <f t="shared" si="9"/>
        <v>-7.9439037392603495E-7</v>
      </c>
      <c r="V26">
        <f t="shared" si="10"/>
        <v>-1</v>
      </c>
      <c r="W26" s="9">
        <f t="shared" si="18"/>
        <v>3.2998712528831717E-8</v>
      </c>
    </row>
    <row r="27" spans="3:23" x14ac:dyDescent="0.25">
      <c r="D27" s="1">
        <v>24</v>
      </c>
      <c r="E27" s="1">
        <f t="shared" si="21"/>
        <v>9.9</v>
      </c>
      <c r="F27" s="1">
        <f t="shared" si="22"/>
        <v>9.4</v>
      </c>
      <c r="G27" s="12">
        <f t="shared" si="23"/>
        <v>-63.192106769477164</v>
      </c>
      <c r="H27" s="12">
        <f t="shared" si="24"/>
        <v>-40.590846192603976</v>
      </c>
      <c r="I27" s="1" t="str">
        <f t="shared" si="25"/>
        <v xml:space="preserve"> </v>
      </c>
      <c r="J27" s="2" t="str">
        <f t="shared" si="26"/>
        <v xml:space="preserve"> </v>
      </c>
      <c r="K27" s="1" t="str">
        <f t="shared" si="27"/>
        <v xml:space="preserve"> </v>
      </c>
      <c r="L27" s="1" t="str">
        <f t="shared" si="28"/>
        <v xml:space="preserve"> </v>
      </c>
      <c r="O27">
        <v>23</v>
      </c>
      <c r="P27">
        <f t="shared" si="16"/>
        <v>-1.8062718868255616</v>
      </c>
      <c r="Q27">
        <f t="shared" si="6"/>
        <v>-1.8062718570232392</v>
      </c>
      <c r="R27">
        <f t="shared" si="17"/>
        <v>-1.8062718272209168</v>
      </c>
      <c r="S27">
        <f t="shared" si="7"/>
        <v>1.6400739255573171E-6</v>
      </c>
      <c r="T27">
        <f t="shared" si="8"/>
        <v>-7.9439037392603495E-7</v>
      </c>
      <c r="U27">
        <f t="shared" si="9"/>
        <v>4.2284172963036326E-7</v>
      </c>
      <c r="V27">
        <f t="shared" si="10"/>
        <v>1</v>
      </c>
      <c r="W27" s="9">
        <f t="shared" si="18"/>
        <v>1.6499355992187106E-8</v>
      </c>
    </row>
    <row r="28" spans="3:23" x14ac:dyDescent="0.25">
      <c r="D28" s="1">
        <v>25</v>
      </c>
      <c r="E28" s="1">
        <f t="shared" si="21"/>
        <v>10.4</v>
      </c>
      <c r="F28" s="1">
        <f t="shared" si="22"/>
        <v>9.9</v>
      </c>
      <c r="G28" s="12">
        <f t="shared" si="23"/>
        <v>-87.793616179829257</v>
      </c>
      <c r="H28" s="12">
        <f t="shared" si="24"/>
        <v>-63.192106769477164</v>
      </c>
      <c r="I28" s="1" t="str">
        <f t="shared" si="25"/>
        <v xml:space="preserve"> </v>
      </c>
      <c r="J28" s="2" t="str">
        <f t="shared" si="26"/>
        <v xml:space="preserve"> </v>
      </c>
      <c r="K28" s="1" t="str">
        <f t="shared" si="27"/>
        <v xml:space="preserve"> </v>
      </c>
      <c r="L28" s="1" t="str">
        <f t="shared" si="28"/>
        <v xml:space="preserve"> </v>
      </c>
      <c r="O28">
        <v>24</v>
      </c>
      <c r="P28">
        <f t="shared" si="16"/>
        <v>-1.8062718570232392</v>
      </c>
      <c r="Q28">
        <f t="shared" si="6"/>
        <v>-1.806271842122078</v>
      </c>
      <c r="R28">
        <f t="shared" si="17"/>
        <v>-1.8062718272209168</v>
      </c>
      <c r="S28">
        <f t="shared" si="7"/>
        <v>4.2284172963036326E-7</v>
      </c>
      <c r="T28">
        <f t="shared" si="8"/>
        <v>-7.9439037392603495E-7</v>
      </c>
      <c r="U28">
        <f t="shared" si="9"/>
        <v>-1.8577433280597688E-7</v>
      </c>
      <c r="V28">
        <f t="shared" si="10"/>
        <v>-1</v>
      </c>
      <c r="W28" s="9">
        <f t="shared" si="18"/>
        <v>8.2496780641507411E-9</v>
      </c>
    </row>
    <row r="29" spans="3:23" x14ac:dyDescent="0.25">
      <c r="D29" s="1">
        <v>26</v>
      </c>
      <c r="E29" s="1">
        <f t="shared" si="21"/>
        <v>10.9</v>
      </c>
      <c r="F29" s="1">
        <f t="shared" si="22"/>
        <v>10.4</v>
      </c>
      <c r="G29" s="12">
        <f t="shared" si="23"/>
        <v>-114.39523053297194</v>
      </c>
      <c r="H29" s="12">
        <f t="shared" si="24"/>
        <v>-87.793616179829257</v>
      </c>
      <c r="I29" s="1" t="str">
        <f t="shared" si="25"/>
        <v xml:space="preserve"> </v>
      </c>
      <c r="J29" s="2" t="str">
        <f t="shared" si="26"/>
        <v xml:space="preserve"> </v>
      </c>
      <c r="K29" s="1" t="str">
        <f t="shared" si="27"/>
        <v xml:space="preserve"> </v>
      </c>
      <c r="L29" s="1" t="str">
        <f t="shared" si="28"/>
        <v xml:space="preserve"> </v>
      </c>
      <c r="O29">
        <v>25</v>
      </c>
      <c r="P29">
        <f t="shared" si="16"/>
        <v>-1.8062718570232392</v>
      </c>
      <c r="Q29">
        <f t="shared" si="6"/>
        <v>-1.8062718495726586</v>
      </c>
      <c r="R29">
        <f t="shared" si="17"/>
        <v>-1.806271842122078</v>
      </c>
      <c r="S29">
        <f t="shared" si="7"/>
        <v>4.2284172963036326E-7</v>
      </c>
      <c r="T29">
        <f t="shared" si="8"/>
        <v>-1.8577433280597688E-7</v>
      </c>
      <c r="U29">
        <f t="shared" si="9"/>
        <v>1.1853369130676583E-7</v>
      </c>
      <c r="V29">
        <f t="shared" si="10"/>
        <v>1</v>
      </c>
      <c r="W29" s="9">
        <f t="shared" si="18"/>
        <v>4.1248390150610735E-9</v>
      </c>
    </row>
    <row r="30" spans="3:23" x14ac:dyDescent="0.25">
      <c r="D30" s="1">
        <v>27</v>
      </c>
      <c r="E30" s="1">
        <f t="shared" si="21"/>
        <v>11.4</v>
      </c>
      <c r="F30" s="1">
        <f t="shared" si="22"/>
        <v>10.9</v>
      </c>
      <c r="G30" s="12">
        <f t="shared" si="23"/>
        <v>-142.99686254190004</v>
      </c>
      <c r="H30" s="12">
        <f t="shared" si="24"/>
        <v>-114.39523053297194</v>
      </c>
      <c r="I30" s="1" t="str">
        <f t="shared" si="25"/>
        <v xml:space="preserve"> </v>
      </c>
      <c r="J30" s="2" t="str">
        <f t="shared" si="26"/>
        <v xml:space="preserve"> </v>
      </c>
      <c r="K30" s="1" t="str">
        <f t="shared" si="27"/>
        <v xml:space="preserve"> </v>
      </c>
      <c r="L30" s="1" t="str">
        <f t="shared" si="28"/>
        <v xml:space="preserve"> </v>
      </c>
      <c r="O30">
        <v>26</v>
      </c>
      <c r="P30">
        <f t="shared" si="16"/>
        <v>-1.8062718495726586</v>
      </c>
      <c r="Q30">
        <f t="shared" si="6"/>
        <v>-1.8062718458473683</v>
      </c>
      <c r="R30">
        <f t="shared" si="17"/>
        <v>-1.806271842122078</v>
      </c>
      <c r="S30">
        <f t="shared" si="7"/>
        <v>1.1853369130676583E-7</v>
      </c>
      <c r="T30">
        <f t="shared" si="8"/>
        <v>-1.8577433280597688E-7</v>
      </c>
      <c r="U30">
        <f t="shared" si="9"/>
        <v>-3.3620324302319204E-8</v>
      </c>
      <c r="V30">
        <f t="shared" si="10"/>
        <v>-1</v>
      </c>
      <c r="W30" s="9">
        <f t="shared" si="18"/>
        <v>2.0624195117841108E-9</v>
      </c>
    </row>
    <row r="31" spans="3:23" x14ac:dyDescent="0.25">
      <c r="D31" s="1">
        <v>28</v>
      </c>
      <c r="E31" s="1">
        <f t="shared" si="21"/>
        <v>11.9</v>
      </c>
      <c r="F31" s="1">
        <f t="shared" si="22"/>
        <v>11.4</v>
      </c>
      <c r="G31" s="12">
        <f t="shared" si="23"/>
        <v>-173.59846113858458</v>
      </c>
      <c r="H31" s="12">
        <f t="shared" si="24"/>
        <v>-142.99686254190004</v>
      </c>
      <c r="I31" s="1" t="str">
        <f t="shared" si="25"/>
        <v xml:space="preserve"> </v>
      </c>
      <c r="J31" s="2" t="str">
        <f t="shared" si="26"/>
        <v xml:space="preserve"> </v>
      </c>
      <c r="K31" s="1" t="str">
        <f t="shared" si="27"/>
        <v xml:space="preserve"> </v>
      </c>
      <c r="L31" s="1" t="str">
        <f t="shared" si="28"/>
        <v xml:space="preserve"> </v>
      </c>
      <c r="O31">
        <v>27</v>
      </c>
      <c r="P31">
        <f t="shared" si="16"/>
        <v>-1.8062718495726586</v>
      </c>
      <c r="Q31">
        <f t="shared" si="6"/>
        <v>-1.8062718477100135</v>
      </c>
      <c r="R31">
        <f t="shared" si="17"/>
        <v>-1.8062718458473683</v>
      </c>
      <c r="S31">
        <f t="shared" si="7"/>
        <v>1.1853369130676583E-7</v>
      </c>
      <c r="T31">
        <f t="shared" si="8"/>
        <v>-3.3620324302319204E-8</v>
      </c>
      <c r="U31">
        <f t="shared" si="9"/>
        <v>4.2456690607650671E-8</v>
      </c>
      <c r="V31">
        <f t="shared" si="10"/>
        <v>1</v>
      </c>
      <c r="W31" s="9">
        <f t="shared" si="18"/>
        <v>1.0312097548286618E-9</v>
      </c>
    </row>
    <row r="32" spans="3:23" x14ac:dyDescent="0.25">
      <c r="D32" s="1">
        <v>29</v>
      </c>
      <c r="E32" s="1">
        <f t="shared" si="21"/>
        <v>12.4</v>
      </c>
      <c r="F32" s="1">
        <f t="shared" si="22"/>
        <v>11.9</v>
      </c>
      <c r="G32" s="12">
        <f t="shared" si="23"/>
        <v>-206.19999812043267</v>
      </c>
      <c r="H32" s="12">
        <f t="shared" si="24"/>
        <v>-173.59846113858458</v>
      </c>
      <c r="I32" s="1" t="str">
        <f t="shared" si="25"/>
        <v xml:space="preserve"> </v>
      </c>
      <c r="J32" s="2" t="str">
        <f t="shared" si="26"/>
        <v xml:space="preserve"> </v>
      </c>
      <c r="K32" s="1" t="str">
        <f t="shared" si="27"/>
        <v xml:space="preserve"> </v>
      </c>
      <c r="L32" s="1" t="str">
        <f t="shared" si="28"/>
        <v xml:space="preserve"> </v>
      </c>
      <c r="O32">
        <v>28</v>
      </c>
      <c r="P32">
        <f t="shared" si="16"/>
        <v>-1.8062718477100135</v>
      </c>
      <c r="Q32">
        <f t="shared" si="6"/>
        <v>-1.8062718467786909</v>
      </c>
      <c r="R32">
        <f t="shared" si="17"/>
        <v>-1.8062718458473683</v>
      </c>
      <c r="S32">
        <f t="shared" si="7"/>
        <v>4.2456690607650671E-8</v>
      </c>
      <c r="T32">
        <f t="shared" si="8"/>
        <v>-3.3620324302319204E-8</v>
      </c>
      <c r="U32">
        <f t="shared" si="9"/>
        <v>4.4181831526657334E-9</v>
      </c>
      <c r="V32">
        <f t="shared" si="10"/>
        <v>1</v>
      </c>
      <c r="W32" s="9">
        <f t="shared" si="18"/>
        <v>5.156048776801793E-10</v>
      </c>
    </row>
    <row r="33" spans="4:23" x14ac:dyDescent="0.25">
      <c r="D33" s="1">
        <v>30</v>
      </c>
      <c r="E33" s="1">
        <f t="shared" si="21"/>
        <v>12.9</v>
      </c>
      <c r="F33" s="1">
        <f t="shared" si="22"/>
        <v>12.4</v>
      </c>
      <c r="G33" s="12">
        <f t="shared" si="23"/>
        <v>-240.80145948922865</v>
      </c>
      <c r="H33" s="12">
        <f t="shared" si="24"/>
        <v>-206.19999812043267</v>
      </c>
      <c r="I33" s="1" t="str">
        <f t="shared" si="25"/>
        <v xml:space="preserve"> </v>
      </c>
      <c r="J33" s="2" t="str">
        <f t="shared" si="26"/>
        <v xml:space="preserve"> </v>
      </c>
      <c r="K33" s="1" t="str">
        <f t="shared" si="27"/>
        <v xml:space="preserve"> </v>
      </c>
      <c r="L33" s="1" t="str">
        <f t="shared" si="28"/>
        <v xml:space="preserve"> </v>
      </c>
      <c r="O33">
        <v>29</v>
      </c>
      <c r="P33">
        <f t="shared" si="16"/>
        <v>-1.8062718467786909</v>
      </c>
      <c r="Q33">
        <f t="shared" si="6"/>
        <v>-1.8062718463130296</v>
      </c>
      <c r="R33">
        <f t="shared" si="17"/>
        <v>-1.8062718458473683</v>
      </c>
      <c r="S33">
        <f t="shared" si="7"/>
        <v>4.4181831526657334E-9</v>
      </c>
      <c r="T33">
        <f t="shared" si="8"/>
        <v>-3.3620324302319204E-8</v>
      </c>
      <c r="U33">
        <f t="shared" si="9"/>
        <v>-1.4601070574826736E-8</v>
      </c>
      <c r="V33">
        <f t="shared" si="10"/>
        <v>-1</v>
      </c>
      <c r="W33" s="9">
        <f t="shared" si="18"/>
        <v>2.5780243890655175E-10</v>
      </c>
    </row>
    <row r="34" spans="4:23" x14ac:dyDescent="0.25">
      <c r="D34" s="1">
        <v>31</v>
      </c>
      <c r="E34" s="1">
        <f t="shared" si="21"/>
        <v>13.4</v>
      </c>
      <c r="F34" s="1">
        <f t="shared" si="22"/>
        <v>12.9</v>
      </c>
      <c r="G34" s="12">
        <f t="shared" si="23"/>
        <v>-277.40283988886284</v>
      </c>
      <c r="H34" s="12">
        <f t="shared" si="24"/>
        <v>-240.80145948922865</v>
      </c>
      <c r="I34" s="1" t="str">
        <f t="shared" si="25"/>
        <v xml:space="preserve"> </v>
      </c>
      <c r="J34" s="2" t="str">
        <f t="shared" si="26"/>
        <v xml:space="preserve"> </v>
      </c>
      <c r="K34" s="1" t="str">
        <f t="shared" si="27"/>
        <v xml:space="preserve"> </v>
      </c>
      <c r="L34" s="1" t="str">
        <f t="shared" si="28"/>
        <v xml:space="preserve"> </v>
      </c>
      <c r="O34">
        <v>30</v>
      </c>
      <c r="P34">
        <f t="shared" si="16"/>
        <v>-1.8062718467786909</v>
      </c>
      <c r="Q34">
        <f t="shared" si="6"/>
        <v>-1.8062718465458603</v>
      </c>
      <c r="R34">
        <f t="shared" si="17"/>
        <v>-1.8062718463130296</v>
      </c>
      <c r="S34">
        <f t="shared" si="7"/>
        <v>4.4181831526657334E-9</v>
      </c>
      <c r="T34">
        <f t="shared" si="8"/>
        <v>-1.4601070574826736E-8</v>
      </c>
      <c r="U34">
        <f t="shared" si="9"/>
        <v>-5.0914437110805011E-9</v>
      </c>
      <c r="V34">
        <f t="shared" si="10"/>
        <v>-1</v>
      </c>
      <c r="W34" s="9">
        <f t="shared" si="18"/>
        <v>1.2890121943666035E-10</v>
      </c>
    </row>
    <row r="35" spans="4:23" x14ac:dyDescent="0.25">
      <c r="D35" s="1">
        <v>32</v>
      </c>
      <c r="E35" s="1">
        <f t="shared" si="21"/>
        <v>13.9</v>
      </c>
      <c r="F35" s="1">
        <f t="shared" si="22"/>
        <v>13.4</v>
      </c>
      <c r="G35" s="12">
        <f t="shared" si="23"/>
        <v>-316.00413907032572</v>
      </c>
      <c r="H35" s="12">
        <f t="shared" si="24"/>
        <v>-277.40283988886284</v>
      </c>
      <c r="I35" s="1" t="str">
        <f t="shared" si="25"/>
        <v xml:space="preserve"> </v>
      </c>
      <c r="J35" s="2" t="str">
        <f t="shared" si="26"/>
        <v xml:space="preserve"> </v>
      </c>
      <c r="K35" s="1" t="str">
        <f t="shared" si="27"/>
        <v xml:space="preserve"> </v>
      </c>
      <c r="L35" s="1" t="str">
        <f t="shared" si="28"/>
        <v xml:space="preserve"> </v>
      </c>
    </row>
  </sheetData>
  <mergeCells count="3">
    <mergeCell ref="B2:L2"/>
    <mergeCell ref="O2:W2"/>
    <mergeCell ref="Y2:AD2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Metodos usados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Nayee Montoya</cp:lastModifiedBy>
  <cp:revision/>
  <dcterms:created xsi:type="dcterms:W3CDTF">2019-08-16T21:28:55Z</dcterms:created>
  <dcterms:modified xsi:type="dcterms:W3CDTF">2019-09-10T05:32:57Z</dcterms:modified>
  <cp:category/>
  <cp:contentStatus/>
</cp:coreProperties>
</file>