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enteriau\Desktop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uri="GoogleSheetsCustomDataVersion1">
      <go:sheetsCustomData xmlns:go="http://customooxmlschemas.google.com/" r:id="rId5" roundtripDataSignature="AMtx7mib19t7k4tVWJMcDRJpkWEz6yZaBg=="/>
    </ext>
  </extLst>
</workbook>
</file>

<file path=xl/calcChain.xml><?xml version="1.0" encoding="utf-8"?>
<calcChain xmlns="http://schemas.openxmlformats.org/spreadsheetml/2006/main">
  <c r="M33" i="1" l="1"/>
  <c r="N33" i="1"/>
  <c r="P33" i="1" s="1"/>
  <c r="O33" i="1"/>
  <c r="M34" i="1"/>
  <c r="N34" i="1" s="1"/>
  <c r="M35" i="1"/>
  <c r="O35" i="1" s="1"/>
  <c r="I8" i="1"/>
  <c r="I9" i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7" i="1"/>
  <c r="I6" i="1"/>
  <c r="H8" i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7" i="1"/>
  <c r="H6" i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F8" i="1"/>
  <c r="G6" i="1"/>
  <c r="G7" i="1" s="1"/>
  <c r="P34" i="1" l="1"/>
  <c r="N35" i="1"/>
  <c r="P35" i="1" s="1"/>
  <c r="O34" i="1"/>
  <c r="G8" i="1"/>
  <c r="K8" i="1" s="1"/>
  <c r="K7" i="1"/>
  <c r="K6" i="1"/>
  <c r="L6" i="1"/>
  <c r="L7" i="1"/>
  <c r="L8" i="1"/>
  <c r="F9" i="1"/>
  <c r="G9" i="1" l="1"/>
  <c r="G10" i="1" s="1"/>
  <c r="M6" i="1"/>
  <c r="O6" i="1" s="1"/>
  <c r="M7" i="1"/>
  <c r="N7" i="1" s="1"/>
  <c r="M8" i="1"/>
  <c r="F10" i="1"/>
  <c r="L9" i="1"/>
  <c r="K9" i="1" l="1"/>
  <c r="M9" i="1" s="1"/>
  <c r="O9" i="1" s="1"/>
  <c r="N6" i="1"/>
  <c r="P6" i="1" s="1"/>
  <c r="O7" i="1"/>
  <c r="P7" i="1"/>
  <c r="G11" i="1"/>
  <c r="F11" i="1"/>
  <c r="L10" i="1"/>
  <c r="K10" i="1"/>
  <c r="O8" i="1"/>
  <c r="N8" i="1"/>
  <c r="P8" i="1" l="1"/>
  <c r="N9" i="1"/>
  <c r="P9" i="1" s="1"/>
  <c r="M10" i="1"/>
  <c r="O10" i="1" s="1"/>
  <c r="G12" i="1"/>
  <c r="F12" i="1"/>
  <c r="L11" i="1"/>
  <c r="K11" i="1"/>
  <c r="M11" i="1" l="1"/>
  <c r="O11" i="1" s="1"/>
  <c r="N10" i="1"/>
  <c r="P10" i="1" s="1"/>
  <c r="G13" i="1"/>
  <c r="F13" i="1"/>
  <c r="L12" i="1"/>
  <c r="K12" i="1"/>
  <c r="N11" i="1" l="1"/>
  <c r="P11" i="1" s="1"/>
  <c r="G14" i="1"/>
  <c r="F14" i="1"/>
  <c r="M12" i="1"/>
  <c r="K13" i="1"/>
  <c r="L13" i="1"/>
  <c r="O12" i="1" l="1"/>
  <c r="N12" i="1"/>
  <c r="M13" i="1"/>
  <c r="G15" i="1"/>
  <c r="F15" i="1"/>
  <c r="L14" i="1"/>
  <c r="K14" i="1"/>
  <c r="P12" i="1" l="1"/>
  <c r="G16" i="1"/>
  <c r="F16" i="1"/>
  <c r="L15" i="1"/>
  <c r="K15" i="1"/>
  <c r="O13" i="1"/>
  <c r="N13" i="1"/>
  <c r="M14" i="1"/>
  <c r="M15" i="1" l="1"/>
  <c r="P13" i="1"/>
  <c r="G17" i="1"/>
  <c r="F17" i="1"/>
  <c r="L16" i="1"/>
  <c r="K16" i="1"/>
  <c r="O14" i="1"/>
  <c r="N14" i="1"/>
  <c r="P14" i="1" l="1"/>
  <c r="G18" i="1"/>
  <c r="F18" i="1"/>
  <c r="K17" i="1"/>
  <c r="L17" i="1"/>
  <c r="M16" i="1"/>
  <c r="O15" i="1"/>
  <c r="N15" i="1"/>
  <c r="M17" i="1" l="1"/>
  <c r="O17" i="1" s="1"/>
  <c r="P15" i="1"/>
  <c r="O16" i="1"/>
  <c r="N16" i="1"/>
  <c r="G19" i="1"/>
  <c r="F19" i="1"/>
  <c r="L18" i="1"/>
  <c r="K18" i="1"/>
  <c r="N17" i="1" l="1"/>
  <c r="P17" i="1" s="1"/>
  <c r="P16" i="1"/>
  <c r="G20" i="1"/>
  <c r="F20" i="1"/>
  <c r="L19" i="1"/>
  <c r="K19" i="1"/>
  <c r="M18" i="1"/>
  <c r="M19" i="1" l="1"/>
  <c r="O18" i="1"/>
  <c r="N18" i="1"/>
  <c r="G21" i="1"/>
  <c r="F21" i="1"/>
  <c r="L20" i="1"/>
  <c r="K20" i="1"/>
  <c r="P18" i="1" l="1"/>
  <c r="M20" i="1"/>
  <c r="O20" i="1" s="1"/>
  <c r="G22" i="1"/>
  <c r="F22" i="1"/>
  <c r="L21" i="1"/>
  <c r="K21" i="1"/>
  <c r="O19" i="1"/>
  <c r="N19" i="1"/>
  <c r="N20" i="1" l="1"/>
  <c r="P20" i="1" s="1"/>
  <c r="P19" i="1"/>
  <c r="M21" i="1"/>
  <c r="G23" i="1"/>
  <c r="F23" i="1"/>
  <c r="L22" i="1"/>
  <c r="K22" i="1"/>
  <c r="M22" i="1" l="1"/>
  <c r="G24" i="1"/>
  <c r="F24" i="1"/>
  <c r="L23" i="1"/>
  <c r="K23" i="1"/>
  <c r="O21" i="1"/>
  <c r="N21" i="1"/>
  <c r="P21" i="1" l="1"/>
  <c r="M23" i="1"/>
  <c r="O23" i="1" s="1"/>
  <c r="G25" i="1"/>
  <c r="F25" i="1"/>
  <c r="L24" i="1"/>
  <c r="K24" i="1"/>
  <c r="O22" i="1"/>
  <c r="N22" i="1"/>
  <c r="P22" i="1" l="1"/>
  <c r="M24" i="1"/>
  <c r="O24" i="1" s="1"/>
  <c r="N23" i="1"/>
  <c r="P23" i="1" s="1"/>
  <c r="G26" i="1"/>
  <c r="F26" i="1"/>
  <c r="L25" i="1"/>
  <c r="K25" i="1"/>
  <c r="N24" i="1" l="1"/>
  <c r="P24" i="1" s="1"/>
  <c r="M25" i="1"/>
  <c r="O25" i="1" s="1"/>
  <c r="G27" i="1"/>
  <c r="F27" i="1"/>
  <c r="L26" i="1"/>
  <c r="K26" i="1"/>
  <c r="N25" i="1" l="1"/>
  <c r="P25" i="1" s="1"/>
  <c r="M26" i="1"/>
  <c r="O26" i="1" s="1"/>
  <c r="G28" i="1"/>
  <c r="F28" i="1"/>
  <c r="L27" i="1"/>
  <c r="K27" i="1"/>
  <c r="N26" i="1" l="1"/>
  <c r="P26" i="1" s="1"/>
  <c r="G29" i="1"/>
  <c r="F29" i="1"/>
  <c r="L28" i="1"/>
  <c r="K28" i="1"/>
  <c r="M27" i="1"/>
  <c r="O27" i="1" l="1"/>
  <c r="N27" i="1"/>
  <c r="M28" i="1"/>
  <c r="G30" i="1"/>
  <c r="F30" i="1"/>
  <c r="L29" i="1"/>
  <c r="K29" i="1"/>
  <c r="M29" i="1" l="1"/>
  <c r="O29" i="1" s="1"/>
  <c r="O28" i="1"/>
  <c r="N28" i="1"/>
  <c r="G31" i="1"/>
  <c r="F31" i="1"/>
  <c r="L30" i="1"/>
  <c r="K30" i="1"/>
  <c r="P27" i="1"/>
  <c r="P28" i="1" l="1"/>
  <c r="N29" i="1"/>
  <c r="P29" i="1" s="1"/>
  <c r="M30" i="1"/>
  <c r="G32" i="1"/>
  <c r="F32" i="1"/>
  <c r="L31" i="1"/>
  <c r="K31" i="1"/>
  <c r="M31" i="1" l="1"/>
  <c r="G33" i="1"/>
  <c r="F33" i="1"/>
  <c r="L32" i="1"/>
  <c r="K32" i="1"/>
  <c r="O30" i="1"/>
  <c r="N30" i="1"/>
  <c r="P30" i="1" l="1"/>
  <c r="M32" i="1"/>
  <c r="G34" i="1"/>
  <c r="F34" i="1"/>
  <c r="L33" i="1"/>
  <c r="K33" i="1"/>
  <c r="L34" i="1"/>
  <c r="O31" i="1"/>
  <c r="N31" i="1"/>
  <c r="O32" i="1" l="1"/>
  <c r="N32" i="1"/>
  <c r="G35" i="1"/>
  <c r="F35" i="1"/>
  <c r="K34" i="1"/>
  <c r="P31" i="1"/>
  <c r="R34" i="1" l="1"/>
  <c r="P32" i="1"/>
  <c r="L35" i="1"/>
  <c r="K35" i="1"/>
  <c r="R6" i="1" l="1"/>
  <c r="U6" i="1"/>
  <c r="W6" i="1" s="1"/>
  <c r="S6" i="1"/>
  <c r="R35" i="1" l="1"/>
  <c r="T6" i="1"/>
  <c r="X6" i="1" s="1"/>
  <c r="V6" i="1"/>
  <c r="Y6" i="1" l="1"/>
  <c r="S7" i="1" s="1"/>
  <c r="U7" i="1" l="1"/>
  <c r="W7" i="1" s="1"/>
  <c r="V7" i="1"/>
  <c r="T7" i="1" l="1"/>
  <c r="AA7" i="1" s="1"/>
  <c r="X7" i="1" l="1"/>
  <c r="Y7" i="1" s="1"/>
  <c r="U8" i="1" s="1"/>
  <c r="W8" i="1" s="1"/>
  <c r="Z7" i="1"/>
  <c r="S8" i="1" l="1"/>
  <c r="V8" i="1" s="1"/>
  <c r="T8" i="1" l="1"/>
  <c r="X8" i="1" s="1"/>
  <c r="Y8" i="1" s="1"/>
  <c r="Z8" i="1" l="1"/>
  <c r="AA8" i="1"/>
  <c r="U9" i="1"/>
  <c r="W9" i="1" s="1"/>
  <c r="S9" i="1"/>
  <c r="T9" i="1" l="1"/>
  <c r="V9" i="1"/>
  <c r="AA9" i="1" l="1"/>
  <c r="Z9" i="1"/>
  <c r="X9" i="1"/>
  <c r="Y9" i="1" s="1"/>
  <c r="U10" i="1" l="1"/>
  <c r="W10" i="1" s="1"/>
  <c r="S10" i="1"/>
  <c r="V10" i="1" l="1"/>
  <c r="T10" i="1"/>
  <c r="X10" i="1" l="1"/>
  <c r="Y10" i="1" s="1"/>
  <c r="AA10" i="1"/>
  <c r="Z10" i="1"/>
  <c r="U11" i="1" l="1"/>
  <c r="W11" i="1" s="1"/>
  <c r="S11" i="1"/>
  <c r="T11" i="1" l="1"/>
  <c r="V11" i="1"/>
  <c r="AA11" i="1" l="1"/>
  <c r="Z11" i="1"/>
  <c r="X11" i="1"/>
  <c r="Y11" i="1" s="1"/>
  <c r="U12" i="1" l="1"/>
  <c r="W12" i="1" s="1"/>
  <c r="S12" i="1"/>
  <c r="V12" i="1" l="1"/>
  <c r="T12" i="1"/>
  <c r="X12" i="1" l="1"/>
  <c r="Y12" i="1" s="1"/>
  <c r="AA12" i="1"/>
  <c r="Z12" i="1"/>
  <c r="U13" i="1" l="1"/>
  <c r="W13" i="1" s="1"/>
  <c r="S13" i="1"/>
  <c r="T13" i="1" l="1"/>
  <c r="V13" i="1"/>
  <c r="AA13" i="1" l="1"/>
  <c r="Z13" i="1"/>
  <c r="X13" i="1"/>
  <c r="Y13" i="1" s="1"/>
  <c r="U14" i="1" l="1"/>
  <c r="W14" i="1" s="1"/>
  <c r="S14" i="1"/>
  <c r="V14" i="1" l="1"/>
  <c r="T14" i="1"/>
  <c r="X14" i="1" l="1"/>
  <c r="Y14" i="1" s="1"/>
  <c r="AA14" i="1"/>
  <c r="Z14" i="1"/>
  <c r="U15" i="1" l="1"/>
  <c r="W15" i="1" s="1"/>
  <c r="S15" i="1"/>
  <c r="T15" i="1" l="1"/>
  <c r="V15" i="1"/>
  <c r="AA15" i="1" l="1"/>
  <c r="Z15" i="1"/>
  <c r="X15" i="1"/>
  <c r="Y15" i="1" s="1"/>
  <c r="U16" i="1" l="1"/>
  <c r="W16" i="1" s="1"/>
  <c r="S16" i="1"/>
  <c r="V16" i="1" l="1"/>
  <c r="T16" i="1"/>
  <c r="X16" i="1" l="1"/>
  <c r="Y16" i="1" s="1"/>
  <c r="AA16" i="1"/>
  <c r="Z16" i="1"/>
  <c r="U17" i="1" l="1"/>
  <c r="W17" i="1" s="1"/>
  <c r="S17" i="1"/>
  <c r="T17" i="1" l="1"/>
  <c r="V17" i="1"/>
  <c r="AA17" i="1" l="1"/>
  <c r="Z17" i="1"/>
  <c r="X17" i="1"/>
  <c r="Y17" i="1" s="1"/>
  <c r="U18" i="1" l="1"/>
  <c r="W18" i="1" s="1"/>
  <c r="S18" i="1"/>
  <c r="V18" i="1" l="1"/>
  <c r="T18" i="1"/>
  <c r="X18" i="1" l="1"/>
  <c r="Y18" i="1" s="1"/>
  <c r="AA18" i="1"/>
  <c r="Z18" i="1"/>
  <c r="U19" i="1" l="1"/>
  <c r="W19" i="1" s="1"/>
  <c r="S19" i="1"/>
  <c r="T19" i="1" l="1"/>
  <c r="V19" i="1"/>
  <c r="AA19" i="1" l="1"/>
  <c r="Z19" i="1"/>
  <c r="X19" i="1"/>
  <c r="Y19" i="1" s="1"/>
  <c r="U20" i="1" l="1"/>
  <c r="W20" i="1" s="1"/>
  <c r="S20" i="1"/>
  <c r="V20" i="1" l="1"/>
  <c r="T20" i="1"/>
  <c r="X20" i="1" l="1"/>
  <c r="Y20" i="1" s="1"/>
  <c r="AA20" i="1"/>
  <c r="Z20" i="1"/>
  <c r="U21" i="1" l="1"/>
  <c r="W21" i="1" s="1"/>
  <c r="S21" i="1"/>
  <c r="T21" i="1" l="1"/>
  <c r="V21" i="1"/>
  <c r="AA21" i="1" l="1"/>
  <c r="Z21" i="1"/>
  <c r="X21" i="1"/>
  <c r="Y21" i="1" s="1"/>
  <c r="U22" i="1" l="1"/>
  <c r="W22" i="1" s="1"/>
  <c r="S22" i="1"/>
  <c r="V22" i="1" l="1"/>
  <c r="T22" i="1"/>
  <c r="X22" i="1" l="1"/>
  <c r="Y22" i="1" s="1"/>
  <c r="AA22" i="1"/>
  <c r="Z22" i="1"/>
  <c r="U23" i="1" l="1"/>
  <c r="W23" i="1" s="1"/>
  <c r="S23" i="1"/>
  <c r="T23" i="1" l="1"/>
  <c r="V23" i="1"/>
  <c r="AA23" i="1" l="1"/>
  <c r="Z23" i="1"/>
  <c r="X23" i="1"/>
  <c r="Y23" i="1" s="1"/>
  <c r="U24" i="1" l="1"/>
  <c r="W24" i="1" s="1"/>
  <c r="S24" i="1"/>
  <c r="V24" i="1" l="1"/>
  <c r="T24" i="1"/>
  <c r="X24" i="1" l="1"/>
  <c r="Y24" i="1" s="1"/>
  <c r="Z24" i="1"/>
  <c r="AA24" i="1"/>
  <c r="U25" i="1" l="1"/>
  <c r="W25" i="1" s="1"/>
  <c r="S25" i="1"/>
  <c r="T25" i="1" l="1"/>
  <c r="V25" i="1"/>
  <c r="AA25" i="1" l="1"/>
  <c r="Z25" i="1"/>
  <c r="X25" i="1"/>
  <c r="Y25" i="1" s="1"/>
  <c r="U26" i="1" l="1"/>
  <c r="W26" i="1" s="1"/>
  <c r="S26" i="1"/>
  <c r="V26" i="1" l="1"/>
  <c r="T26" i="1"/>
  <c r="X26" i="1" l="1"/>
  <c r="Y26" i="1" s="1"/>
  <c r="AA26" i="1"/>
  <c r="Z26" i="1"/>
  <c r="U27" i="1" l="1"/>
  <c r="W27" i="1" s="1"/>
  <c r="S27" i="1"/>
  <c r="T27" i="1" l="1"/>
  <c r="V27" i="1"/>
  <c r="AA27" i="1" l="1"/>
  <c r="Z27" i="1"/>
  <c r="X27" i="1"/>
  <c r="Y27" i="1" s="1"/>
  <c r="U28" i="1" l="1"/>
  <c r="W28" i="1" s="1"/>
  <c r="S28" i="1"/>
  <c r="V28" i="1" l="1"/>
  <c r="T28" i="1"/>
  <c r="X28" i="1" l="1"/>
  <c r="Y28" i="1" s="1"/>
  <c r="AA28" i="1"/>
  <c r="Z28" i="1"/>
  <c r="U29" i="1" l="1"/>
  <c r="W29" i="1" s="1"/>
  <c r="S29" i="1"/>
  <c r="T29" i="1" l="1"/>
  <c r="V29" i="1"/>
  <c r="AA29" i="1" l="1"/>
  <c r="Z29" i="1"/>
  <c r="X29" i="1"/>
  <c r="Y29" i="1" s="1"/>
  <c r="U30" i="1" l="1"/>
  <c r="W30" i="1" s="1"/>
  <c r="S30" i="1"/>
  <c r="V30" i="1" l="1"/>
  <c r="T30" i="1"/>
  <c r="X30" i="1" l="1"/>
  <c r="Y30" i="1" s="1"/>
  <c r="AA30" i="1"/>
  <c r="Z30" i="1"/>
  <c r="U31" i="1" l="1"/>
  <c r="W31" i="1" s="1"/>
  <c r="S31" i="1"/>
  <c r="T31" i="1" l="1"/>
  <c r="V31" i="1"/>
  <c r="AA31" i="1" l="1"/>
  <c r="Z31" i="1"/>
  <c r="X31" i="1"/>
  <c r="Y31" i="1" s="1"/>
  <c r="U32" i="1" l="1"/>
  <c r="W32" i="1" s="1"/>
  <c r="S32" i="1"/>
  <c r="V32" i="1" l="1"/>
  <c r="T32" i="1"/>
  <c r="X32" i="1" l="1"/>
  <c r="Y32" i="1" s="1"/>
  <c r="AA32" i="1"/>
  <c r="Z32" i="1"/>
  <c r="U33" i="1" l="1"/>
  <c r="W33" i="1" s="1"/>
  <c r="S33" i="1"/>
  <c r="T33" i="1" l="1"/>
  <c r="V33" i="1"/>
  <c r="AA33" i="1" l="1"/>
  <c r="Z33" i="1"/>
  <c r="X33" i="1"/>
  <c r="Y33" i="1" s="1"/>
  <c r="U34" i="1" l="1"/>
  <c r="W34" i="1" s="1"/>
  <c r="S34" i="1"/>
  <c r="V34" i="1" l="1"/>
  <c r="T34" i="1"/>
  <c r="X34" i="1" l="1"/>
  <c r="Y34" i="1" s="1"/>
  <c r="AA34" i="1"/>
  <c r="Z34" i="1"/>
  <c r="S35" i="1" l="1"/>
  <c r="U35" i="1"/>
  <c r="W35" i="1" s="1"/>
  <c r="V35" i="1" l="1"/>
  <c r="T35" i="1"/>
  <c r="AA35" i="1" l="1"/>
  <c r="Z35" i="1"/>
  <c r="X35" i="1"/>
  <c r="Y35" i="1" s="1"/>
</calcChain>
</file>

<file path=xl/comments1.xml><?xml version="1.0" encoding="utf-8"?>
<comments xmlns="http://schemas.openxmlformats.org/spreadsheetml/2006/main">
  <authors>
    <author/>
  </authors>
  <commentList>
    <comment ref="R5" authorId="0" shapeId="0">
      <text>
        <r>
          <rPr>
            <sz val="11"/>
            <color theme="1"/>
            <rFont val="Arial"/>
          </rPr>
          <t>======
ID#AAAADoHAhko
Nayee Montoya    (2019-09-02 19:59:41)
Coordenada de la intersección en el eje Y</t>
        </r>
      </text>
    </comment>
    <comment ref="T5" authorId="0" shapeId="0">
      <text>
        <r>
          <rPr>
            <sz val="11"/>
            <color theme="1"/>
            <rFont val="Arial"/>
          </rPr>
          <t>======
ID#AAAADoHAhkg
Nayee Montoya    (2019-09-02 19:59:41)
Coordenada de la Intersección en el eje X</t>
        </r>
      </text>
    </comment>
    <comment ref="Z5" authorId="0" shapeId="0">
      <text>
        <r>
          <rPr>
            <sz val="11"/>
            <color theme="1"/>
            <rFont val="Arial"/>
          </rPr>
          <t>======
ID#AAAADoHAhkk
Nayee Montoya    (2019-09-02 19:59:41)
El Error relativo en Y es 0</t>
        </r>
      </text>
    </comment>
    <comment ref="AA5" authorId="0" shapeId="0">
      <text>
        <r>
          <rPr>
            <sz val="11"/>
            <color theme="1"/>
            <rFont val="Arial"/>
          </rPr>
          <t>======
ID#AAAADoHAhkc
Nayee Montoya    (2019-09-02 19:59:41)
El Error Absoluto en Y es 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BG5TH+n+KaVxJR/O5cI+3M74wvw=="/>
    </ext>
  </extLst>
</comments>
</file>

<file path=xl/sharedStrings.xml><?xml version="1.0" encoding="utf-8"?>
<sst xmlns="http://schemas.openxmlformats.org/spreadsheetml/2006/main" count="33" uniqueCount="29">
  <si>
    <t>Metodo de Busquedas Incrementales</t>
  </si>
  <si>
    <t>Metodo de Bisección</t>
  </si>
  <si>
    <t>A</t>
  </si>
  <si>
    <t>B</t>
  </si>
  <si>
    <t>Coordenadas</t>
  </si>
  <si>
    <t>Función</t>
  </si>
  <si>
    <t>(x-5)^2+2(y-5)^2-7</t>
  </si>
  <si>
    <t>Iteración</t>
  </si>
  <si>
    <t>X</t>
  </si>
  <si>
    <t>Y</t>
  </si>
  <si>
    <t>f(a)</t>
  </si>
  <si>
    <t>f(b)</t>
  </si>
  <si>
    <t>Check coordenada</t>
  </si>
  <si>
    <t>Coor Xa</t>
  </si>
  <si>
    <t>Coor Xb</t>
  </si>
  <si>
    <t>Coor Y</t>
  </si>
  <si>
    <t>Xa</t>
  </si>
  <si>
    <t>Xc</t>
  </si>
  <si>
    <t>Xb</t>
  </si>
  <si>
    <t>F(Xa)</t>
  </si>
  <si>
    <t>F(Xb)</t>
  </si>
  <si>
    <t>F(Xc)</t>
  </si>
  <si>
    <t>Check signo</t>
  </si>
  <si>
    <t>Error Relativo en X</t>
  </si>
  <si>
    <t>Error Absoluto en X</t>
  </si>
  <si>
    <t>Lados del cuadrado        (D)</t>
  </si>
  <si>
    <t>Maximas Iteraciones eje Y</t>
  </si>
  <si>
    <t>Coordenada de inicial    (x,y)</t>
  </si>
  <si>
    <t xml:space="preserve">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</si>
</sst>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Arial"/>
    </font>
    <font>
      <b/>
      <sz val="18"/>
      <color theme="1"/>
      <name val="Calibri"/>
    </font>
    <font>
      <sz val="11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3" fillId="0" borderId="0" xfId="0" applyFont="1"/>
    <xf numFmtId="0" fontId="3" fillId="4" borderId="9" xfId="0" applyFont="1" applyFill="1" applyBorder="1"/>
    <xf numFmtId="0" fontId="5" fillId="0" borderId="0" xfId="0" applyFont="1"/>
    <xf numFmtId="0" fontId="3" fillId="4" borderId="11" xfId="0" applyFont="1" applyFill="1" applyBorder="1"/>
    <xf numFmtId="0" fontId="3" fillId="4" borderId="12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/>
    <xf numFmtId="0" fontId="3" fillId="4" borderId="13" xfId="0" applyFont="1" applyFill="1" applyBorder="1"/>
    <xf numFmtId="0" fontId="3" fillId="4" borderId="14" xfId="0" applyFont="1" applyFill="1" applyBorder="1"/>
    <xf numFmtId="0" fontId="5" fillId="0" borderId="15" xfId="0" applyFont="1" applyBorder="1"/>
    <xf numFmtId="0" fontId="5" fillId="0" borderId="11" xfId="0" applyFont="1" applyBorder="1"/>
    <xf numFmtId="0" fontId="5" fillId="0" borderId="16" xfId="0" applyFont="1" applyBorder="1"/>
    <xf numFmtId="0" fontId="5" fillId="0" borderId="17" xfId="0" applyFont="1" applyBorder="1"/>
    <xf numFmtId="0" fontId="5" fillId="0" borderId="18" xfId="0" applyFont="1" applyBorder="1"/>
    <xf numFmtId="0" fontId="3" fillId="4" borderId="19" xfId="0" applyFont="1" applyFill="1" applyBorder="1"/>
    <xf numFmtId="0" fontId="3" fillId="0" borderId="21" xfId="0" applyFont="1" applyBorder="1"/>
    <xf numFmtId="0" fontId="5" fillId="0" borderId="22" xfId="0" applyFont="1" applyBorder="1"/>
    <xf numFmtId="0" fontId="3" fillId="0" borderId="24" xfId="0" applyFont="1" applyBorder="1"/>
    <xf numFmtId="0" fontId="5" fillId="0" borderId="25" xfId="0" applyFont="1" applyBorder="1"/>
    <xf numFmtId="0" fontId="7" fillId="0" borderId="0" xfId="0" applyFont="1"/>
    <xf numFmtId="0" fontId="6" fillId="4" borderId="20" xfId="0" applyFont="1" applyFill="1" applyBorder="1" applyAlignment="1">
      <alignment horizontal="center"/>
    </xf>
    <xf numFmtId="0" fontId="2" fillId="0" borderId="23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2" borderId="4" xfId="0" applyFont="1" applyFill="1" applyBorder="1" applyAlignment="1">
      <alignment horizontal="center"/>
    </xf>
    <xf numFmtId="0" fontId="2" fillId="0" borderId="5" xfId="0" applyFont="1" applyBorder="1"/>
    <xf numFmtId="0" fontId="3" fillId="3" borderId="4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4" fillId="0" borderId="1" xfId="0" applyFont="1" applyBorder="1" applyAlignment="1">
      <alignment horizontal="center"/>
    </xf>
    <xf numFmtId="0" fontId="0" fillId="0" borderId="7" xfId="0" applyFont="1" applyBorder="1" applyAlignment="1"/>
    <xf numFmtId="0" fontId="5" fillId="0" borderId="26" xfId="0" applyFont="1" applyBorder="1"/>
    <xf numFmtId="0" fontId="5" fillId="0" borderId="27" xfId="0" applyFont="1" applyBorder="1"/>
    <xf numFmtId="0" fontId="5" fillId="0" borderId="7" xfId="0" applyFont="1" applyBorder="1"/>
    <xf numFmtId="0" fontId="5" fillId="0" borderId="28" xfId="0" applyFont="1" applyBorder="1"/>
    <xf numFmtId="0" fontId="7" fillId="0" borderId="7" xfId="0" applyFont="1" applyBorder="1"/>
    <xf numFmtId="0" fontId="8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133350</xdr:rowOff>
    </xdr:from>
    <xdr:ext cx="4086225" cy="3781425"/>
    <xdr:pic>
      <xdr:nvPicPr>
        <xdr:cNvPr id="2" name="image1.png" title="Imagen"/>
        <xdr:cNvPicPr preferRelativeResize="0"/>
      </xdr:nvPicPr>
      <xdr:blipFill rotWithShape="1">
        <a:blip xmlns:r="http://schemas.openxmlformats.org/officeDocument/2006/relationships" r:embed="rId1" cstate="print"/>
        <a:srcRect l="38462" t="11752" r="19846" b="18351"/>
        <a:stretch/>
      </xdr:blipFill>
      <xdr:spPr>
        <a:xfrm>
          <a:off x="533400" y="1952625"/>
          <a:ext cx="4086225" cy="37814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AA1000"/>
  <sheetViews>
    <sheetView tabSelected="1" zoomScale="55" zoomScaleNormal="55" workbookViewId="0">
      <selection activeCell="Q40" sqref="Q40"/>
    </sheetView>
  </sheetViews>
  <sheetFormatPr baseColWidth="10" defaultColWidth="12.625" defaultRowHeight="15" customHeight="1" x14ac:dyDescent="0.2"/>
  <cols>
    <col min="1" max="1" width="7" customWidth="1"/>
    <col min="2" max="2" width="31.75" customWidth="1"/>
    <col min="3" max="4" width="19.5" customWidth="1"/>
    <col min="5" max="5" width="15.125" customWidth="1"/>
    <col min="6" max="12" width="8" customWidth="1"/>
    <col min="13" max="13" width="21.5" customWidth="1"/>
    <col min="14" max="15" width="10.25" customWidth="1"/>
    <col min="16" max="18" width="8" customWidth="1"/>
    <col min="19" max="19" width="14.625" customWidth="1"/>
    <col min="20" max="20" width="16.5" customWidth="1"/>
    <col min="21" max="24" width="8" customWidth="1"/>
    <col min="25" max="25" width="14" customWidth="1"/>
    <col min="26" max="26" width="15.625" customWidth="1"/>
    <col min="27" max="27" width="23.125" customWidth="1"/>
  </cols>
  <sheetData>
    <row r="3" spans="2:27" ht="23.25" x14ac:dyDescent="0.35">
      <c r="E3" s="1"/>
      <c r="F3" s="24" t="s">
        <v>0</v>
      </c>
      <c r="G3" s="25"/>
      <c r="H3" s="25"/>
      <c r="I3" s="25"/>
      <c r="J3" s="25"/>
      <c r="K3" s="25"/>
      <c r="L3" s="25"/>
      <c r="M3" s="25"/>
      <c r="N3" s="25"/>
      <c r="O3" s="25"/>
      <c r="P3" s="26"/>
      <c r="Q3" s="2"/>
      <c r="R3" s="33" t="s">
        <v>1</v>
      </c>
      <c r="S3" s="25"/>
      <c r="T3" s="25"/>
      <c r="U3" s="25"/>
      <c r="V3" s="25"/>
      <c r="W3" s="25"/>
      <c r="X3" s="25"/>
      <c r="Y3" s="25"/>
      <c r="Z3" s="25"/>
      <c r="AA3" s="26"/>
    </row>
    <row r="4" spans="2:27" x14ac:dyDescent="0.25">
      <c r="G4" s="27" t="s">
        <v>2</v>
      </c>
      <c r="H4" s="28"/>
      <c r="I4" s="29" t="s">
        <v>3</v>
      </c>
      <c r="J4" s="28"/>
      <c r="K4" s="2"/>
      <c r="L4" s="2"/>
      <c r="M4" s="2"/>
      <c r="N4" s="30" t="s">
        <v>4</v>
      </c>
      <c r="O4" s="31"/>
      <c r="P4" s="32"/>
    </row>
    <row r="5" spans="2:27" x14ac:dyDescent="0.25">
      <c r="B5" s="3" t="s">
        <v>5</v>
      </c>
      <c r="C5" s="40" t="s">
        <v>6</v>
      </c>
      <c r="D5" s="4"/>
      <c r="F5" s="5" t="s">
        <v>7</v>
      </c>
      <c r="G5" s="6" t="s">
        <v>8</v>
      </c>
      <c r="H5" s="7" t="s">
        <v>9</v>
      </c>
      <c r="I5" s="7" t="s">
        <v>8</v>
      </c>
      <c r="J5" s="7" t="s">
        <v>9</v>
      </c>
      <c r="K5" s="5" t="s">
        <v>10</v>
      </c>
      <c r="L5" s="5" t="s">
        <v>11</v>
      </c>
      <c r="M5" s="5" t="s">
        <v>12</v>
      </c>
      <c r="N5" s="7" t="s">
        <v>13</v>
      </c>
      <c r="O5" s="7" t="s">
        <v>14</v>
      </c>
      <c r="P5" s="7" t="s">
        <v>15</v>
      </c>
      <c r="R5" s="5" t="s">
        <v>9</v>
      </c>
      <c r="S5" s="8" t="s">
        <v>16</v>
      </c>
      <c r="T5" s="5" t="s">
        <v>17</v>
      </c>
      <c r="U5" s="5" t="s">
        <v>18</v>
      </c>
      <c r="V5" s="5" t="s">
        <v>19</v>
      </c>
      <c r="W5" s="5" t="s">
        <v>20</v>
      </c>
      <c r="X5" s="5" t="s">
        <v>21</v>
      </c>
      <c r="Y5" s="5" t="s">
        <v>22</v>
      </c>
      <c r="Z5" s="9" t="s">
        <v>23</v>
      </c>
      <c r="AA5" s="5" t="s">
        <v>24</v>
      </c>
    </row>
    <row r="6" spans="2:27" x14ac:dyDescent="0.25">
      <c r="B6" s="10" t="s">
        <v>25</v>
      </c>
      <c r="C6" s="11">
        <v>1</v>
      </c>
      <c r="D6" s="4"/>
      <c r="F6" s="12">
        <v>0</v>
      </c>
      <c r="G6" s="13">
        <f>D8</f>
        <v>0</v>
      </c>
      <c r="H6" s="12">
        <f>D9</f>
        <v>0</v>
      </c>
      <c r="I6" s="12">
        <f>D8+C6</f>
        <v>1</v>
      </c>
      <c r="J6" s="12">
        <f>D9</f>
        <v>0</v>
      </c>
      <c r="K6" s="12">
        <f t="shared" ref="K6:K35" si="0">((G6-5)^2)+(2*(H6-5)^2)-7</f>
        <v>68</v>
      </c>
      <c r="L6" s="12">
        <f t="shared" ref="L6:L35" si="1">((I6-5)^2)+(2*(J6-5)^2)-7</f>
        <v>59</v>
      </c>
      <c r="M6" s="12" t="str">
        <f t="shared" ref="M6:M35" si="2">IF(K6*L6&lt;0, 1," ")</f>
        <v xml:space="preserve"> </v>
      </c>
      <c r="N6" s="12" t="str">
        <f t="shared" ref="N6:N35" si="3">IF(M6=1,G6," ")</f>
        <v xml:space="preserve"> </v>
      </c>
      <c r="O6" s="12" t="str">
        <f t="shared" ref="O6:O35" si="4">IF(M6=1,I6," ")</f>
        <v xml:space="preserve"> </v>
      </c>
      <c r="P6" s="12" t="str">
        <f t="shared" ref="P6:P35" si="5">IF(AND(N6&lt;&gt;" ",O6&lt;&gt;0),H6," ")</f>
        <v xml:space="preserve"> </v>
      </c>
      <c r="R6" s="14">
        <f>LOOKUP(1,M6:P202)</f>
        <v>6</v>
      </c>
      <c r="S6" s="13">
        <f>LOOKUP(1,M6:N202)</f>
        <v>2</v>
      </c>
      <c r="T6" s="12">
        <f t="shared" ref="T6:T35" si="6">(S6+U6)/2</f>
        <v>2.5</v>
      </c>
      <c r="U6" s="12">
        <f>LOOKUP(1,M6:O202)</f>
        <v>3</v>
      </c>
      <c r="V6" s="12">
        <f t="shared" ref="V6:V35" si="7">(S6-5)^2+2*($R$6-5)^2-7</f>
        <v>4</v>
      </c>
      <c r="W6" s="12">
        <f t="shared" ref="W6:W35" si="8">(U6-5)^2+2*($R$6-5)^2-7</f>
        <v>-1</v>
      </c>
      <c r="X6" s="12">
        <f t="shared" ref="X6:X35" si="9">(T6-5)^2+2*($R$6-5)^2-7</f>
        <v>1.25</v>
      </c>
      <c r="Y6" s="12">
        <f t="shared" ref="Y6:Y35" si="10">SIGN(V6)*SIGN(X6)</f>
        <v>1</v>
      </c>
      <c r="Z6" s="15">
        <v>0</v>
      </c>
      <c r="AA6" s="12">
        <v>0</v>
      </c>
    </row>
    <row r="7" spans="2:27" x14ac:dyDescent="0.25">
      <c r="B7" s="16" t="s">
        <v>26</v>
      </c>
      <c r="C7" s="11">
        <v>10</v>
      </c>
      <c r="D7" s="4"/>
      <c r="F7" s="12">
        <v>1</v>
      </c>
      <c r="G7" s="13">
        <f t="shared" ref="G7:G35" si="11">IF(F6&gt;=$C$7,G6+$C$6,G6)</f>
        <v>0</v>
      </c>
      <c r="H7" s="12">
        <f>IF(H6&lt;$C$7,H6+$C$6,$D$9)</f>
        <v>1</v>
      </c>
      <c r="I7" s="12">
        <f>IF(F6&gt;=$C$7,I6+$C$6,I6)</f>
        <v>1</v>
      </c>
      <c r="J7" s="12">
        <f>IF(J6&lt;$C$7,J6+$C$6,$D$9)</f>
        <v>1</v>
      </c>
      <c r="K7" s="12">
        <f t="shared" si="0"/>
        <v>50</v>
      </c>
      <c r="L7" s="12">
        <f t="shared" si="1"/>
        <v>41</v>
      </c>
      <c r="M7" s="12" t="str">
        <f t="shared" si="2"/>
        <v xml:space="preserve"> </v>
      </c>
      <c r="N7" s="12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S7" s="12">
        <f t="shared" ref="S7:S35" si="12">IF(Y6&gt;0,T6,S6)</f>
        <v>2.5</v>
      </c>
      <c r="T7" s="12">
        <f t="shared" si="6"/>
        <v>2.75</v>
      </c>
      <c r="U7" s="12">
        <f t="shared" ref="U7:U35" si="13">IF(Y6&gt;0,U6,T6)</f>
        <v>3</v>
      </c>
      <c r="V7" s="12">
        <f t="shared" si="7"/>
        <v>1.25</v>
      </c>
      <c r="W7" s="12">
        <f t="shared" si="8"/>
        <v>-1</v>
      </c>
      <c r="X7" s="12">
        <f t="shared" si="9"/>
        <v>6.25E-2</v>
      </c>
      <c r="Y7" s="12">
        <f t="shared" si="10"/>
        <v>1</v>
      </c>
      <c r="Z7" s="15">
        <f t="shared" ref="Z7:Z35" si="14">ABS((T7-T6)/T7)</f>
        <v>9.0909090909090912E-2</v>
      </c>
      <c r="AA7" s="12">
        <f t="shared" ref="AA7:AA35" si="15">ABS(T7-T6)</f>
        <v>0.25</v>
      </c>
    </row>
    <row r="8" spans="2:27" x14ac:dyDescent="0.25">
      <c r="B8" s="22" t="s">
        <v>27</v>
      </c>
      <c r="C8" s="17" t="s">
        <v>28</v>
      </c>
      <c r="D8" s="18">
        <v>0</v>
      </c>
      <c r="F8" s="12">
        <f t="shared" ref="F8:F35" si="16">IF(F7=$C$7,0,F7+1)</f>
        <v>2</v>
      </c>
      <c r="G8" s="13">
        <f t="shared" si="11"/>
        <v>0</v>
      </c>
      <c r="H8" s="12">
        <f t="shared" ref="H8:H35" si="17">IF(H7&lt;$C$7,H7+$C$6,$D$9)</f>
        <v>2</v>
      </c>
      <c r="I8" s="12">
        <f t="shared" ref="I8:I35" si="18">IF(F7=$C$7,I7+$C$6,I7)</f>
        <v>1</v>
      </c>
      <c r="J8" s="12">
        <f t="shared" ref="J8:J35" si="19">IF(J7&lt;$C$7,J7+$C$6,$D$9)</f>
        <v>2</v>
      </c>
      <c r="K8" s="12">
        <f t="shared" si="0"/>
        <v>36</v>
      </c>
      <c r="L8" s="12">
        <f t="shared" si="1"/>
        <v>27</v>
      </c>
      <c r="M8" s="12" t="str">
        <f t="shared" si="2"/>
        <v xml:space="preserve"> </v>
      </c>
      <c r="N8" s="12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S8" s="12">
        <f t="shared" si="12"/>
        <v>2.75</v>
      </c>
      <c r="T8" s="12">
        <f t="shared" si="6"/>
        <v>2.875</v>
      </c>
      <c r="U8" s="12">
        <f t="shared" si="13"/>
        <v>3</v>
      </c>
      <c r="V8" s="12">
        <f t="shared" si="7"/>
        <v>6.25E-2</v>
      </c>
      <c r="W8" s="12">
        <f t="shared" si="8"/>
        <v>-1</v>
      </c>
      <c r="X8" s="12">
        <f t="shared" si="9"/>
        <v>-0.484375</v>
      </c>
      <c r="Y8" s="12">
        <f t="shared" si="10"/>
        <v>-1</v>
      </c>
      <c r="Z8" s="15">
        <f t="shared" si="14"/>
        <v>4.3478260869565216E-2</v>
      </c>
      <c r="AA8" s="12">
        <f t="shared" si="15"/>
        <v>0.125</v>
      </c>
    </row>
    <row r="9" spans="2:27" x14ac:dyDescent="0.25">
      <c r="B9" s="23"/>
      <c r="C9" s="19" t="s">
        <v>9</v>
      </c>
      <c r="D9" s="20">
        <v>0</v>
      </c>
      <c r="F9" s="14">
        <f t="shared" si="16"/>
        <v>3</v>
      </c>
      <c r="G9" s="12">
        <f t="shared" si="11"/>
        <v>0</v>
      </c>
      <c r="H9" s="12">
        <f t="shared" si="17"/>
        <v>3</v>
      </c>
      <c r="I9" s="12">
        <f t="shared" si="18"/>
        <v>1</v>
      </c>
      <c r="J9" s="12">
        <f t="shared" si="19"/>
        <v>3</v>
      </c>
      <c r="K9" s="12">
        <f t="shared" si="0"/>
        <v>26</v>
      </c>
      <c r="L9" s="12">
        <f t="shared" si="1"/>
        <v>17</v>
      </c>
      <c r="M9" s="12" t="str">
        <f t="shared" si="2"/>
        <v xml:space="preserve"> </v>
      </c>
      <c r="N9" s="12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S9" s="12">
        <f t="shared" si="12"/>
        <v>2.75</v>
      </c>
      <c r="T9" s="12">
        <f t="shared" si="6"/>
        <v>2.8125</v>
      </c>
      <c r="U9" s="12">
        <f t="shared" si="13"/>
        <v>2.875</v>
      </c>
      <c r="V9" s="12">
        <f t="shared" si="7"/>
        <v>6.25E-2</v>
      </c>
      <c r="W9" s="12">
        <f t="shared" si="8"/>
        <v>-0.484375</v>
      </c>
      <c r="X9" s="12">
        <f t="shared" si="9"/>
        <v>-0.21484375</v>
      </c>
      <c r="Y9" s="12">
        <f t="shared" si="10"/>
        <v>-1</v>
      </c>
      <c r="Z9" s="15">
        <f t="shared" si="14"/>
        <v>2.2222222222222223E-2</v>
      </c>
      <c r="AA9" s="12">
        <f t="shared" si="15"/>
        <v>6.25E-2</v>
      </c>
    </row>
    <row r="10" spans="2:27" x14ac:dyDescent="0.25">
      <c r="F10" s="12">
        <f t="shared" si="16"/>
        <v>4</v>
      </c>
      <c r="G10" s="12">
        <f t="shared" si="11"/>
        <v>0</v>
      </c>
      <c r="H10" s="12">
        <f t="shared" si="17"/>
        <v>4</v>
      </c>
      <c r="I10" s="12">
        <f t="shared" si="18"/>
        <v>1</v>
      </c>
      <c r="J10" s="12">
        <f t="shared" si="19"/>
        <v>4</v>
      </c>
      <c r="K10" s="12">
        <f t="shared" si="0"/>
        <v>20</v>
      </c>
      <c r="L10" s="12">
        <f t="shared" si="1"/>
        <v>11</v>
      </c>
      <c r="M10" s="12" t="str">
        <f t="shared" si="2"/>
        <v xml:space="preserve"> </v>
      </c>
      <c r="N10" s="12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S10" s="12">
        <f t="shared" si="12"/>
        <v>2.75</v>
      </c>
      <c r="T10" s="12">
        <f t="shared" si="6"/>
        <v>2.78125</v>
      </c>
      <c r="U10" s="12">
        <f t="shared" si="13"/>
        <v>2.8125</v>
      </c>
      <c r="V10" s="12">
        <f t="shared" si="7"/>
        <v>6.25E-2</v>
      </c>
      <c r="W10" s="12">
        <f t="shared" si="8"/>
        <v>-0.21484375</v>
      </c>
      <c r="X10" s="12">
        <f t="shared" si="9"/>
        <v>-7.71484375E-2</v>
      </c>
      <c r="Y10" s="12">
        <f t="shared" si="10"/>
        <v>-1</v>
      </c>
      <c r="Z10" s="15">
        <f t="shared" si="14"/>
        <v>1.1235955056179775E-2</v>
      </c>
      <c r="AA10" s="12">
        <f t="shared" si="15"/>
        <v>3.125E-2</v>
      </c>
    </row>
    <row r="11" spans="2:27" x14ac:dyDescent="0.25">
      <c r="F11" s="12">
        <f t="shared" si="16"/>
        <v>5</v>
      </c>
      <c r="G11" s="12">
        <f t="shared" si="11"/>
        <v>0</v>
      </c>
      <c r="H11" s="12">
        <f t="shared" si="17"/>
        <v>5</v>
      </c>
      <c r="I11" s="12">
        <f t="shared" si="18"/>
        <v>1</v>
      </c>
      <c r="J11" s="12">
        <f t="shared" si="19"/>
        <v>5</v>
      </c>
      <c r="K11" s="12">
        <f t="shared" si="0"/>
        <v>18</v>
      </c>
      <c r="L11" s="12">
        <f t="shared" si="1"/>
        <v>9</v>
      </c>
      <c r="M11" s="12" t="str">
        <f t="shared" si="2"/>
        <v xml:space="preserve"> </v>
      </c>
      <c r="N11" s="12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S11" s="12">
        <f t="shared" si="12"/>
        <v>2.75</v>
      </c>
      <c r="T11" s="12">
        <f t="shared" si="6"/>
        <v>2.765625</v>
      </c>
      <c r="U11" s="12">
        <f t="shared" si="13"/>
        <v>2.78125</v>
      </c>
      <c r="V11" s="12">
        <f t="shared" si="7"/>
        <v>6.25E-2</v>
      </c>
      <c r="W11" s="12">
        <f t="shared" si="8"/>
        <v>-7.71484375E-2</v>
      </c>
      <c r="X11" s="12">
        <f t="shared" si="9"/>
        <v>-7.568359375E-3</v>
      </c>
      <c r="Y11" s="12">
        <f t="shared" si="10"/>
        <v>-1</v>
      </c>
      <c r="Z11" s="15">
        <f t="shared" si="14"/>
        <v>5.6497175141242938E-3</v>
      </c>
      <c r="AA11" s="12">
        <f t="shared" si="15"/>
        <v>1.5625E-2</v>
      </c>
    </row>
    <row r="12" spans="2:27" x14ac:dyDescent="0.25">
      <c r="F12" s="12">
        <f t="shared" si="16"/>
        <v>6</v>
      </c>
      <c r="G12" s="12">
        <f t="shared" si="11"/>
        <v>0</v>
      </c>
      <c r="H12" s="12">
        <f t="shared" si="17"/>
        <v>6</v>
      </c>
      <c r="I12" s="12">
        <f t="shared" si="18"/>
        <v>1</v>
      </c>
      <c r="J12" s="12">
        <f t="shared" si="19"/>
        <v>6</v>
      </c>
      <c r="K12" s="12">
        <f t="shared" si="0"/>
        <v>20</v>
      </c>
      <c r="L12" s="12">
        <f t="shared" si="1"/>
        <v>11</v>
      </c>
      <c r="M12" s="12" t="str">
        <f t="shared" si="2"/>
        <v xml:space="preserve"> </v>
      </c>
      <c r="N12" s="12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S12" s="12">
        <f t="shared" si="12"/>
        <v>2.75</v>
      </c>
      <c r="T12" s="12">
        <f t="shared" si="6"/>
        <v>2.7578125</v>
      </c>
      <c r="U12" s="12">
        <f t="shared" si="13"/>
        <v>2.765625</v>
      </c>
      <c r="V12" s="12">
        <f t="shared" si="7"/>
        <v>6.25E-2</v>
      </c>
      <c r="W12" s="12">
        <f t="shared" si="8"/>
        <v>-7.568359375E-3</v>
      </c>
      <c r="X12" s="12">
        <f t="shared" si="9"/>
        <v>2.740478515625E-2</v>
      </c>
      <c r="Y12" s="12">
        <f t="shared" si="10"/>
        <v>1</v>
      </c>
      <c r="Z12" s="15">
        <f t="shared" si="14"/>
        <v>2.8328611898016999E-3</v>
      </c>
      <c r="AA12" s="12">
        <f t="shared" si="15"/>
        <v>7.8125E-3</v>
      </c>
    </row>
    <row r="13" spans="2:27" x14ac:dyDescent="0.25">
      <c r="F13" s="12">
        <f t="shared" si="16"/>
        <v>7</v>
      </c>
      <c r="G13" s="12">
        <f t="shared" si="11"/>
        <v>0</v>
      </c>
      <c r="H13" s="12">
        <f t="shared" si="17"/>
        <v>7</v>
      </c>
      <c r="I13" s="12">
        <f t="shared" si="18"/>
        <v>1</v>
      </c>
      <c r="J13" s="12">
        <f t="shared" si="19"/>
        <v>7</v>
      </c>
      <c r="K13" s="12">
        <f t="shared" si="0"/>
        <v>26</v>
      </c>
      <c r="L13" s="12">
        <f t="shared" si="1"/>
        <v>17</v>
      </c>
      <c r="M13" s="12" t="str">
        <f t="shared" si="2"/>
        <v xml:space="preserve"> </v>
      </c>
      <c r="N13" s="12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S13" s="12">
        <f t="shared" si="12"/>
        <v>2.7578125</v>
      </c>
      <c r="T13" s="12">
        <f t="shared" si="6"/>
        <v>2.76171875</v>
      </c>
      <c r="U13" s="12">
        <f t="shared" si="13"/>
        <v>2.765625</v>
      </c>
      <c r="V13" s="12">
        <f t="shared" si="7"/>
        <v>2.740478515625E-2</v>
      </c>
      <c r="W13" s="12">
        <f t="shared" si="8"/>
        <v>-7.568359375E-3</v>
      </c>
      <c r="X13" s="12">
        <f t="shared" si="9"/>
        <v>9.9029541015625E-3</v>
      </c>
      <c r="Y13" s="12">
        <f t="shared" si="10"/>
        <v>1</v>
      </c>
      <c r="Z13" s="15">
        <f t="shared" si="14"/>
        <v>1.4144271570014145E-3</v>
      </c>
      <c r="AA13" s="12">
        <f t="shared" si="15"/>
        <v>3.90625E-3</v>
      </c>
    </row>
    <row r="14" spans="2:27" x14ac:dyDescent="0.25">
      <c r="F14" s="12">
        <f t="shared" si="16"/>
        <v>8</v>
      </c>
      <c r="G14" s="12">
        <f t="shared" si="11"/>
        <v>0</v>
      </c>
      <c r="H14" s="12">
        <f t="shared" si="17"/>
        <v>8</v>
      </c>
      <c r="I14" s="12">
        <f t="shared" si="18"/>
        <v>1</v>
      </c>
      <c r="J14" s="12">
        <f t="shared" si="19"/>
        <v>8</v>
      </c>
      <c r="K14" s="12">
        <f t="shared" si="0"/>
        <v>36</v>
      </c>
      <c r="L14" s="12">
        <f t="shared" si="1"/>
        <v>27</v>
      </c>
      <c r="M14" s="12" t="str">
        <f t="shared" si="2"/>
        <v xml:space="preserve"> </v>
      </c>
      <c r="N14" s="12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S14" s="12">
        <f t="shared" si="12"/>
        <v>2.76171875</v>
      </c>
      <c r="T14" s="12">
        <f t="shared" si="6"/>
        <v>2.763671875</v>
      </c>
      <c r="U14" s="12">
        <f t="shared" si="13"/>
        <v>2.765625</v>
      </c>
      <c r="V14" s="12">
        <f t="shared" si="7"/>
        <v>9.9029541015625E-3</v>
      </c>
      <c r="W14" s="12">
        <f t="shared" si="8"/>
        <v>-7.568359375E-3</v>
      </c>
      <c r="X14" s="12">
        <f t="shared" si="9"/>
        <v>1.163482666015625E-3</v>
      </c>
      <c r="Y14" s="12">
        <f t="shared" si="10"/>
        <v>1</v>
      </c>
      <c r="Z14" s="15">
        <f t="shared" si="14"/>
        <v>7.0671378091872788E-4</v>
      </c>
      <c r="AA14" s="12">
        <f t="shared" si="15"/>
        <v>1.953125E-3</v>
      </c>
    </row>
    <row r="15" spans="2:27" x14ac:dyDescent="0.25">
      <c r="F15" s="12">
        <f t="shared" si="16"/>
        <v>9</v>
      </c>
      <c r="G15" s="12">
        <f t="shared" si="11"/>
        <v>0</v>
      </c>
      <c r="H15" s="12">
        <f t="shared" si="17"/>
        <v>9</v>
      </c>
      <c r="I15" s="12">
        <f t="shared" si="18"/>
        <v>1</v>
      </c>
      <c r="J15" s="12">
        <f t="shared" si="19"/>
        <v>9</v>
      </c>
      <c r="K15" s="12">
        <f t="shared" si="0"/>
        <v>50</v>
      </c>
      <c r="L15" s="12">
        <f t="shared" si="1"/>
        <v>41</v>
      </c>
      <c r="M15" s="12" t="str">
        <f t="shared" si="2"/>
        <v xml:space="preserve"> </v>
      </c>
      <c r="N15" s="12" t="str">
        <f t="shared" si="3"/>
        <v xml:space="preserve"> </v>
      </c>
      <c r="O15" s="12" t="str">
        <f t="shared" si="4"/>
        <v xml:space="preserve"> </v>
      </c>
      <c r="P15" s="12" t="str">
        <f t="shared" si="5"/>
        <v xml:space="preserve"> </v>
      </c>
      <c r="S15" s="12">
        <f t="shared" si="12"/>
        <v>2.763671875</v>
      </c>
      <c r="T15" s="12">
        <f t="shared" si="6"/>
        <v>2.7646484375</v>
      </c>
      <c r="U15" s="12">
        <f t="shared" si="13"/>
        <v>2.765625</v>
      </c>
      <c r="V15" s="12">
        <f t="shared" si="7"/>
        <v>1.163482666015625E-3</v>
      </c>
      <c r="W15" s="12">
        <f t="shared" si="8"/>
        <v>-7.568359375E-3</v>
      </c>
      <c r="X15" s="12">
        <f t="shared" si="9"/>
        <v>-3.2033920288085938E-3</v>
      </c>
      <c r="Y15" s="12">
        <f t="shared" si="10"/>
        <v>-1</v>
      </c>
      <c r="Z15" s="15">
        <f t="shared" si="14"/>
        <v>3.5323207347227127E-4</v>
      </c>
      <c r="AA15" s="12">
        <f t="shared" si="15"/>
        <v>9.765625E-4</v>
      </c>
    </row>
    <row r="16" spans="2:27" x14ac:dyDescent="0.25">
      <c r="F16" s="12">
        <f t="shared" si="16"/>
        <v>10</v>
      </c>
      <c r="G16" s="12">
        <f t="shared" si="11"/>
        <v>0</v>
      </c>
      <c r="H16" s="12">
        <f t="shared" si="17"/>
        <v>10</v>
      </c>
      <c r="I16" s="12">
        <f t="shared" si="18"/>
        <v>1</v>
      </c>
      <c r="J16" s="12">
        <f t="shared" si="19"/>
        <v>10</v>
      </c>
      <c r="K16" s="12">
        <f t="shared" si="0"/>
        <v>68</v>
      </c>
      <c r="L16" s="12">
        <f t="shared" si="1"/>
        <v>59</v>
      </c>
      <c r="M16" s="12" t="str">
        <f t="shared" si="2"/>
        <v xml:space="preserve"> </v>
      </c>
      <c r="N16" s="12" t="str">
        <f t="shared" si="3"/>
        <v xml:space="preserve"> </v>
      </c>
      <c r="O16" s="12" t="str">
        <f t="shared" si="4"/>
        <v xml:space="preserve"> </v>
      </c>
      <c r="P16" s="12" t="str">
        <f t="shared" si="5"/>
        <v xml:space="preserve"> </v>
      </c>
      <c r="S16" s="12">
        <f t="shared" si="12"/>
        <v>2.763671875</v>
      </c>
      <c r="T16" s="12">
        <f t="shared" si="6"/>
        <v>2.76416015625</v>
      </c>
      <c r="U16" s="12">
        <f t="shared" si="13"/>
        <v>2.7646484375</v>
      </c>
      <c r="V16" s="12">
        <f t="shared" si="7"/>
        <v>1.163482666015625E-3</v>
      </c>
      <c r="W16" s="12">
        <f t="shared" si="8"/>
        <v>-3.2033920288085938E-3</v>
      </c>
      <c r="X16" s="12">
        <f t="shared" si="9"/>
        <v>-1.0201930999755859E-3</v>
      </c>
      <c r="Y16" s="12">
        <f t="shared" si="10"/>
        <v>-1</v>
      </c>
      <c r="Z16" s="15">
        <f t="shared" si="14"/>
        <v>1.7664723547076489E-4</v>
      </c>
      <c r="AA16" s="12">
        <f t="shared" si="15"/>
        <v>4.8828125E-4</v>
      </c>
    </row>
    <row r="17" spans="6:27" x14ac:dyDescent="0.25">
      <c r="F17" s="12">
        <f t="shared" si="16"/>
        <v>0</v>
      </c>
      <c r="G17" s="12">
        <f t="shared" si="11"/>
        <v>1</v>
      </c>
      <c r="H17" s="12">
        <f t="shared" si="17"/>
        <v>0</v>
      </c>
      <c r="I17" s="12">
        <f t="shared" si="18"/>
        <v>2</v>
      </c>
      <c r="J17" s="12">
        <f t="shared" si="19"/>
        <v>0</v>
      </c>
      <c r="K17" s="12">
        <f t="shared" si="0"/>
        <v>59</v>
      </c>
      <c r="L17" s="12">
        <f t="shared" si="1"/>
        <v>52</v>
      </c>
      <c r="M17" s="12" t="str">
        <f t="shared" si="2"/>
        <v xml:space="preserve"> </v>
      </c>
      <c r="N17" s="12" t="str">
        <f t="shared" si="3"/>
        <v xml:space="preserve"> </v>
      </c>
      <c r="O17" s="12" t="str">
        <f t="shared" si="4"/>
        <v xml:space="preserve"> </v>
      </c>
      <c r="P17" s="12" t="str">
        <f t="shared" si="5"/>
        <v xml:space="preserve"> </v>
      </c>
      <c r="S17" s="12">
        <f t="shared" si="12"/>
        <v>2.763671875</v>
      </c>
      <c r="T17" s="12">
        <f t="shared" si="6"/>
        <v>2.763916015625</v>
      </c>
      <c r="U17" s="12">
        <f t="shared" si="13"/>
        <v>2.76416015625</v>
      </c>
      <c r="V17" s="12">
        <f t="shared" si="7"/>
        <v>1.163482666015625E-3</v>
      </c>
      <c r="W17" s="12">
        <f t="shared" si="8"/>
        <v>-1.0201930999755859E-3</v>
      </c>
      <c r="X17" s="12">
        <f t="shared" si="9"/>
        <v>7.1585178375244141E-5</v>
      </c>
      <c r="Y17" s="12">
        <f t="shared" si="10"/>
        <v>1</v>
      </c>
      <c r="Z17" s="15">
        <f t="shared" si="14"/>
        <v>8.8331419485911141E-5</v>
      </c>
      <c r="AA17" s="12">
        <f t="shared" si="15"/>
        <v>2.44140625E-4</v>
      </c>
    </row>
    <row r="18" spans="6:27" x14ac:dyDescent="0.25">
      <c r="F18" s="12">
        <f t="shared" si="16"/>
        <v>1</v>
      </c>
      <c r="G18" s="12">
        <f t="shared" si="11"/>
        <v>1</v>
      </c>
      <c r="H18" s="12">
        <f t="shared" si="17"/>
        <v>1</v>
      </c>
      <c r="I18" s="12">
        <f t="shared" si="18"/>
        <v>2</v>
      </c>
      <c r="J18" s="12">
        <f t="shared" si="19"/>
        <v>1</v>
      </c>
      <c r="K18" s="12">
        <f t="shared" si="0"/>
        <v>41</v>
      </c>
      <c r="L18" s="12">
        <f t="shared" si="1"/>
        <v>34</v>
      </c>
      <c r="M18" s="12" t="str">
        <f t="shared" si="2"/>
        <v xml:space="preserve"> </v>
      </c>
      <c r="N18" s="12" t="str">
        <f t="shared" si="3"/>
        <v xml:space="preserve"> </v>
      </c>
      <c r="O18" s="12" t="str">
        <f t="shared" si="4"/>
        <v xml:space="preserve"> </v>
      </c>
      <c r="P18" s="12" t="str">
        <f t="shared" si="5"/>
        <v xml:space="preserve"> </v>
      </c>
      <c r="S18" s="12">
        <f t="shared" si="12"/>
        <v>2.763916015625</v>
      </c>
      <c r="T18" s="12">
        <f t="shared" si="6"/>
        <v>2.7640380859375</v>
      </c>
      <c r="U18" s="12">
        <f t="shared" si="13"/>
        <v>2.76416015625</v>
      </c>
      <c r="V18" s="12">
        <f t="shared" si="7"/>
        <v>7.1585178375244141E-5</v>
      </c>
      <c r="W18" s="12">
        <f t="shared" si="8"/>
        <v>-1.0201930999755859E-3</v>
      </c>
      <c r="X18" s="12">
        <f t="shared" si="9"/>
        <v>-4.7431886196136475E-4</v>
      </c>
      <c r="Y18" s="12">
        <f t="shared" si="10"/>
        <v>-1</v>
      </c>
      <c r="Z18" s="15">
        <f t="shared" si="14"/>
        <v>4.4163759219184737E-5</v>
      </c>
      <c r="AA18" s="12">
        <f t="shared" si="15"/>
        <v>1.220703125E-4</v>
      </c>
    </row>
    <row r="19" spans="6:27" x14ac:dyDescent="0.25">
      <c r="F19" s="12">
        <f t="shared" si="16"/>
        <v>2</v>
      </c>
      <c r="G19" s="12">
        <f t="shared" si="11"/>
        <v>1</v>
      </c>
      <c r="H19" s="12">
        <f t="shared" si="17"/>
        <v>2</v>
      </c>
      <c r="I19" s="12">
        <f t="shared" si="18"/>
        <v>2</v>
      </c>
      <c r="J19" s="12">
        <f t="shared" si="19"/>
        <v>2</v>
      </c>
      <c r="K19" s="12">
        <f t="shared" si="0"/>
        <v>27</v>
      </c>
      <c r="L19" s="12">
        <f t="shared" si="1"/>
        <v>20</v>
      </c>
      <c r="M19" s="12" t="str">
        <f t="shared" si="2"/>
        <v xml:space="preserve"> </v>
      </c>
      <c r="N19" s="12" t="str">
        <f t="shared" si="3"/>
        <v xml:space="preserve"> </v>
      </c>
      <c r="O19" s="12" t="str">
        <f t="shared" si="4"/>
        <v xml:space="preserve"> </v>
      </c>
      <c r="P19" s="12" t="str">
        <f t="shared" si="5"/>
        <v xml:space="preserve"> </v>
      </c>
      <c r="S19" s="12">
        <f t="shared" si="12"/>
        <v>2.763916015625</v>
      </c>
      <c r="T19" s="12">
        <f t="shared" si="6"/>
        <v>2.76397705078125</v>
      </c>
      <c r="U19" s="12">
        <f t="shared" si="13"/>
        <v>2.7640380859375</v>
      </c>
      <c r="V19" s="12">
        <f t="shared" si="7"/>
        <v>7.1585178375244141E-5</v>
      </c>
      <c r="W19" s="12">
        <f t="shared" si="8"/>
        <v>-4.7431886196136475E-4</v>
      </c>
      <c r="X19" s="12">
        <f t="shared" si="9"/>
        <v>-2.0137056708335876E-4</v>
      </c>
      <c r="Y19" s="12">
        <f t="shared" si="10"/>
        <v>-1</v>
      </c>
      <c r="Z19" s="15">
        <f t="shared" si="14"/>
        <v>2.2082367229767032E-5</v>
      </c>
      <c r="AA19" s="12">
        <f t="shared" si="15"/>
        <v>6.103515625E-5</v>
      </c>
    </row>
    <row r="20" spans="6:27" x14ac:dyDescent="0.25">
      <c r="F20" s="12">
        <f t="shared" si="16"/>
        <v>3</v>
      </c>
      <c r="G20" s="12">
        <f t="shared" si="11"/>
        <v>1</v>
      </c>
      <c r="H20" s="12">
        <f t="shared" si="17"/>
        <v>3</v>
      </c>
      <c r="I20" s="12">
        <f t="shared" si="18"/>
        <v>2</v>
      </c>
      <c r="J20" s="12">
        <f t="shared" si="19"/>
        <v>3</v>
      </c>
      <c r="K20" s="12">
        <f t="shared" si="0"/>
        <v>17</v>
      </c>
      <c r="L20" s="12">
        <f t="shared" si="1"/>
        <v>10</v>
      </c>
      <c r="M20" s="12" t="str">
        <f t="shared" si="2"/>
        <v xml:space="preserve"> </v>
      </c>
      <c r="N20" s="12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S20" s="12">
        <f t="shared" si="12"/>
        <v>2.763916015625</v>
      </c>
      <c r="T20" s="12">
        <f t="shared" si="6"/>
        <v>2.763946533203125</v>
      </c>
      <c r="U20" s="12">
        <f t="shared" si="13"/>
        <v>2.76397705078125</v>
      </c>
      <c r="V20" s="12">
        <f t="shared" si="7"/>
        <v>7.1585178375244141E-5</v>
      </c>
      <c r="W20" s="12">
        <f t="shared" si="8"/>
        <v>-2.0137056708335876E-4</v>
      </c>
      <c r="X20" s="12">
        <f t="shared" si="9"/>
        <v>-6.4893625676631927E-5</v>
      </c>
      <c r="Y20" s="12">
        <f t="shared" si="10"/>
        <v>-1</v>
      </c>
      <c r="Z20" s="15">
        <f t="shared" si="14"/>
        <v>1.1041305523965153E-5</v>
      </c>
      <c r="AA20" s="12">
        <f t="shared" si="15"/>
        <v>3.0517578125E-5</v>
      </c>
    </row>
    <row r="21" spans="6:27" ht="15.75" customHeight="1" x14ac:dyDescent="0.25">
      <c r="F21" s="12">
        <f t="shared" si="16"/>
        <v>4</v>
      </c>
      <c r="G21" s="12">
        <f t="shared" si="11"/>
        <v>1</v>
      </c>
      <c r="H21" s="12">
        <f t="shared" si="17"/>
        <v>4</v>
      </c>
      <c r="I21" s="12">
        <f t="shared" si="18"/>
        <v>2</v>
      </c>
      <c r="J21" s="12">
        <f t="shared" si="19"/>
        <v>4</v>
      </c>
      <c r="K21" s="12">
        <f t="shared" si="0"/>
        <v>11</v>
      </c>
      <c r="L21" s="12">
        <f t="shared" si="1"/>
        <v>4</v>
      </c>
      <c r="M21" s="12" t="str">
        <f t="shared" si="2"/>
        <v xml:space="preserve"> </v>
      </c>
      <c r="N21" s="12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S21" s="12">
        <f t="shared" si="12"/>
        <v>2.763916015625</v>
      </c>
      <c r="T21" s="12">
        <f t="shared" si="6"/>
        <v>2.7639312744140625</v>
      </c>
      <c r="U21" s="12">
        <f t="shared" si="13"/>
        <v>2.763946533203125</v>
      </c>
      <c r="V21" s="12">
        <f t="shared" si="7"/>
        <v>7.1585178375244141E-5</v>
      </c>
      <c r="W21" s="12">
        <f t="shared" si="8"/>
        <v>-6.4893625676631927E-5</v>
      </c>
      <c r="X21" s="12">
        <f t="shared" si="9"/>
        <v>3.3455435186624527E-6</v>
      </c>
      <c r="Y21" s="12">
        <f t="shared" si="10"/>
        <v>1</v>
      </c>
      <c r="Z21" s="15">
        <f t="shared" si="14"/>
        <v>5.5206832397577525E-6</v>
      </c>
      <c r="AA21" s="12">
        <f t="shared" si="15"/>
        <v>1.52587890625E-5</v>
      </c>
    </row>
    <row r="22" spans="6:27" ht="15.75" customHeight="1" x14ac:dyDescent="0.25">
      <c r="F22" s="12">
        <f t="shared" si="16"/>
        <v>5</v>
      </c>
      <c r="G22" s="12">
        <f t="shared" si="11"/>
        <v>1</v>
      </c>
      <c r="H22" s="12">
        <f t="shared" si="17"/>
        <v>5</v>
      </c>
      <c r="I22" s="12">
        <f t="shared" si="18"/>
        <v>2</v>
      </c>
      <c r="J22" s="12">
        <f t="shared" si="19"/>
        <v>5</v>
      </c>
      <c r="K22" s="12">
        <f t="shared" si="0"/>
        <v>9</v>
      </c>
      <c r="L22" s="12">
        <f t="shared" si="1"/>
        <v>2</v>
      </c>
      <c r="M22" s="12" t="str">
        <f t="shared" si="2"/>
        <v xml:space="preserve"> </v>
      </c>
      <c r="N22" s="12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S22" s="12">
        <f t="shared" si="12"/>
        <v>2.7639312744140625</v>
      </c>
      <c r="T22" s="12">
        <f t="shared" si="6"/>
        <v>2.7639389038085938</v>
      </c>
      <c r="U22" s="12">
        <f t="shared" si="13"/>
        <v>2.763946533203125</v>
      </c>
      <c r="V22" s="12">
        <f t="shared" si="7"/>
        <v>3.3455435186624527E-6</v>
      </c>
      <c r="W22" s="12">
        <f t="shared" si="8"/>
        <v>-6.4893625676631927E-5</v>
      </c>
      <c r="X22" s="12">
        <f t="shared" si="9"/>
        <v>-3.0774099286645651E-5</v>
      </c>
      <c r="Y22" s="12">
        <f t="shared" si="10"/>
        <v>-1</v>
      </c>
      <c r="Z22" s="15">
        <f t="shared" si="14"/>
        <v>2.7603340004140502E-6</v>
      </c>
      <c r="AA22" s="12">
        <f t="shared" si="15"/>
        <v>7.62939453125E-6</v>
      </c>
    </row>
    <row r="23" spans="6:27" ht="15.75" customHeight="1" x14ac:dyDescent="0.25">
      <c r="F23" s="12">
        <f t="shared" si="16"/>
        <v>6</v>
      </c>
      <c r="G23" s="12">
        <f t="shared" si="11"/>
        <v>1</v>
      </c>
      <c r="H23" s="12">
        <f t="shared" si="17"/>
        <v>6</v>
      </c>
      <c r="I23" s="12">
        <f t="shared" si="18"/>
        <v>2</v>
      </c>
      <c r="J23" s="12">
        <f t="shared" si="19"/>
        <v>6</v>
      </c>
      <c r="K23" s="12">
        <f t="shared" si="0"/>
        <v>11</v>
      </c>
      <c r="L23" s="12">
        <f t="shared" si="1"/>
        <v>4</v>
      </c>
      <c r="M23" s="12" t="str">
        <f t="shared" si="2"/>
        <v xml:space="preserve"> </v>
      </c>
      <c r="N23" s="12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S23" s="12">
        <f t="shared" si="12"/>
        <v>2.7639312744140625</v>
      </c>
      <c r="T23" s="12">
        <f t="shared" si="6"/>
        <v>2.7639350891113281</v>
      </c>
      <c r="U23" s="12">
        <f t="shared" si="13"/>
        <v>2.7639389038085938</v>
      </c>
      <c r="V23" s="12">
        <f t="shared" si="7"/>
        <v>3.3455435186624527E-6</v>
      </c>
      <c r="W23" s="12">
        <f t="shared" si="8"/>
        <v>-3.0774099286645651E-5</v>
      </c>
      <c r="X23" s="12">
        <f t="shared" si="9"/>
        <v>-1.3714292435906827E-5</v>
      </c>
      <c r="Y23" s="12">
        <f t="shared" si="10"/>
        <v>-1</v>
      </c>
      <c r="Z23" s="15">
        <f t="shared" si="14"/>
        <v>1.3801689050706026E-6</v>
      </c>
      <c r="AA23" s="12">
        <f t="shared" si="15"/>
        <v>3.814697265625E-6</v>
      </c>
    </row>
    <row r="24" spans="6:27" ht="15.75" customHeight="1" x14ac:dyDescent="0.25">
      <c r="F24" s="12">
        <f t="shared" si="16"/>
        <v>7</v>
      </c>
      <c r="G24" s="12">
        <f t="shared" si="11"/>
        <v>1</v>
      </c>
      <c r="H24" s="12">
        <f t="shared" si="17"/>
        <v>7</v>
      </c>
      <c r="I24" s="12">
        <f t="shared" si="18"/>
        <v>2</v>
      </c>
      <c r="J24" s="12">
        <f t="shared" si="19"/>
        <v>7</v>
      </c>
      <c r="K24" s="12">
        <f t="shared" si="0"/>
        <v>17</v>
      </c>
      <c r="L24" s="12">
        <f t="shared" si="1"/>
        <v>10</v>
      </c>
      <c r="M24" s="12" t="str">
        <f t="shared" si="2"/>
        <v xml:space="preserve"> </v>
      </c>
      <c r="N24" s="12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S24" s="12">
        <f t="shared" si="12"/>
        <v>2.7639312744140625</v>
      </c>
      <c r="T24" s="12">
        <f t="shared" si="6"/>
        <v>2.7639331817626953</v>
      </c>
      <c r="U24" s="12">
        <f t="shared" si="13"/>
        <v>2.7639350891113281</v>
      </c>
      <c r="V24" s="12">
        <f t="shared" si="7"/>
        <v>3.3455435186624527E-6</v>
      </c>
      <c r="W24" s="12">
        <f t="shared" si="8"/>
        <v>-1.3714292435906827E-5</v>
      </c>
      <c r="X24" s="12">
        <f t="shared" si="9"/>
        <v>-5.1843780966009945E-6</v>
      </c>
      <c r="Y24" s="12">
        <f t="shared" si="10"/>
        <v>-1</v>
      </c>
      <c r="Z24" s="15">
        <f t="shared" si="14"/>
        <v>6.9008492875218149E-7</v>
      </c>
      <c r="AA24" s="12">
        <f t="shared" si="15"/>
        <v>1.9073486328125E-6</v>
      </c>
    </row>
    <row r="25" spans="6:27" ht="15.75" customHeight="1" x14ac:dyDescent="0.25">
      <c r="F25" s="12">
        <f t="shared" si="16"/>
        <v>8</v>
      </c>
      <c r="G25" s="12">
        <f t="shared" si="11"/>
        <v>1</v>
      </c>
      <c r="H25" s="12">
        <f t="shared" si="17"/>
        <v>8</v>
      </c>
      <c r="I25" s="12">
        <f t="shared" si="18"/>
        <v>2</v>
      </c>
      <c r="J25" s="12">
        <f t="shared" si="19"/>
        <v>8</v>
      </c>
      <c r="K25" s="12">
        <f t="shared" si="0"/>
        <v>27</v>
      </c>
      <c r="L25" s="12">
        <f t="shared" si="1"/>
        <v>20</v>
      </c>
      <c r="M25" s="12" t="str">
        <f t="shared" si="2"/>
        <v xml:space="preserve"> </v>
      </c>
      <c r="N25" s="12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S25" s="12">
        <f t="shared" si="12"/>
        <v>2.7639312744140625</v>
      </c>
      <c r="T25" s="12">
        <f t="shared" si="6"/>
        <v>2.7639322280883789</v>
      </c>
      <c r="U25" s="12">
        <f t="shared" si="13"/>
        <v>2.7639331817626953</v>
      </c>
      <c r="V25" s="12">
        <f t="shared" si="7"/>
        <v>3.3455435186624527E-6</v>
      </c>
      <c r="W25" s="12">
        <f t="shared" si="8"/>
        <v>-5.1843780966009945E-6</v>
      </c>
      <c r="X25" s="12">
        <f t="shared" si="9"/>
        <v>-9.1941819846397266E-7</v>
      </c>
      <c r="Y25" s="12">
        <f t="shared" si="10"/>
        <v>-1</v>
      </c>
      <c r="Z25" s="15">
        <f t="shared" si="14"/>
        <v>3.4504258343043406E-7</v>
      </c>
      <c r="AA25" s="12">
        <f t="shared" si="15"/>
        <v>9.5367431640625E-7</v>
      </c>
    </row>
    <row r="26" spans="6:27" ht="15.75" customHeight="1" x14ac:dyDescent="0.25">
      <c r="F26" s="12">
        <f t="shared" si="16"/>
        <v>9</v>
      </c>
      <c r="G26" s="12">
        <f t="shared" si="11"/>
        <v>1</v>
      </c>
      <c r="H26" s="12">
        <f t="shared" si="17"/>
        <v>9</v>
      </c>
      <c r="I26" s="12">
        <f t="shared" si="18"/>
        <v>2</v>
      </c>
      <c r="J26" s="12">
        <f t="shared" si="19"/>
        <v>9</v>
      </c>
      <c r="K26" s="12">
        <f t="shared" si="0"/>
        <v>41</v>
      </c>
      <c r="L26" s="12">
        <f t="shared" si="1"/>
        <v>34</v>
      </c>
      <c r="M26" s="12" t="str">
        <f t="shared" si="2"/>
        <v xml:space="preserve"> </v>
      </c>
      <c r="N26" s="12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S26" s="12">
        <f t="shared" si="12"/>
        <v>2.7639312744140625</v>
      </c>
      <c r="T26" s="12">
        <f t="shared" si="6"/>
        <v>2.7639317512512207</v>
      </c>
      <c r="U26" s="12">
        <f t="shared" si="13"/>
        <v>2.7639322280883789</v>
      </c>
      <c r="V26" s="12">
        <f t="shared" si="7"/>
        <v>3.3455435186624527E-6</v>
      </c>
      <c r="W26" s="12">
        <f t="shared" si="8"/>
        <v>-9.1941819846397266E-7</v>
      </c>
      <c r="X26" s="12">
        <f t="shared" si="9"/>
        <v>1.2130624327255646E-6</v>
      </c>
      <c r="Y26" s="12">
        <f t="shared" si="10"/>
        <v>1</v>
      </c>
      <c r="Z26" s="15">
        <f t="shared" si="14"/>
        <v>1.7252132147881826E-7</v>
      </c>
      <c r="AA26" s="12">
        <f t="shared" si="15"/>
        <v>4.76837158203125E-7</v>
      </c>
    </row>
    <row r="27" spans="6:27" ht="15.75" customHeight="1" x14ac:dyDescent="0.25">
      <c r="F27" s="12">
        <f t="shared" si="16"/>
        <v>10</v>
      </c>
      <c r="G27" s="12">
        <f t="shared" si="11"/>
        <v>1</v>
      </c>
      <c r="H27" s="12">
        <f t="shared" si="17"/>
        <v>10</v>
      </c>
      <c r="I27" s="12">
        <f t="shared" si="18"/>
        <v>2</v>
      </c>
      <c r="J27" s="12">
        <f t="shared" si="19"/>
        <v>10</v>
      </c>
      <c r="K27" s="12">
        <f t="shared" si="0"/>
        <v>59</v>
      </c>
      <c r="L27" s="12">
        <f t="shared" si="1"/>
        <v>52</v>
      </c>
      <c r="M27" s="12" t="str">
        <f t="shared" si="2"/>
        <v xml:space="preserve"> </v>
      </c>
      <c r="N27" s="12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S27" s="12">
        <f t="shared" si="12"/>
        <v>2.7639317512512207</v>
      </c>
      <c r="T27" s="12">
        <f t="shared" si="6"/>
        <v>2.7639319896697998</v>
      </c>
      <c r="U27" s="12">
        <f t="shared" si="13"/>
        <v>2.7639322280883789</v>
      </c>
      <c r="V27" s="12">
        <f t="shared" si="7"/>
        <v>1.2130624327255646E-6</v>
      </c>
      <c r="W27" s="12">
        <f t="shared" si="8"/>
        <v>-9.1941819846397266E-7</v>
      </c>
      <c r="X27" s="12">
        <f t="shared" si="9"/>
        <v>1.468220602873771E-7</v>
      </c>
      <c r="Y27" s="12">
        <f t="shared" si="10"/>
        <v>1</v>
      </c>
      <c r="Z27" s="15">
        <f t="shared" si="14"/>
        <v>8.6260653298508181E-8</v>
      </c>
      <c r="AA27" s="12">
        <f t="shared" si="15"/>
        <v>2.384185791015625E-7</v>
      </c>
    </row>
    <row r="28" spans="6:27" ht="15.75" customHeight="1" x14ac:dyDescent="0.25">
      <c r="F28" s="12">
        <f t="shared" si="16"/>
        <v>0</v>
      </c>
      <c r="G28" s="12">
        <f t="shared" si="11"/>
        <v>2</v>
      </c>
      <c r="H28" s="12">
        <f t="shared" si="17"/>
        <v>0</v>
      </c>
      <c r="I28" s="12">
        <f t="shared" si="18"/>
        <v>3</v>
      </c>
      <c r="J28" s="12">
        <f t="shared" si="19"/>
        <v>0</v>
      </c>
      <c r="K28" s="12">
        <f t="shared" si="0"/>
        <v>52</v>
      </c>
      <c r="L28" s="12">
        <f t="shared" si="1"/>
        <v>47</v>
      </c>
      <c r="M28" s="12" t="str">
        <f t="shared" si="2"/>
        <v xml:space="preserve"> </v>
      </c>
      <c r="N28" s="12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S28" s="12">
        <f t="shared" si="12"/>
        <v>2.7639319896697998</v>
      </c>
      <c r="T28" s="12">
        <f t="shared" si="6"/>
        <v>2.7639321088790894</v>
      </c>
      <c r="U28" s="12">
        <f t="shared" si="13"/>
        <v>2.7639322280883789</v>
      </c>
      <c r="V28" s="12">
        <f t="shared" si="7"/>
        <v>1.468220602873771E-7</v>
      </c>
      <c r="W28" s="12">
        <f t="shared" si="8"/>
        <v>-9.1941819846397266E-7</v>
      </c>
      <c r="X28" s="12">
        <f t="shared" si="9"/>
        <v>-3.8629808329915249E-7</v>
      </c>
      <c r="Y28" s="12">
        <f t="shared" si="10"/>
        <v>-1</v>
      </c>
      <c r="Z28" s="15">
        <f t="shared" si="14"/>
        <v>4.3130324789029098E-8</v>
      </c>
      <c r="AA28" s="12">
        <f t="shared" si="15"/>
        <v>1.1920928955078125E-7</v>
      </c>
    </row>
    <row r="29" spans="6:27" ht="15.75" customHeight="1" x14ac:dyDescent="0.25">
      <c r="F29" s="12">
        <f t="shared" si="16"/>
        <v>1</v>
      </c>
      <c r="G29" s="12">
        <f t="shared" si="11"/>
        <v>2</v>
      </c>
      <c r="H29" s="12">
        <f t="shared" si="17"/>
        <v>1</v>
      </c>
      <c r="I29" s="12">
        <f t="shared" si="18"/>
        <v>3</v>
      </c>
      <c r="J29" s="12">
        <f t="shared" si="19"/>
        <v>1</v>
      </c>
      <c r="K29" s="12">
        <f t="shared" si="0"/>
        <v>34</v>
      </c>
      <c r="L29" s="12">
        <f t="shared" si="1"/>
        <v>29</v>
      </c>
      <c r="M29" s="12" t="str">
        <f t="shared" si="2"/>
        <v xml:space="preserve"> </v>
      </c>
      <c r="N29" s="12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S29" s="12">
        <f t="shared" si="12"/>
        <v>2.7639319896697998</v>
      </c>
      <c r="T29" s="12">
        <f t="shared" si="6"/>
        <v>2.7639320492744446</v>
      </c>
      <c r="U29" s="12">
        <f t="shared" si="13"/>
        <v>2.7639321088790894</v>
      </c>
      <c r="V29" s="12">
        <f t="shared" si="7"/>
        <v>1.468220602873771E-7</v>
      </c>
      <c r="W29" s="12">
        <f t="shared" si="8"/>
        <v>-3.8629808329915249E-7</v>
      </c>
      <c r="X29" s="12">
        <f t="shared" si="9"/>
        <v>-1.1973801505860138E-7</v>
      </c>
      <c r="Y29" s="12">
        <f t="shared" si="10"/>
        <v>-1</v>
      </c>
      <c r="Z29" s="15">
        <f t="shared" si="14"/>
        <v>2.1565162859570785E-8</v>
      </c>
      <c r="AA29" s="12">
        <f t="shared" si="15"/>
        <v>5.9604644775390625E-8</v>
      </c>
    </row>
    <row r="30" spans="6:27" ht="15.75" customHeight="1" x14ac:dyDescent="0.25">
      <c r="F30" s="12">
        <f t="shared" si="16"/>
        <v>2</v>
      </c>
      <c r="G30" s="12">
        <f t="shared" si="11"/>
        <v>2</v>
      </c>
      <c r="H30" s="12">
        <f t="shared" si="17"/>
        <v>2</v>
      </c>
      <c r="I30" s="12">
        <f t="shared" si="18"/>
        <v>3</v>
      </c>
      <c r="J30" s="12">
        <f t="shared" si="19"/>
        <v>2</v>
      </c>
      <c r="K30" s="12">
        <f t="shared" si="0"/>
        <v>20</v>
      </c>
      <c r="L30" s="12">
        <f t="shared" si="1"/>
        <v>15</v>
      </c>
      <c r="M30" s="12" t="str">
        <f t="shared" si="2"/>
        <v xml:space="preserve"> </v>
      </c>
      <c r="N30" s="12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S30" s="12">
        <f t="shared" si="12"/>
        <v>2.7639319896697998</v>
      </c>
      <c r="T30" s="12">
        <f t="shared" si="6"/>
        <v>2.7639320194721222</v>
      </c>
      <c r="U30" s="12">
        <f t="shared" si="13"/>
        <v>2.7639320492744446</v>
      </c>
      <c r="V30" s="12">
        <f t="shared" si="7"/>
        <v>1.468220602873771E-7</v>
      </c>
      <c r="W30" s="12">
        <f t="shared" si="8"/>
        <v>-1.1973801505860138E-7</v>
      </c>
      <c r="X30" s="12">
        <f t="shared" si="9"/>
        <v>1.3542021726209441E-8</v>
      </c>
      <c r="Y30" s="12">
        <f t="shared" si="10"/>
        <v>1</v>
      </c>
      <c r="Z30" s="15">
        <f t="shared" si="14"/>
        <v>1.0782581546049456E-8</v>
      </c>
      <c r="AA30" s="12">
        <f t="shared" si="15"/>
        <v>2.9802322387695313E-8</v>
      </c>
    </row>
    <row r="31" spans="6:27" ht="15.75" customHeight="1" x14ac:dyDescent="0.25">
      <c r="F31" s="12">
        <f t="shared" si="16"/>
        <v>3</v>
      </c>
      <c r="G31" s="12">
        <f t="shared" si="11"/>
        <v>2</v>
      </c>
      <c r="H31" s="12">
        <f t="shared" si="17"/>
        <v>3</v>
      </c>
      <c r="I31" s="12">
        <f t="shared" si="18"/>
        <v>3</v>
      </c>
      <c r="J31" s="12">
        <f t="shared" si="19"/>
        <v>3</v>
      </c>
      <c r="K31" s="12">
        <f t="shared" si="0"/>
        <v>10</v>
      </c>
      <c r="L31" s="12">
        <f t="shared" si="1"/>
        <v>5</v>
      </c>
      <c r="M31" s="12" t="str">
        <f t="shared" si="2"/>
        <v xml:space="preserve"> </v>
      </c>
      <c r="N31" s="12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S31" s="12">
        <f t="shared" si="12"/>
        <v>2.7639320194721222</v>
      </c>
      <c r="T31" s="12">
        <f t="shared" si="6"/>
        <v>2.7639320343732834</v>
      </c>
      <c r="U31" s="12">
        <f t="shared" si="13"/>
        <v>2.7639320492744446</v>
      </c>
      <c r="V31" s="12">
        <f t="shared" si="7"/>
        <v>1.3542021726209441E-8</v>
      </c>
      <c r="W31" s="12">
        <f t="shared" si="8"/>
        <v>-1.1973801505860138E-7</v>
      </c>
      <c r="X31" s="12">
        <f t="shared" si="9"/>
        <v>-5.3097997110285178E-8</v>
      </c>
      <c r="Y31" s="12">
        <f t="shared" si="10"/>
        <v>-1</v>
      </c>
      <c r="Z31" s="15">
        <f t="shared" si="14"/>
        <v>5.3912907439587122E-9</v>
      </c>
      <c r="AA31" s="12">
        <f t="shared" si="15"/>
        <v>1.4901161193847656E-8</v>
      </c>
    </row>
    <row r="32" spans="6:27" ht="15.75" customHeight="1" x14ac:dyDescent="0.25">
      <c r="F32" s="12">
        <f t="shared" si="16"/>
        <v>4</v>
      </c>
      <c r="G32" s="12">
        <f t="shared" si="11"/>
        <v>2</v>
      </c>
      <c r="H32" s="12">
        <f t="shared" si="17"/>
        <v>4</v>
      </c>
      <c r="I32" s="12">
        <f t="shared" si="18"/>
        <v>3</v>
      </c>
      <c r="J32" s="12">
        <f t="shared" si="19"/>
        <v>4</v>
      </c>
      <c r="K32" s="12">
        <f t="shared" si="0"/>
        <v>4</v>
      </c>
      <c r="L32" s="12">
        <f t="shared" si="1"/>
        <v>-1</v>
      </c>
      <c r="M32" s="12">
        <f t="shared" si="2"/>
        <v>1</v>
      </c>
      <c r="N32" s="12">
        <f t="shared" si="3"/>
        <v>2</v>
      </c>
      <c r="O32" s="12">
        <f t="shared" si="4"/>
        <v>3</v>
      </c>
      <c r="P32" s="12">
        <f t="shared" si="5"/>
        <v>4</v>
      </c>
      <c r="S32" s="12">
        <f t="shared" si="12"/>
        <v>2.7639320194721222</v>
      </c>
      <c r="T32" s="12">
        <f t="shared" si="6"/>
        <v>2.7639320269227028</v>
      </c>
      <c r="U32" s="12">
        <f t="shared" si="13"/>
        <v>2.7639320343732834</v>
      </c>
      <c r="V32" s="12">
        <f t="shared" si="7"/>
        <v>1.3542021726209441E-8</v>
      </c>
      <c r="W32" s="12">
        <f t="shared" si="8"/>
        <v>-5.3097997110285178E-8</v>
      </c>
      <c r="X32" s="12">
        <f t="shared" si="9"/>
        <v>-1.9777987247948658E-8</v>
      </c>
      <c r="Y32" s="12">
        <f t="shared" si="10"/>
        <v>-1</v>
      </c>
      <c r="Z32" s="15">
        <f t="shared" si="14"/>
        <v>2.6956453792458603E-9</v>
      </c>
      <c r="AA32" s="12">
        <f t="shared" si="15"/>
        <v>7.4505805969238281E-9</v>
      </c>
    </row>
    <row r="33" spans="6:27" ht="15.75" customHeight="1" x14ac:dyDescent="0.25">
      <c r="F33" s="12">
        <f t="shared" si="16"/>
        <v>5</v>
      </c>
      <c r="G33" s="12">
        <f t="shared" si="11"/>
        <v>2</v>
      </c>
      <c r="H33" s="12">
        <f t="shared" si="17"/>
        <v>5</v>
      </c>
      <c r="I33" s="12">
        <f t="shared" si="18"/>
        <v>3</v>
      </c>
      <c r="J33" s="12">
        <f t="shared" si="19"/>
        <v>5</v>
      </c>
      <c r="K33" s="12">
        <f t="shared" si="0"/>
        <v>2</v>
      </c>
      <c r="L33" s="12">
        <f t="shared" si="1"/>
        <v>-3</v>
      </c>
      <c r="M33" s="12">
        <f t="shared" ref="M33:M35" si="20">IF(K33*L33&lt;0, 1," ")</f>
        <v>1</v>
      </c>
      <c r="N33" s="12">
        <f t="shared" ref="N33:N35" si="21">IF(M33=1,G33," ")</f>
        <v>2</v>
      </c>
      <c r="O33" s="12">
        <f t="shared" ref="O33:O35" si="22">IF(M33=1,I33," ")</f>
        <v>3</v>
      </c>
      <c r="P33" s="12">
        <f t="shared" ref="P33:P35" si="23">IF(AND(N33&lt;&gt;" ",O33&lt;&gt;0),H33," ")</f>
        <v>5</v>
      </c>
      <c r="S33" s="12">
        <f t="shared" si="12"/>
        <v>2.7639320194721222</v>
      </c>
      <c r="T33" s="12">
        <f t="shared" si="6"/>
        <v>2.7639320231974125</v>
      </c>
      <c r="U33" s="12">
        <f t="shared" si="13"/>
        <v>2.7639320269227028</v>
      </c>
      <c r="V33" s="12">
        <f t="shared" si="7"/>
        <v>1.3542021726209441E-8</v>
      </c>
      <c r="W33" s="12">
        <f t="shared" si="8"/>
        <v>-1.9777987247948658E-8</v>
      </c>
      <c r="X33" s="12">
        <f t="shared" si="9"/>
        <v>-3.1179832049588185E-9</v>
      </c>
      <c r="Y33" s="12">
        <f t="shared" si="10"/>
        <v>-1</v>
      </c>
      <c r="Z33" s="15">
        <f t="shared" si="14"/>
        <v>1.3478226914395561E-9</v>
      </c>
      <c r="AA33" s="12">
        <f t="shared" si="15"/>
        <v>3.7252902984619141E-9</v>
      </c>
    </row>
    <row r="34" spans="6:27" ht="15.75" customHeight="1" x14ac:dyDescent="0.25">
      <c r="F34" s="12">
        <f t="shared" si="16"/>
        <v>6</v>
      </c>
      <c r="G34" s="12">
        <f t="shared" si="11"/>
        <v>2</v>
      </c>
      <c r="H34" s="12">
        <f t="shared" si="17"/>
        <v>6</v>
      </c>
      <c r="I34" s="12">
        <f t="shared" si="18"/>
        <v>3</v>
      </c>
      <c r="J34" s="12">
        <f t="shared" si="19"/>
        <v>6</v>
      </c>
      <c r="K34" s="12">
        <f t="shared" si="0"/>
        <v>4</v>
      </c>
      <c r="L34" s="12">
        <f>((I34-5)^2)+(2*(J34-5)^2)-7</f>
        <v>-1</v>
      </c>
      <c r="M34" s="12">
        <f t="shared" si="20"/>
        <v>1</v>
      </c>
      <c r="N34" s="12">
        <f t="shared" si="21"/>
        <v>2</v>
      </c>
      <c r="O34" s="12">
        <f t="shared" si="22"/>
        <v>3</v>
      </c>
      <c r="P34" s="12">
        <f t="shared" si="23"/>
        <v>6</v>
      </c>
      <c r="R34" s="21" t="str">
        <f t="shared" ref="R34:R35" si="24">IF(AND(O34&lt;&gt;" ",Q34&lt;&gt;0),H34," ")</f>
        <v xml:space="preserve"> </v>
      </c>
      <c r="S34" s="35">
        <f t="shared" si="12"/>
        <v>2.7639320194721222</v>
      </c>
      <c r="T34" s="35">
        <f t="shared" si="6"/>
        <v>2.7639320213347673</v>
      </c>
      <c r="U34" s="35">
        <f t="shared" si="13"/>
        <v>2.7639320231974125</v>
      </c>
      <c r="V34" s="35">
        <f t="shared" si="7"/>
        <v>1.3542021726209441E-8</v>
      </c>
      <c r="W34" s="35">
        <f t="shared" si="8"/>
        <v>-3.1179832049588185E-9</v>
      </c>
      <c r="X34" s="35">
        <f t="shared" si="9"/>
        <v>5.2120192606253113E-9</v>
      </c>
      <c r="Y34" s="35">
        <f t="shared" si="10"/>
        <v>1</v>
      </c>
      <c r="Z34" s="36">
        <f t="shared" si="14"/>
        <v>6.7391134617393452E-10</v>
      </c>
      <c r="AA34" s="35">
        <f t="shared" si="15"/>
        <v>1.862645149230957E-9</v>
      </c>
    </row>
    <row r="35" spans="6:27" ht="15.75" customHeight="1" x14ac:dyDescent="0.25">
      <c r="F35" s="12">
        <f t="shared" si="16"/>
        <v>7</v>
      </c>
      <c r="G35" s="12">
        <f t="shared" si="11"/>
        <v>2</v>
      </c>
      <c r="H35" s="12">
        <f t="shared" si="17"/>
        <v>7</v>
      </c>
      <c r="I35" s="12">
        <f t="shared" si="18"/>
        <v>3</v>
      </c>
      <c r="J35" s="12">
        <f t="shared" si="19"/>
        <v>7</v>
      </c>
      <c r="K35" s="12">
        <f t="shared" si="0"/>
        <v>10</v>
      </c>
      <c r="L35" s="12">
        <f t="shared" si="1"/>
        <v>5</v>
      </c>
      <c r="M35" s="12" t="str">
        <f t="shared" si="20"/>
        <v xml:space="preserve"> </v>
      </c>
      <c r="N35" s="12" t="str">
        <f t="shared" si="21"/>
        <v xml:space="preserve"> </v>
      </c>
      <c r="O35" s="12" t="str">
        <f t="shared" si="22"/>
        <v xml:space="preserve"> </v>
      </c>
      <c r="P35" s="12" t="str">
        <f t="shared" si="23"/>
        <v xml:space="preserve"> </v>
      </c>
      <c r="R35" s="39" t="str">
        <f t="shared" si="24"/>
        <v xml:space="preserve"> </v>
      </c>
      <c r="S35" s="38">
        <f t="shared" si="12"/>
        <v>2.7639320213347673</v>
      </c>
      <c r="T35" s="38">
        <f t="shared" si="6"/>
        <v>2.7639320222660899</v>
      </c>
      <c r="U35" s="38">
        <f t="shared" si="13"/>
        <v>2.7639320231974125</v>
      </c>
      <c r="V35" s="38">
        <f t="shared" si="7"/>
        <v>5.2120192606253113E-9</v>
      </c>
      <c r="W35" s="38">
        <f t="shared" si="8"/>
        <v>-3.1179832049588185E-9</v>
      </c>
      <c r="X35" s="38">
        <f t="shared" si="9"/>
        <v>1.0470184719224562E-9</v>
      </c>
      <c r="Y35" s="38">
        <f t="shared" si="10"/>
        <v>1</v>
      </c>
      <c r="Z35" s="38">
        <f t="shared" si="14"/>
        <v>3.3695567297342814E-10</v>
      </c>
      <c r="AA35" s="38">
        <f t="shared" si="15"/>
        <v>9.3132257461547852E-10</v>
      </c>
    </row>
    <row r="36" spans="6:27" ht="15.75" customHeight="1" x14ac:dyDescent="0.25">
      <c r="R36" s="34"/>
      <c r="S36" s="37"/>
      <c r="T36" s="37"/>
      <c r="U36" s="37"/>
      <c r="V36" s="37"/>
      <c r="W36" s="37"/>
      <c r="X36" s="37"/>
      <c r="Y36" s="37"/>
      <c r="Z36" s="37"/>
      <c r="AA36" s="37"/>
    </row>
    <row r="37" spans="6:27" ht="15.75" customHeight="1" x14ac:dyDescent="0.25">
      <c r="R37" s="34"/>
      <c r="S37" s="37"/>
      <c r="T37" s="37"/>
      <c r="U37" s="37"/>
      <c r="V37" s="37"/>
      <c r="W37" s="37"/>
      <c r="X37" s="37"/>
      <c r="Y37" s="37"/>
      <c r="Z37" s="37"/>
      <c r="AA37" s="37"/>
    </row>
    <row r="38" spans="6:27" ht="15.75" customHeight="1" x14ac:dyDescent="0.25">
      <c r="R38" s="34"/>
      <c r="S38" s="37"/>
      <c r="T38" s="37"/>
      <c r="U38" s="37"/>
      <c r="V38" s="37"/>
      <c r="W38" s="37"/>
      <c r="X38" s="37"/>
      <c r="Y38" s="37"/>
      <c r="Z38" s="37"/>
      <c r="AA38" s="37"/>
    </row>
    <row r="39" spans="6:27" ht="15.75" customHeight="1" x14ac:dyDescent="0.25">
      <c r="R39" s="34"/>
      <c r="S39" s="37"/>
      <c r="T39" s="37"/>
      <c r="U39" s="37"/>
      <c r="V39" s="37"/>
      <c r="W39" s="37"/>
      <c r="X39" s="37"/>
      <c r="Y39" s="37"/>
      <c r="Z39" s="37"/>
      <c r="AA39" s="37"/>
    </row>
    <row r="40" spans="6:27" ht="15.75" customHeight="1" x14ac:dyDescent="0.25">
      <c r="R40" s="34"/>
      <c r="S40" s="37"/>
      <c r="T40" s="37"/>
      <c r="U40" s="37"/>
      <c r="V40" s="37"/>
      <c r="W40" s="37"/>
      <c r="X40" s="37"/>
      <c r="Y40" s="37"/>
      <c r="Z40" s="37"/>
      <c r="AA40" s="37"/>
    </row>
    <row r="41" spans="6:27" ht="15.75" customHeight="1" x14ac:dyDescent="0.25">
      <c r="R41" s="34"/>
      <c r="S41" s="37"/>
      <c r="T41" s="37"/>
      <c r="U41" s="37"/>
      <c r="V41" s="37"/>
      <c r="W41" s="37"/>
      <c r="X41" s="37"/>
      <c r="Y41" s="37"/>
      <c r="Z41" s="37"/>
      <c r="AA41" s="37"/>
    </row>
    <row r="42" spans="6:27" ht="15.75" customHeight="1" x14ac:dyDescent="0.25">
      <c r="R42" s="34"/>
      <c r="S42" s="37"/>
      <c r="T42" s="37"/>
      <c r="U42" s="37"/>
      <c r="V42" s="37"/>
      <c r="W42" s="37"/>
      <c r="X42" s="37"/>
      <c r="Y42" s="37"/>
      <c r="Z42" s="37"/>
      <c r="AA42" s="37"/>
    </row>
    <row r="43" spans="6:27" ht="15.75" customHeight="1" x14ac:dyDescent="0.25">
      <c r="R43" s="34"/>
      <c r="S43" s="37"/>
      <c r="T43" s="37"/>
      <c r="U43" s="37"/>
      <c r="V43" s="37"/>
      <c r="W43" s="37"/>
      <c r="X43" s="37"/>
      <c r="Y43" s="37"/>
      <c r="Z43" s="37"/>
      <c r="AA43" s="37"/>
    </row>
    <row r="44" spans="6:27" ht="15.75" customHeight="1" x14ac:dyDescent="0.25">
      <c r="R44" s="34"/>
      <c r="S44" s="37"/>
      <c r="T44" s="37"/>
      <c r="U44" s="37"/>
      <c r="V44" s="37"/>
      <c r="W44" s="37"/>
      <c r="X44" s="37"/>
      <c r="Y44" s="37"/>
      <c r="Z44" s="37"/>
      <c r="AA44" s="37"/>
    </row>
    <row r="45" spans="6:27" ht="15.75" customHeight="1" x14ac:dyDescent="0.25">
      <c r="R45" s="34"/>
      <c r="S45" s="37"/>
      <c r="T45" s="37"/>
      <c r="U45" s="37"/>
      <c r="V45" s="37"/>
      <c r="W45" s="37"/>
      <c r="X45" s="37"/>
      <c r="Y45" s="37"/>
      <c r="Z45" s="37"/>
      <c r="AA45" s="37"/>
    </row>
    <row r="46" spans="6:27" ht="15.75" customHeight="1" x14ac:dyDescent="0.25">
      <c r="R46" s="34"/>
      <c r="S46" s="37"/>
      <c r="T46" s="37"/>
      <c r="U46" s="37"/>
      <c r="V46" s="37"/>
      <c r="W46" s="37"/>
      <c r="X46" s="37"/>
      <c r="Y46" s="37"/>
      <c r="Z46" s="37"/>
      <c r="AA46" s="37"/>
    </row>
    <row r="47" spans="6:27" ht="15.75" customHeight="1" x14ac:dyDescent="0.25">
      <c r="R47" s="34"/>
      <c r="S47" s="37"/>
      <c r="T47" s="37"/>
      <c r="U47" s="37"/>
      <c r="V47" s="37"/>
      <c r="W47" s="37"/>
      <c r="X47" s="37"/>
      <c r="Y47" s="37"/>
      <c r="Z47" s="37"/>
      <c r="AA47" s="37"/>
    </row>
    <row r="48" spans="6:27" ht="15.75" customHeight="1" x14ac:dyDescent="0.25">
      <c r="R48" s="34"/>
      <c r="S48" s="37"/>
      <c r="T48" s="37"/>
      <c r="U48" s="37"/>
      <c r="V48" s="37"/>
      <c r="W48" s="37"/>
      <c r="X48" s="37"/>
      <c r="Y48" s="37"/>
      <c r="Z48" s="37"/>
      <c r="AA48" s="37"/>
    </row>
    <row r="49" spans="16:27" ht="15.75" customHeight="1" x14ac:dyDescent="0.25">
      <c r="R49" s="34"/>
      <c r="S49" s="37"/>
      <c r="T49" s="37"/>
      <c r="U49" s="37"/>
      <c r="V49" s="37"/>
      <c r="W49" s="37"/>
      <c r="X49" s="37"/>
      <c r="Y49" s="37"/>
      <c r="Z49" s="37"/>
      <c r="AA49" s="37"/>
    </row>
    <row r="50" spans="16:27" ht="15.75" customHeight="1" x14ac:dyDescent="0.25">
      <c r="R50" s="34"/>
      <c r="S50" s="37"/>
      <c r="T50" s="37"/>
      <c r="U50" s="37"/>
      <c r="V50" s="37"/>
      <c r="W50" s="37"/>
      <c r="X50" s="37"/>
      <c r="Y50" s="37"/>
      <c r="Z50" s="37"/>
      <c r="AA50" s="37"/>
    </row>
    <row r="51" spans="16:27" ht="15.75" customHeight="1" x14ac:dyDescent="0.25">
      <c r="R51" s="34"/>
      <c r="S51" s="37"/>
      <c r="T51" s="37"/>
      <c r="U51" s="37"/>
      <c r="V51" s="37"/>
      <c r="W51" s="37"/>
      <c r="X51" s="37"/>
      <c r="Y51" s="37"/>
      <c r="Z51" s="37"/>
      <c r="AA51" s="37"/>
    </row>
    <row r="52" spans="16:27" ht="15.75" customHeight="1" x14ac:dyDescent="0.25">
      <c r="R52" s="34"/>
      <c r="S52" s="37"/>
      <c r="T52" s="37"/>
      <c r="U52" s="37"/>
      <c r="V52" s="37"/>
      <c r="W52" s="37"/>
      <c r="X52" s="37"/>
      <c r="Y52" s="37"/>
      <c r="Z52" s="37"/>
      <c r="AA52" s="37"/>
    </row>
    <row r="53" spans="16:27" ht="15.75" customHeight="1" x14ac:dyDescent="0.25">
      <c r="P53" s="34"/>
      <c r="Q53" s="34"/>
      <c r="R53" s="34"/>
      <c r="S53" s="37"/>
      <c r="T53" s="37"/>
      <c r="U53" s="37"/>
      <c r="V53" s="37"/>
      <c r="W53" s="37"/>
      <c r="X53" s="37"/>
      <c r="Y53" s="37"/>
      <c r="Z53" s="37"/>
      <c r="AA53" s="37"/>
    </row>
    <row r="54" spans="16:27" ht="15.75" customHeight="1" x14ac:dyDescent="0.25">
      <c r="P54" s="34"/>
      <c r="Q54" s="34"/>
      <c r="R54" s="34"/>
      <c r="S54" s="37"/>
      <c r="T54" s="37"/>
      <c r="U54" s="37"/>
      <c r="V54" s="37"/>
      <c r="W54" s="37"/>
      <c r="X54" s="37"/>
      <c r="Y54" s="37"/>
      <c r="Z54" s="37"/>
      <c r="AA54" s="37"/>
    </row>
    <row r="55" spans="16:27" ht="15.75" customHeight="1" x14ac:dyDescent="0.25">
      <c r="P55" s="34"/>
      <c r="Q55" s="34"/>
      <c r="R55" s="34"/>
      <c r="S55" s="37"/>
      <c r="T55" s="37"/>
      <c r="U55" s="37"/>
      <c r="V55" s="37"/>
      <c r="W55" s="37"/>
      <c r="X55" s="37"/>
      <c r="Y55" s="37"/>
      <c r="Z55" s="37"/>
      <c r="AA55" s="37"/>
    </row>
    <row r="56" spans="16:27" ht="15.75" customHeight="1" x14ac:dyDescent="0.25">
      <c r="P56" s="34"/>
      <c r="Q56" s="34"/>
      <c r="R56" s="34"/>
      <c r="S56" s="37"/>
      <c r="T56" s="37"/>
      <c r="U56" s="37"/>
      <c r="V56" s="37"/>
      <c r="W56" s="37"/>
      <c r="X56" s="37"/>
      <c r="Y56" s="37"/>
      <c r="Z56" s="37"/>
      <c r="AA56" s="37"/>
    </row>
    <row r="57" spans="16:27" ht="15.75" customHeight="1" x14ac:dyDescent="0.25">
      <c r="P57" s="34"/>
      <c r="Q57" s="34"/>
      <c r="R57" s="34"/>
      <c r="S57" s="37"/>
      <c r="T57" s="37"/>
      <c r="U57" s="37"/>
      <c r="V57" s="37"/>
      <c r="W57" s="37"/>
      <c r="X57" s="37"/>
      <c r="Y57" s="37"/>
      <c r="Z57" s="37"/>
      <c r="AA57" s="37"/>
    </row>
    <row r="58" spans="16:27" ht="15.75" customHeight="1" x14ac:dyDescent="0.25">
      <c r="P58" s="34"/>
      <c r="Q58" s="34"/>
      <c r="R58" s="34"/>
      <c r="S58" s="37"/>
      <c r="T58" s="37"/>
      <c r="U58" s="37"/>
      <c r="V58" s="37"/>
      <c r="W58" s="37"/>
      <c r="X58" s="37"/>
      <c r="Y58" s="37"/>
      <c r="Z58" s="37"/>
      <c r="AA58" s="37"/>
    </row>
    <row r="59" spans="16:27" ht="15.75" customHeight="1" x14ac:dyDescent="0.25">
      <c r="P59" s="34"/>
      <c r="Q59" s="34"/>
      <c r="R59" s="34"/>
      <c r="S59" s="37"/>
      <c r="T59" s="37"/>
      <c r="U59" s="37"/>
      <c r="V59" s="37"/>
      <c r="W59" s="37"/>
      <c r="X59" s="37"/>
      <c r="Y59" s="37"/>
      <c r="Z59" s="37"/>
      <c r="AA59" s="37"/>
    </row>
    <row r="60" spans="16:27" ht="15.75" customHeight="1" x14ac:dyDescent="0.25">
      <c r="P60" s="34"/>
      <c r="Q60" s="34"/>
      <c r="R60" s="34"/>
      <c r="S60" s="37"/>
      <c r="T60" s="37"/>
      <c r="U60" s="37"/>
      <c r="V60" s="37"/>
      <c r="W60" s="37"/>
      <c r="X60" s="37"/>
      <c r="Y60" s="37"/>
      <c r="Z60" s="37"/>
      <c r="AA60" s="37"/>
    </row>
    <row r="61" spans="16:27" ht="15.75" customHeight="1" x14ac:dyDescent="0.25">
      <c r="P61" s="34"/>
      <c r="Q61" s="34"/>
      <c r="R61" s="34"/>
      <c r="S61" s="37"/>
      <c r="T61" s="37"/>
      <c r="U61" s="37"/>
      <c r="V61" s="37"/>
      <c r="W61" s="37"/>
      <c r="X61" s="37"/>
      <c r="Y61" s="37"/>
      <c r="Z61" s="37"/>
      <c r="AA61" s="37"/>
    </row>
    <row r="62" spans="16:27" ht="15.75" customHeight="1" x14ac:dyDescent="0.25">
      <c r="P62" s="34"/>
      <c r="Q62" s="34"/>
      <c r="R62" s="34"/>
      <c r="S62" s="37"/>
      <c r="T62" s="37"/>
      <c r="U62" s="37"/>
      <c r="V62" s="37"/>
      <c r="W62" s="37"/>
      <c r="X62" s="37"/>
      <c r="Y62" s="37"/>
      <c r="Z62" s="37"/>
      <c r="AA62" s="37"/>
    </row>
    <row r="63" spans="16:27" ht="15.75" customHeight="1" x14ac:dyDescent="0.25">
      <c r="P63" s="34"/>
      <c r="Q63" s="34"/>
      <c r="R63" s="34"/>
      <c r="S63" s="37"/>
      <c r="T63" s="37"/>
      <c r="U63" s="37"/>
      <c r="V63" s="37"/>
      <c r="W63" s="37"/>
      <c r="X63" s="37"/>
      <c r="Y63" s="37"/>
      <c r="Z63" s="37"/>
      <c r="AA63" s="37"/>
    </row>
    <row r="64" spans="16:27" ht="15.75" customHeight="1" x14ac:dyDescent="0.25">
      <c r="P64" s="34"/>
      <c r="Q64" s="34"/>
      <c r="R64" s="34"/>
      <c r="S64" s="37"/>
      <c r="T64" s="37"/>
      <c r="U64" s="37"/>
      <c r="V64" s="37"/>
      <c r="W64" s="37"/>
      <c r="X64" s="37"/>
      <c r="Y64" s="37"/>
      <c r="Z64" s="37"/>
      <c r="AA64" s="37"/>
    </row>
    <row r="65" spans="16:27" ht="15.75" customHeight="1" x14ac:dyDescent="0.25">
      <c r="P65" s="34"/>
      <c r="Q65" s="34"/>
      <c r="R65" s="34"/>
      <c r="S65" s="37"/>
      <c r="T65" s="37"/>
      <c r="U65" s="37"/>
      <c r="V65" s="37"/>
      <c r="W65" s="37"/>
      <c r="X65" s="37"/>
      <c r="Y65" s="37"/>
      <c r="Z65" s="37"/>
      <c r="AA65" s="37"/>
    </row>
    <row r="66" spans="16:27" ht="15.75" customHeight="1" x14ac:dyDescent="0.25">
      <c r="P66" s="34"/>
      <c r="Q66" s="34"/>
      <c r="R66" s="34"/>
      <c r="S66" s="37"/>
      <c r="T66" s="37"/>
      <c r="U66" s="37"/>
      <c r="V66" s="37"/>
      <c r="W66" s="37"/>
      <c r="X66" s="37"/>
      <c r="Y66" s="37"/>
      <c r="Z66" s="37"/>
      <c r="AA66" s="37"/>
    </row>
    <row r="67" spans="16:27" ht="15.75" customHeight="1" x14ac:dyDescent="0.25">
      <c r="P67" s="34"/>
      <c r="Q67" s="34"/>
      <c r="R67" s="34"/>
      <c r="S67" s="37"/>
      <c r="T67" s="37"/>
      <c r="U67" s="37"/>
      <c r="V67" s="37"/>
      <c r="W67" s="37"/>
      <c r="X67" s="37"/>
      <c r="Y67" s="37"/>
      <c r="Z67" s="37"/>
      <c r="AA67" s="37"/>
    </row>
    <row r="68" spans="16:27" ht="15.75" customHeight="1" x14ac:dyDescent="0.25">
      <c r="P68" s="34"/>
      <c r="Q68" s="34"/>
      <c r="R68" s="34"/>
      <c r="S68" s="37"/>
      <c r="T68" s="37"/>
      <c r="U68" s="37"/>
      <c r="V68" s="37"/>
      <c r="W68" s="37"/>
      <c r="X68" s="37"/>
      <c r="Y68" s="37"/>
      <c r="Z68" s="37"/>
      <c r="AA68" s="37"/>
    </row>
    <row r="69" spans="16:27" ht="15.75" customHeight="1" x14ac:dyDescent="0.2"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</row>
    <row r="70" spans="16:27" ht="15.75" customHeight="1" x14ac:dyDescent="0.2"/>
    <row r="71" spans="16:27" ht="15.75" customHeight="1" x14ac:dyDescent="0.2"/>
    <row r="72" spans="16:27" ht="15.75" customHeight="1" x14ac:dyDescent="0.2"/>
    <row r="73" spans="16:27" ht="15.75" customHeight="1" x14ac:dyDescent="0.2"/>
    <row r="74" spans="16:27" ht="15.75" customHeight="1" x14ac:dyDescent="0.2"/>
    <row r="75" spans="16:27" ht="15.75" customHeight="1" x14ac:dyDescent="0.2"/>
    <row r="76" spans="16:27" ht="15.75" customHeight="1" x14ac:dyDescent="0.2"/>
    <row r="77" spans="16:27" ht="15.75" customHeight="1" x14ac:dyDescent="0.2"/>
    <row r="78" spans="16:27" ht="15.75" customHeight="1" x14ac:dyDescent="0.2"/>
    <row r="79" spans="16:27" ht="15.75" customHeight="1" x14ac:dyDescent="0.2"/>
    <row r="80" spans="16:27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">
    <mergeCell ref="R3:AA3"/>
    <mergeCell ref="B8:B9"/>
    <mergeCell ref="F3:P3"/>
    <mergeCell ref="G4:H4"/>
    <mergeCell ref="I4:J4"/>
    <mergeCell ref="N4:P4"/>
  </mergeCells>
  <pageMargins left="0.7" right="0.7" top="0.75" bottom="0.75" header="0" footer="0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Fraider Renteria Usuga</dc:creator>
  <cp:lastModifiedBy>Fraider Renteria Usuga</cp:lastModifiedBy>
  <dcterms:created xsi:type="dcterms:W3CDTF">2019-09-01T00:44:59Z</dcterms:created>
  <dcterms:modified xsi:type="dcterms:W3CDTF">2019-09-02T21:49:22Z</dcterms:modified>
</cp:coreProperties>
</file>