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7-4790\Documents\MISION TIC\Sprint1\"/>
    </mc:Choice>
  </mc:AlternateContent>
  <xr:revisionPtr revIDLastSave="0" documentId="8_{FAB8E84A-161E-425E-A194-C42C348BF26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<sst xmlns="http://schemas.openxmlformats.org/spreadsheetml/2006/main" count="93" uniqueCount="52">
  <si>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</si>
  <si>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</si>
  <si>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</si>
  <si>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</si>
  <si>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</si>
  <si>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</si>
  <si>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</si>
  <si>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</si>
  <si>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</si>
  <si>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</si>
  <si>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</si>
  <si>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</si>
  <si>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</si>
  <si>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</si>
  <si>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</si>
  <si>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</si>
  <si>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</si>
  <si>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</si>
  <si>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</si>
  <si>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</si>
  <si>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</si>
  <si>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</si>
  <si>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</si>
  <si>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</si>
  <si>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</si>
  <si>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</si>
  <si>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</si>
  <si>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</si>
  <si>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</si>
  <si>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</si>
  <si>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</si>
  <si>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</si>
  <si>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</si>
  <si>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</si>
  <si>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</si>
  <si>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</si>
  <si>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</si>
  <si>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</si>
  <si>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</si>
  <si>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</si>
  <si>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Ongoing</t>
  </si>
  <si>
    <t>Diligenciamiento de documento IEEE 29148</t>
  </si>
  <si>
    <t xml:space="preserve"> Se Desarrolla Product Backlog Priorizado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</si>
  <si>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</si>
  <si>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</si>
  <si>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</si>
  <si>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</si>
  <si>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</si>
  <si>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Historias no asignadas</t>
  </si>
  <si>
    <t>Estimadas</t>
  </si>
  <si>
    <t>Reales</t>
  </si>
  <si>
    <t>Stack: MERN
Front: REACT
Back: JavaScript, Express, Node
BD: Mongo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</si>
</sst>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rgb="FFFFFF0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top" wrapText="1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E19" sqref="E19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</row>
    <row r="2" spans="1:26" s="76" customFormat="1" ht="25.15" customHeight="1" x14ac:dyDescent="0.2">
      <c r="A2" s="74" t="s">
        <v>1</v>
      </c>
      <c r="B2" s="71" t="s">
        <v>2</v>
      </c>
      <c r="C2" s="71" t="s">
        <v>3</v>
      </c>
      <c r="D2" s="71" t="s">
        <v>4</v>
      </c>
      <c r="E2" s="71" t="s">
        <v>5</v>
      </c>
      <c r="F2" s="71" t="s">
        <v>6</v>
      </c>
      <c r="G2" s="72" t="s">
        <v>7</v>
      </c>
      <c r="H2" s="71" t="s">
        <v>8</v>
      </c>
      <c r="I2" s="72" t="s">
        <v>9</v>
      </c>
      <c r="J2" s="73" t="s">
        <v>10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2.75" customHeight="1" x14ac:dyDescent="0.2">
      <c r="A3" s="51">
        <v>1</v>
      </c>
      <c r="B3" s="4">
        <f>IF(OR(B14="",A3=""),"",B14)</f>
        <v>44851</v>
      </c>
      <c r="C3" s="50">
        <f>ROUND((SUMIF(A14:A21,A3,F14:F21)/8),0)</f>
        <v>5</v>
      </c>
      <c r="D3" s="4">
        <f t="shared" ref="D3:D9" si="0">IF(OR(B3="",C3=""),"",B3+C3-1)</f>
        <v>44855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40</v>
      </c>
      <c r="H3" s="7">
        <v>44442</v>
      </c>
      <c r="I3" s="8" t="s">
        <v>39</v>
      </c>
      <c r="J3" s="53">
        <f>(F3/E3)</f>
        <v>1.0743801652892562</v>
      </c>
    </row>
    <row r="4" spans="1:26" ht="12.75" customHeight="1" x14ac:dyDescent="0.2">
      <c r="A4" s="51"/>
      <c r="B4" s="4" t="str">
        <f t="shared" ref="B4:B8" si="1">IF(A4="","",B3+C3)</f>
        <v/>
      </c>
      <c r="C4" s="5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3"/>
    </row>
    <row r="5" spans="1:26" ht="12.75" customHeight="1" x14ac:dyDescent="0.2">
      <c r="A5" s="52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3"/>
    </row>
    <row r="6" spans="1:26" ht="12.75" customHeight="1" x14ac:dyDescent="0.2">
      <c r="A6" s="52"/>
      <c r="B6" s="4" t="str">
        <f t="shared" si="1"/>
        <v/>
      </c>
      <c r="C6" s="5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3"/>
    </row>
    <row r="7" spans="1:26" ht="12.75" customHeight="1" x14ac:dyDescent="0.2">
      <c r="A7" s="52"/>
      <c r="B7" s="4" t="str">
        <f t="shared" si="1"/>
        <v/>
      </c>
      <c r="C7" s="5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3"/>
    </row>
    <row r="8" spans="1:26" ht="12.75" customHeight="1" x14ac:dyDescent="0.2">
      <c r="A8" s="52"/>
      <c r="B8" s="4" t="str">
        <f t="shared" si="1"/>
        <v/>
      </c>
      <c r="C8" s="5"/>
      <c r="D8" s="4" t="str">
        <f t="shared" si="0"/>
        <v/>
      </c>
      <c r="E8" s="3" t="str">
        <f>IF(A8="","",SUMIF(J$14:J$29,'Release Plan'!A8,E$14:E$29))</f>
        <v/>
      </c>
      <c r="F8" s="5"/>
      <c r="G8" s="9" t="s">
        <v>12</v>
      </c>
      <c r="H8" s="11"/>
      <c r="I8" s="8"/>
      <c r="J8" s="53"/>
    </row>
    <row r="9" spans="1:26" ht="12.75" customHeight="1" x14ac:dyDescent="0.2">
      <c r="A9" s="52"/>
      <c r="B9" s="5"/>
      <c r="C9" s="5" t="str">
        <f>IF(A9="","",SUMIF(J$14:J$29,A9,C$14:C$29))</f>
        <v/>
      </c>
      <c r="D9" s="5" t="str">
        <f t="shared" si="0"/>
        <v/>
      </c>
      <c r="E9" s="5" t="str">
        <f>IF(A9="","",SUMIF(J$14:J$29,'Release Plan'!A9,E$14:E$29))</f>
        <v/>
      </c>
      <c r="F9" s="5"/>
      <c r="G9" s="5"/>
      <c r="H9" s="5"/>
      <c r="I9" s="5"/>
      <c r="J9" s="54"/>
    </row>
    <row r="10" spans="1:26" ht="12.75" customHeight="1" x14ac:dyDescent="0.2">
      <c r="A10" s="55"/>
      <c r="B10" s="56"/>
      <c r="C10" s="56"/>
      <c r="D10" s="56"/>
      <c r="E10" s="56"/>
      <c r="F10" s="56"/>
      <c r="G10" s="56"/>
      <c r="H10" s="56"/>
      <c r="I10" s="56"/>
      <c r="J10" s="57"/>
    </row>
    <row r="11" spans="1:26" ht="12.75" customHeight="1" x14ac:dyDescent="0.2">
      <c r="A11" s="58"/>
      <c r="B11" s="58"/>
      <c r="C11" s="58"/>
      <c r="D11" s="58"/>
      <c r="E11" s="58"/>
      <c r="F11" s="58"/>
      <c r="G11" s="58"/>
      <c r="H11" s="58"/>
      <c r="I11" s="58"/>
      <c r="J11" s="58"/>
    </row>
    <row r="12" spans="1:26" ht="49.9" customHeight="1" x14ac:dyDescent="0.2">
      <c r="A12" s="91" t="s">
        <v>13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</row>
    <row r="13" spans="1:26" ht="25.15" customHeight="1" x14ac:dyDescent="0.2">
      <c r="A13" s="71" t="s">
        <v>14</v>
      </c>
      <c r="B13" s="71" t="s">
        <v>2</v>
      </c>
      <c r="C13" s="71" t="s">
        <v>3</v>
      </c>
      <c r="D13" s="71" t="s">
        <v>4</v>
      </c>
      <c r="E13" s="71" t="s">
        <v>5</v>
      </c>
      <c r="F13" s="71" t="s">
        <v>6</v>
      </c>
      <c r="G13" s="72" t="s">
        <v>7</v>
      </c>
      <c r="H13" s="71" t="s">
        <v>8</v>
      </c>
      <c r="I13" s="72" t="s">
        <v>9</v>
      </c>
      <c r="J13" s="71" t="s">
        <v>15</v>
      </c>
      <c r="K13" s="73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1</v>
      </c>
      <c r="B14" s="12">
        <v>44851</v>
      </c>
      <c r="C14" s="49">
        <f>+F14*1/F$14</f>
        <v>1</v>
      </c>
      <c r="D14" s="4">
        <f t="shared" ref="D14:D26" si="2">IF(AND(B14&lt;&gt;"",C14&lt;&gt;""),B14+C14-1,"")</f>
        <v>44851</v>
      </c>
      <c r="E14" s="5">
        <v>6.5</v>
      </c>
      <c r="F14" s="3">
        <v>7</v>
      </c>
      <c r="G14" s="6" t="s">
        <v>11</v>
      </c>
      <c r="H14" s="7">
        <v>44449</v>
      </c>
      <c r="I14" s="13" t="s">
        <v>17</v>
      </c>
      <c r="J14" s="3">
        <v>1</v>
      </c>
      <c r="K14" s="53">
        <f>(F14/E14)-1</f>
        <v>7.6923076923076872E-2</v>
      </c>
    </row>
    <row r="15" spans="1:26" ht="12.75" customHeight="1" x14ac:dyDescent="0.2">
      <c r="A15" s="3">
        <v>1</v>
      </c>
      <c r="B15" s="4">
        <f t="shared" ref="B15:B26" si="3">IF(AND(B14&lt;&gt;"",C14&lt;&gt;"",C15&lt;&gt;""),B14+C14,"")</f>
        <v>44852</v>
      </c>
      <c r="C15" s="49">
        <f t="shared" ref="C15:C21" si="4">+F15*1/F$14</f>
        <v>0.2857142857142857</v>
      </c>
      <c r="D15" s="4">
        <f t="shared" si="2"/>
        <v>44851.285714285717</v>
      </c>
      <c r="E15" s="3">
        <v>1.8</v>
      </c>
      <c r="F15" s="3">
        <v>2</v>
      </c>
      <c r="G15" s="6" t="s">
        <v>11</v>
      </c>
      <c r="H15" s="7">
        <v>44449</v>
      </c>
      <c r="I15" s="14" t="s">
        <v>18</v>
      </c>
      <c r="J15" s="3">
        <v>1</v>
      </c>
      <c r="K15" s="53">
        <f t="shared" ref="K15:K21" si="5">(F15/E15)-1</f>
        <v>0.11111111111111116</v>
      </c>
    </row>
    <row r="16" spans="1:26" ht="12.75" customHeight="1" x14ac:dyDescent="0.2">
      <c r="A16" s="3">
        <v>1</v>
      </c>
      <c r="B16" s="4">
        <f t="shared" si="3"/>
        <v>44852.285714285717</v>
      </c>
      <c r="C16" s="49">
        <f t="shared" si="4"/>
        <v>0.42857142857142855</v>
      </c>
      <c r="D16" s="4">
        <f t="shared" si="2"/>
        <v>44851.71428571429</v>
      </c>
      <c r="E16" s="3">
        <v>2.8</v>
      </c>
      <c r="F16" s="3">
        <v>3</v>
      </c>
      <c r="G16" s="6" t="s">
        <v>11</v>
      </c>
      <c r="H16" s="7">
        <v>44449</v>
      </c>
      <c r="I16" s="14" t="s">
        <v>19</v>
      </c>
      <c r="J16" s="3">
        <v>1</v>
      </c>
      <c r="K16" s="53">
        <f t="shared" si="5"/>
        <v>7.1428571428571397E-2</v>
      </c>
    </row>
    <row r="17" spans="1:12" ht="12.75" customHeight="1" x14ac:dyDescent="0.2">
      <c r="A17" s="3">
        <v>1</v>
      </c>
      <c r="B17" s="4">
        <f t="shared" si="3"/>
        <v>44852.71428571429</v>
      </c>
      <c r="C17" s="49">
        <f t="shared" si="4"/>
        <v>0.42857142857142855</v>
      </c>
      <c r="D17" s="4">
        <f t="shared" si="2"/>
        <v>44852.142857142862</v>
      </c>
      <c r="E17" s="3">
        <v>2.7</v>
      </c>
      <c r="F17" s="3">
        <v>3</v>
      </c>
      <c r="G17" s="6" t="s">
        <v>11</v>
      </c>
      <c r="H17" s="7">
        <v>44449</v>
      </c>
      <c r="I17" s="14" t="s">
        <v>20</v>
      </c>
      <c r="J17" s="3">
        <v>1</v>
      </c>
      <c r="K17" s="53">
        <f t="shared" si="5"/>
        <v>0.11111111111111094</v>
      </c>
    </row>
    <row r="18" spans="1:12" ht="12.75" customHeight="1" x14ac:dyDescent="0.2">
      <c r="A18" s="3">
        <v>1</v>
      </c>
      <c r="B18" s="4">
        <f t="shared" si="3"/>
        <v>44853.142857142862</v>
      </c>
      <c r="C18" s="49">
        <f t="shared" si="4"/>
        <v>1</v>
      </c>
      <c r="D18" s="4">
        <f t="shared" si="2"/>
        <v>44853.142857142862</v>
      </c>
      <c r="E18" s="5">
        <v>6.8</v>
      </c>
      <c r="F18" s="5">
        <v>7</v>
      </c>
      <c r="G18" s="6" t="s">
        <v>11</v>
      </c>
      <c r="H18" s="7">
        <v>44449</v>
      </c>
      <c r="I18" s="14" t="s">
        <v>21</v>
      </c>
      <c r="J18" s="3">
        <v>1</v>
      </c>
      <c r="K18" s="53">
        <f t="shared" si="5"/>
        <v>2.941176470588247E-2</v>
      </c>
    </row>
    <row r="19" spans="1:12" ht="12.75" customHeight="1" x14ac:dyDescent="0.2">
      <c r="A19" s="3">
        <v>1</v>
      </c>
      <c r="B19" s="4">
        <f t="shared" si="3"/>
        <v>44854.142857142862</v>
      </c>
      <c r="C19" s="49">
        <f t="shared" si="4"/>
        <v>1</v>
      </c>
      <c r="D19" s="4">
        <f t="shared" si="2"/>
        <v>44854.142857142862</v>
      </c>
      <c r="E19" s="5">
        <v>6.6</v>
      </c>
      <c r="F19" s="5">
        <v>7</v>
      </c>
      <c r="G19" s="6" t="s">
        <v>38</v>
      </c>
      <c r="H19" s="7">
        <v>44449</v>
      </c>
      <c r="I19" s="15" t="s">
        <v>22</v>
      </c>
      <c r="J19" s="3">
        <v>1</v>
      </c>
      <c r="K19" s="53">
        <f t="shared" si="5"/>
        <v>6.0606060606060552E-2</v>
      </c>
    </row>
    <row r="20" spans="1:12" ht="12.75" customHeight="1" x14ac:dyDescent="0.2">
      <c r="A20" s="3">
        <v>1</v>
      </c>
      <c r="B20" s="4">
        <f t="shared" si="3"/>
        <v>44855.142857142862</v>
      </c>
      <c r="C20" s="49">
        <f t="shared" si="4"/>
        <v>0.7142857142857143</v>
      </c>
      <c r="D20" s="4">
        <f t="shared" si="2"/>
        <v>44854.857142857145</v>
      </c>
      <c r="E20" s="5">
        <v>4.5999999999999996</v>
      </c>
      <c r="F20" s="5">
        <v>5</v>
      </c>
      <c r="G20" s="6" t="s">
        <v>38</v>
      </c>
      <c r="H20" s="7">
        <v>44449</v>
      </c>
      <c r="I20" s="15" t="s">
        <v>23</v>
      </c>
      <c r="J20" s="5">
        <v>1</v>
      </c>
      <c r="K20" s="53">
        <f t="shared" si="5"/>
        <v>8.6956521739130599E-2</v>
      </c>
    </row>
    <row r="21" spans="1:12" ht="12.75" customHeight="1" x14ac:dyDescent="0.2">
      <c r="A21" s="3">
        <v>1</v>
      </c>
      <c r="B21" s="4">
        <f t="shared" si="3"/>
        <v>44855.857142857145</v>
      </c>
      <c r="C21" s="49">
        <f t="shared" si="4"/>
        <v>0.7142857142857143</v>
      </c>
      <c r="D21" s="4">
        <f t="shared" si="2"/>
        <v>44855.571428571428</v>
      </c>
      <c r="E21" s="5">
        <v>4.5</v>
      </c>
      <c r="F21" s="5">
        <v>5</v>
      </c>
      <c r="G21" s="6" t="s">
        <v>38</v>
      </c>
      <c r="H21" s="7">
        <v>44449</v>
      </c>
      <c r="I21" s="15" t="s">
        <v>41</v>
      </c>
      <c r="J21" s="5">
        <v>1</v>
      </c>
      <c r="K21" s="53">
        <f t="shared" si="5"/>
        <v>0.11111111111111116</v>
      </c>
    </row>
    <row r="22" spans="1:12" ht="12.75" customHeight="1" x14ac:dyDescent="0.2">
      <c r="A22" s="3"/>
      <c r="B22" s="4" t="str">
        <f t="shared" si="3"/>
        <v/>
      </c>
      <c r="C22" s="3"/>
      <c r="D22" s="4" t="str">
        <f t="shared" si="2"/>
        <v/>
      </c>
      <c r="E22" s="3"/>
      <c r="F22" s="3"/>
      <c r="G22" s="9" t="s">
        <v>12</v>
      </c>
      <c r="H22" s="7"/>
      <c r="J22" s="5"/>
      <c r="K22" s="59"/>
    </row>
    <row r="23" spans="1:12" ht="12.75" customHeight="1" x14ac:dyDescent="0.2">
      <c r="A23" s="3"/>
      <c r="B23" s="4" t="str">
        <f t="shared" si="3"/>
        <v/>
      </c>
      <c r="C23" s="3"/>
      <c r="D23" s="4" t="str">
        <f t="shared" si="2"/>
        <v/>
      </c>
      <c r="E23" s="3"/>
      <c r="F23" s="3"/>
      <c r="G23" s="9" t="s">
        <v>12</v>
      </c>
      <c r="H23" s="10"/>
      <c r="I23" s="16"/>
      <c r="J23" s="5"/>
      <c r="K23" s="59"/>
    </row>
    <row r="24" spans="1:12" ht="12.75" customHeight="1" x14ac:dyDescent="0.2">
      <c r="A24" s="3"/>
      <c r="B24" s="3" t="str">
        <f t="shared" si="3"/>
        <v/>
      </c>
      <c r="C24" s="3"/>
      <c r="D24" s="3" t="str">
        <f t="shared" si="2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3" t="str">
        <f t="shared" si="3"/>
        <v/>
      </c>
      <c r="C25" s="3"/>
      <c r="D25" s="3" t="str">
        <f t="shared" si="2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3" t="str">
        <f t="shared" si="3"/>
        <v/>
      </c>
      <c r="C26" s="3"/>
      <c r="D26" s="3" t="str">
        <f t="shared" si="2"/>
        <v/>
      </c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2.75" customHeight="1" x14ac:dyDescent="0.2">
      <c r="A28" s="3"/>
      <c r="B28" s="3"/>
      <c r="C28" s="3"/>
      <c r="D28" s="3"/>
      <c r="E28" s="3"/>
      <c r="F28" s="3"/>
      <c r="G28" s="3"/>
      <c r="H28" s="63"/>
      <c r="I28" s="63"/>
      <c r="J28" s="63"/>
      <c r="K28" s="63"/>
    </row>
    <row r="29" spans="1:12" ht="39.6" customHeight="1" x14ac:dyDescent="0.2">
      <c r="A29" s="60"/>
      <c r="B29" s="61"/>
      <c r="C29" s="60"/>
      <c r="D29" s="61"/>
      <c r="E29" s="60"/>
      <c r="F29" s="60"/>
      <c r="G29" s="62"/>
      <c r="H29" s="65"/>
      <c r="I29" s="67"/>
      <c r="J29" s="68"/>
      <c r="K29" s="69"/>
      <c r="L29" s="70"/>
    </row>
    <row r="30" spans="1:12" ht="25.15" customHeight="1" x14ac:dyDescent="0.2">
      <c r="A30" s="93" t="s">
        <v>48</v>
      </c>
      <c r="B30" s="93"/>
      <c r="C30" s="93"/>
      <c r="D30" s="93"/>
      <c r="E30" s="79">
        <f>SUMIF('Product Backlog'!E$3:E$71,"",'Product Backlog'!D$3:D$71)-SUMIF('Product Backlog'!C$3:C$71,"Removed",'Product Backlog'!D$3:D$71)</f>
        <v>0</v>
      </c>
      <c r="F30" s="79"/>
      <c r="G30" s="17"/>
      <c r="H30" s="64"/>
      <c r="I30" s="66"/>
    </row>
    <row r="31" spans="1:12" ht="25.15" customHeight="1" x14ac:dyDescent="0.2">
      <c r="A31" s="92" t="s">
        <v>24</v>
      </c>
      <c r="B31" s="92"/>
      <c r="C31" s="92"/>
      <c r="D31" s="92"/>
      <c r="E31" s="79">
        <f>SUM(E14:E29)</f>
        <v>36.300000000000004</v>
      </c>
      <c r="F31" s="79">
        <f>SUM(F14:F29)</f>
        <v>39</v>
      </c>
      <c r="H31" s="1"/>
    </row>
    <row r="32" spans="1:12" s="77" customFormat="1" ht="25.15" customHeight="1" x14ac:dyDescent="0.2">
      <c r="E32" s="80" t="s">
        <v>49</v>
      </c>
      <c r="F32" s="80" t="s">
        <v>50</v>
      </c>
      <c r="H32" s="78"/>
    </row>
    <row r="33" spans="4:8" ht="12.75" customHeight="1" x14ac:dyDescent="0.2">
      <c r="D33" s="18"/>
      <c r="E33" s="19"/>
      <c r="H33" s="1"/>
    </row>
    <row r="34" spans="4:8" ht="12.75" customHeight="1" x14ac:dyDescent="0.2">
      <c r="E34" s="20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abSelected="1" zoomScale="85" zoomScaleNormal="85" workbookViewId="0">
      <selection activeCell="B14" sqref="B14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4" t="s">
        <v>25</v>
      </c>
      <c r="B1" s="94"/>
      <c r="C1" s="94"/>
      <c r="D1" s="94"/>
      <c r="E1" s="94"/>
      <c r="F1" s="94"/>
      <c r="G1" s="94"/>
      <c r="H1" s="94"/>
      <c r="I1" s="9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87" t="s">
        <v>26</v>
      </c>
      <c r="B2" s="88" t="s">
        <v>27</v>
      </c>
      <c r="C2" s="89" t="s">
        <v>7</v>
      </c>
      <c r="D2" s="87" t="s">
        <v>28</v>
      </c>
      <c r="E2" s="87" t="s">
        <v>14</v>
      </c>
      <c r="F2" s="87" t="s">
        <v>29</v>
      </c>
      <c r="G2" s="87" t="s">
        <v>30</v>
      </c>
      <c r="H2" s="88" t="s">
        <v>31</v>
      </c>
      <c r="I2" s="88" t="s">
        <v>32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x14ac:dyDescent="0.2">
      <c r="A3" s="25">
        <v>1</v>
      </c>
      <c r="B3" s="26" t="s">
        <v>17</v>
      </c>
      <c r="C3" s="27" t="s">
        <v>33</v>
      </c>
      <c r="D3" s="28">
        <v>3</v>
      </c>
      <c r="E3" s="25">
        <v>0</v>
      </c>
      <c r="F3" s="25">
        <v>1</v>
      </c>
      <c r="G3" s="25" t="s">
        <v>34</v>
      </c>
      <c r="H3" s="29" t="s">
        <v>42</v>
      </c>
      <c r="I3" s="3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8.25" x14ac:dyDescent="0.2">
      <c r="A4" s="25">
        <v>2</v>
      </c>
      <c r="B4" s="31" t="s">
        <v>18</v>
      </c>
      <c r="C4" s="27" t="s">
        <v>33</v>
      </c>
      <c r="D4" s="28">
        <v>8</v>
      </c>
      <c r="E4" s="25">
        <v>0</v>
      </c>
      <c r="F4" s="25">
        <v>1</v>
      </c>
      <c r="G4" s="25" t="s">
        <v>34</v>
      </c>
      <c r="H4" s="29" t="s">
        <v>35</v>
      </c>
      <c r="I4" s="3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1" x14ac:dyDescent="0.2">
      <c r="A5" s="96">
        <v>3</v>
      </c>
      <c r="B5" s="97" t="s">
        <v>19</v>
      </c>
      <c r="C5" s="98" t="s">
        <v>33</v>
      </c>
      <c r="D5" s="96">
        <v>20</v>
      </c>
      <c r="E5" s="96">
        <v>0</v>
      </c>
      <c r="F5" s="96">
        <v>1</v>
      </c>
      <c r="G5" s="96" t="s">
        <v>34</v>
      </c>
      <c r="H5" s="99" t="s">
        <v>51</v>
      </c>
      <c r="I5" s="95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5">
        <v>4</v>
      </c>
      <c r="B6" s="31" t="s">
        <v>20</v>
      </c>
      <c r="C6" s="27" t="s">
        <v>33</v>
      </c>
      <c r="D6" s="28">
        <v>13</v>
      </c>
      <c r="E6" s="25">
        <v>0</v>
      </c>
      <c r="F6" s="25">
        <v>1</v>
      </c>
      <c r="G6" s="25" t="s">
        <v>34</v>
      </c>
      <c r="H6" s="29" t="s">
        <v>43</v>
      </c>
      <c r="I6" s="3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5">
        <v>5</v>
      </c>
      <c r="B7" s="31" t="s">
        <v>21</v>
      </c>
      <c r="C7" s="27" t="s">
        <v>38</v>
      </c>
      <c r="D7" s="28">
        <v>13</v>
      </c>
      <c r="E7" s="25">
        <v>0</v>
      </c>
      <c r="F7" s="25">
        <v>1</v>
      </c>
      <c r="G7" s="25" t="s">
        <v>34</v>
      </c>
      <c r="H7" s="29" t="s">
        <v>44</v>
      </c>
      <c r="I7" s="3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5">
        <v>6</v>
      </c>
      <c r="B8" s="32" t="s">
        <v>22</v>
      </c>
      <c r="C8" s="27" t="s">
        <v>38</v>
      </c>
      <c r="D8" s="28">
        <v>13</v>
      </c>
      <c r="E8" s="25">
        <v>0</v>
      </c>
      <c r="F8" s="25">
        <v>1</v>
      </c>
      <c r="G8" s="25" t="s">
        <v>34</v>
      </c>
      <c r="H8" s="29" t="s">
        <v>45</v>
      </c>
      <c r="I8" s="3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5">
        <v>7</v>
      </c>
      <c r="B9" s="32" t="s">
        <v>46</v>
      </c>
      <c r="C9" s="27" t="s">
        <v>38</v>
      </c>
      <c r="D9" s="28">
        <v>13</v>
      </c>
      <c r="E9" s="25">
        <v>0</v>
      </c>
      <c r="F9" s="25">
        <v>1</v>
      </c>
      <c r="G9" s="25" t="s">
        <v>34</v>
      </c>
      <c r="H9" s="29" t="s">
        <v>47</v>
      </c>
      <c r="I9" s="33"/>
      <c r="J9" s="24"/>
      <c r="K9" s="3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5"/>
      <c r="B10" s="32"/>
      <c r="C10" s="27"/>
      <c r="D10" s="28"/>
      <c r="E10" s="25"/>
      <c r="F10" s="25"/>
      <c r="G10" s="25"/>
      <c r="H10" s="30"/>
      <c r="I10" s="3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x14ac:dyDescent="0.2">
      <c r="A11" s="35"/>
      <c r="B11" s="32"/>
      <c r="C11" s="36"/>
      <c r="D11" s="35"/>
      <c r="E11" s="35"/>
      <c r="F11" s="35"/>
      <c r="G11" s="82"/>
      <c r="H11" s="83"/>
      <c r="I11" s="84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x14ac:dyDescent="0.2">
      <c r="A12" s="35"/>
      <c r="B12" s="32"/>
      <c r="C12" s="36"/>
      <c r="D12" s="35"/>
      <c r="E12" s="35"/>
      <c r="F12" s="81"/>
      <c r="G12" s="85"/>
      <c r="H12" s="86"/>
      <c r="I12" s="86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7.75" customHeight="1" x14ac:dyDescent="0.2">
      <c r="A13" s="37"/>
      <c r="B13" s="37"/>
      <c r="C13" s="37"/>
      <c r="D13" s="37"/>
      <c r="E13" s="37"/>
      <c r="F13" s="37"/>
      <c r="G13" s="38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7.75" customHeight="1" x14ac:dyDescent="0.2">
      <c r="A14" s="37"/>
      <c r="B14" s="37"/>
      <c r="C14" s="37"/>
      <c r="D14" s="37"/>
      <c r="E14" s="37"/>
      <c r="F14" s="37"/>
      <c r="G14" s="38"/>
      <c r="H14" s="37"/>
      <c r="I14" s="37"/>
      <c r="J14" s="37"/>
      <c r="K14" s="39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7.75" hidden="1" customHeight="1" x14ac:dyDescent="0.2">
      <c r="A15" s="37"/>
      <c r="B15" s="37"/>
      <c r="C15" s="37"/>
      <c r="D15" s="37"/>
      <c r="E15" s="37"/>
      <c r="F15" s="37"/>
      <c r="G15" s="40" t="s">
        <v>36</v>
      </c>
      <c r="H15" s="41"/>
      <c r="I15" s="41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7.75" hidden="1" customHeight="1" x14ac:dyDescent="0.2">
      <c r="A16" s="37"/>
      <c r="B16" s="37"/>
      <c r="C16" s="37"/>
      <c r="D16" s="37"/>
      <c r="E16" s="37"/>
      <c r="F16" s="37"/>
      <c r="G16" s="36" t="s">
        <v>37</v>
      </c>
      <c r="H16" s="41"/>
      <c r="I16" s="4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7.75" hidden="1" customHeight="1" x14ac:dyDescent="0.2">
      <c r="A17" s="37"/>
      <c r="B17" s="37"/>
      <c r="C17" s="37"/>
      <c r="D17" s="37"/>
      <c r="E17" s="37"/>
      <c r="F17" s="37"/>
      <c r="G17" s="36" t="s">
        <v>37</v>
      </c>
      <c r="H17" s="41"/>
      <c r="I17" s="42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7.75" customHeight="1" x14ac:dyDescent="0.2">
      <c r="A18" s="37"/>
      <c r="B18" s="37"/>
      <c r="C18" s="37"/>
      <c r="D18" s="37"/>
      <c r="E18" s="37"/>
      <c r="F18" s="37"/>
      <c r="G18" s="38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 x14ac:dyDescent="0.2">
      <c r="A19" s="37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 x14ac:dyDescent="0.2">
      <c r="A20" s="37"/>
      <c r="B20" s="37"/>
      <c r="C20" s="37"/>
      <c r="D20" s="37"/>
      <c r="E20" s="37"/>
      <c r="F20" s="37"/>
      <c r="G20" s="38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 x14ac:dyDescent="0.2">
      <c r="A21" s="37"/>
      <c r="B21" s="37"/>
      <c r="C21" s="37"/>
      <c r="D21" s="37"/>
      <c r="E21" s="37"/>
      <c r="F21" s="37"/>
      <c r="G21" s="38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 x14ac:dyDescent="0.2">
      <c r="A22" s="37"/>
      <c r="B22" s="37"/>
      <c r="C22" s="37"/>
      <c r="D22" s="37"/>
      <c r="E22" s="37"/>
      <c r="F22" s="37"/>
      <c r="G22" s="38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 x14ac:dyDescent="0.2">
      <c r="A23" s="37"/>
      <c r="B23" s="37"/>
      <c r="C23" s="37"/>
      <c r="D23" s="37"/>
      <c r="E23" s="37"/>
      <c r="F23" s="37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 x14ac:dyDescent="0.2">
      <c r="A24" s="43"/>
      <c r="B24" s="44"/>
      <c r="C24" s="45"/>
      <c r="D24" s="43"/>
      <c r="E24" s="43"/>
      <c r="F24" s="43"/>
      <c r="G24" s="46"/>
      <c r="H24" s="44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 x14ac:dyDescent="0.2">
      <c r="A25" s="43"/>
      <c r="B25" s="44"/>
      <c r="C25" s="45"/>
      <c r="D25" s="43"/>
      <c r="E25" s="43"/>
      <c r="F25" s="43"/>
      <c r="G25" s="46"/>
      <c r="H25" s="44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 x14ac:dyDescent="0.2">
      <c r="A26" s="43"/>
      <c r="B26" s="44"/>
      <c r="C26" s="45"/>
      <c r="D26" s="43"/>
      <c r="E26" s="43"/>
      <c r="F26" s="43"/>
      <c r="G26" s="46"/>
      <c r="H26" s="44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 x14ac:dyDescent="0.2">
      <c r="A27" s="43"/>
      <c r="B27" s="44"/>
      <c r="C27" s="45"/>
      <c r="D27" s="43"/>
      <c r="E27" s="43"/>
      <c r="F27" s="43"/>
      <c r="G27" s="46"/>
      <c r="H27" s="44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 x14ac:dyDescent="0.2">
      <c r="A28" s="43"/>
      <c r="B28" s="44"/>
      <c r="C28" s="45"/>
      <c r="D28" s="43"/>
      <c r="E28" s="43"/>
      <c r="F28" s="43"/>
      <c r="G28" s="46"/>
      <c r="H28" s="44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 x14ac:dyDescent="0.2">
      <c r="A29" s="43"/>
      <c r="B29" s="44"/>
      <c r="C29" s="45"/>
      <c r="D29" s="43"/>
      <c r="E29" s="43"/>
      <c r="F29" s="43"/>
      <c r="G29" s="46"/>
      <c r="H29" s="44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 x14ac:dyDescent="0.2">
      <c r="A30" s="43"/>
      <c r="B30" s="44"/>
      <c r="C30" s="45"/>
      <c r="D30" s="43"/>
      <c r="E30" s="43"/>
      <c r="F30" s="43"/>
      <c r="G30" s="46"/>
      <c r="H30" s="44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 x14ac:dyDescent="0.2">
      <c r="A31" s="43"/>
      <c r="B31" s="44"/>
      <c r="C31" s="45"/>
      <c r="D31" s="43"/>
      <c r="E31" s="43"/>
      <c r="F31" s="43"/>
      <c r="G31" s="46"/>
      <c r="H31" s="44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 x14ac:dyDescent="0.2">
      <c r="A32" s="43"/>
      <c r="B32" s="44"/>
      <c r="C32" s="45"/>
      <c r="D32" s="43"/>
      <c r="E32" s="43"/>
      <c r="F32" s="43"/>
      <c r="G32" s="46"/>
      <c r="H32" s="44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 x14ac:dyDescent="0.2">
      <c r="A33" s="47"/>
      <c r="B33" s="48"/>
      <c r="C33" s="22"/>
      <c r="D33" s="47"/>
      <c r="E33" s="47"/>
      <c r="F33" s="47"/>
      <c r="G33" s="23"/>
      <c r="H33" s="48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22"/>
      <c r="B34" s="21"/>
      <c r="C34" s="22"/>
      <c r="D34" s="22"/>
      <c r="E34" s="22"/>
      <c r="F34" s="22"/>
      <c r="G34" s="23"/>
      <c r="H34" s="2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47"/>
      <c r="B35" s="48"/>
      <c r="C35" s="22"/>
      <c r="D35" s="47"/>
      <c r="E35" s="47"/>
      <c r="F35" s="47"/>
      <c r="G35" s="23"/>
      <c r="H35" s="48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22"/>
      <c r="B36" s="21"/>
      <c r="C36" s="22"/>
      <c r="D36" s="22"/>
      <c r="E36" s="22"/>
      <c r="F36" s="22"/>
      <c r="G36" s="23"/>
      <c r="H36" s="21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 x14ac:dyDescent="0.2">
      <c r="A37" s="22"/>
      <c r="B37" s="21"/>
      <c r="C37" s="22"/>
      <c r="D37" s="22"/>
      <c r="E37" s="22"/>
      <c r="F37" s="22"/>
      <c r="G37" s="23"/>
      <c r="H37" s="21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 x14ac:dyDescent="0.2">
      <c r="A38" s="22"/>
      <c r="B38" s="21"/>
      <c r="C38" s="22"/>
      <c r="D38" s="22"/>
      <c r="E38" s="22"/>
      <c r="F38" s="22"/>
      <c r="G38" s="23"/>
      <c r="H38" s="21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 x14ac:dyDescent="0.2">
      <c r="A39" s="22"/>
      <c r="B39" s="21"/>
      <c r="C39" s="22"/>
      <c r="D39" s="22"/>
      <c r="E39" s="22"/>
      <c r="F39" s="22"/>
      <c r="G39" s="23"/>
      <c r="H39" s="2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 x14ac:dyDescent="0.2">
      <c r="A40" s="22"/>
      <c r="B40" s="21"/>
      <c r="C40" s="22"/>
      <c r="D40" s="22"/>
      <c r="E40" s="22"/>
      <c r="F40" s="22"/>
      <c r="G40" s="23"/>
      <c r="H40" s="21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">
      <c r="A41" s="22"/>
      <c r="B41" s="21"/>
      <c r="C41" s="22"/>
      <c r="D41" s="22"/>
      <c r="E41" s="22"/>
      <c r="F41" s="22"/>
      <c r="G41" s="23"/>
      <c r="H41" s="21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">
      <c r="A42" s="22"/>
      <c r="B42" s="21"/>
      <c r="C42" s="22"/>
      <c r="D42" s="22"/>
      <c r="E42" s="22"/>
      <c r="F42" s="22"/>
      <c r="G42" s="23"/>
      <c r="H42" s="21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22"/>
      <c r="B43" s="21"/>
      <c r="C43" s="22"/>
      <c r="D43" s="22"/>
      <c r="E43" s="22"/>
      <c r="F43" s="22"/>
      <c r="G43" s="23"/>
      <c r="H43" s="21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22"/>
      <c r="B44" s="21"/>
      <c r="C44" s="22"/>
      <c r="D44" s="22"/>
      <c r="E44" s="22"/>
      <c r="F44" s="22"/>
      <c r="G44" s="23"/>
      <c r="H44" s="21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">
      <c r="A45" s="22"/>
      <c r="B45" s="21"/>
      <c r="C45" s="22"/>
      <c r="D45" s="22"/>
      <c r="E45" s="22"/>
      <c r="F45" s="22"/>
      <c r="G45" s="23"/>
      <c r="H45" s="21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">
      <c r="A46" s="22"/>
      <c r="B46" s="21"/>
      <c r="C46" s="22"/>
      <c r="D46" s="22"/>
      <c r="E46" s="22"/>
      <c r="F46" s="22"/>
      <c r="G46" s="23"/>
      <c r="H46" s="21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22"/>
      <c r="B47" s="21"/>
      <c r="C47" s="22"/>
      <c r="D47" s="22"/>
      <c r="E47" s="22"/>
      <c r="F47" s="22"/>
      <c r="G47" s="23"/>
      <c r="H47" s="2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22"/>
      <c r="B48" s="21"/>
      <c r="C48" s="22"/>
      <c r="D48" s="22"/>
      <c r="E48" s="22"/>
      <c r="F48" s="22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22"/>
      <c r="B49" s="21"/>
      <c r="C49" s="22"/>
      <c r="D49" s="22"/>
      <c r="E49" s="22"/>
      <c r="F49" s="22"/>
      <c r="G49" s="23"/>
      <c r="H49" s="21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22"/>
      <c r="B50" s="21"/>
      <c r="C50" s="22"/>
      <c r="D50" s="22"/>
      <c r="E50" s="22"/>
      <c r="F50" s="22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22"/>
      <c r="B51" s="21"/>
      <c r="C51" s="22"/>
      <c r="D51" s="22"/>
      <c r="E51" s="22"/>
      <c r="F51" s="22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22"/>
      <c r="B52" s="21"/>
      <c r="C52" s="22"/>
      <c r="D52" s="22"/>
      <c r="E52" s="22"/>
      <c r="F52" s="22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22"/>
      <c r="B53" s="21"/>
      <c r="C53" s="22"/>
      <c r="D53" s="22"/>
      <c r="E53" s="22"/>
      <c r="F53" s="22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22"/>
      <c r="B54" s="21"/>
      <c r="C54" s="22"/>
      <c r="D54" s="22"/>
      <c r="E54" s="22"/>
      <c r="F54" s="22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22"/>
      <c r="B55" s="21"/>
      <c r="C55" s="22"/>
      <c r="D55" s="22"/>
      <c r="E55" s="22"/>
      <c r="F55" s="22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22"/>
      <c r="B56" s="21"/>
      <c r="C56" s="22"/>
      <c r="D56" s="22"/>
      <c r="E56" s="22"/>
      <c r="F56" s="22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22"/>
      <c r="B57" s="21"/>
      <c r="C57" s="22"/>
      <c r="D57" s="22"/>
      <c r="E57" s="22"/>
      <c r="F57" s="22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22"/>
      <c r="B58" s="21"/>
      <c r="C58" s="22"/>
      <c r="D58" s="22"/>
      <c r="E58" s="22"/>
      <c r="F58" s="22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22"/>
      <c r="B59" s="21"/>
      <c r="C59" s="22"/>
      <c r="D59" s="22"/>
      <c r="E59" s="22"/>
      <c r="F59" s="22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22"/>
      <c r="B60" s="21"/>
      <c r="C60" s="22"/>
      <c r="D60" s="22"/>
      <c r="E60" s="22"/>
      <c r="F60" s="22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22"/>
      <c r="B61" s="21"/>
      <c r="C61" s="22"/>
      <c r="D61" s="22"/>
      <c r="E61" s="22"/>
      <c r="F61" s="22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22"/>
      <c r="B62" s="21"/>
      <c r="C62" s="22"/>
      <c r="D62" s="22"/>
      <c r="E62" s="22"/>
      <c r="F62" s="22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22"/>
      <c r="B63" s="21"/>
      <c r="C63" s="22"/>
      <c r="D63" s="22"/>
      <c r="E63" s="22"/>
      <c r="F63" s="22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22"/>
      <c r="B64" s="21"/>
      <c r="C64" s="22"/>
      <c r="D64" s="22"/>
      <c r="E64" s="22"/>
      <c r="F64" s="22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22"/>
      <c r="B65" s="21"/>
      <c r="C65" s="22"/>
      <c r="D65" s="22"/>
      <c r="E65" s="22"/>
      <c r="F65" s="22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22"/>
      <c r="B66" s="21"/>
      <c r="C66" s="22"/>
      <c r="D66" s="22"/>
      <c r="E66" s="22"/>
      <c r="F66" s="22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22"/>
      <c r="B67" s="21"/>
      <c r="C67" s="22"/>
      <c r="D67" s="22"/>
      <c r="E67" s="22"/>
      <c r="F67" s="22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22"/>
      <c r="B68" s="21"/>
      <c r="C68" s="22"/>
      <c r="D68" s="22"/>
      <c r="E68" s="22"/>
      <c r="F68" s="22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22"/>
      <c r="B69" s="21"/>
      <c r="C69" s="22"/>
      <c r="D69" s="22"/>
      <c r="E69" s="22"/>
      <c r="F69" s="22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22"/>
      <c r="B70" s="21"/>
      <c r="C70" s="22"/>
      <c r="D70" s="22"/>
      <c r="E70" s="22"/>
      <c r="F70" s="22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22"/>
      <c r="B71" s="21"/>
      <c r="C71" s="22"/>
      <c r="D71" s="22"/>
      <c r="E71" s="22"/>
      <c r="F71" s="22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22"/>
      <c r="B72" s="21"/>
      <c r="C72" s="22"/>
      <c r="D72" s="22"/>
      <c r="E72" s="22"/>
      <c r="F72" s="22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22"/>
      <c r="B73" s="21"/>
      <c r="C73" s="22"/>
      <c r="D73" s="22"/>
      <c r="E73" s="22"/>
      <c r="F73" s="22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22"/>
      <c r="B74" s="21"/>
      <c r="C74" s="22"/>
      <c r="D74" s="22"/>
      <c r="E74" s="22"/>
      <c r="F74" s="22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22"/>
      <c r="B75" s="21"/>
      <c r="C75" s="22"/>
      <c r="D75" s="22"/>
      <c r="E75" s="22"/>
      <c r="F75" s="22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22"/>
      <c r="B76" s="21"/>
      <c r="C76" s="22"/>
      <c r="D76" s="22"/>
      <c r="E76" s="22"/>
      <c r="F76" s="22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22"/>
      <c r="B77" s="21"/>
      <c r="C77" s="22"/>
      <c r="D77" s="22"/>
      <c r="E77" s="22"/>
      <c r="F77" s="22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22"/>
      <c r="B78" s="21"/>
      <c r="C78" s="22"/>
      <c r="D78" s="22"/>
      <c r="E78" s="22"/>
      <c r="F78" s="22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22"/>
      <c r="B79" s="21"/>
      <c r="C79" s="22"/>
      <c r="D79" s="22"/>
      <c r="E79" s="22"/>
      <c r="F79" s="22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22"/>
      <c r="B80" s="21"/>
      <c r="C80" s="22"/>
      <c r="D80" s="22"/>
      <c r="E80" s="22"/>
      <c r="F80" s="22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22"/>
      <c r="B81" s="21"/>
      <c r="C81" s="22"/>
      <c r="D81" s="22"/>
      <c r="E81" s="22"/>
      <c r="F81" s="22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22"/>
      <c r="B82" s="21"/>
      <c r="C82" s="22"/>
      <c r="D82" s="22"/>
      <c r="E82" s="22"/>
      <c r="F82" s="22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22"/>
      <c r="B83" s="21"/>
      <c r="C83" s="22"/>
      <c r="D83" s="22"/>
      <c r="E83" s="22"/>
      <c r="F83" s="22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22"/>
      <c r="B84" s="21"/>
      <c r="C84" s="22"/>
      <c r="D84" s="22"/>
      <c r="E84" s="22"/>
      <c r="F84" s="22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22"/>
      <c r="B85" s="21"/>
      <c r="C85" s="22"/>
      <c r="D85" s="22"/>
      <c r="E85" s="22"/>
      <c r="F85" s="22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22"/>
      <c r="B86" s="21"/>
      <c r="C86" s="22"/>
      <c r="D86" s="22"/>
      <c r="E86" s="22"/>
      <c r="F86" s="22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22"/>
      <c r="B87" s="21"/>
      <c r="C87" s="22"/>
      <c r="D87" s="22"/>
      <c r="E87" s="22"/>
      <c r="F87" s="22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2"/>
      <c r="B88" s="21"/>
      <c r="C88" s="22"/>
      <c r="D88" s="22"/>
      <c r="E88" s="22"/>
      <c r="F88" s="22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2"/>
      <c r="B89" s="21"/>
      <c r="C89" s="22"/>
      <c r="D89" s="22"/>
      <c r="E89" s="22"/>
      <c r="F89" s="22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22"/>
      <c r="B90" s="21"/>
      <c r="C90" s="22"/>
      <c r="D90" s="22"/>
      <c r="E90" s="22"/>
      <c r="F90" s="22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22"/>
      <c r="B91" s="21"/>
      <c r="C91" s="22"/>
      <c r="D91" s="22"/>
      <c r="E91" s="22"/>
      <c r="F91" s="22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2"/>
      <c r="B92" s="21"/>
      <c r="C92" s="22"/>
      <c r="D92" s="22"/>
      <c r="E92" s="22"/>
      <c r="F92" s="22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2"/>
      <c r="B93" s="21"/>
      <c r="C93" s="22"/>
      <c r="D93" s="22"/>
      <c r="E93" s="22"/>
      <c r="F93" s="22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22"/>
      <c r="B94" s="21"/>
      <c r="C94" s="22"/>
      <c r="D94" s="22"/>
      <c r="E94" s="22"/>
      <c r="F94" s="22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22"/>
      <c r="B95" s="21"/>
      <c r="C95" s="22"/>
      <c r="D95" s="22"/>
      <c r="E95" s="22"/>
      <c r="F95" s="22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2"/>
      <c r="B96" s="21"/>
      <c r="C96" s="22"/>
      <c r="D96" s="22"/>
      <c r="E96" s="22"/>
      <c r="F96" s="22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2"/>
      <c r="B97" s="21"/>
      <c r="C97" s="22"/>
      <c r="D97" s="22"/>
      <c r="E97" s="22"/>
      <c r="F97" s="22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22"/>
      <c r="B98" s="21"/>
      <c r="C98" s="22"/>
      <c r="D98" s="22"/>
      <c r="E98" s="22"/>
      <c r="F98" s="22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22"/>
      <c r="B99" s="21"/>
      <c r="C99" s="22"/>
      <c r="D99" s="22"/>
      <c r="E99" s="22"/>
      <c r="F99" s="22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2"/>
      <c r="B100" s="21"/>
      <c r="C100" s="22"/>
      <c r="D100" s="22"/>
      <c r="E100" s="22"/>
      <c r="F100" s="22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2"/>
      <c r="B101" s="21"/>
      <c r="C101" s="22"/>
      <c r="D101" s="22"/>
      <c r="E101" s="22"/>
      <c r="F101" s="22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22"/>
      <c r="B102" s="21"/>
      <c r="C102" s="22"/>
      <c r="D102" s="22"/>
      <c r="E102" s="22"/>
      <c r="F102" s="22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22"/>
      <c r="B103" s="21"/>
      <c r="C103" s="22"/>
      <c r="D103" s="22"/>
      <c r="E103" s="22"/>
      <c r="F103" s="22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2"/>
      <c r="B104" s="21"/>
      <c r="C104" s="22"/>
      <c r="D104" s="22"/>
      <c r="E104" s="22"/>
      <c r="F104" s="22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2"/>
      <c r="B105" s="21"/>
      <c r="C105" s="22"/>
      <c r="D105" s="22"/>
      <c r="E105" s="22"/>
      <c r="F105" s="22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22"/>
      <c r="B106" s="21"/>
      <c r="C106" s="22"/>
      <c r="D106" s="22"/>
      <c r="E106" s="22"/>
      <c r="F106" s="22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22"/>
      <c r="B107" s="21"/>
      <c r="C107" s="22"/>
      <c r="D107" s="22"/>
      <c r="E107" s="22"/>
      <c r="F107" s="22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2"/>
      <c r="B108" s="21"/>
      <c r="C108" s="22"/>
      <c r="D108" s="22"/>
      <c r="E108" s="22"/>
      <c r="F108" s="22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2"/>
      <c r="B109" s="21"/>
      <c r="C109" s="22"/>
      <c r="D109" s="22"/>
      <c r="E109" s="22"/>
      <c r="F109" s="22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22"/>
      <c r="B110" s="21"/>
      <c r="C110" s="22"/>
      <c r="D110" s="22"/>
      <c r="E110" s="22"/>
      <c r="F110" s="22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22"/>
      <c r="B111" s="21"/>
      <c r="C111" s="22"/>
      <c r="D111" s="22"/>
      <c r="E111" s="22"/>
      <c r="F111" s="22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2"/>
      <c r="B978" s="21"/>
      <c r="C978" s="22"/>
      <c r="D978" s="22"/>
      <c r="E978" s="22"/>
      <c r="F978" s="22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i7-4790</cp:lastModifiedBy>
  <dcterms:created xsi:type="dcterms:W3CDTF">2019-02-26T18:09:52Z</dcterms:created>
  <dcterms:modified xsi:type="dcterms:W3CDTF">2022-10-24T01:31:58Z</dcterms:modified>
</cp:coreProperties>
</file>